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xl/persons/person.xml" ContentType="application/vnd.ms-excel.person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417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adjchef2\Desktop\"/>
    </mc:Choice>
  </mc:AlternateContent>
  <xr:revisionPtr revIDLastSave="0" documentId="8_{8DB88A91-830D-4B6D-9421-ED70F6CCEB6E}" xr6:coauthVersionLast="36" xr6:coauthVersionMax="36" xr10:uidLastSave="{00000000-0000-0000-0000-000000000000}"/>
  <bookViews>
    <workbookView xWindow="-120" yWindow="-120" windowWidth="29040" windowHeight="15720" tabRatio="824" xr2:uid="{00000000-000D-0000-FFFF-FFFF00000000}"/>
  </bookViews>
  <sheets>
    <sheet name="Philosophie" sheetId="68" r:id="rId1"/>
  </sheets>
  <definedNames>
    <definedName name="_xlnm._FilterDatabase" localSheetId="0" hidden="1">Philosophie!$B$3:$Z$3</definedName>
  </definedNames>
  <calcPr calcId="191029"/>
</workbook>
</file>

<file path=xl/calcChain.xml><?xml version="1.0" encoding="utf-8"?>
<calcChain xmlns="http://schemas.openxmlformats.org/spreadsheetml/2006/main">
  <c r="V57" i="68" l="1"/>
  <c r="O23" i="68" l="1"/>
  <c r="Z23" i="68" s="1"/>
  <c r="O4" i="68" l="1"/>
  <c r="Z4" i="68" s="1"/>
  <c r="O5" i="68"/>
  <c r="Z5" i="68" s="1"/>
  <c r="O6" i="68"/>
  <c r="Z6" i="68" s="1"/>
  <c r="O7" i="68"/>
  <c r="Z7" i="68" s="1"/>
  <c r="O8" i="68"/>
  <c r="Z8" i="68" s="1"/>
  <c r="O9" i="68"/>
  <c r="Z9" i="68" s="1"/>
  <c r="O10" i="68"/>
  <c r="Z10" i="68" s="1"/>
  <c r="O11" i="68"/>
  <c r="Z11" i="68" s="1"/>
  <c r="O12" i="68"/>
  <c r="Z12" i="68" s="1"/>
  <c r="O13" i="68"/>
  <c r="Z13" i="68" s="1"/>
  <c r="O14" i="68"/>
  <c r="Z14" i="68" s="1"/>
  <c r="X39" i="68" l="1"/>
  <c r="W39" i="68"/>
  <c r="V39" i="68"/>
  <c r="U39" i="68"/>
  <c r="T39" i="68"/>
  <c r="S39" i="68"/>
  <c r="R39" i="68"/>
  <c r="Q39" i="68"/>
  <c r="P39" i="68"/>
  <c r="Q35" i="68" l="1"/>
  <c r="R35" i="68"/>
  <c r="S35" i="68"/>
  <c r="T35" i="68"/>
  <c r="U35" i="68"/>
  <c r="V35" i="68"/>
  <c r="W35" i="68"/>
  <c r="X35" i="68"/>
  <c r="Q36" i="68"/>
  <c r="R36" i="68"/>
  <c r="S36" i="68"/>
  <c r="T36" i="68"/>
  <c r="U36" i="68"/>
  <c r="V36" i="68"/>
  <c r="W36" i="68"/>
  <c r="X36" i="68"/>
  <c r="Q37" i="68"/>
  <c r="R37" i="68"/>
  <c r="S37" i="68"/>
  <c r="T37" i="68"/>
  <c r="U37" i="68"/>
  <c r="V37" i="68"/>
  <c r="W37" i="68"/>
  <c r="X37" i="68"/>
  <c r="Q38" i="68"/>
  <c r="Q42" i="68" s="1"/>
  <c r="R38" i="68"/>
  <c r="R42" i="68" s="1"/>
  <c r="S38" i="68"/>
  <c r="S42" i="68" s="1"/>
  <c r="T38" i="68"/>
  <c r="T42" i="68" s="1"/>
  <c r="U38" i="68"/>
  <c r="U42" i="68" s="1"/>
  <c r="V38" i="68"/>
  <c r="V42" i="68" s="1"/>
  <c r="W38" i="68"/>
  <c r="W42" i="68" s="1"/>
  <c r="X38" i="68"/>
  <c r="X42" i="68" s="1"/>
  <c r="Q33" i="68"/>
  <c r="R33" i="68"/>
  <c r="S33" i="68"/>
  <c r="T33" i="68"/>
  <c r="U33" i="68"/>
  <c r="O35" i="68" l="1"/>
  <c r="O46" i="68"/>
  <c r="O47" i="68"/>
  <c r="O48" i="68"/>
  <c r="O50" i="68"/>
  <c r="O51" i="68"/>
  <c r="O45" i="68"/>
  <c r="P36" i="68"/>
  <c r="P37" i="68"/>
  <c r="P38" i="68"/>
  <c r="P42" i="68" s="1"/>
  <c r="P35" i="68"/>
  <c r="S53" i="68"/>
  <c r="U53" i="68"/>
  <c r="V33" i="68"/>
  <c r="W33" i="68"/>
  <c r="W53" i="68" s="1"/>
  <c r="X33" i="68"/>
  <c r="X53" i="68" s="1"/>
  <c r="O31" i="68"/>
  <c r="O32" i="68"/>
  <c r="O30" i="68"/>
  <c r="R53" i="68"/>
  <c r="Q53" i="68"/>
  <c r="P33" i="68"/>
  <c r="P53" i="68" s="1"/>
  <c r="O28" i="68"/>
  <c r="Z28" i="68" s="1"/>
  <c r="O22" i="68"/>
  <c r="Z22" i="68" s="1"/>
  <c r="O24" i="68"/>
  <c r="Z24" i="68" s="1"/>
  <c r="O19" i="68"/>
  <c r="Z19" i="68" s="1"/>
  <c r="O20" i="68"/>
  <c r="Z20" i="68" s="1"/>
  <c r="O21" i="68"/>
  <c r="Z21" i="68" s="1"/>
  <c r="O18" i="68"/>
  <c r="O27" i="68"/>
  <c r="O26" i="68"/>
  <c r="Z26" i="68" s="1"/>
  <c r="O25" i="68"/>
  <c r="O17" i="68"/>
  <c r="Z17" i="68" s="1"/>
  <c r="O16" i="68"/>
  <c r="Z16" i="68" s="1"/>
  <c r="O15" i="68"/>
  <c r="O36" i="68"/>
  <c r="Z27" i="68" l="1"/>
  <c r="Z15" i="68"/>
  <c r="Z25" i="68"/>
  <c r="P49" i="68"/>
  <c r="Z18" i="68"/>
  <c r="O39" i="68"/>
  <c r="R49" i="68"/>
  <c r="X49" i="68"/>
  <c r="Q49" i="68"/>
  <c r="O38" i="68"/>
  <c r="O37" i="68"/>
  <c r="O41" i="68" s="1"/>
  <c r="O33" i="68"/>
  <c r="O53" i="68" s="1"/>
  <c r="W41" i="68"/>
  <c r="V49" i="68"/>
  <c r="S49" i="68"/>
  <c r="W49" i="68"/>
  <c r="T49" i="68"/>
  <c r="X41" i="68"/>
  <c r="S41" i="68"/>
  <c r="T41" i="68"/>
  <c r="Q41" i="68"/>
  <c r="R41" i="68"/>
  <c r="P41" i="68"/>
  <c r="U41" i="68"/>
  <c r="V41" i="68"/>
  <c r="U49" i="68"/>
  <c r="T53" i="68"/>
  <c r="O42" i="68" l="1"/>
  <c r="O43" i="68" s="1"/>
  <c r="X43" i="68"/>
  <c r="X52" i="68" s="1"/>
  <c r="X54" i="68" s="1"/>
  <c r="R43" i="68"/>
  <c r="R52" i="68" s="1"/>
  <c r="R54" i="68" s="1"/>
  <c r="V43" i="68"/>
  <c r="V52" i="68" s="1"/>
  <c r="V54" i="68" s="1"/>
  <c r="O49" i="68"/>
  <c r="W43" i="68"/>
  <c r="W52" i="68" s="1"/>
  <c r="W54" i="68" s="1"/>
  <c r="T43" i="68"/>
  <c r="Q43" i="68"/>
  <c r="S43" i="68"/>
  <c r="U43" i="68"/>
  <c r="P43" i="68"/>
  <c r="P52" i="68" s="1"/>
  <c r="O52" i="68" l="1"/>
  <c r="O54" i="68" s="1"/>
  <c r="P54" i="68"/>
  <c r="U52" i="68"/>
  <c r="U54" i="68" s="1"/>
  <c r="S52" i="68"/>
  <c r="S54" i="68" s="1"/>
  <c r="T52" i="68"/>
  <c r="T54" i="68" s="1"/>
  <c r="Q52" i="68"/>
  <c r="Q54" i="68" s="1"/>
</calcChain>
</file>

<file path=xl/sharedStrings.xml><?xml version="1.0" encoding="utf-8"?>
<sst xmlns="http://schemas.openxmlformats.org/spreadsheetml/2006/main" count="155" uniqueCount="83">
  <si>
    <t>Niveau</t>
  </si>
  <si>
    <t>Total</t>
  </si>
  <si>
    <t>Structure</t>
  </si>
  <si>
    <t>Modalités</t>
  </si>
  <si>
    <t>Matière</t>
  </si>
  <si>
    <t>Philosophie</t>
  </si>
  <si>
    <t>T</t>
  </si>
  <si>
    <t>HLPHI</t>
  </si>
  <si>
    <t>TG1</t>
  </si>
  <si>
    <t>TG2</t>
  </si>
  <si>
    <t>TG3</t>
  </si>
  <si>
    <t>TG4</t>
  </si>
  <si>
    <t>TG5</t>
  </si>
  <si>
    <t>TG6</t>
  </si>
  <si>
    <t>TG7</t>
  </si>
  <si>
    <t>TG8</t>
  </si>
  <si>
    <t>TG9</t>
  </si>
  <si>
    <t>1-SPE-HLPHI</t>
  </si>
  <si>
    <t>CPGE</t>
  </si>
  <si>
    <t>CPGE1</t>
  </si>
  <si>
    <t>CPGE2</t>
  </si>
  <si>
    <t>CSR ou BMP ou PSTG</t>
  </si>
  <si>
    <t>CSD ou ARA ou TP</t>
  </si>
  <si>
    <t>2d cycle</t>
  </si>
  <si>
    <t>Options CPGE</t>
  </si>
  <si>
    <t>Divers</t>
  </si>
  <si>
    <t>Cabinet, TICE, CNL</t>
  </si>
  <si>
    <t>PHILOSOPHIE</t>
  </si>
  <si>
    <t>UNSS (ARE)</t>
  </si>
  <si>
    <t>HSA (=Total besoins - Apport)</t>
  </si>
  <si>
    <t>1ECG1</t>
  </si>
  <si>
    <t>1ECG2</t>
  </si>
  <si>
    <t>1ECG3</t>
  </si>
  <si>
    <t>HKAL1</t>
  </si>
  <si>
    <t>HKAL2</t>
  </si>
  <si>
    <t>HKBL</t>
  </si>
  <si>
    <t>2ECG1</t>
  </si>
  <si>
    <t>2ECG2</t>
  </si>
  <si>
    <t>2ECG3</t>
  </si>
  <si>
    <t>KAL2</t>
  </si>
  <si>
    <t>KBL</t>
  </si>
  <si>
    <t>2BC2</t>
  </si>
  <si>
    <t>Heure dite "de labo" (ARE)</t>
  </si>
  <si>
    <t>Ctrl</t>
  </si>
  <si>
    <t>2h H + 2h Q</t>
  </si>
  <si>
    <t>Pondération 2d cycle (1+T)</t>
  </si>
  <si>
    <t>h. Cl S1</t>
  </si>
  <si>
    <t>h. Gr S1</t>
  </si>
  <si>
    <t>Nb. Gr S1</t>
  </si>
  <si>
    <t>h. Cl S2</t>
  </si>
  <si>
    <t>h. Gr S2</t>
  </si>
  <si>
    <t>Nb. Gr S2</t>
  </si>
  <si>
    <t>h. Cl A</t>
  </si>
  <si>
    <t>h. Gr A</t>
  </si>
  <si>
    <t>Nb. Gr A</t>
  </si>
  <si>
    <t>Rep Niv.</t>
  </si>
  <si>
    <t>GERARD Evelyne</t>
  </si>
  <si>
    <t>RAJOELY Jérôme</t>
  </si>
  <si>
    <t>RODRIGUEZ Xavier</t>
  </si>
  <si>
    <t>T-SPE-HLP</t>
  </si>
  <si>
    <t>Sous-total niveau</t>
  </si>
  <si>
    <t>Tous niveaux</t>
  </si>
  <si>
    <t>Pondération CPGE (à compléter)</t>
  </si>
  <si>
    <t>à saisir</t>
  </si>
  <si>
    <t>ORS TRM</t>
  </si>
  <si>
    <t>Total besoins Lycée = Apport TRM</t>
  </si>
  <si>
    <t>Quotité TRM = Réel des heures postes</t>
  </si>
  <si>
    <t>2BC</t>
  </si>
  <si>
    <t>LEPHI</t>
  </si>
  <si>
    <t>Français - Philo</t>
  </si>
  <si>
    <t>C2-KAL1-Ulm</t>
  </si>
  <si>
    <t>C2-KAL-OPT-PHILO</t>
  </si>
  <si>
    <t>1ECG</t>
  </si>
  <si>
    <t>2ECG</t>
  </si>
  <si>
    <t>KAL</t>
  </si>
  <si>
    <t>HKAL</t>
  </si>
  <si>
    <t>Filière de rattachement</t>
  </si>
  <si>
    <t>1</t>
  </si>
  <si>
    <t>2</t>
  </si>
  <si>
    <t>3</t>
  </si>
  <si>
    <t>4</t>
  </si>
  <si>
    <t>5</t>
  </si>
  <si>
    <t>6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</si>
</sst>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64" formatCode="_-* #,##0.00\ [$€-1]_-;\-* #,##0.00\ [$€-1]_-;_-* &quot;-&quot;??\ [$€-1]_-"/>
    <numFmt numFmtId="165" formatCode="#,##0\ [$F-40C]"/>
  </numFmts>
  <fonts count="24" x14ac:knownFonts="1">
    <font>
      <sz val="11"/>
      <color theme="1"/>
      <name val="Calibri"/>
      <family val="2"/>
      <scheme val="minor"/>
    </font>
    <font>
      <sz val="10"/>
      <name val="Arial"/>
      <family val="2"/>
    </font>
    <font>
      <b/>
      <sz val="18"/>
      <name val="Arial"/>
      <family val="2"/>
    </font>
    <font>
      <b/>
      <sz val="12"/>
      <name val="Arial"/>
      <family val="2"/>
    </font>
    <font>
      <sz val="12"/>
      <name val="Californian FB"/>
      <family val="1"/>
    </font>
    <font>
      <sz val="10"/>
      <name val="Arial"/>
      <family val="2"/>
    </font>
    <font>
      <sz val="11"/>
      <color theme="1"/>
      <name val="Calibri"/>
      <family val="2"/>
    </font>
    <font>
      <b/>
      <sz val="11"/>
      <color theme="1"/>
      <name val="Calibri"/>
      <family val="2"/>
    </font>
    <font>
      <b/>
      <sz val="12"/>
      <color theme="1"/>
      <name val="Calibri"/>
      <family val="2"/>
    </font>
    <font>
      <sz val="12"/>
      <color theme="1"/>
      <name val="Calibri"/>
      <family val="2"/>
      <scheme val="minor"/>
    </font>
    <font>
      <i/>
      <sz val="10"/>
      <color theme="1"/>
      <name val="Calibri"/>
      <family val="2"/>
    </font>
    <font>
      <b/>
      <sz val="12"/>
      <name val="Calibri"/>
      <family val="2"/>
    </font>
    <font>
      <sz val="11"/>
      <color theme="0"/>
      <name val="Calibri"/>
      <family val="2"/>
    </font>
    <font>
      <sz val="12"/>
      <color theme="1"/>
      <name val="Calibri"/>
      <family val="2"/>
    </font>
    <font>
      <b/>
      <sz val="12"/>
      <color theme="1"/>
      <name val="Calibri"/>
      <family val="2"/>
      <scheme val="minor"/>
    </font>
    <font>
      <i/>
      <sz val="11"/>
      <color theme="1"/>
      <name val="Calibri"/>
      <family val="2"/>
    </font>
    <font>
      <sz val="14"/>
      <color theme="1"/>
      <name val="Calibri"/>
      <family val="2"/>
    </font>
    <font>
      <sz val="12"/>
      <name val="Calibri"/>
      <family val="2"/>
    </font>
    <font>
      <i/>
      <sz val="12"/>
      <color theme="1"/>
      <name val="Calibri"/>
      <family val="2"/>
    </font>
    <font>
      <b/>
      <sz val="12"/>
      <color theme="0"/>
      <name val="Calibri"/>
      <family val="2"/>
    </font>
    <font>
      <b/>
      <sz val="11"/>
      <color theme="0"/>
      <name val="Calibri"/>
      <family val="2"/>
    </font>
    <font>
      <i/>
      <sz val="12"/>
      <name val="Calibri"/>
      <family val="2"/>
    </font>
    <font>
      <sz val="36"/>
      <color theme="0"/>
      <name val="Calibri"/>
      <family val="2"/>
    </font>
    <font>
      <b/>
      <i/>
      <sz val="12"/>
      <name val="Calibri"/>
      <family val="2"/>
    </font>
  </fonts>
  <fills count="9">
    <fill>
      <patternFill patternType="none"/>
    </fill>
    <fill>
      <patternFill patternType="gray125"/>
    </fill>
    <fill>
      <patternFill patternType="solid">
        <fgColor indexed="8"/>
        <bgColor indexed="8"/>
      </patternFill>
    </fill>
    <fill>
      <patternFill patternType="solid">
        <fgColor theme="3"/>
        <bgColor indexed="64"/>
      </patternFill>
    </fill>
    <fill>
      <patternFill patternType="solid">
        <fgColor theme="5" tint="0.79998168889431442"/>
        <bgColor indexed="64"/>
      </patternFill>
    </fill>
    <fill>
      <patternFill patternType="solid">
        <fgColor theme="6" tint="0.79998168889431442"/>
        <bgColor indexed="64"/>
      </patternFill>
    </fill>
    <fill>
      <patternFill patternType="solid">
        <fgColor rgb="FFCCFFCC"/>
        <bgColor indexed="64"/>
      </patternFill>
    </fill>
    <fill>
      <patternFill patternType="solid">
        <fgColor theme="8" tint="0.79998168889431442"/>
        <bgColor indexed="64"/>
      </patternFill>
    </fill>
    <fill>
      <patternFill patternType="solid">
        <fgColor theme="9" tint="0.79998168889431442"/>
        <bgColor indexed="64"/>
      </patternFill>
    </fill>
  </fills>
  <borders count="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13">
    <xf numFmtId="0" fontId="0" fillId="0" borderId="0"/>
    <xf numFmtId="0" fontId="5" fillId="0" borderId="0"/>
    <xf numFmtId="0" fontId="1" fillId="0" borderId="0"/>
    <xf numFmtId="164" fontId="1" fillId="0" borderId="0" applyFont="0" applyFill="0" applyBorder="0" applyAlignment="0" applyProtection="0"/>
    <xf numFmtId="0" fontId="1" fillId="2" borderId="0"/>
    <xf numFmtId="0" fontId="2" fillId="2" borderId="0"/>
    <xf numFmtId="0" fontId="3" fillId="2" borderId="0"/>
    <xf numFmtId="3" fontId="1" fillId="2" borderId="0"/>
    <xf numFmtId="165" fontId="1" fillId="2" borderId="0"/>
    <xf numFmtId="2" fontId="1" fillId="2" borderId="0"/>
    <xf numFmtId="0" fontId="4" fillId="0" borderId="0"/>
    <xf numFmtId="0" fontId="1" fillId="0" borderId="0"/>
    <xf numFmtId="0" fontId="1" fillId="0" borderId="0"/>
  </cellStyleXfs>
  <cellXfs count="58">
    <xf numFmtId="0" fontId="0" fillId="0" borderId="0" xfId="0"/>
    <xf numFmtId="0" fontId="6" fillId="0" borderId="0" xfId="0" applyFont="1" applyAlignment="1">
      <alignment horizontal="center" vertical="center"/>
    </xf>
    <xf numFmtId="0" fontId="9" fillId="0" borderId="1" xfId="0" applyFont="1" applyBorder="1" applyAlignment="1">
      <alignment horizontal="center" vertical="center"/>
    </xf>
    <xf numFmtId="0" fontId="9" fillId="0" borderId="3" xfId="0" applyFont="1" applyBorder="1" applyAlignment="1">
      <alignment horizontal="center" vertical="center"/>
    </xf>
    <xf numFmtId="0" fontId="14" fillId="0" borderId="1" xfId="0" applyFont="1" applyBorder="1" applyAlignment="1">
      <alignment horizontal="center" vertical="center"/>
    </xf>
    <xf numFmtId="0" fontId="13" fillId="0" borderId="1" xfId="0" applyFont="1" applyBorder="1" applyAlignment="1">
      <alignment horizontal="center" vertical="center"/>
    </xf>
    <xf numFmtId="0" fontId="10" fillId="0" borderId="0" xfId="0" applyFont="1" applyAlignment="1">
      <alignment horizontal="center" vertical="center"/>
    </xf>
    <xf numFmtId="0" fontId="8" fillId="0" borderId="0" xfId="0" applyFont="1" applyAlignment="1">
      <alignment horizontal="center" vertical="center"/>
    </xf>
    <xf numFmtId="0" fontId="17" fillId="6" borderId="1" xfId="1" applyFont="1" applyFill="1" applyBorder="1" applyAlignment="1">
      <alignment horizontal="center" vertical="center" wrapText="1"/>
    </xf>
    <xf numFmtId="0" fontId="13" fillId="0" borderId="5" xfId="0" applyFont="1" applyBorder="1" applyAlignment="1">
      <alignment horizontal="center" vertical="center"/>
    </xf>
    <xf numFmtId="0" fontId="12" fillId="0" borderId="0" xfId="0" applyFont="1" applyAlignment="1">
      <alignment horizontal="center" vertical="center"/>
    </xf>
    <xf numFmtId="0" fontId="8" fillId="8" borderId="1" xfId="0" applyFont="1" applyFill="1" applyBorder="1" applyAlignment="1">
      <alignment horizontal="center" vertical="center"/>
    </xf>
    <xf numFmtId="0" fontId="8" fillId="7" borderId="1" xfId="0" applyFont="1" applyFill="1" applyBorder="1" applyAlignment="1">
      <alignment horizontal="center" vertical="center"/>
    </xf>
    <xf numFmtId="0" fontId="13" fillId="0" borderId="0" xfId="0" applyFont="1" applyAlignment="1">
      <alignment horizontal="center" vertical="center"/>
    </xf>
    <xf numFmtId="0" fontId="11" fillId="6" borderId="1" xfId="1" applyFont="1" applyFill="1" applyBorder="1" applyAlignment="1">
      <alignment horizontal="center" vertical="center" wrapText="1"/>
    </xf>
    <xf numFmtId="0" fontId="18" fillId="0" borderId="3" xfId="0" applyFont="1" applyBorder="1" applyAlignment="1">
      <alignment horizontal="center" vertical="center"/>
    </xf>
    <xf numFmtId="0" fontId="16" fillId="0" borderId="0" xfId="0" applyFont="1" applyAlignment="1">
      <alignment horizontal="center" vertical="center"/>
    </xf>
    <xf numFmtId="0" fontId="19" fillId="0" borderId="7" xfId="1" applyFont="1" applyBorder="1" applyAlignment="1">
      <alignment horizontal="center" vertical="center" wrapText="1"/>
    </xf>
    <xf numFmtId="0" fontId="19" fillId="0" borderId="2" xfId="0" applyFont="1" applyBorder="1" applyAlignment="1">
      <alignment horizontal="center" vertical="center"/>
    </xf>
    <xf numFmtId="0" fontId="19" fillId="0" borderId="2" xfId="0" applyFont="1" applyBorder="1" applyAlignment="1">
      <alignment horizontal="center" vertical="center" textRotation="90"/>
    </xf>
    <xf numFmtId="0" fontId="19" fillId="0" borderId="6" xfId="0" applyFont="1" applyBorder="1" applyAlignment="1">
      <alignment horizontal="center" vertical="center"/>
    </xf>
    <xf numFmtId="0" fontId="17" fillId="0" borderId="0" xfId="1" applyFont="1" applyAlignment="1">
      <alignment horizontal="center" vertical="center"/>
    </xf>
    <xf numFmtId="0" fontId="11" fillId="0" borderId="0" xfId="1" applyFont="1" applyAlignment="1">
      <alignment horizontal="center" vertical="center"/>
    </xf>
    <xf numFmtId="0" fontId="21" fillId="0" borderId="0" xfId="1" applyFont="1" applyAlignment="1">
      <alignment horizontal="center" vertical="center"/>
    </xf>
    <xf numFmtId="0" fontId="18" fillId="0" borderId="0" xfId="0" applyFont="1" applyAlignment="1">
      <alignment horizontal="center" vertical="center"/>
    </xf>
    <xf numFmtId="0" fontId="13" fillId="8" borderId="1" xfId="0" applyFont="1" applyFill="1" applyBorder="1" applyAlignment="1">
      <alignment horizontal="center" vertical="center"/>
    </xf>
    <xf numFmtId="0" fontId="13" fillId="7" borderId="1" xfId="0" applyFont="1" applyFill="1" applyBorder="1" applyAlignment="1">
      <alignment horizontal="center" vertical="center"/>
    </xf>
    <xf numFmtId="0" fontId="20" fillId="0" borderId="0" xfId="0" applyFont="1" applyAlignment="1">
      <alignment horizontal="center" vertical="center"/>
    </xf>
    <xf numFmtId="0" fontId="7" fillId="0" borderId="0" xfId="0" applyFont="1" applyAlignment="1">
      <alignment horizontal="center" vertical="center"/>
    </xf>
    <xf numFmtId="0" fontId="11" fillId="5" borderId="1" xfId="1" applyFont="1" applyFill="1" applyBorder="1" applyAlignment="1">
      <alignment horizontal="center" vertical="center" wrapText="1"/>
    </xf>
    <xf numFmtId="0" fontId="17" fillId="5" borderId="1" xfId="1" applyFont="1" applyFill="1" applyBorder="1" applyAlignment="1">
      <alignment horizontal="center" vertical="center" wrapText="1"/>
    </xf>
    <xf numFmtId="0" fontId="11" fillId="7" borderId="1" xfId="1" applyFont="1" applyFill="1" applyBorder="1" applyAlignment="1">
      <alignment horizontal="center" vertical="center" wrapText="1"/>
    </xf>
    <xf numFmtId="0" fontId="17" fillId="7" borderId="1" xfId="1" applyFont="1" applyFill="1" applyBorder="1" applyAlignment="1">
      <alignment horizontal="center" vertical="center" wrapText="1"/>
    </xf>
    <xf numFmtId="0" fontId="11" fillId="5" borderId="2" xfId="1" applyFont="1" applyFill="1" applyBorder="1" applyAlignment="1">
      <alignment horizontal="center" vertical="center" textRotation="90" wrapText="1"/>
    </xf>
    <xf numFmtId="0" fontId="11" fillId="4" borderId="2" xfId="1" applyFont="1" applyFill="1" applyBorder="1" applyAlignment="1">
      <alignment horizontal="center" vertical="center" textRotation="90" wrapText="1"/>
    </xf>
    <xf numFmtId="0" fontId="23" fillId="6" borderId="1" xfId="1" applyFont="1" applyFill="1" applyBorder="1" applyAlignment="1">
      <alignment horizontal="center" vertical="center" wrapText="1"/>
    </xf>
    <xf numFmtId="0" fontId="21" fillId="6" borderId="1" xfId="1" applyFont="1" applyFill="1" applyBorder="1" applyAlignment="1">
      <alignment horizontal="center" vertical="center" wrapText="1"/>
    </xf>
    <xf numFmtId="0" fontId="8" fillId="8" borderId="5" xfId="0" applyFont="1" applyFill="1" applyBorder="1" applyAlignment="1">
      <alignment horizontal="center" vertical="center"/>
    </xf>
    <xf numFmtId="0" fontId="8" fillId="7" borderId="5" xfId="0" applyFont="1" applyFill="1" applyBorder="1" applyAlignment="1">
      <alignment horizontal="center" vertical="center"/>
    </xf>
    <xf numFmtId="0" fontId="15" fillId="0" borderId="0" xfId="0" applyFont="1" applyAlignment="1">
      <alignment horizontal="center" vertical="center"/>
    </xf>
    <xf numFmtId="0" fontId="17" fillId="0" borderId="0" xfId="1" applyFont="1" applyAlignment="1">
      <alignment horizontal="center" vertical="center" wrapText="1"/>
    </xf>
    <xf numFmtId="0" fontId="22" fillId="3" borderId="0" xfId="0" applyFont="1" applyFill="1" applyAlignment="1">
      <alignment vertical="center"/>
    </xf>
    <xf numFmtId="0" fontId="19" fillId="0" borderId="2" xfId="0" applyFont="1" applyBorder="1" applyAlignment="1">
      <alignment horizontal="center" vertical="center" wrapText="1"/>
    </xf>
    <xf numFmtId="0" fontId="13" fillId="0" borderId="1" xfId="0" applyFont="1" applyFill="1" applyBorder="1" applyAlignment="1">
      <alignment horizontal="center" vertical="center"/>
    </xf>
    <xf numFmtId="0" fontId="13" fillId="7" borderId="3" xfId="0" applyFont="1" applyFill="1" applyBorder="1" applyAlignment="1">
      <alignment horizontal="center" vertical="center"/>
    </xf>
    <xf numFmtId="0" fontId="13" fillId="7" borderId="4" xfId="0" applyFont="1" applyFill="1" applyBorder="1" applyAlignment="1">
      <alignment horizontal="center" vertical="center"/>
    </xf>
    <xf numFmtId="0" fontId="13" fillId="7" borderId="5" xfId="0" applyFont="1" applyFill="1" applyBorder="1" applyAlignment="1">
      <alignment horizontal="center" vertical="center"/>
    </xf>
    <xf numFmtId="0" fontId="13" fillId="6" borderId="3" xfId="0" applyFont="1" applyFill="1" applyBorder="1" applyAlignment="1">
      <alignment horizontal="center" vertical="center"/>
    </xf>
    <xf numFmtId="0" fontId="13" fillId="6" borderId="4" xfId="0" applyFont="1" applyFill="1" applyBorder="1" applyAlignment="1">
      <alignment horizontal="center" vertical="center"/>
    </xf>
    <xf numFmtId="0" fontId="13" fillId="6" borderId="5" xfId="0" applyFont="1" applyFill="1" applyBorder="1" applyAlignment="1">
      <alignment horizontal="center" vertical="center"/>
    </xf>
    <xf numFmtId="0" fontId="13" fillId="5" borderId="3" xfId="0" applyFont="1" applyFill="1" applyBorder="1" applyAlignment="1">
      <alignment horizontal="center" vertical="center"/>
    </xf>
    <xf numFmtId="0" fontId="13" fillId="5" borderId="4" xfId="0" applyFont="1" applyFill="1" applyBorder="1" applyAlignment="1">
      <alignment horizontal="center" vertical="center"/>
    </xf>
    <xf numFmtId="0" fontId="13" fillId="5" borderId="5" xfId="0" applyFont="1" applyFill="1" applyBorder="1" applyAlignment="1">
      <alignment horizontal="center" vertical="center"/>
    </xf>
    <xf numFmtId="0" fontId="13" fillId="8" borderId="3" xfId="0" applyFont="1" applyFill="1" applyBorder="1" applyAlignment="1">
      <alignment horizontal="center" vertical="center"/>
    </xf>
    <xf numFmtId="0" fontId="13" fillId="8" borderId="4" xfId="0" applyFont="1" applyFill="1" applyBorder="1" applyAlignment="1">
      <alignment horizontal="center" vertical="center"/>
    </xf>
    <xf numFmtId="0" fontId="13" fillId="8" borderId="5" xfId="0" applyFont="1" applyFill="1" applyBorder="1" applyAlignment="1">
      <alignment horizontal="center" vertical="center"/>
    </xf>
    <xf numFmtId="0" fontId="22" fillId="3" borderId="0" xfId="0" applyFont="1" applyFill="1" applyAlignment="1">
      <alignment horizontal="center" vertical="center"/>
    </xf>
    <xf numFmtId="0" fontId="13" fillId="6" borderId="1" xfId="0" applyFont="1" applyFill="1" applyBorder="1" applyAlignment="1">
      <alignment horizontal="center" vertical="center"/>
    </xf>
  </cellXfs>
  <cellStyles count="13">
    <cellStyle name="Date" xfId="4" xr:uid="{00000000-0005-0000-0000-000000000000}"/>
    <cellStyle name="En-tête 1" xfId="5" xr:uid="{00000000-0005-0000-0000-000001000000}"/>
    <cellStyle name="En-tête 2" xfId="6" xr:uid="{00000000-0005-0000-0000-000002000000}"/>
    <cellStyle name="Euro" xfId="3" xr:uid="{00000000-0005-0000-0000-000003000000}"/>
    <cellStyle name="Financier0" xfId="7" xr:uid="{00000000-0005-0000-0000-000004000000}"/>
    <cellStyle name="Monétaire0" xfId="8" xr:uid="{00000000-0005-0000-0000-000005000000}"/>
    <cellStyle name="Normal" xfId="0" builtinId="0"/>
    <cellStyle name="Normal 2" xfId="2" xr:uid="{00000000-0005-0000-0000-000007000000}"/>
    <cellStyle name="Normal 3" xfId="10" xr:uid="{00000000-0005-0000-0000-000008000000}"/>
    <cellStyle name="Normal 3 2" xfId="12" xr:uid="{00000000-0005-0000-0000-000009000000}"/>
    <cellStyle name="Normal 4" xfId="1" xr:uid="{00000000-0005-0000-0000-00000A000000}"/>
    <cellStyle name="Normal 4 2" xfId="11" xr:uid="{00000000-0005-0000-0000-00000B000000}"/>
    <cellStyle name="Virgule fixe" xfId="9" xr:uid="{00000000-0005-0000-0000-00000C000000}"/>
  </cellStyles>
  <dxfs count="36">
    <dxf>
      <font>
        <b val="0"/>
        <i/>
        <strike val="0"/>
        <condense val="0"/>
        <extend val="0"/>
        <outline val="0"/>
        <shadow val="0"/>
        <u val="none"/>
        <vertAlign val="baseline"/>
        <sz val="12"/>
        <color theme="1"/>
        <name val="Calibri"/>
        <family val="2"/>
        <scheme val="none"/>
      </font>
      <numFmt numFmtId="0" formatCode="General"/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/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Calibri"/>
        <family val="2"/>
        <scheme val="none"/>
      </font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Calibri"/>
        <family val="2"/>
        <scheme val="none"/>
      </font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Calibri"/>
        <family val="2"/>
        <scheme val="none"/>
      </font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Calibri"/>
        <family val="2"/>
        <scheme val="none"/>
      </font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Calibri"/>
        <family val="2"/>
        <scheme val="none"/>
      </font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Calibri"/>
        <family val="2"/>
        <scheme val="none"/>
      </font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Calibri"/>
        <family val="2"/>
        <scheme val="none"/>
      </font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Calibri"/>
        <family val="2"/>
        <scheme val="minor"/>
      </font>
      <numFmt numFmtId="0" formatCode="General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Calibri"/>
        <family val="2"/>
        <scheme val="minor"/>
      </font>
      <numFmt numFmtId="0" formatCode="General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Calibri"/>
        <family val="2"/>
        <scheme val="minor"/>
      </font>
      <numFmt numFmtId="0" formatCode="General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Calibri"/>
        <family val="2"/>
        <scheme val="minor"/>
      </font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Calibri"/>
        <family val="2"/>
        <scheme val="minor"/>
      </font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/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Calibri"/>
        <family val="2"/>
        <scheme val="minor"/>
      </font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Calibri"/>
        <family val="2"/>
        <scheme val="minor"/>
      </font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Calibri"/>
        <family val="2"/>
        <scheme val="minor"/>
      </font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Calibri"/>
        <family val="2"/>
        <scheme val="minor"/>
      </font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Calibri"/>
        <family val="2"/>
        <scheme val="minor"/>
      </font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Calibri"/>
        <family val="2"/>
        <scheme val="minor"/>
      </font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Calibri"/>
        <family val="2"/>
        <scheme val="minor"/>
      </font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Calibri"/>
        <family val="2"/>
        <scheme val="minor"/>
      </font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Calibri"/>
        <family val="2"/>
        <scheme val="minor"/>
      </font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Calibri"/>
        <family val="2"/>
        <scheme val="minor"/>
      </font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Calibri"/>
        <family val="2"/>
        <scheme val="minor"/>
      </font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Calibri"/>
        <family val="2"/>
        <scheme val="none"/>
      </font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Calibri"/>
        <family val="2"/>
        <scheme val="none"/>
      </font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  <border diagonalUp="0" diagonalDown="0" outline="0">
        <left/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>
        <top style="thin">
          <color rgb="FF000000"/>
        </top>
      </border>
    </dxf>
    <dxf>
      <border diagonalUp="0" diagonalDown="0">
        <left style="thin">
          <color rgb="FF000000"/>
        </left>
        <right style="thin">
          <color rgb="FF000000"/>
        </right>
        <top style="thin">
          <color rgb="FF000000"/>
        </top>
        <bottom style="thin">
          <color rgb="FF000000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rgb="FF000000"/>
        <name val="Calibri"/>
        <family val="2"/>
        <scheme val="none"/>
      </font>
      <fill>
        <patternFill patternType="none">
          <fgColor rgb="FF000000"/>
          <bgColor auto="1"/>
        </patternFill>
      </fill>
      <alignment horizontal="center" vertical="center" textRotation="0" wrapText="0" indent="0" justifyLastLine="0" shrinkToFit="0" readingOrder="0"/>
    </dxf>
    <dxf>
      <border>
        <bottom style="thin">
          <color rgb="FF000000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2"/>
        <color theme="0"/>
        <name val="Calibri"/>
        <family val="2"/>
        <scheme val="none"/>
      </font>
      <fill>
        <patternFill patternType="none">
          <fgColor indexed="64"/>
          <bgColor auto="1"/>
        </patternFill>
      </fill>
      <alignment horizontal="center" vertical="center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/>
        <bottom/>
      </border>
    </dxf>
    <dxf>
      <fill>
        <patternFill>
          <bgColor rgb="FFFF0000"/>
        </patternFill>
      </fill>
    </dxf>
    <dxf>
      <font>
        <b/>
        <i val="0"/>
        <color rgb="FFFF0000"/>
      </font>
    </dxf>
    <dxf>
      <font>
        <b/>
        <i val="0"/>
        <color rgb="FFFF0000"/>
      </font>
    </dxf>
    <dxf>
      <fill>
        <patternFill>
          <bgColor rgb="FFFF0000"/>
        </patternFill>
      </fill>
    </dxf>
    <dxf>
      <fill>
        <patternFill>
          <bgColor rgb="FFFF0000"/>
        </patternFill>
      </fill>
    </dxf>
  </dxfs>
  <tableStyles count="0" defaultTableStyle="TableStyleMedium9" defaultPivotStyle="PivotStyleLight16"/>
  <colors>
    <mruColors>
      <color rgb="FFFFFF66"/>
      <color rgb="FF99FF99"/>
      <color rgb="FFCCFFCC"/>
      <color rgb="FFFFFF99"/>
      <color rgb="FFFFFFCC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37" Type="http://schemas.microsoft.com/office/2017/10/relationships/person" Target="persons/person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persons/person.xml><?xml version="1.0" encoding="utf-8"?>
<personList xmlns="http://schemas.microsoft.com/office/spreadsheetml/2018/threadedcomments" xmlns:x="http://schemas.openxmlformats.org/spreadsheetml/2006/main">
  <person displayName="Pro Perso" id="{05CE7593-0F47-42EE-A2EB-582CBAFAF731}" userId="5fc43f6a54af4120" providerId="Windows Live"/>
</personList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" xr:uid="{0565CE59-17A2-4339-B834-7DC63F774D64}" name="Services_Philo" displayName="Services_Philo" ref="A3:Z28" totalsRowShown="0" headerRowDxfId="30" dataDxfId="28" headerRowBorderDxfId="29" tableBorderDxfId="27" totalsRowBorderDxfId="26" headerRowCellStyle="Normal 4">
  <autoFilter ref="A3:Z28" xr:uid="{E88F4CC9-B892-4E88-9485-D17B7048960D}">
    <filterColumn colId="1">
      <filters>
        <filter val="CPGE1"/>
        <filter val="CPGE2"/>
      </filters>
    </filterColumn>
  </autoFilter>
  <sortState ref="A15:Z28">
    <sortCondition ref="C3:C28"/>
  </sortState>
  <tableColumns count="26">
    <tableColumn id="22" xr3:uid="{2140DCFE-114B-4EF0-B3B6-56DDC0C99ACB}" name="Rep Niv." dataDxfId="25"/>
    <tableColumn id="1" xr3:uid="{1757B818-57B9-454C-B10F-D0F29EDA640C}" name="Niveau" dataDxfId="24"/>
    <tableColumn id="2" xr3:uid="{ECF60D55-0038-4816-BF95-847EF5DCC5C6}" name="Structure" dataDxfId="23"/>
    <tableColumn id="23" xr3:uid="{9CED1EB2-A01C-438A-8C42-54F2F4342C63}" name="Filière de rattachement" dataDxfId="22"/>
    <tableColumn id="3" xr3:uid="{D136EFC1-FC3D-45E4-B91C-36ECEDFE1F31}" name="Matière" dataDxfId="21"/>
    <tableColumn id="4" xr3:uid="{B5937513-82E8-4154-8197-DC79C863B238}" name="h. Cl S1" dataDxfId="20"/>
    <tableColumn id="5" xr3:uid="{BFAEEC20-EAC4-42DB-9ACA-2EEB76238E85}" name="Nb. Gr S1" dataDxfId="19"/>
    <tableColumn id="6" xr3:uid="{26A706AE-4B5C-4AB8-A163-606C8484184C}" name="h. Gr S1" dataDxfId="18"/>
    <tableColumn id="7" xr3:uid="{FBE376E4-DCA2-4EBA-B268-9CD0D0D7557B}" name="h. Cl S2" dataDxfId="17"/>
    <tableColumn id="8" xr3:uid="{BCDCCDF4-3D06-445F-8648-3B5DF550EFEC}" name="Nb. Gr S2" dataDxfId="16"/>
    <tableColumn id="9" xr3:uid="{4326F4BD-239B-45CB-811F-22FBC6E87B60}" name="h. Gr S2" dataDxfId="15"/>
    <tableColumn id="10" xr3:uid="{C216EA88-2E02-4153-ABE9-CDC70B4D9403}" name="h. Cl A" dataDxfId="14"/>
    <tableColumn id="11" xr3:uid="{72863B03-9312-4C92-AA54-9ABFEFE1C47A}" name="Nb. Gr A" dataDxfId="13"/>
    <tableColumn id="12" xr3:uid="{3BAB045F-C89A-4325-960C-2119053C247E}" name="h. Gr A" dataDxfId="12"/>
    <tableColumn id="13" xr3:uid="{E6FC1573-0B1C-4665-82FB-9CC082B8E4F1}" name="Total" dataDxfId="11">
      <calculatedColumnFormula>0.5*(Services_Philo[[#This Row],[h. Cl S1]]+Services_Philo[[#This Row],[Nb. Gr S1]]*Services_Philo[[#This Row],[h. Gr S1]]+Services_Philo[[#This Row],[h. Cl S2]]+Services_Philo[[#This Row],[Nb. Gr S2]]*Services_Philo[[#This Row],[h. Gr S2]])+Services_Philo[[#This Row],[h. Cl A]]+Services_Philo[[#This Row],[Nb. Gr A]]*Services_Philo[[#This Row],[h. Gr A]]</calculatedColumnFormula>
    </tableColumn>
    <tableColumn id="27" xr3:uid="{C77CB259-BE68-4D72-B942-6E6B74AC7307}" name="GERARD Evelyne" dataDxfId="10"/>
    <tableColumn id="26" xr3:uid="{9B8018AF-CC21-4E24-BC30-D0FB175DF3CC}" name="RAJOELY Jérôme" dataDxfId="9"/>
    <tableColumn id="25" xr3:uid="{1C3223FF-9AC6-4223-941E-6B57A2FE0BCF}" name="RODRIGUEZ Xavier" dataDxfId="8"/>
    <tableColumn id="14" xr3:uid="{9F7A43E8-630B-49D3-811F-610B337CEAC7}" name="1" dataDxfId="7"/>
    <tableColumn id="15" xr3:uid="{0A6FAD4F-A8E9-4315-8F80-E343E60B050A}" name="2" dataDxfId="6"/>
    <tableColumn id="16" xr3:uid="{5195C491-56ED-4902-B8EB-80E6E1B5DDAD}" name="3" dataDxfId="5"/>
    <tableColumn id="17" xr3:uid="{A720046E-9554-470C-8D46-5E5E4530A009}" name="4" dataDxfId="4"/>
    <tableColumn id="18" xr3:uid="{A7A14821-DA17-406F-9FD4-742459D698A8}" name="5" dataDxfId="3"/>
    <tableColumn id="19" xr3:uid="{62F4FFC4-4484-4466-929B-81EBCC1B7146}" name="6" dataDxfId="2"/>
    <tableColumn id="20" xr3:uid="{30758C99-5536-4E37-8E00-A7721DCC2B77}" name="Modalités" dataDxfId="1"/>
    <tableColumn id="21" xr3:uid="{EDAFB5FC-9744-437B-B3A0-8E9A23148173}" name="Ctrl" dataDxfId="0">
      <calculatedColumnFormula>O4-SUM(P4:X4)</calculatedColumnFormula>
    </tableColumn>
  </tableColumns>
  <tableStyleInfo name="TableStyleMedium6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96D4F56-1F48-4365-B612-C70915D29586}">
  <sheetPr>
    <pageSetUpPr fitToPage="1"/>
  </sheetPr>
  <dimension ref="A1:AA57"/>
  <sheetViews>
    <sheetView showZeros="0" tabSelected="1" zoomScale="130" zoomScaleNormal="130" zoomScaleSheetLayoutView="85" workbookViewId="0">
      <pane xSplit="15" ySplit="3" topLeftCell="S15" activePane="bottomRight" state="frozen"/>
      <selection activeCell="E48" sqref="E48"/>
      <selection pane="topRight" activeCell="E48" sqref="E48"/>
      <selection pane="bottomLeft" activeCell="E48" sqref="E48"/>
      <selection pane="bottomRight" activeCell="S15" sqref="S15"/>
    </sheetView>
  </sheetViews>
  <sheetFormatPr baseColWidth="10" defaultColWidth="11.5703125" defaultRowHeight="15" x14ac:dyDescent="0.25"/>
  <cols>
    <col min="1" max="1" width="9.42578125" style="1" bestFit="1" customWidth="1"/>
    <col min="2" max="2" width="12.42578125" style="1" bestFit="1" customWidth="1"/>
    <col min="3" max="3" width="18.7109375" style="1" bestFit="1" customWidth="1"/>
    <col min="4" max="4" width="12.7109375" style="1" bestFit="1" customWidth="1"/>
    <col min="5" max="5" width="15.140625" style="1" bestFit="1" customWidth="1"/>
    <col min="6" max="6" width="8.42578125" style="1" hidden="1" customWidth="1"/>
    <col min="7" max="14" width="7.140625" style="1" hidden="1" customWidth="1"/>
    <col min="15" max="15" width="14" style="28" hidden="1" customWidth="1"/>
    <col min="16" max="18" width="9.42578125" style="1" hidden="1" customWidth="1"/>
    <col min="19" max="24" width="9.42578125" style="1" bestFit="1" customWidth="1"/>
    <col min="25" max="25" width="16.42578125" style="1" bestFit="1" customWidth="1"/>
    <col min="26" max="26" width="9.85546875" style="1" bestFit="1" customWidth="1"/>
    <col min="27" max="27" width="11.5703125" style="1"/>
    <col min="28" max="28" width="4.7109375" style="1" bestFit="1" customWidth="1"/>
    <col min="29" max="16384" width="11.5703125" style="1"/>
  </cols>
  <sheetData>
    <row r="1" spans="1:27" ht="48" customHeight="1" x14ac:dyDescent="0.25">
      <c r="A1" s="56" t="s">
        <v>27</v>
      </c>
      <c r="B1" s="56"/>
      <c r="C1" s="56"/>
      <c r="D1" s="56"/>
      <c r="E1" s="56"/>
      <c r="F1" s="56"/>
      <c r="G1" s="56"/>
      <c r="H1" s="56"/>
      <c r="I1" s="56"/>
      <c r="J1" s="56"/>
      <c r="K1" s="56"/>
      <c r="L1" s="56"/>
      <c r="M1" s="56"/>
      <c r="N1" s="56"/>
      <c r="O1" s="56"/>
      <c r="P1" s="41"/>
      <c r="Q1" s="41"/>
      <c r="R1" s="41"/>
      <c r="S1" s="41"/>
      <c r="T1" s="41"/>
      <c r="U1" s="41"/>
      <c r="V1" s="41"/>
      <c r="W1" s="41"/>
      <c r="X1" s="41"/>
      <c r="Y1" s="41"/>
      <c r="Z1" s="41"/>
    </row>
    <row r="2" spans="1:27" ht="15" customHeight="1" x14ac:dyDescent="0.25">
      <c r="M2" s="16"/>
      <c r="N2" s="10"/>
      <c r="O2" s="27"/>
      <c r="P2" s="10"/>
      <c r="Q2" s="10"/>
      <c r="R2" s="10"/>
      <c r="S2" s="10"/>
      <c r="T2" s="10"/>
      <c r="U2" s="6"/>
    </row>
    <row r="3" spans="1:27" ht="143.25" customHeight="1" x14ac:dyDescent="0.25">
      <c r="A3" s="17" t="s">
        <v>55</v>
      </c>
      <c r="B3" s="18" t="s">
        <v>0</v>
      </c>
      <c r="C3" s="18" t="s">
        <v>2</v>
      </c>
      <c r="D3" s="42" t="s">
        <v>76</v>
      </c>
      <c r="E3" s="18" t="s">
        <v>4</v>
      </c>
      <c r="F3" s="19" t="s">
        <v>46</v>
      </c>
      <c r="G3" s="19" t="s">
        <v>48</v>
      </c>
      <c r="H3" s="19" t="s">
        <v>47</v>
      </c>
      <c r="I3" s="19" t="s">
        <v>49</v>
      </c>
      <c r="J3" s="19" t="s">
        <v>51</v>
      </c>
      <c r="K3" s="19" t="s">
        <v>50</v>
      </c>
      <c r="L3" s="19" t="s">
        <v>52</v>
      </c>
      <c r="M3" s="19" t="s">
        <v>54</v>
      </c>
      <c r="N3" s="19" t="s">
        <v>53</v>
      </c>
      <c r="O3" s="18" t="s">
        <v>1</v>
      </c>
      <c r="P3" s="33" t="s">
        <v>56</v>
      </c>
      <c r="Q3" s="33" t="s">
        <v>57</v>
      </c>
      <c r="R3" s="33" t="s">
        <v>58</v>
      </c>
      <c r="S3" s="34" t="s">
        <v>77</v>
      </c>
      <c r="T3" s="34" t="s">
        <v>78</v>
      </c>
      <c r="U3" s="34" t="s">
        <v>79</v>
      </c>
      <c r="V3" s="34" t="s">
        <v>80</v>
      </c>
      <c r="W3" s="34" t="s">
        <v>81</v>
      </c>
      <c r="X3" s="34" t="s">
        <v>82</v>
      </c>
      <c r="Y3" s="18" t="s">
        <v>3</v>
      </c>
      <c r="Z3" s="20" t="s">
        <v>43</v>
      </c>
      <c r="AA3" s="13"/>
    </row>
    <row r="4" spans="1:27" ht="15.75" hidden="1" x14ac:dyDescent="0.25">
      <c r="A4" s="9">
        <v>2</v>
      </c>
      <c r="B4" s="5">
        <v>1</v>
      </c>
      <c r="C4" s="2" t="s">
        <v>17</v>
      </c>
      <c r="D4" s="2"/>
      <c r="E4" s="2" t="s">
        <v>7</v>
      </c>
      <c r="F4" s="2"/>
      <c r="G4" s="2"/>
      <c r="H4" s="2"/>
      <c r="I4" s="2"/>
      <c r="J4" s="2"/>
      <c r="K4" s="2"/>
      <c r="L4" s="2"/>
      <c r="M4" s="2">
        <v>2</v>
      </c>
      <c r="N4" s="2">
        <v>2</v>
      </c>
      <c r="O4" s="4">
        <f>0.5*(Services_Philo[[#This Row],[h. Cl S1]]+Services_Philo[[#This Row],[Nb. Gr S1]]*Services_Philo[[#This Row],[h. Gr S1]]+Services_Philo[[#This Row],[h. Cl S2]]+Services_Philo[[#This Row],[Nb. Gr S2]]*Services_Philo[[#This Row],[h. Gr S2]])+Services_Philo[[#This Row],[h. Cl A]]+Services_Philo[[#This Row],[Nb. Gr A]]*Services_Philo[[#This Row],[h. Gr A]]</f>
        <v>4</v>
      </c>
      <c r="P4" s="2">
        <v>2</v>
      </c>
      <c r="Q4" s="2"/>
      <c r="R4" s="2">
        <v>2</v>
      </c>
      <c r="S4" s="5"/>
      <c r="T4" s="5"/>
      <c r="U4" s="5"/>
      <c r="V4" s="5"/>
      <c r="W4" s="5"/>
      <c r="X4" s="5"/>
      <c r="Y4" s="5"/>
      <c r="Z4" s="15">
        <f t="shared" ref="Z4:Z14" si="0">O4-SUM(P4:X4)</f>
        <v>0</v>
      </c>
      <c r="AA4" s="13"/>
    </row>
    <row r="5" spans="1:27" ht="15.75" hidden="1" x14ac:dyDescent="0.25">
      <c r="A5" s="9">
        <v>3</v>
      </c>
      <c r="B5" s="5" t="s">
        <v>6</v>
      </c>
      <c r="C5" s="2" t="s">
        <v>8</v>
      </c>
      <c r="D5" s="2"/>
      <c r="E5" s="2" t="s">
        <v>5</v>
      </c>
      <c r="F5" s="2"/>
      <c r="G5" s="2"/>
      <c r="H5" s="2"/>
      <c r="I5" s="2"/>
      <c r="J5" s="2"/>
      <c r="K5" s="2"/>
      <c r="L5" s="2">
        <v>4</v>
      </c>
      <c r="M5" s="2"/>
      <c r="N5" s="2"/>
      <c r="O5" s="4">
        <f>0.5*(Services_Philo[[#This Row],[h. Cl S1]]+Services_Philo[[#This Row],[Nb. Gr S1]]*Services_Philo[[#This Row],[h. Gr S1]]+Services_Philo[[#This Row],[h. Cl S2]]+Services_Philo[[#This Row],[Nb. Gr S2]]*Services_Philo[[#This Row],[h. Gr S2]])+Services_Philo[[#This Row],[h. Cl A]]+Services_Philo[[#This Row],[Nb. Gr A]]*Services_Philo[[#This Row],[h. Gr A]]</f>
        <v>4</v>
      </c>
      <c r="P5" s="2">
        <v>4</v>
      </c>
      <c r="Q5" s="2"/>
      <c r="R5" s="2"/>
      <c r="S5" s="5"/>
      <c r="T5" s="5"/>
      <c r="U5" s="5"/>
      <c r="V5" s="5"/>
      <c r="W5" s="5"/>
      <c r="X5" s="5"/>
      <c r="Y5" s="5"/>
      <c r="Z5" s="15">
        <f t="shared" si="0"/>
        <v>0</v>
      </c>
      <c r="AA5" s="13"/>
    </row>
    <row r="6" spans="1:27" ht="15.75" hidden="1" x14ac:dyDescent="0.25">
      <c r="A6" s="9">
        <v>3</v>
      </c>
      <c r="B6" s="5" t="s">
        <v>6</v>
      </c>
      <c r="C6" s="2" t="s">
        <v>9</v>
      </c>
      <c r="D6" s="2"/>
      <c r="E6" s="2" t="s">
        <v>5</v>
      </c>
      <c r="F6" s="2"/>
      <c r="G6" s="2"/>
      <c r="H6" s="2"/>
      <c r="I6" s="2"/>
      <c r="J6" s="2"/>
      <c r="K6" s="2"/>
      <c r="L6" s="2">
        <v>4</v>
      </c>
      <c r="M6" s="2"/>
      <c r="N6" s="2"/>
      <c r="O6" s="4">
        <f>0.5*(Services_Philo[[#This Row],[h. Cl S1]]+Services_Philo[[#This Row],[Nb. Gr S1]]*Services_Philo[[#This Row],[h. Gr S1]]+Services_Philo[[#This Row],[h. Cl S2]]+Services_Philo[[#This Row],[Nb. Gr S2]]*Services_Philo[[#This Row],[h. Gr S2]])+Services_Philo[[#This Row],[h. Cl A]]+Services_Philo[[#This Row],[Nb. Gr A]]*Services_Philo[[#This Row],[h. Gr A]]</f>
        <v>4</v>
      </c>
      <c r="P6" s="2">
        <v>4</v>
      </c>
      <c r="Q6" s="2"/>
      <c r="R6" s="2"/>
      <c r="S6" s="5"/>
      <c r="T6" s="5"/>
      <c r="U6" s="5"/>
      <c r="V6" s="5"/>
      <c r="W6" s="5"/>
      <c r="X6" s="5"/>
      <c r="Y6" s="5"/>
      <c r="Z6" s="15">
        <f t="shared" si="0"/>
        <v>0</v>
      </c>
      <c r="AA6" s="13"/>
    </row>
    <row r="7" spans="1:27" ht="15.75" hidden="1" x14ac:dyDescent="0.25">
      <c r="A7" s="9">
        <v>3</v>
      </c>
      <c r="B7" s="5" t="s">
        <v>6</v>
      </c>
      <c r="C7" s="2" t="s">
        <v>10</v>
      </c>
      <c r="D7" s="2"/>
      <c r="E7" s="2" t="s">
        <v>5</v>
      </c>
      <c r="F7" s="2"/>
      <c r="G7" s="2"/>
      <c r="H7" s="2"/>
      <c r="I7" s="2"/>
      <c r="J7" s="2"/>
      <c r="K7" s="2"/>
      <c r="L7" s="2">
        <v>4</v>
      </c>
      <c r="M7" s="2"/>
      <c r="N7" s="2"/>
      <c r="O7" s="4">
        <f>0.5*(Services_Philo[[#This Row],[h. Cl S1]]+Services_Philo[[#This Row],[Nb. Gr S1]]*Services_Philo[[#This Row],[h. Gr S1]]+Services_Philo[[#This Row],[h. Cl S2]]+Services_Philo[[#This Row],[Nb. Gr S2]]*Services_Philo[[#This Row],[h. Gr S2]])+Services_Philo[[#This Row],[h. Cl A]]+Services_Philo[[#This Row],[Nb. Gr A]]*Services_Philo[[#This Row],[h. Gr A]]</f>
        <v>4</v>
      </c>
      <c r="P7" s="2">
        <v>4</v>
      </c>
      <c r="Q7" s="2"/>
      <c r="R7" s="2"/>
      <c r="S7" s="5"/>
      <c r="T7" s="5"/>
      <c r="U7" s="5"/>
      <c r="V7" s="5"/>
      <c r="W7" s="5"/>
      <c r="X7" s="5"/>
      <c r="Y7" s="5"/>
      <c r="Z7" s="15">
        <f t="shared" si="0"/>
        <v>0</v>
      </c>
      <c r="AA7" s="13"/>
    </row>
    <row r="8" spans="1:27" ht="15.75" hidden="1" x14ac:dyDescent="0.25">
      <c r="A8" s="9">
        <v>3</v>
      </c>
      <c r="B8" s="5" t="s">
        <v>6</v>
      </c>
      <c r="C8" s="2" t="s">
        <v>11</v>
      </c>
      <c r="D8" s="2"/>
      <c r="E8" s="2" t="s">
        <v>5</v>
      </c>
      <c r="F8" s="2"/>
      <c r="G8" s="2"/>
      <c r="H8" s="2"/>
      <c r="I8" s="2"/>
      <c r="J8" s="2"/>
      <c r="K8" s="2"/>
      <c r="L8" s="2">
        <v>4</v>
      </c>
      <c r="M8" s="2"/>
      <c r="N8" s="2"/>
      <c r="O8" s="4">
        <f>0.5*(Services_Philo[[#This Row],[h. Cl S1]]+Services_Philo[[#This Row],[Nb. Gr S1]]*Services_Philo[[#This Row],[h. Gr S1]]+Services_Philo[[#This Row],[h. Cl S2]]+Services_Philo[[#This Row],[Nb. Gr S2]]*Services_Philo[[#This Row],[h. Gr S2]])+Services_Philo[[#This Row],[h. Cl A]]+Services_Philo[[#This Row],[Nb. Gr A]]*Services_Philo[[#This Row],[h. Gr A]]</f>
        <v>4</v>
      </c>
      <c r="P8" s="2"/>
      <c r="Q8" s="2"/>
      <c r="R8" s="2">
        <v>4</v>
      </c>
      <c r="S8" s="5"/>
      <c r="T8" s="5"/>
      <c r="U8" s="5"/>
      <c r="V8" s="5"/>
      <c r="W8" s="5"/>
      <c r="X8" s="5"/>
      <c r="Y8" s="5"/>
      <c r="Z8" s="15">
        <f t="shared" si="0"/>
        <v>0</v>
      </c>
      <c r="AA8" s="13"/>
    </row>
    <row r="9" spans="1:27" ht="15.75" hidden="1" x14ac:dyDescent="0.25">
      <c r="A9" s="9">
        <v>3</v>
      </c>
      <c r="B9" s="5" t="s">
        <v>6</v>
      </c>
      <c r="C9" s="2" t="s">
        <v>12</v>
      </c>
      <c r="D9" s="2"/>
      <c r="E9" s="2" t="s">
        <v>5</v>
      </c>
      <c r="F9" s="2"/>
      <c r="G9" s="2"/>
      <c r="H9" s="2"/>
      <c r="I9" s="2"/>
      <c r="J9" s="2"/>
      <c r="K9" s="2"/>
      <c r="L9" s="2">
        <v>4</v>
      </c>
      <c r="M9" s="2"/>
      <c r="N9" s="2"/>
      <c r="O9" s="4">
        <f>0.5*(Services_Philo[[#This Row],[h. Cl S1]]+Services_Philo[[#This Row],[Nb. Gr S1]]*Services_Philo[[#This Row],[h. Gr S1]]+Services_Philo[[#This Row],[h. Cl S2]]+Services_Philo[[#This Row],[Nb. Gr S2]]*Services_Philo[[#This Row],[h. Gr S2]])+Services_Philo[[#This Row],[h. Cl A]]+Services_Philo[[#This Row],[Nb. Gr A]]*Services_Philo[[#This Row],[h. Gr A]]</f>
        <v>4</v>
      </c>
      <c r="P9" s="2"/>
      <c r="Q9" s="2"/>
      <c r="R9" s="2">
        <v>4</v>
      </c>
      <c r="S9" s="5"/>
      <c r="T9" s="5"/>
      <c r="U9" s="5"/>
      <c r="V9" s="5"/>
      <c r="W9" s="5"/>
      <c r="X9" s="5"/>
      <c r="Y9" s="5"/>
      <c r="Z9" s="15">
        <f t="shared" si="0"/>
        <v>0</v>
      </c>
      <c r="AA9" s="13"/>
    </row>
    <row r="10" spans="1:27" ht="15.75" hidden="1" x14ac:dyDescent="0.25">
      <c r="A10" s="9">
        <v>3</v>
      </c>
      <c r="B10" s="5" t="s">
        <v>6</v>
      </c>
      <c r="C10" s="2" t="s">
        <v>13</v>
      </c>
      <c r="D10" s="2"/>
      <c r="E10" s="2" t="s">
        <v>5</v>
      </c>
      <c r="F10" s="2"/>
      <c r="G10" s="2"/>
      <c r="H10" s="2"/>
      <c r="I10" s="2"/>
      <c r="J10" s="2"/>
      <c r="K10" s="2"/>
      <c r="L10" s="2">
        <v>4</v>
      </c>
      <c r="M10" s="2"/>
      <c r="N10" s="2"/>
      <c r="O10" s="4">
        <f>0.5*(Services_Philo[[#This Row],[h. Cl S1]]+Services_Philo[[#This Row],[Nb. Gr S1]]*Services_Philo[[#This Row],[h. Gr S1]]+Services_Philo[[#This Row],[h. Cl S2]]+Services_Philo[[#This Row],[Nb. Gr S2]]*Services_Philo[[#This Row],[h. Gr S2]])+Services_Philo[[#This Row],[h. Cl A]]+Services_Philo[[#This Row],[Nb. Gr A]]*Services_Philo[[#This Row],[h. Gr A]]</f>
        <v>4</v>
      </c>
      <c r="P10" s="2"/>
      <c r="Q10" s="2"/>
      <c r="R10" s="2">
        <v>4</v>
      </c>
      <c r="S10" s="5"/>
      <c r="T10" s="5"/>
      <c r="U10" s="5"/>
      <c r="V10" s="5"/>
      <c r="W10" s="5"/>
      <c r="X10" s="5"/>
      <c r="Y10" s="5"/>
      <c r="Z10" s="15">
        <f t="shared" si="0"/>
        <v>0</v>
      </c>
      <c r="AA10" s="13"/>
    </row>
    <row r="11" spans="1:27" ht="15.75" hidden="1" x14ac:dyDescent="0.25">
      <c r="A11" s="9">
        <v>3</v>
      </c>
      <c r="B11" s="5" t="s">
        <v>6</v>
      </c>
      <c r="C11" s="2" t="s">
        <v>14</v>
      </c>
      <c r="D11" s="2"/>
      <c r="E11" s="2" t="s">
        <v>5</v>
      </c>
      <c r="F11" s="2"/>
      <c r="G11" s="2"/>
      <c r="H11" s="2"/>
      <c r="I11" s="2"/>
      <c r="J11" s="2"/>
      <c r="K11" s="2"/>
      <c r="L11" s="2">
        <v>4</v>
      </c>
      <c r="M11" s="2"/>
      <c r="N11" s="2"/>
      <c r="O11" s="4">
        <f>0.5*(Services_Philo[[#This Row],[h. Cl S1]]+Services_Philo[[#This Row],[Nb. Gr S1]]*Services_Philo[[#This Row],[h. Gr S1]]+Services_Philo[[#This Row],[h. Cl S2]]+Services_Philo[[#This Row],[Nb. Gr S2]]*Services_Philo[[#This Row],[h. Gr S2]])+Services_Philo[[#This Row],[h. Cl A]]+Services_Philo[[#This Row],[Nb. Gr A]]*Services_Philo[[#This Row],[h. Gr A]]</f>
        <v>4</v>
      </c>
      <c r="P11" s="2"/>
      <c r="Q11" s="2">
        <v>4</v>
      </c>
      <c r="R11" s="2"/>
      <c r="S11" s="5"/>
      <c r="T11" s="5"/>
      <c r="U11" s="5"/>
      <c r="V11" s="5"/>
      <c r="W11" s="5"/>
      <c r="X11" s="5"/>
      <c r="Y11" s="5"/>
      <c r="Z11" s="15">
        <f t="shared" si="0"/>
        <v>0</v>
      </c>
      <c r="AA11" s="13"/>
    </row>
    <row r="12" spans="1:27" ht="15.75" hidden="1" x14ac:dyDescent="0.25">
      <c r="A12" s="9">
        <v>3</v>
      </c>
      <c r="B12" s="5" t="s">
        <v>6</v>
      </c>
      <c r="C12" s="2" t="s">
        <v>15</v>
      </c>
      <c r="D12" s="2"/>
      <c r="E12" s="2" t="s">
        <v>5</v>
      </c>
      <c r="F12" s="2"/>
      <c r="G12" s="2"/>
      <c r="H12" s="2"/>
      <c r="I12" s="2"/>
      <c r="J12" s="2"/>
      <c r="K12" s="2"/>
      <c r="L12" s="2">
        <v>4</v>
      </c>
      <c r="M12" s="2"/>
      <c r="N12" s="2"/>
      <c r="O12" s="4">
        <f>0.5*(Services_Philo[[#This Row],[h. Cl S1]]+Services_Philo[[#This Row],[Nb. Gr S1]]*Services_Philo[[#This Row],[h. Gr S1]]+Services_Philo[[#This Row],[h. Cl S2]]+Services_Philo[[#This Row],[Nb. Gr S2]]*Services_Philo[[#This Row],[h. Gr S2]])+Services_Philo[[#This Row],[h. Cl A]]+Services_Philo[[#This Row],[Nb. Gr A]]*Services_Philo[[#This Row],[h. Gr A]]</f>
        <v>4</v>
      </c>
      <c r="P12" s="2"/>
      <c r="Q12" s="2">
        <v>4</v>
      </c>
      <c r="R12" s="2"/>
      <c r="S12" s="5"/>
      <c r="T12" s="5"/>
      <c r="U12" s="5"/>
      <c r="V12" s="5"/>
      <c r="W12" s="5"/>
      <c r="X12" s="5"/>
      <c r="Y12" s="5"/>
      <c r="Z12" s="15">
        <f t="shared" si="0"/>
        <v>0</v>
      </c>
      <c r="AA12" s="13"/>
    </row>
    <row r="13" spans="1:27" ht="15.75" hidden="1" x14ac:dyDescent="0.25">
      <c r="A13" s="9">
        <v>3</v>
      </c>
      <c r="B13" s="5" t="s">
        <v>6</v>
      </c>
      <c r="C13" s="2" t="s">
        <v>16</v>
      </c>
      <c r="D13" s="2"/>
      <c r="E13" s="2" t="s">
        <v>5</v>
      </c>
      <c r="F13" s="2"/>
      <c r="G13" s="2"/>
      <c r="H13" s="2"/>
      <c r="I13" s="2"/>
      <c r="J13" s="2"/>
      <c r="K13" s="2"/>
      <c r="L13" s="2">
        <v>4</v>
      </c>
      <c r="M13" s="2"/>
      <c r="N13" s="2"/>
      <c r="O13" s="4">
        <f>0.5*(Services_Philo[[#This Row],[h. Cl S1]]+Services_Philo[[#This Row],[Nb. Gr S1]]*Services_Philo[[#This Row],[h. Gr S1]]+Services_Philo[[#This Row],[h. Cl S2]]+Services_Philo[[#This Row],[Nb. Gr S2]]*Services_Philo[[#This Row],[h. Gr S2]])+Services_Philo[[#This Row],[h. Cl A]]+Services_Philo[[#This Row],[Nb. Gr A]]*Services_Philo[[#This Row],[h. Gr A]]</f>
        <v>4</v>
      </c>
      <c r="P13" s="2"/>
      <c r="Q13" s="2">
        <v>4</v>
      </c>
      <c r="R13" s="2"/>
      <c r="S13" s="5"/>
      <c r="T13" s="5"/>
      <c r="U13" s="5"/>
      <c r="V13" s="5"/>
      <c r="W13" s="5"/>
      <c r="X13" s="5"/>
      <c r="Y13" s="5"/>
      <c r="Z13" s="15">
        <f t="shared" si="0"/>
        <v>0</v>
      </c>
      <c r="AA13" s="13"/>
    </row>
    <row r="14" spans="1:27" ht="15.75" hidden="1" x14ac:dyDescent="0.25">
      <c r="A14" s="9">
        <v>3</v>
      </c>
      <c r="B14" s="5" t="s">
        <v>6</v>
      </c>
      <c r="C14" s="2" t="s">
        <v>59</v>
      </c>
      <c r="D14" s="2"/>
      <c r="E14" s="2" t="s">
        <v>7</v>
      </c>
      <c r="F14" s="2"/>
      <c r="G14" s="2"/>
      <c r="H14" s="2"/>
      <c r="I14" s="2"/>
      <c r="J14" s="2"/>
      <c r="K14" s="2"/>
      <c r="L14" s="2"/>
      <c r="M14" s="2">
        <v>1</v>
      </c>
      <c r="N14" s="3">
        <v>3</v>
      </c>
      <c r="O14" s="4">
        <f>0.5*(Services_Philo[[#This Row],[h. Cl S1]]+Services_Philo[[#This Row],[Nb. Gr S1]]*Services_Philo[[#This Row],[h. Gr S1]]+Services_Philo[[#This Row],[h. Cl S2]]+Services_Philo[[#This Row],[Nb. Gr S2]]*Services_Philo[[#This Row],[h. Gr S2]])+Services_Philo[[#This Row],[h. Cl A]]+Services_Philo[[#This Row],[Nb. Gr A]]*Services_Philo[[#This Row],[h. Gr A]]</f>
        <v>3</v>
      </c>
      <c r="P14" s="2"/>
      <c r="Q14" s="2">
        <v>3</v>
      </c>
      <c r="R14" s="2"/>
      <c r="S14" s="5"/>
      <c r="T14" s="5"/>
      <c r="U14" s="5"/>
      <c r="V14" s="5"/>
      <c r="W14" s="5"/>
      <c r="X14" s="5"/>
      <c r="Y14" s="5"/>
      <c r="Z14" s="15">
        <f t="shared" si="0"/>
        <v>0</v>
      </c>
      <c r="AA14" s="13"/>
    </row>
    <row r="15" spans="1:27" ht="15.75" x14ac:dyDescent="0.25">
      <c r="A15" s="9">
        <v>4</v>
      </c>
      <c r="B15" s="5" t="s">
        <v>19</v>
      </c>
      <c r="C15" s="2" t="s">
        <v>30</v>
      </c>
      <c r="D15" s="2" t="s">
        <v>72</v>
      </c>
      <c r="E15" s="2" t="s">
        <v>68</v>
      </c>
      <c r="F15" s="2"/>
      <c r="G15" s="2"/>
      <c r="H15" s="2"/>
      <c r="I15" s="2"/>
      <c r="J15" s="2"/>
      <c r="K15" s="2"/>
      <c r="L15" s="2">
        <v>3</v>
      </c>
      <c r="M15" s="2"/>
      <c r="N15" s="2"/>
      <c r="O15" s="4">
        <f>0.5*(Services_Philo[[#This Row],[h. Cl S1]]+Services_Philo[[#This Row],[Nb. Gr S1]]*Services_Philo[[#This Row],[h. Gr S1]]+Services_Philo[[#This Row],[h. Cl S2]]+Services_Philo[[#This Row],[Nb. Gr S2]]*Services_Philo[[#This Row],[h. Gr S2]])+Services_Philo[[#This Row],[h. Cl A]]+Services_Philo[[#This Row],[Nb. Gr A]]*Services_Philo[[#This Row],[h. Gr A]]</f>
        <v>3</v>
      </c>
      <c r="P15" s="2"/>
      <c r="Q15" s="2"/>
      <c r="R15" s="2"/>
      <c r="S15" s="43">
        <v>3</v>
      </c>
      <c r="T15" s="5"/>
      <c r="U15" s="5"/>
      <c r="V15" s="43"/>
      <c r="W15" s="5"/>
      <c r="X15" s="5"/>
      <c r="Y15" s="5" t="s">
        <v>44</v>
      </c>
      <c r="Z15" s="15">
        <f t="shared" ref="Z15:Z28" si="1">O15-SUM(P15:X15)</f>
        <v>0</v>
      </c>
      <c r="AA15" s="13"/>
    </row>
    <row r="16" spans="1:27" ht="15.75" x14ac:dyDescent="0.25">
      <c r="A16" s="9">
        <v>4</v>
      </c>
      <c r="B16" s="5" t="s">
        <v>19</v>
      </c>
      <c r="C16" s="2" t="s">
        <v>31</v>
      </c>
      <c r="D16" s="2" t="s">
        <v>72</v>
      </c>
      <c r="E16" s="2" t="s">
        <v>68</v>
      </c>
      <c r="F16" s="2"/>
      <c r="G16" s="2"/>
      <c r="H16" s="2"/>
      <c r="I16" s="2"/>
      <c r="J16" s="2"/>
      <c r="K16" s="2"/>
      <c r="L16" s="2">
        <v>3</v>
      </c>
      <c r="M16" s="2"/>
      <c r="N16" s="2"/>
      <c r="O16" s="4">
        <f>0.5*(Services_Philo[[#This Row],[h. Cl S1]]+Services_Philo[[#This Row],[Nb. Gr S1]]*Services_Philo[[#This Row],[h. Gr S1]]+Services_Philo[[#This Row],[h. Cl S2]]+Services_Philo[[#This Row],[Nb. Gr S2]]*Services_Philo[[#This Row],[h. Gr S2]])+Services_Philo[[#This Row],[h. Cl A]]+Services_Philo[[#This Row],[Nb. Gr A]]*Services_Philo[[#This Row],[h. Gr A]]</f>
        <v>3</v>
      </c>
      <c r="P16" s="2"/>
      <c r="Q16" s="2"/>
      <c r="R16" s="2"/>
      <c r="S16" s="43"/>
      <c r="T16" s="43"/>
      <c r="U16" s="43"/>
      <c r="V16" s="43">
        <v>3</v>
      </c>
      <c r="W16" s="5"/>
      <c r="X16" s="5"/>
      <c r="Y16" s="5" t="s">
        <v>44</v>
      </c>
      <c r="Z16" s="15">
        <f t="shared" si="1"/>
        <v>0</v>
      </c>
      <c r="AA16" s="13"/>
    </row>
    <row r="17" spans="1:27" ht="15.75" x14ac:dyDescent="0.25">
      <c r="A17" s="9">
        <v>4</v>
      </c>
      <c r="B17" s="5" t="s">
        <v>19</v>
      </c>
      <c r="C17" s="2" t="s">
        <v>32</v>
      </c>
      <c r="D17" s="2" t="s">
        <v>72</v>
      </c>
      <c r="E17" s="2" t="s">
        <v>68</v>
      </c>
      <c r="F17" s="2"/>
      <c r="G17" s="2"/>
      <c r="H17" s="2"/>
      <c r="I17" s="2"/>
      <c r="J17" s="2"/>
      <c r="K17" s="2"/>
      <c r="L17" s="2">
        <v>3</v>
      </c>
      <c r="M17" s="2"/>
      <c r="N17" s="2"/>
      <c r="O17" s="4">
        <f>0.5*(Services_Philo[[#This Row],[h. Cl S1]]+Services_Philo[[#This Row],[Nb. Gr S1]]*Services_Philo[[#This Row],[h. Gr S1]]+Services_Philo[[#This Row],[h. Cl S2]]+Services_Philo[[#This Row],[Nb. Gr S2]]*Services_Philo[[#This Row],[h. Gr S2]])+Services_Philo[[#This Row],[h. Cl A]]+Services_Philo[[#This Row],[Nb. Gr A]]*Services_Philo[[#This Row],[h. Gr A]]</f>
        <v>3</v>
      </c>
      <c r="P17" s="2"/>
      <c r="Q17" s="2"/>
      <c r="R17" s="2"/>
      <c r="S17" s="43"/>
      <c r="T17" s="43"/>
      <c r="U17" s="43"/>
      <c r="V17" s="43">
        <v>3</v>
      </c>
      <c r="W17" s="5"/>
      <c r="X17" s="5"/>
      <c r="Y17" s="5" t="s">
        <v>44</v>
      </c>
      <c r="Z17" s="15">
        <f t="shared" si="1"/>
        <v>0</v>
      </c>
      <c r="AA17" s="13"/>
    </row>
    <row r="18" spans="1:27" ht="15.75" x14ac:dyDescent="0.25">
      <c r="A18" s="9">
        <v>5</v>
      </c>
      <c r="B18" s="5" t="s">
        <v>20</v>
      </c>
      <c r="C18" s="2" t="s">
        <v>41</v>
      </c>
      <c r="D18" s="2" t="s">
        <v>67</v>
      </c>
      <c r="E18" s="2" t="s">
        <v>69</v>
      </c>
      <c r="F18" s="2"/>
      <c r="G18" s="2"/>
      <c r="H18" s="2"/>
      <c r="I18" s="2"/>
      <c r="J18" s="2"/>
      <c r="K18" s="2"/>
      <c r="L18" s="2">
        <v>2</v>
      </c>
      <c r="M18" s="2"/>
      <c r="N18" s="2"/>
      <c r="O18" s="4">
        <f>0.5*(Services_Philo[[#This Row],[h. Cl S1]]+Services_Philo[[#This Row],[Nb. Gr S1]]*Services_Philo[[#This Row],[h. Gr S1]]+Services_Philo[[#This Row],[h. Cl S2]]+Services_Philo[[#This Row],[Nb. Gr S2]]*Services_Philo[[#This Row],[h. Gr S2]])+Services_Philo[[#This Row],[h. Cl A]]+Services_Philo[[#This Row],[Nb. Gr A]]*Services_Philo[[#This Row],[h. Gr A]]</f>
        <v>2</v>
      </c>
      <c r="P18" s="2"/>
      <c r="Q18" s="2"/>
      <c r="R18" s="2"/>
      <c r="S18" s="43">
        <v>2</v>
      </c>
      <c r="T18" s="43"/>
      <c r="U18" s="43"/>
      <c r="V18" s="43"/>
      <c r="W18" s="5"/>
      <c r="X18" s="5"/>
      <c r="Y18" s="5"/>
      <c r="Z18" s="15">
        <f t="shared" si="1"/>
        <v>0</v>
      </c>
      <c r="AA18" s="13"/>
    </row>
    <row r="19" spans="1:27" ht="15.75" x14ac:dyDescent="0.25">
      <c r="A19" s="9">
        <v>5</v>
      </c>
      <c r="B19" s="5" t="s">
        <v>20</v>
      </c>
      <c r="C19" s="2" t="s">
        <v>36</v>
      </c>
      <c r="D19" s="2" t="s">
        <v>73</v>
      </c>
      <c r="E19" s="2" t="s">
        <v>68</v>
      </c>
      <c r="F19" s="2"/>
      <c r="G19" s="2"/>
      <c r="H19" s="2"/>
      <c r="I19" s="2"/>
      <c r="J19" s="2"/>
      <c r="K19" s="2"/>
      <c r="L19" s="2">
        <v>3</v>
      </c>
      <c r="M19" s="2"/>
      <c r="N19" s="2"/>
      <c r="O19" s="4">
        <f>0.5*(Services_Philo[[#This Row],[h. Cl S1]]+Services_Philo[[#This Row],[Nb. Gr S1]]*Services_Philo[[#This Row],[h. Gr S1]]+Services_Philo[[#This Row],[h. Cl S2]]+Services_Philo[[#This Row],[Nb. Gr S2]]*Services_Philo[[#This Row],[h. Gr S2]])+Services_Philo[[#This Row],[h. Cl A]]+Services_Philo[[#This Row],[Nb. Gr A]]*Services_Philo[[#This Row],[h. Gr A]]</f>
        <v>3</v>
      </c>
      <c r="P19" s="2"/>
      <c r="Q19" s="2"/>
      <c r="R19" s="2"/>
      <c r="S19" s="43"/>
      <c r="T19" s="43">
        <v>3</v>
      </c>
      <c r="U19" s="43"/>
      <c r="V19" s="43"/>
      <c r="W19" s="5"/>
      <c r="X19" s="5"/>
      <c r="Y19" s="5"/>
      <c r="Z19" s="15">
        <f t="shared" si="1"/>
        <v>0</v>
      </c>
      <c r="AA19" s="13"/>
    </row>
    <row r="20" spans="1:27" ht="15.75" x14ac:dyDescent="0.25">
      <c r="A20" s="9">
        <v>5</v>
      </c>
      <c r="B20" s="5" t="s">
        <v>20</v>
      </c>
      <c r="C20" s="2" t="s">
        <v>37</v>
      </c>
      <c r="D20" s="2" t="s">
        <v>73</v>
      </c>
      <c r="E20" s="2" t="s">
        <v>68</v>
      </c>
      <c r="F20" s="2"/>
      <c r="G20" s="2"/>
      <c r="H20" s="2"/>
      <c r="I20" s="2"/>
      <c r="J20" s="2"/>
      <c r="K20" s="2"/>
      <c r="L20" s="2">
        <v>3</v>
      </c>
      <c r="M20" s="2"/>
      <c r="N20" s="2"/>
      <c r="O20" s="4">
        <f>0.5*(Services_Philo[[#This Row],[h. Cl S1]]+Services_Philo[[#This Row],[Nb. Gr S1]]*Services_Philo[[#This Row],[h. Gr S1]]+Services_Philo[[#This Row],[h. Cl S2]]+Services_Philo[[#This Row],[Nb. Gr S2]]*Services_Philo[[#This Row],[h. Gr S2]])+Services_Philo[[#This Row],[h. Cl A]]+Services_Philo[[#This Row],[Nb. Gr A]]*Services_Philo[[#This Row],[h. Gr A]]</f>
        <v>3</v>
      </c>
      <c r="P20" s="2"/>
      <c r="Q20" s="2"/>
      <c r="R20" s="2"/>
      <c r="S20" s="43"/>
      <c r="T20" s="43"/>
      <c r="U20" s="43"/>
      <c r="V20" s="43">
        <v>3</v>
      </c>
      <c r="W20" s="5"/>
      <c r="X20" s="5"/>
      <c r="Y20" s="5"/>
      <c r="Z20" s="15">
        <f t="shared" si="1"/>
        <v>0</v>
      </c>
      <c r="AA20" s="13"/>
    </row>
    <row r="21" spans="1:27" ht="15.75" x14ac:dyDescent="0.25">
      <c r="A21" s="9">
        <v>5</v>
      </c>
      <c r="B21" s="5" t="s">
        <v>20</v>
      </c>
      <c r="C21" s="2" t="s">
        <v>38</v>
      </c>
      <c r="D21" s="2" t="s">
        <v>73</v>
      </c>
      <c r="E21" s="2" t="s">
        <v>68</v>
      </c>
      <c r="F21" s="2"/>
      <c r="G21" s="2"/>
      <c r="H21" s="2"/>
      <c r="I21" s="2"/>
      <c r="J21" s="2"/>
      <c r="K21" s="2"/>
      <c r="L21" s="2">
        <v>3</v>
      </c>
      <c r="M21" s="2"/>
      <c r="N21" s="2"/>
      <c r="O21" s="4">
        <f>0.5*(Services_Philo[[#This Row],[h. Cl S1]]+Services_Philo[[#This Row],[Nb. Gr S1]]*Services_Philo[[#This Row],[h. Gr S1]]+Services_Philo[[#This Row],[h. Cl S2]]+Services_Philo[[#This Row],[Nb. Gr S2]]*Services_Philo[[#This Row],[h. Gr S2]])+Services_Philo[[#This Row],[h. Cl A]]+Services_Philo[[#This Row],[Nb. Gr A]]*Services_Philo[[#This Row],[h. Gr A]]</f>
        <v>3</v>
      </c>
      <c r="P21" s="2"/>
      <c r="Q21" s="2"/>
      <c r="R21" s="2"/>
      <c r="S21" s="43"/>
      <c r="T21" s="43">
        <v>3</v>
      </c>
      <c r="U21" s="43"/>
      <c r="V21" s="43"/>
      <c r="W21" s="5"/>
      <c r="X21" s="5"/>
      <c r="Y21" s="5"/>
      <c r="Z21" s="15">
        <f t="shared" si="1"/>
        <v>0</v>
      </c>
      <c r="AA21" s="13"/>
    </row>
    <row r="22" spans="1:27" ht="15.75" x14ac:dyDescent="0.25">
      <c r="A22" s="9">
        <v>5</v>
      </c>
      <c r="B22" s="5" t="s">
        <v>20</v>
      </c>
      <c r="C22" s="2" t="s">
        <v>70</v>
      </c>
      <c r="D22" s="2" t="s">
        <v>74</v>
      </c>
      <c r="E22" s="2" t="s">
        <v>5</v>
      </c>
      <c r="F22" s="2"/>
      <c r="G22" s="2"/>
      <c r="H22" s="2"/>
      <c r="I22" s="2"/>
      <c r="J22" s="2"/>
      <c r="K22" s="2"/>
      <c r="L22" s="2">
        <v>6</v>
      </c>
      <c r="M22" s="2"/>
      <c r="N22" s="2"/>
      <c r="O22" s="4">
        <f>0.5*(Services_Philo[[#This Row],[h. Cl S1]]+Services_Philo[[#This Row],[Nb. Gr S1]]*Services_Philo[[#This Row],[h. Gr S1]]+Services_Philo[[#This Row],[h. Cl S2]]+Services_Philo[[#This Row],[Nb. Gr S2]]*Services_Philo[[#This Row],[h. Gr S2]])+Services_Philo[[#This Row],[h. Cl A]]+Services_Philo[[#This Row],[Nb. Gr A]]*Services_Philo[[#This Row],[h. Gr A]]</f>
        <v>6</v>
      </c>
      <c r="P22" s="2"/>
      <c r="Q22" s="2"/>
      <c r="R22" s="2"/>
      <c r="S22" s="43"/>
      <c r="T22" s="43"/>
      <c r="U22" s="43">
        <v>6</v>
      </c>
      <c r="V22" s="43"/>
      <c r="W22" s="5"/>
      <c r="X22" s="5"/>
      <c r="Y22" s="5"/>
      <c r="Z22" s="15">
        <f t="shared" si="1"/>
        <v>0</v>
      </c>
      <c r="AA22" s="13"/>
    </row>
    <row r="23" spans="1:27" ht="15.75" x14ac:dyDescent="0.25">
      <c r="A23" s="9">
        <v>5</v>
      </c>
      <c r="B23" s="5" t="s">
        <v>20</v>
      </c>
      <c r="C23" s="2" t="s">
        <v>39</v>
      </c>
      <c r="D23" s="2" t="s">
        <v>74</v>
      </c>
      <c r="E23" s="2" t="s">
        <v>5</v>
      </c>
      <c r="F23" s="2"/>
      <c r="G23" s="2"/>
      <c r="H23" s="2"/>
      <c r="I23" s="2"/>
      <c r="J23" s="2"/>
      <c r="K23" s="2"/>
      <c r="L23" s="2">
        <v>6</v>
      </c>
      <c r="M23" s="2"/>
      <c r="N23" s="3"/>
      <c r="O23" s="4">
        <f>0.5*(Services_Philo[[#This Row],[h. Cl S1]]+Services_Philo[[#This Row],[Nb. Gr S1]]*Services_Philo[[#This Row],[h. Gr S1]]+Services_Philo[[#This Row],[h. Cl S2]]+Services_Philo[[#This Row],[Nb. Gr S2]]*Services_Philo[[#This Row],[h. Gr S2]])+Services_Philo[[#This Row],[h. Cl A]]+Services_Philo[[#This Row],[Nb. Gr A]]*Services_Philo[[#This Row],[h. Gr A]]</f>
        <v>6</v>
      </c>
      <c r="P23" s="2"/>
      <c r="Q23" s="2"/>
      <c r="R23" s="2"/>
      <c r="S23" s="43"/>
      <c r="T23" s="43"/>
      <c r="U23" s="43"/>
      <c r="V23" s="43"/>
      <c r="W23" s="5">
        <v>6</v>
      </c>
      <c r="X23" s="5"/>
      <c r="Y23" s="5"/>
      <c r="Z23" s="15">
        <f t="shared" si="1"/>
        <v>0</v>
      </c>
      <c r="AA23" s="13"/>
    </row>
    <row r="24" spans="1:27" ht="15.75" x14ac:dyDescent="0.25">
      <c r="A24" s="9">
        <v>5</v>
      </c>
      <c r="B24" s="5" t="s">
        <v>20</v>
      </c>
      <c r="C24" s="2" t="s">
        <v>71</v>
      </c>
      <c r="D24" s="2" t="s">
        <v>74</v>
      </c>
      <c r="E24" s="2" t="s">
        <v>5</v>
      </c>
      <c r="F24" s="2"/>
      <c r="G24" s="2"/>
      <c r="H24" s="2"/>
      <c r="I24" s="2"/>
      <c r="J24" s="2"/>
      <c r="K24" s="2"/>
      <c r="L24" s="2">
        <v>4</v>
      </c>
      <c r="M24" s="2"/>
      <c r="N24" s="2"/>
      <c r="O24" s="4">
        <f>0.5*(Services_Philo[[#This Row],[h. Cl S1]]+Services_Philo[[#This Row],[Nb. Gr S1]]*Services_Philo[[#This Row],[h. Gr S1]]+Services_Philo[[#This Row],[h. Cl S2]]+Services_Philo[[#This Row],[Nb. Gr S2]]*Services_Philo[[#This Row],[h. Gr S2]])+Services_Philo[[#This Row],[h. Cl A]]+Services_Philo[[#This Row],[Nb. Gr A]]*Services_Philo[[#This Row],[h. Gr A]]</f>
        <v>4</v>
      </c>
      <c r="P24" s="2"/>
      <c r="Q24" s="2"/>
      <c r="R24" s="2"/>
      <c r="S24" s="43"/>
      <c r="T24" s="43"/>
      <c r="U24" s="43">
        <v>2</v>
      </c>
      <c r="V24" s="43"/>
      <c r="W24" s="5">
        <v>2</v>
      </c>
      <c r="X24" s="5"/>
      <c r="Y24" s="5"/>
      <c r="Z24" s="15">
        <f t="shared" si="1"/>
        <v>0</v>
      </c>
      <c r="AA24" s="13"/>
    </row>
    <row r="25" spans="1:27" ht="15.75" x14ac:dyDescent="0.25">
      <c r="A25" s="9">
        <v>4</v>
      </c>
      <c r="B25" s="5" t="s">
        <v>19</v>
      </c>
      <c r="C25" s="2" t="s">
        <v>33</v>
      </c>
      <c r="D25" s="2" t="s">
        <v>75</v>
      </c>
      <c r="E25" s="2" t="s">
        <v>5</v>
      </c>
      <c r="F25" s="2"/>
      <c r="G25" s="2"/>
      <c r="H25" s="2"/>
      <c r="I25" s="2"/>
      <c r="J25" s="2"/>
      <c r="K25" s="2"/>
      <c r="L25" s="2">
        <v>4</v>
      </c>
      <c r="M25" s="2"/>
      <c r="N25" s="2"/>
      <c r="O25" s="4">
        <f>0.5*(Services_Philo[[#This Row],[h. Cl S1]]+Services_Philo[[#This Row],[Nb. Gr S1]]*Services_Philo[[#This Row],[h. Gr S1]]+Services_Philo[[#This Row],[h. Cl S2]]+Services_Philo[[#This Row],[Nb. Gr S2]]*Services_Philo[[#This Row],[h. Gr S2]])+Services_Philo[[#This Row],[h. Cl A]]+Services_Philo[[#This Row],[Nb. Gr A]]*Services_Philo[[#This Row],[h. Gr A]]</f>
        <v>4</v>
      </c>
      <c r="P25" s="2"/>
      <c r="Q25" s="2"/>
      <c r="R25" s="2"/>
      <c r="S25" s="43"/>
      <c r="T25" s="43"/>
      <c r="U25" s="43"/>
      <c r="V25" s="43"/>
      <c r="W25" s="5"/>
      <c r="X25" s="5">
        <v>4</v>
      </c>
      <c r="Y25" s="5"/>
      <c r="Z25" s="15">
        <f t="shared" si="1"/>
        <v>0</v>
      </c>
      <c r="AA25" s="13"/>
    </row>
    <row r="26" spans="1:27" ht="15.75" x14ac:dyDescent="0.25">
      <c r="A26" s="9">
        <v>4</v>
      </c>
      <c r="B26" s="5" t="s">
        <v>19</v>
      </c>
      <c r="C26" s="2" t="s">
        <v>34</v>
      </c>
      <c r="D26" s="2" t="s">
        <v>75</v>
      </c>
      <c r="E26" s="2" t="s">
        <v>5</v>
      </c>
      <c r="F26" s="2"/>
      <c r="G26" s="2"/>
      <c r="H26" s="2"/>
      <c r="I26" s="2"/>
      <c r="J26" s="2"/>
      <c r="K26" s="2"/>
      <c r="L26" s="2">
        <v>4</v>
      </c>
      <c r="M26" s="2"/>
      <c r="N26" s="2"/>
      <c r="O26" s="4">
        <f>0.5*(Services_Philo[[#This Row],[h. Cl S1]]+Services_Philo[[#This Row],[Nb. Gr S1]]*Services_Philo[[#This Row],[h. Gr S1]]+Services_Philo[[#This Row],[h. Cl S2]]+Services_Philo[[#This Row],[Nb. Gr S2]]*Services_Philo[[#This Row],[h. Gr S2]])+Services_Philo[[#This Row],[h. Cl A]]+Services_Philo[[#This Row],[Nb. Gr A]]*Services_Philo[[#This Row],[h. Gr A]]</f>
        <v>4</v>
      </c>
      <c r="P26" s="2"/>
      <c r="Q26" s="2"/>
      <c r="R26" s="2"/>
      <c r="S26" s="43"/>
      <c r="T26" s="43">
        <v>4</v>
      </c>
      <c r="U26" s="43"/>
      <c r="V26" s="43"/>
      <c r="W26" s="5"/>
      <c r="X26" s="5"/>
      <c r="Y26" s="5"/>
      <c r="Z26" s="15">
        <f t="shared" si="1"/>
        <v>0</v>
      </c>
      <c r="AA26" s="13"/>
    </row>
    <row r="27" spans="1:27" ht="15.75" x14ac:dyDescent="0.25">
      <c r="A27" s="9">
        <v>4</v>
      </c>
      <c r="B27" s="5" t="s">
        <v>19</v>
      </c>
      <c r="C27" s="2" t="s">
        <v>35</v>
      </c>
      <c r="D27" s="2" t="s">
        <v>35</v>
      </c>
      <c r="E27" s="2" t="s">
        <v>5</v>
      </c>
      <c r="F27" s="2"/>
      <c r="G27" s="2"/>
      <c r="H27" s="2"/>
      <c r="I27" s="2"/>
      <c r="J27" s="2"/>
      <c r="K27" s="2"/>
      <c r="L27" s="2">
        <v>4</v>
      </c>
      <c r="M27" s="2"/>
      <c r="N27" s="2"/>
      <c r="O27" s="4">
        <f>0.5*(Services_Philo[[#This Row],[h. Cl S1]]+Services_Philo[[#This Row],[Nb. Gr S1]]*Services_Philo[[#This Row],[h. Gr S1]]+Services_Philo[[#This Row],[h. Cl S2]]+Services_Philo[[#This Row],[Nb. Gr S2]]*Services_Philo[[#This Row],[h. Gr S2]])+Services_Philo[[#This Row],[h. Cl A]]+Services_Philo[[#This Row],[Nb. Gr A]]*Services_Philo[[#This Row],[h. Gr A]]</f>
        <v>4</v>
      </c>
      <c r="P27" s="2"/>
      <c r="Q27" s="2"/>
      <c r="R27" s="2"/>
      <c r="S27" s="43">
        <v>4</v>
      </c>
      <c r="T27" s="43"/>
      <c r="U27" s="43"/>
      <c r="V27" s="43"/>
      <c r="W27" s="5"/>
      <c r="X27" s="5"/>
      <c r="Y27" s="5"/>
      <c r="Z27" s="15">
        <f t="shared" si="1"/>
        <v>0</v>
      </c>
      <c r="AA27" s="13"/>
    </row>
    <row r="28" spans="1:27" ht="15.75" x14ac:dyDescent="0.25">
      <c r="A28" s="9">
        <v>5</v>
      </c>
      <c r="B28" s="5" t="s">
        <v>20</v>
      </c>
      <c r="C28" s="2" t="s">
        <v>40</v>
      </c>
      <c r="D28" s="2" t="s">
        <v>40</v>
      </c>
      <c r="E28" s="2" t="s">
        <v>5</v>
      </c>
      <c r="F28" s="2"/>
      <c r="G28" s="2"/>
      <c r="H28" s="2"/>
      <c r="I28" s="2"/>
      <c r="J28" s="2"/>
      <c r="K28" s="2"/>
      <c r="L28" s="2">
        <v>4</v>
      </c>
      <c r="M28" s="2"/>
      <c r="N28" s="2"/>
      <c r="O28" s="4">
        <f>0.5*(Services_Philo[[#This Row],[h. Cl S1]]+Services_Philo[[#This Row],[Nb. Gr S1]]*Services_Philo[[#This Row],[h. Gr S1]]+Services_Philo[[#This Row],[h. Cl S2]]+Services_Philo[[#This Row],[Nb. Gr S2]]*Services_Philo[[#This Row],[h. Gr S2]])+Services_Philo[[#This Row],[h. Cl A]]+Services_Philo[[#This Row],[Nb. Gr A]]*Services_Philo[[#This Row],[h. Gr A]]</f>
        <v>4</v>
      </c>
      <c r="P28" s="2"/>
      <c r="Q28" s="2"/>
      <c r="R28" s="2"/>
      <c r="S28" s="43"/>
      <c r="T28" s="43"/>
      <c r="U28" s="43"/>
      <c r="V28" s="43"/>
      <c r="W28" s="5"/>
      <c r="X28" s="5">
        <v>4</v>
      </c>
      <c r="Y28" s="5"/>
      <c r="Z28" s="15">
        <f t="shared" si="1"/>
        <v>0</v>
      </c>
      <c r="AA28" s="13"/>
    </row>
    <row r="29" spans="1:27" ht="15.75" x14ac:dyDescent="0.25">
      <c r="A29" s="13"/>
      <c r="B29" s="21"/>
      <c r="C29" s="22"/>
      <c r="D29" s="22"/>
      <c r="E29" s="23"/>
      <c r="F29" s="21"/>
      <c r="G29" s="24"/>
      <c r="H29" s="24"/>
      <c r="I29" s="24"/>
      <c r="J29" s="24"/>
      <c r="K29" s="24"/>
      <c r="L29" s="24"/>
      <c r="M29" s="24"/>
      <c r="N29" s="21"/>
      <c r="O29" s="22"/>
      <c r="P29" s="22"/>
      <c r="Q29" s="22"/>
      <c r="R29" s="22"/>
      <c r="S29" s="22"/>
      <c r="T29" s="13"/>
      <c r="U29" s="24"/>
      <c r="V29" s="13"/>
      <c r="W29" s="13"/>
    </row>
    <row r="30" spans="1:27" ht="15.75" x14ac:dyDescent="0.25">
      <c r="A30" s="13"/>
      <c r="B30" s="21"/>
      <c r="C30" s="22"/>
      <c r="D30" s="22"/>
      <c r="E30" s="23"/>
      <c r="F30" s="21"/>
      <c r="G30" s="24"/>
      <c r="I30" s="57" t="s">
        <v>64</v>
      </c>
      <c r="J30" s="57"/>
      <c r="K30" s="57"/>
      <c r="L30" s="57"/>
      <c r="M30" s="57"/>
      <c r="N30" s="57"/>
      <c r="O30" s="14">
        <f>SUM(P30:X30)</f>
        <v>96</v>
      </c>
      <c r="P30" s="8">
        <v>15</v>
      </c>
      <c r="Q30" s="8">
        <v>15</v>
      </c>
      <c r="R30" s="8">
        <v>18</v>
      </c>
      <c r="S30" s="8">
        <v>8</v>
      </c>
      <c r="T30" s="8">
        <v>8</v>
      </c>
      <c r="U30" s="8">
        <v>8</v>
      </c>
      <c r="V30" s="8">
        <v>8</v>
      </c>
      <c r="W30" s="8">
        <v>8</v>
      </c>
      <c r="X30" s="8">
        <v>8</v>
      </c>
      <c r="Y30" s="39" t="s">
        <v>63</v>
      </c>
    </row>
    <row r="31" spans="1:27" ht="15.75" x14ac:dyDescent="0.25">
      <c r="A31" s="13"/>
      <c r="B31" s="21"/>
      <c r="C31" s="22"/>
      <c r="D31" s="22"/>
      <c r="E31" s="23"/>
      <c r="F31" s="21"/>
      <c r="G31" s="24"/>
      <c r="I31" s="57" t="s">
        <v>21</v>
      </c>
      <c r="J31" s="57"/>
      <c r="K31" s="57"/>
      <c r="L31" s="57"/>
      <c r="M31" s="57"/>
      <c r="N31" s="57"/>
      <c r="O31" s="14">
        <f>SUM(P31:X31)</f>
        <v>0</v>
      </c>
      <c r="P31" s="8"/>
      <c r="Q31" s="8"/>
      <c r="R31" s="8"/>
      <c r="S31" s="8"/>
      <c r="T31" s="8"/>
      <c r="U31" s="8"/>
      <c r="V31" s="8"/>
      <c r="W31" s="8"/>
      <c r="X31" s="8"/>
      <c r="Y31" s="39" t="s">
        <v>63</v>
      </c>
    </row>
    <row r="32" spans="1:27" ht="15.75" x14ac:dyDescent="0.25">
      <c r="A32" s="13"/>
      <c r="B32" s="21"/>
      <c r="C32" s="22"/>
      <c r="D32" s="22"/>
      <c r="E32" s="23"/>
      <c r="F32" s="21"/>
      <c r="G32" s="24"/>
      <c r="I32" s="57" t="s">
        <v>22</v>
      </c>
      <c r="J32" s="57"/>
      <c r="K32" s="57"/>
      <c r="L32" s="57"/>
      <c r="M32" s="57"/>
      <c r="N32" s="57"/>
      <c r="O32" s="14">
        <f>SUM(P32:X32)</f>
        <v>3</v>
      </c>
      <c r="P32" s="8"/>
      <c r="Q32" s="8"/>
      <c r="R32" s="8">
        <v>3</v>
      </c>
      <c r="S32" s="8"/>
      <c r="T32" s="8"/>
      <c r="U32" s="8"/>
      <c r="V32" s="8"/>
      <c r="W32" s="8"/>
      <c r="X32" s="8"/>
      <c r="Y32" s="39" t="s">
        <v>63</v>
      </c>
    </row>
    <row r="33" spans="1:26" ht="15.75" x14ac:dyDescent="0.25">
      <c r="A33" s="13"/>
      <c r="B33" s="21"/>
      <c r="C33" s="22"/>
      <c r="D33" s="22"/>
      <c r="E33" s="23"/>
      <c r="F33" s="21"/>
      <c r="G33" s="24"/>
      <c r="I33" s="57" t="s">
        <v>66</v>
      </c>
      <c r="J33" s="57"/>
      <c r="K33" s="57"/>
      <c r="L33" s="57"/>
      <c r="M33" s="57"/>
      <c r="N33" s="57"/>
      <c r="O33" s="14">
        <f>SUM(P33:X33)</f>
        <v>93</v>
      </c>
      <c r="P33" s="8">
        <f>P30+P31-P32</f>
        <v>15</v>
      </c>
      <c r="Q33" s="8">
        <f t="shared" ref="Q33:U33" si="2">Q30+Q31-Q32</f>
        <v>15</v>
      </c>
      <c r="R33" s="8">
        <f t="shared" si="2"/>
        <v>15</v>
      </c>
      <c r="S33" s="8">
        <f t="shared" si="2"/>
        <v>8</v>
      </c>
      <c r="T33" s="8">
        <f t="shared" si="2"/>
        <v>8</v>
      </c>
      <c r="U33" s="8">
        <f t="shared" si="2"/>
        <v>8</v>
      </c>
      <c r="V33" s="8">
        <f t="shared" ref="V33:X33" si="3">V30+V31-V32</f>
        <v>8</v>
      </c>
      <c r="W33" s="8">
        <f t="shared" si="3"/>
        <v>8</v>
      </c>
      <c r="X33" s="8">
        <f t="shared" si="3"/>
        <v>8</v>
      </c>
      <c r="Y33" s="39"/>
    </row>
    <row r="34" spans="1:26" ht="15.75" x14ac:dyDescent="0.25">
      <c r="A34" s="13"/>
      <c r="B34" s="21"/>
      <c r="C34" s="22"/>
      <c r="D34" s="22"/>
      <c r="E34" s="23"/>
      <c r="F34" s="21"/>
      <c r="G34" s="24"/>
      <c r="I34" s="24"/>
      <c r="J34" s="24"/>
      <c r="K34" s="24"/>
      <c r="L34" s="24"/>
      <c r="M34" s="24"/>
      <c r="N34" s="21"/>
      <c r="O34" s="22"/>
      <c r="P34" s="22"/>
      <c r="Q34" s="22"/>
      <c r="R34" s="22"/>
      <c r="S34" s="22"/>
      <c r="T34" s="13"/>
      <c r="U34" s="24"/>
      <c r="V34" s="13"/>
      <c r="W34" s="13"/>
    </row>
    <row r="35" spans="1:26" ht="15.75" x14ac:dyDescent="0.25">
      <c r="A35" s="13"/>
      <c r="B35" s="21"/>
      <c r="C35" s="22"/>
      <c r="D35" s="22"/>
      <c r="E35" s="23"/>
      <c r="F35" s="21"/>
      <c r="G35" s="24"/>
      <c r="I35" s="53" t="s">
        <v>60</v>
      </c>
      <c r="J35" s="54"/>
      <c r="K35" s="54"/>
      <c r="L35" s="54">
        <v>2</v>
      </c>
      <c r="M35" s="54"/>
      <c r="N35" s="55"/>
      <c r="O35" s="37">
        <f>SUMIF($B$4:$B$28,$L35,$O$4:$O$28)</f>
        <v>0</v>
      </c>
      <c r="P35" s="25">
        <f t="shared" ref="P35:X39" si="4">SUMIF($B$4:$B$28,$L35,P$4:P$28)</f>
        <v>0</v>
      </c>
      <c r="Q35" s="25">
        <f t="shared" si="4"/>
        <v>0</v>
      </c>
      <c r="R35" s="25">
        <f t="shared" si="4"/>
        <v>0</v>
      </c>
      <c r="S35" s="25">
        <f t="shared" si="4"/>
        <v>0</v>
      </c>
      <c r="T35" s="25">
        <f t="shared" si="4"/>
        <v>0</v>
      </c>
      <c r="U35" s="25">
        <f t="shared" si="4"/>
        <v>0</v>
      </c>
      <c r="V35" s="25">
        <f t="shared" si="4"/>
        <v>0</v>
      </c>
      <c r="W35" s="25">
        <f t="shared" si="4"/>
        <v>0</v>
      </c>
      <c r="X35" s="25">
        <f t="shared" si="4"/>
        <v>0</v>
      </c>
      <c r="Z35" s="13"/>
    </row>
    <row r="36" spans="1:26" ht="15.75" x14ac:dyDescent="0.25">
      <c r="A36" s="13"/>
      <c r="B36" s="21"/>
      <c r="C36" s="22"/>
      <c r="D36" s="22"/>
      <c r="E36" s="23"/>
      <c r="F36" s="21"/>
      <c r="G36" s="24"/>
      <c r="I36" s="53" t="s">
        <v>60</v>
      </c>
      <c r="J36" s="54"/>
      <c r="K36" s="54"/>
      <c r="L36" s="54">
        <v>1</v>
      </c>
      <c r="M36" s="54"/>
      <c r="N36" s="55"/>
      <c r="O36" s="11">
        <f>SUMIF($B$4:$B$28,$L36,$O$4:$O$28)</f>
        <v>4</v>
      </c>
      <c r="P36" s="25">
        <f t="shared" si="4"/>
        <v>2</v>
      </c>
      <c r="Q36" s="25">
        <f t="shared" si="4"/>
        <v>0</v>
      </c>
      <c r="R36" s="25">
        <f t="shared" si="4"/>
        <v>2</v>
      </c>
      <c r="S36" s="25">
        <f t="shared" si="4"/>
        <v>0</v>
      </c>
      <c r="T36" s="25">
        <f t="shared" si="4"/>
        <v>0</v>
      </c>
      <c r="U36" s="25">
        <f t="shared" si="4"/>
        <v>0</v>
      </c>
      <c r="V36" s="25">
        <f t="shared" si="4"/>
        <v>0</v>
      </c>
      <c r="W36" s="25">
        <f t="shared" si="4"/>
        <v>0</v>
      </c>
      <c r="X36" s="25">
        <f t="shared" si="4"/>
        <v>0</v>
      </c>
      <c r="Z36" s="13"/>
    </row>
    <row r="37" spans="1:26" ht="15.75" x14ac:dyDescent="0.25">
      <c r="A37" s="13"/>
      <c r="B37" s="21"/>
      <c r="C37" s="22"/>
      <c r="D37" s="22"/>
      <c r="E37" s="23"/>
      <c r="F37" s="21"/>
      <c r="G37" s="24"/>
      <c r="I37" s="53" t="s">
        <v>60</v>
      </c>
      <c r="J37" s="54"/>
      <c r="K37" s="54"/>
      <c r="L37" s="54" t="s">
        <v>6</v>
      </c>
      <c r="M37" s="54"/>
      <c r="N37" s="55"/>
      <c r="O37" s="11">
        <f>SUMIF($B$4:$B$28,$L37,$O$4:$O$28)</f>
        <v>39</v>
      </c>
      <c r="P37" s="25">
        <f t="shared" si="4"/>
        <v>12</v>
      </c>
      <c r="Q37" s="25">
        <f t="shared" si="4"/>
        <v>15</v>
      </c>
      <c r="R37" s="25">
        <f t="shared" si="4"/>
        <v>12</v>
      </c>
      <c r="S37" s="25">
        <f t="shared" si="4"/>
        <v>0</v>
      </c>
      <c r="T37" s="25">
        <f t="shared" si="4"/>
        <v>0</v>
      </c>
      <c r="U37" s="25">
        <f t="shared" si="4"/>
        <v>0</v>
      </c>
      <c r="V37" s="25">
        <f t="shared" si="4"/>
        <v>0</v>
      </c>
      <c r="W37" s="25">
        <f t="shared" si="4"/>
        <v>0</v>
      </c>
      <c r="X37" s="25">
        <f t="shared" si="4"/>
        <v>0</v>
      </c>
      <c r="Z37" s="13"/>
    </row>
    <row r="38" spans="1:26" ht="15.75" x14ac:dyDescent="0.25">
      <c r="A38" s="13"/>
      <c r="B38" s="21"/>
      <c r="C38" s="22"/>
      <c r="D38" s="22"/>
      <c r="E38" s="23"/>
      <c r="F38" s="21"/>
      <c r="G38" s="24"/>
      <c r="I38" s="53" t="s">
        <v>60</v>
      </c>
      <c r="J38" s="54"/>
      <c r="K38" s="54"/>
      <c r="L38" s="54" t="s">
        <v>19</v>
      </c>
      <c r="M38" s="54"/>
      <c r="N38" s="55"/>
      <c r="O38" s="11">
        <f>SUMIF($B$4:$B$28,$L38,$O$4:$O$28)</f>
        <v>21</v>
      </c>
      <c r="P38" s="25">
        <f t="shared" si="4"/>
        <v>0</v>
      </c>
      <c r="Q38" s="25">
        <f t="shared" si="4"/>
        <v>0</v>
      </c>
      <c r="R38" s="25">
        <f t="shared" si="4"/>
        <v>0</v>
      </c>
      <c r="S38" s="25">
        <f t="shared" si="4"/>
        <v>7</v>
      </c>
      <c r="T38" s="25">
        <f t="shared" si="4"/>
        <v>4</v>
      </c>
      <c r="U38" s="25">
        <f t="shared" si="4"/>
        <v>0</v>
      </c>
      <c r="V38" s="25">
        <f t="shared" si="4"/>
        <v>6</v>
      </c>
      <c r="W38" s="25">
        <f t="shared" si="4"/>
        <v>0</v>
      </c>
      <c r="X38" s="25">
        <f t="shared" si="4"/>
        <v>4</v>
      </c>
      <c r="Z38" s="13"/>
    </row>
    <row r="39" spans="1:26" ht="15.75" x14ac:dyDescent="0.25">
      <c r="A39" s="13"/>
      <c r="B39" s="21"/>
      <c r="C39" s="22"/>
      <c r="D39" s="22"/>
      <c r="E39" s="23"/>
      <c r="F39" s="21"/>
      <c r="G39" s="24"/>
      <c r="I39" s="53" t="s">
        <v>60</v>
      </c>
      <c r="J39" s="54"/>
      <c r="K39" s="54"/>
      <c r="L39" s="54" t="s">
        <v>20</v>
      </c>
      <c r="M39" s="54"/>
      <c r="N39" s="55"/>
      <c r="O39" s="11">
        <f>SUMIF($B$4:$B$28,$L39,$O$4:$O$28)</f>
        <v>31</v>
      </c>
      <c r="P39" s="25">
        <f t="shared" si="4"/>
        <v>0</v>
      </c>
      <c r="Q39" s="25">
        <f t="shared" si="4"/>
        <v>0</v>
      </c>
      <c r="R39" s="25">
        <f t="shared" si="4"/>
        <v>0</v>
      </c>
      <c r="S39" s="25">
        <f t="shared" si="4"/>
        <v>2</v>
      </c>
      <c r="T39" s="25">
        <f t="shared" si="4"/>
        <v>6</v>
      </c>
      <c r="U39" s="25">
        <f t="shared" si="4"/>
        <v>8</v>
      </c>
      <c r="V39" s="25">
        <f t="shared" si="4"/>
        <v>3</v>
      </c>
      <c r="W39" s="25">
        <f t="shared" si="4"/>
        <v>8</v>
      </c>
      <c r="X39" s="25">
        <f t="shared" si="4"/>
        <v>4</v>
      </c>
      <c r="Z39" s="13"/>
    </row>
    <row r="40" spans="1:26" ht="15.75" x14ac:dyDescent="0.25">
      <c r="A40" s="13"/>
      <c r="B40" s="21"/>
      <c r="C40" s="22"/>
      <c r="D40" s="22"/>
      <c r="E40" s="23"/>
      <c r="F40" s="21"/>
      <c r="G40" s="24"/>
      <c r="I40" s="13"/>
      <c r="J40" s="13"/>
      <c r="K40" s="13"/>
      <c r="L40" s="13"/>
      <c r="M40" s="13"/>
      <c r="N40" s="13"/>
      <c r="O40" s="7"/>
      <c r="P40" s="13"/>
      <c r="Q40" s="13"/>
      <c r="R40" s="13"/>
      <c r="S40" s="13"/>
      <c r="T40" s="13"/>
      <c r="U40" s="24"/>
      <c r="V40" s="13"/>
      <c r="W40" s="13"/>
      <c r="Z40" s="24"/>
    </row>
    <row r="41" spans="1:26" ht="15.75" x14ac:dyDescent="0.25">
      <c r="A41" s="13"/>
      <c r="B41" s="21"/>
      <c r="C41" s="22"/>
      <c r="D41" s="22"/>
      <c r="E41" s="23"/>
      <c r="F41" s="21"/>
      <c r="G41" s="24"/>
      <c r="I41" s="44" t="s">
        <v>1</v>
      </c>
      <c r="J41" s="45"/>
      <c r="K41" s="45"/>
      <c r="L41" s="45" t="s">
        <v>23</v>
      </c>
      <c r="M41" s="45"/>
      <c r="N41" s="46"/>
      <c r="O41" s="38">
        <f t="shared" ref="O41:X41" si="5">SUM(O35:O37)</f>
        <v>43</v>
      </c>
      <c r="P41" s="26">
        <f t="shared" si="5"/>
        <v>14</v>
      </c>
      <c r="Q41" s="26">
        <f t="shared" si="5"/>
        <v>15</v>
      </c>
      <c r="R41" s="26">
        <f t="shared" si="5"/>
        <v>14</v>
      </c>
      <c r="S41" s="26">
        <f t="shared" si="5"/>
        <v>0</v>
      </c>
      <c r="T41" s="26">
        <f t="shared" si="5"/>
        <v>0</v>
      </c>
      <c r="U41" s="26">
        <f t="shared" si="5"/>
        <v>0</v>
      </c>
      <c r="V41" s="26">
        <f t="shared" si="5"/>
        <v>0</v>
      </c>
      <c r="W41" s="26">
        <f t="shared" si="5"/>
        <v>0</v>
      </c>
      <c r="X41" s="26">
        <f t="shared" si="5"/>
        <v>0</v>
      </c>
      <c r="Z41" s="13"/>
    </row>
    <row r="42" spans="1:26" ht="15.75" x14ac:dyDescent="0.25">
      <c r="A42" s="13"/>
      <c r="B42" s="21"/>
      <c r="C42" s="22"/>
      <c r="D42" s="22"/>
      <c r="E42" s="23"/>
      <c r="F42" s="21"/>
      <c r="G42" s="24"/>
      <c r="I42" s="44" t="s">
        <v>1</v>
      </c>
      <c r="J42" s="45"/>
      <c r="K42" s="45"/>
      <c r="L42" s="45" t="s">
        <v>18</v>
      </c>
      <c r="M42" s="45"/>
      <c r="N42" s="46"/>
      <c r="O42" s="12">
        <f t="shared" ref="O42:X42" si="6">SUM(O38:O39)</f>
        <v>52</v>
      </c>
      <c r="P42" s="26">
        <f t="shared" si="6"/>
        <v>0</v>
      </c>
      <c r="Q42" s="26">
        <f t="shared" si="6"/>
        <v>0</v>
      </c>
      <c r="R42" s="26">
        <f t="shared" si="6"/>
        <v>0</v>
      </c>
      <c r="S42" s="26">
        <f t="shared" si="6"/>
        <v>9</v>
      </c>
      <c r="T42" s="26">
        <f t="shared" si="6"/>
        <v>10</v>
      </c>
      <c r="U42" s="26">
        <f t="shared" si="6"/>
        <v>8</v>
      </c>
      <c r="V42" s="26">
        <f t="shared" si="6"/>
        <v>9</v>
      </c>
      <c r="W42" s="26">
        <f t="shared" si="6"/>
        <v>8</v>
      </c>
      <c r="X42" s="26">
        <f t="shared" si="6"/>
        <v>8</v>
      </c>
      <c r="Z42" s="13"/>
    </row>
    <row r="43" spans="1:26" ht="15.75" x14ac:dyDescent="0.25">
      <c r="A43" s="13"/>
      <c r="B43" s="21"/>
      <c r="C43" s="22"/>
      <c r="D43" s="22"/>
      <c r="E43" s="23"/>
      <c r="F43" s="21"/>
      <c r="G43" s="24"/>
      <c r="I43" s="44" t="s">
        <v>1</v>
      </c>
      <c r="J43" s="45"/>
      <c r="K43" s="45"/>
      <c r="L43" s="45" t="s">
        <v>61</v>
      </c>
      <c r="M43" s="45"/>
      <c r="N43" s="46"/>
      <c r="O43" s="12">
        <f>O41+O42</f>
        <v>95</v>
      </c>
      <c r="P43" s="26">
        <f t="shared" ref="P43:X43" si="7">P41+P42</f>
        <v>14</v>
      </c>
      <c r="Q43" s="26">
        <f t="shared" si="7"/>
        <v>15</v>
      </c>
      <c r="R43" s="26">
        <f t="shared" si="7"/>
        <v>14</v>
      </c>
      <c r="S43" s="26">
        <f t="shared" si="7"/>
        <v>9</v>
      </c>
      <c r="T43" s="26">
        <f t="shared" si="7"/>
        <v>10</v>
      </c>
      <c r="U43" s="26">
        <f t="shared" si="7"/>
        <v>8</v>
      </c>
      <c r="V43" s="26">
        <f t="shared" si="7"/>
        <v>9</v>
      </c>
      <c r="W43" s="26">
        <f t="shared" si="7"/>
        <v>8</v>
      </c>
      <c r="X43" s="26">
        <f t="shared" si="7"/>
        <v>8</v>
      </c>
      <c r="Z43" s="13"/>
    </row>
    <row r="44" spans="1:26" ht="15.75" x14ac:dyDescent="0.25">
      <c r="A44" s="13"/>
      <c r="B44" s="21"/>
      <c r="C44" s="22"/>
      <c r="D44" s="22"/>
      <c r="E44" s="23"/>
      <c r="F44" s="21"/>
      <c r="G44" s="24"/>
      <c r="I44" s="24"/>
      <c r="J44" s="24"/>
      <c r="K44" s="24"/>
      <c r="L44" s="24"/>
      <c r="M44" s="24"/>
      <c r="N44" s="21"/>
      <c r="O44" s="22"/>
      <c r="P44" s="22"/>
      <c r="Q44" s="22"/>
      <c r="R44" s="22"/>
      <c r="S44" s="22"/>
      <c r="T44" s="22"/>
      <c r="U44" s="24"/>
      <c r="V44" s="13"/>
      <c r="W44" s="13"/>
    </row>
    <row r="45" spans="1:26" ht="15.75" x14ac:dyDescent="0.25">
      <c r="A45" s="13"/>
      <c r="B45" s="13"/>
      <c r="C45" s="13"/>
      <c r="D45" s="13"/>
      <c r="E45" s="13"/>
      <c r="F45" s="13"/>
      <c r="G45" s="13"/>
      <c r="I45" s="47" t="s">
        <v>24</v>
      </c>
      <c r="J45" s="48"/>
      <c r="K45" s="48"/>
      <c r="L45" s="48"/>
      <c r="M45" s="48"/>
      <c r="N45" s="49"/>
      <c r="O45" s="14">
        <f t="shared" ref="O45:O51" si="8">SUM(P45:X45)</f>
        <v>0</v>
      </c>
      <c r="P45" s="8"/>
      <c r="Q45" s="8"/>
      <c r="R45" s="8"/>
      <c r="S45" s="8"/>
      <c r="T45" s="8"/>
      <c r="U45" s="8"/>
      <c r="V45" s="8"/>
      <c r="W45" s="8"/>
      <c r="X45" s="8"/>
      <c r="Y45" s="39" t="s">
        <v>63</v>
      </c>
    </row>
    <row r="46" spans="1:26" ht="15.75" x14ac:dyDescent="0.25">
      <c r="A46" s="13"/>
      <c r="B46" s="13"/>
      <c r="C46" s="13"/>
      <c r="D46" s="13"/>
      <c r="E46" s="13"/>
      <c r="F46" s="13"/>
      <c r="G46" s="13"/>
      <c r="I46" s="47" t="s">
        <v>28</v>
      </c>
      <c r="J46" s="48"/>
      <c r="K46" s="48"/>
      <c r="L46" s="48"/>
      <c r="M46" s="48"/>
      <c r="N46" s="49"/>
      <c r="O46" s="14">
        <f t="shared" si="8"/>
        <v>0</v>
      </c>
      <c r="P46" s="8"/>
      <c r="Q46" s="8"/>
      <c r="R46" s="8"/>
      <c r="S46" s="8"/>
      <c r="T46" s="8"/>
      <c r="U46" s="8"/>
      <c r="V46" s="8"/>
      <c r="W46" s="8"/>
      <c r="X46" s="8"/>
      <c r="Y46" s="39" t="s">
        <v>63</v>
      </c>
    </row>
    <row r="47" spans="1:26" ht="15.75" x14ac:dyDescent="0.25">
      <c r="A47" s="13"/>
      <c r="B47" s="13"/>
      <c r="C47" s="13"/>
      <c r="D47" s="13"/>
      <c r="E47" s="13"/>
      <c r="F47" s="13"/>
      <c r="G47" s="13"/>
      <c r="I47" s="47" t="s">
        <v>42</v>
      </c>
      <c r="J47" s="48"/>
      <c r="K47" s="48"/>
      <c r="L47" s="48"/>
      <c r="M47" s="48"/>
      <c r="N47" s="49"/>
      <c r="O47" s="14">
        <f t="shared" si="8"/>
        <v>0</v>
      </c>
      <c r="P47" s="8"/>
      <c r="Q47" s="8"/>
      <c r="R47" s="8"/>
      <c r="S47" s="8"/>
      <c r="T47" s="8"/>
      <c r="U47" s="8"/>
      <c r="V47" s="8"/>
      <c r="W47" s="8"/>
      <c r="X47" s="8"/>
      <c r="Y47" s="39" t="s">
        <v>63</v>
      </c>
    </row>
    <row r="48" spans="1:26" ht="15.75" x14ac:dyDescent="0.25">
      <c r="A48" s="13"/>
      <c r="B48" s="13"/>
      <c r="C48" s="13"/>
      <c r="D48" s="13"/>
      <c r="E48" s="13"/>
      <c r="F48" s="13"/>
      <c r="G48" s="13"/>
      <c r="I48" s="47" t="s">
        <v>25</v>
      </c>
      <c r="J48" s="48"/>
      <c r="K48" s="48"/>
      <c r="L48" s="48"/>
      <c r="M48" s="48"/>
      <c r="N48" s="49"/>
      <c r="O48" s="14">
        <f t="shared" si="8"/>
        <v>0</v>
      </c>
      <c r="P48" s="8"/>
      <c r="Q48" s="8"/>
      <c r="R48" s="8"/>
      <c r="S48" s="8"/>
      <c r="T48" s="8"/>
      <c r="U48" s="8"/>
      <c r="V48" s="8"/>
      <c r="W48" s="8"/>
      <c r="X48" s="8"/>
      <c r="Y48" s="39" t="s">
        <v>63</v>
      </c>
    </row>
    <row r="49" spans="1:26" ht="15.75" x14ac:dyDescent="0.25">
      <c r="A49" s="13"/>
      <c r="B49" s="13"/>
      <c r="C49" s="13"/>
      <c r="D49" s="13"/>
      <c r="E49" s="13"/>
      <c r="F49" s="13"/>
      <c r="G49" s="13"/>
      <c r="I49" s="47" t="s">
        <v>45</v>
      </c>
      <c r="J49" s="48"/>
      <c r="K49" s="48"/>
      <c r="L49" s="48"/>
      <c r="M49" s="48"/>
      <c r="N49" s="49"/>
      <c r="O49" s="14">
        <f t="shared" si="8"/>
        <v>3</v>
      </c>
      <c r="P49" s="8">
        <f t="shared" ref="P49:X49" si="9">IF((P36+P37)&lt;=10,(P36+P37)*0.1,1)</f>
        <v>1</v>
      </c>
      <c r="Q49" s="8">
        <f t="shared" si="9"/>
        <v>1</v>
      </c>
      <c r="R49" s="8">
        <f t="shared" si="9"/>
        <v>1</v>
      </c>
      <c r="S49" s="8">
        <f t="shared" si="9"/>
        <v>0</v>
      </c>
      <c r="T49" s="8">
        <f t="shared" si="9"/>
        <v>0</v>
      </c>
      <c r="U49" s="8">
        <f t="shared" si="9"/>
        <v>0</v>
      </c>
      <c r="V49" s="8">
        <f t="shared" si="9"/>
        <v>0</v>
      </c>
      <c r="W49" s="8">
        <f t="shared" si="9"/>
        <v>0</v>
      </c>
      <c r="X49" s="8">
        <f t="shared" si="9"/>
        <v>0</v>
      </c>
    </row>
    <row r="50" spans="1:26" ht="15.75" x14ac:dyDescent="0.25">
      <c r="A50" s="13"/>
      <c r="B50" s="13"/>
      <c r="C50" s="13"/>
      <c r="D50" s="13"/>
      <c r="E50" s="13"/>
      <c r="F50" s="13"/>
      <c r="G50" s="13"/>
      <c r="I50" s="47" t="s">
        <v>62</v>
      </c>
      <c r="J50" s="48"/>
      <c r="K50" s="48"/>
      <c r="L50" s="48"/>
      <c r="M50" s="48"/>
      <c r="N50" s="49"/>
      <c r="O50" s="35">
        <f t="shared" si="8"/>
        <v>0</v>
      </c>
      <c r="P50" s="36"/>
      <c r="Q50" s="36"/>
      <c r="R50" s="36"/>
      <c r="S50" s="36"/>
      <c r="T50" s="36"/>
      <c r="U50" s="36"/>
      <c r="V50" s="36"/>
      <c r="W50" s="36"/>
      <c r="X50" s="36"/>
      <c r="Y50" s="39" t="s">
        <v>63</v>
      </c>
    </row>
    <row r="51" spans="1:26" ht="15.75" x14ac:dyDescent="0.25">
      <c r="A51" s="13"/>
      <c r="B51" s="13"/>
      <c r="C51" s="13"/>
      <c r="D51" s="13"/>
      <c r="E51" s="13"/>
      <c r="F51" s="13"/>
      <c r="G51" s="13"/>
      <c r="I51" s="50" t="s">
        <v>26</v>
      </c>
      <c r="J51" s="51"/>
      <c r="K51" s="51"/>
      <c r="L51" s="51"/>
      <c r="M51" s="51"/>
      <c r="N51" s="52"/>
      <c r="O51" s="29">
        <f t="shared" si="8"/>
        <v>0</v>
      </c>
      <c r="P51" s="30"/>
      <c r="Q51" s="30"/>
      <c r="R51" s="30"/>
      <c r="S51" s="30"/>
      <c r="T51" s="30"/>
      <c r="U51" s="30"/>
      <c r="V51" s="30"/>
      <c r="W51" s="30"/>
      <c r="X51" s="30"/>
      <c r="Y51" s="39" t="s">
        <v>63</v>
      </c>
    </row>
    <row r="52" spans="1:26" ht="15.75" x14ac:dyDescent="0.25">
      <c r="A52" s="13"/>
      <c r="B52" s="13"/>
      <c r="C52" s="13"/>
      <c r="D52" s="13"/>
      <c r="E52" s="13"/>
      <c r="F52" s="13"/>
      <c r="G52" s="13"/>
      <c r="I52" s="44" t="s">
        <v>65</v>
      </c>
      <c r="J52" s="45"/>
      <c r="K52" s="45"/>
      <c r="L52" s="45"/>
      <c r="M52" s="45"/>
      <c r="N52" s="46"/>
      <c r="O52" s="31">
        <f>SUM(O43:O50)</f>
        <v>98</v>
      </c>
      <c r="P52" s="32">
        <f>SUM(P43:P50)</f>
        <v>15</v>
      </c>
      <c r="Q52" s="32">
        <f t="shared" ref="Q52:X52" si="10">SUM(Q43:Q50)</f>
        <v>16</v>
      </c>
      <c r="R52" s="32">
        <f t="shared" si="10"/>
        <v>15</v>
      </c>
      <c r="S52" s="32">
        <f t="shared" si="10"/>
        <v>9</v>
      </c>
      <c r="T52" s="32">
        <f t="shared" si="10"/>
        <v>10</v>
      </c>
      <c r="U52" s="32">
        <f t="shared" si="10"/>
        <v>8</v>
      </c>
      <c r="V52" s="32">
        <f t="shared" si="10"/>
        <v>9</v>
      </c>
      <c r="W52" s="32">
        <f t="shared" si="10"/>
        <v>8</v>
      </c>
      <c r="X52" s="32">
        <f t="shared" si="10"/>
        <v>8</v>
      </c>
      <c r="Z52" s="40"/>
    </row>
    <row r="53" spans="1:26" ht="15.75" x14ac:dyDescent="0.25">
      <c r="A53" s="13"/>
      <c r="B53" s="13"/>
      <c r="C53" s="13"/>
      <c r="D53" s="13"/>
      <c r="E53" s="13"/>
      <c r="F53" s="13"/>
      <c r="G53" s="13"/>
      <c r="I53" s="44" t="s">
        <v>66</v>
      </c>
      <c r="J53" s="45"/>
      <c r="K53" s="45"/>
      <c r="L53" s="45"/>
      <c r="M53" s="45"/>
      <c r="N53" s="46"/>
      <c r="O53" s="31">
        <f t="shared" ref="O53:X53" si="11">O33</f>
        <v>93</v>
      </c>
      <c r="P53" s="32">
        <f t="shared" si="11"/>
        <v>15</v>
      </c>
      <c r="Q53" s="32">
        <f t="shared" si="11"/>
        <v>15</v>
      </c>
      <c r="R53" s="32">
        <f t="shared" si="11"/>
        <v>15</v>
      </c>
      <c r="S53" s="32">
        <f t="shared" si="11"/>
        <v>8</v>
      </c>
      <c r="T53" s="32">
        <f t="shared" si="11"/>
        <v>8</v>
      </c>
      <c r="U53" s="32">
        <f t="shared" si="11"/>
        <v>8</v>
      </c>
      <c r="V53" s="32"/>
      <c r="W53" s="32">
        <f t="shared" si="11"/>
        <v>8</v>
      </c>
      <c r="X53" s="32">
        <f t="shared" si="11"/>
        <v>8</v>
      </c>
      <c r="Z53" s="40"/>
    </row>
    <row r="54" spans="1:26" ht="15.75" x14ac:dyDescent="0.25">
      <c r="A54" s="13"/>
      <c r="B54" s="13"/>
      <c r="C54" s="13"/>
      <c r="D54" s="13"/>
      <c r="E54" s="13"/>
      <c r="F54" s="13"/>
      <c r="G54" s="13"/>
      <c r="I54" s="44" t="s">
        <v>29</v>
      </c>
      <c r="J54" s="45"/>
      <c r="K54" s="45"/>
      <c r="L54" s="45"/>
      <c r="M54" s="45"/>
      <c r="N54" s="46"/>
      <c r="O54" s="31">
        <f t="shared" ref="O54" si="12">O52-O53</f>
        <v>5</v>
      </c>
      <c r="P54" s="32">
        <f t="shared" ref="P54:X54" si="13">P52-P53</f>
        <v>0</v>
      </c>
      <c r="Q54" s="32">
        <f t="shared" si="13"/>
        <v>1</v>
      </c>
      <c r="R54" s="32">
        <f t="shared" si="13"/>
        <v>0</v>
      </c>
      <c r="S54" s="32">
        <f t="shared" si="13"/>
        <v>1</v>
      </c>
      <c r="T54" s="32">
        <f t="shared" si="13"/>
        <v>2</v>
      </c>
      <c r="U54" s="32">
        <f t="shared" si="13"/>
        <v>0</v>
      </c>
      <c r="V54" s="32">
        <f t="shared" si="13"/>
        <v>9</v>
      </c>
      <c r="W54" s="32">
        <f t="shared" si="13"/>
        <v>0</v>
      </c>
      <c r="X54" s="32">
        <f t="shared" si="13"/>
        <v>0</v>
      </c>
      <c r="Z54" s="40"/>
    </row>
    <row r="57" spans="1:26" x14ac:dyDescent="0.25">
      <c r="V57" s="1">
        <f>W56</f>
        <v>0</v>
      </c>
    </row>
  </sheetData>
  <sheetProtection selectLockedCells="1"/>
  <protectedRanges>
    <protectedRange sqref="S4:Y28" name="Saisie enseignants_2"/>
  </protectedRanges>
  <mergeCells count="31">
    <mergeCell ref="A1:O1"/>
    <mergeCell ref="I41:K41"/>
    <mergeCell ref="I30:N30"/>
    <mergeCell ref="L38:N38"/>
    <mergeCell ref="I38:K38"/>
    <mergeCell ref="L37:N37"/>
    <mergeCell ref="I37:K37"/>
    <mergeCell ref="L36:N36"/>
    <mergeCell ref="I36:K36"/>
    <mergeCell ref="L35:N35"/>
    <mergeCell ref="I31:N31"/>
    <mergeCell ref="I33:N33"/>
    <mergeCell ref="I32:N32"/>
    <mergeCell ref="I35:K35"/>
    <mergeCell ref="I54:N54"/>
    <mergeCell ref="I53:N53"/>
    <mergeCell ref="I52:N52"/>
    <mergeCell ref="I51:N51"/>
    <mergeCell ref="I50:N50"/>
    <mergeCell ref="I49:N49"/>
    <mergeCell ref="I48:N48"/>
    <mergeCell ref="I39:K39"/>
    <mergeCell ref="L39:N39"/>
    <mergeCell ref="I47:N47"/>
    <mergeCell ref="I46:N46"/>
    <mergeCell ref="I45:N45"/>
    <mergeCell ref="L41:N41"/>
    <mergeCell ref="L43:N43"/>
    <mergeCell ref="L42:N42"/>
    <mergeCell ref="I43:K43"/>
    <mergeCell ref="I42:K42"/>
  </mergeCells>
  <conditionalFormatting sqref="N40">
    <cfRule type="expression" dxfId="35" priority="13">
      <formula>IF($N40&lt;&gt;$F40,TRUE,)</formula>
    </cfRule>
  </conditionalFormatting>
  <conditionalFormatting sqref="O54:X54">
    <cfRule type="cellIs" priority="8" operator="greaterThanOrEqual">
      <formula>0</formula>
    </cfRule>
    <cfRule type="cellIs" dxfId="34" priority="9" operator="lessThan">
      <formula>0</formula>
    </cfRule>
  </conditionalFormatting>
  <conditionalFormatting sqref="Z4:Z28 U29 U31:U32 U34 U40 U44">
    <cfRule type="cellIs" dxfId="33" priority="12" operator="notEqual">
      <formula>0</formula>
    </cfRule>
  </conditionalFormatting>
  <conditionalFormatting sqref="Z40">
    <cfRule type="cellIs" dxfId="32" priority="4" operator="notEqual">
      <formula>0</formula>
    </cfRule>
  </conditionalFormatting>
  <conditionalFormatting sqref="Z54">
    <cfRule type="cellIs" priority="1" operator="greaterThanOrEqual">
      <formula>0</formula>
    </cfRule>
    <cfRule type="cellIs" dxfId="31" priority="2" operator="lessThan">
      <formula>0</formula>
    </cfRule>
  </conditionalFormatting>
  <printOptions horizontalCentered="1" verticalCentered="1"/>
  <pageMargins left="0.25" right="0.25" top="0.75" bottom="0.75" header="0.3" footer="0.3"/>
  <pageSetup paperSize="8" scale="87" orientation="landscape" r:id="rId1"/>
  <tableParts count="1">
    <tablePart r:id="rId2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Philosophie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KHA</dc:creator>
  <cp:lastModifiedBy>Hugues KITTEN</cp:lastModifiedBy>
  <cp:lastPrinted>2026-06-22T14:30:25Z</cp:lastPrinted>
  <dcterms:created xsi:type="dcterms:W3CDTF">2013-05-05T12:50:40Z</dcterms:created>
  <dcterms:modified xsi:type="dcterms:W3CDTF">2026-10-06T13:48:50Z</dcterms:modified>
</cp:coreProperties>
</file>