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I-BUREAU\Desktop\"/>
    </mc:Choice>
  </mc:AlternateContent>
  <bookViews>
    <workbookView xWindow="0" yWindow="0" windowWidth="24000" windowHeight="9600" activeTab="1"/>
  </bookViews>
  <sheets>
    <sheet name="GEN" sheetId="2" r:id="rId1"/>
    <sheet name="ss" sheetId="1" r:id="rId2"/>
    <sheet name="Feuil1" sheetId="3" r:id="rId3"/>
  </sheets>
  <externalReferences>
    <externalReference r:id="rId4"/>
  </externalReferences>
  <definedNames>
    <definedName name="_xlnm._FilterDatabase" localSheetId="0" hidden="1">GEN!$D$2:$H$2</definedName>
    <definedName name="JANVIER">Feuil1!$A$2:$A$13</definedName>
    <definedName name="pain">GEN!$D$2:$AD$2</definedName>
    <definedName name="VIENNOISERIES_PRIX">GEN!$D$2:$AD$3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0" i="1" l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9" i="1"/>
  <c r="T8" i="1"/>
  <c r="H8" i="1"/>
  <c r="H9" i="1"/>
  <c r="H10" i="1"/>
  <c r="H11" i="1"/>
  <c r="H7" i="1"/>
  <c r="R9" i="1" l="1"/>
  <c r="R10" i="1" s="1"/>
  <c r="BY105" i="2"/>
  <c r="BP105" i="2"/>
  <c r="BD105" i="2"/>
  <c r="BA105" i="2"/>
  <c r="AR105" i="2"/>
  <c r="AL105" i="2"/>
  <c r="AF105" i="2"/>
  <c r="A105" i="2"/>
  <c r="BJ105" i="2" s="1"/>
  <c r="BS104" i="2"/>
  <c r="BM104" i="2"/>
  <c r="AL104" i="2"/>
  <c r="A104" i="2"/>
  <c r="CE103" i="2"/>
  <c r="CB103" i="2"/>
  <c r="BV103" i="2"/>
  <c r="BS103" i="2"/>
  <c r="BM103" i="2"/>
  <c r="BJ103" i="2"/>
  <c r="BG103" i="2"/>
  <c r="BD103" i="2"/>
  <c r="AX103" i="2"/>
  <c r="AU103" i="2"/>
  <c r="AO103" i="2"/>
  <c r="AL103" i="2"/>
  <c r="AI103" i="2"/>
  <c r="AF103" i="2"/>
  <c r="A103" i="2"/>
  <c r="BY103" i="2" s="1"/>
  <c r="CE102" i="2"/>
  <c r="CB102" i="2"/>
  <c r="BV102" i="2"/>
  <c r="BS102" i="2"/>
  <c r="BP102" i="2"/>
  <c r="BM102" i="2"/>
  <c r="BJ102" i="2"/>
  <c r="BG102" i="2"/>
  <c r="BD102" i="2"/>
  <c r="AX102" i="2"/>
  <c r="AU102" i="2"/>
  <c r="AR102" i="2"/>
  <c r="AO102" i="2"/>
  <c r="AL102" i="2"/>
  <c r="AI102" i="2"/>
  <c r="AF102" i="2"/>
  <c r="A102" i="2"/>
  <c r="BY102" i="2" s="1"/>
  <c r="AR101" i="2"/>
  <c r="A101" i="2"/>
  <c r="CE100" i="2"/>
  <c r="BY100" i="2"/>
  <c r="BV100" i="2"/>
  <c r="BP100" i="2"/>
  <c r="BM100" i="2"/>
  <c r="BG100" i="2"/>
  <c r="BA100" i="2"/>
  <c r="AX100" i="2"/>
  <c r="AR100" i="2"/>
  <c r="AO100" i="2"/>
  <c r="AL100" i="2"/>
  <c r="AI100" i="2"/>
  <c r="A100" i="2"/>
  <c r="BY99" i="2"/>
  <c r="BS99" i="2"/>
  <c r="BG99" i="2"/>
  <c r="A99" i="2"/>
  <c r="CE98" i="2"/>
  <c r="BS98" i="2"/>
  <c r="BP98" i="2"/>
  <c r="BJ98" i="2"/>
  <c r="BD98" i="2"/>
  <c r="BA98" i="2"/>
  <c r="AL98" i="2"/>
  <c r="AI98" i="2"/>
  <c r="AF98" i="2"/>
  <c r="A98" i="2"/>
  <c r="CB98" i="2" s="1"/>
  <c r="BY97" i="2"/>
  <c r="BM97" i="2"/>
  <c r="AU97" i="2"/>
  <c r="AR97" i="2"/>
  <c r="AF97" i="2"/>
  <c r="A97" i="2"/>
  <c r="BJ97" i="2" s="1"/>
  <c r="CB96" i="2"/>
  <c r="BY96" i="2"/>
  <c r="BV96" i="2"/>
  <c r="BS96" i="2"/>
  <c r="BD96" i="2"/>
  <c r="BA96" i="2"/>
  <c r="AX96" i="2"/>
  <c r="AU96" i="2"/>
  <c r="AO96" i="2"/>
  <c r="AL96" i="2"/>
  <c r="A96" i="2"/>
  <c r="CE95" i="2"/>
  <c r="CB95" i="2"/>
  <c r="BV95" i="2"/>
  <c r="BS95" i="2"/>
  <c r="BM95" i="2"/>
  <c r="BJ95" i="2"/>
  <c r="BG95" i="2"/>
  <c r="BD95" i="2"/>
  <c r="AX95" i="2"/>
  <c r="AU95" i="2"/>
  <c r="AO95" i="2"/>
  <c r="AL95" i="2"/>
  <c r="AI95" i="2"/>
  <c r="AF95" i="2"/>
  <c r="A95" i="2"/>
  <c r="BY95" i="2" s="1"/>
  <c r="CE94" i="2"/>
  <c r="CB94" i="2"/>
  <c r="BV94" i="2"/>
  <c r="BS94" i="2"/>
  <c r="BP94" i="2"/>
  <c r="BM94" i="2"/>
  <c r="BJ94" i="2"/>
  <c r="BG94" i="2"/>
  <c r="BD94" i="2"/>
  <c r="AX94" i="2"/>
  <c r="AU94" i="2"/>
  <c r="AR94" i="2"/>
  <c r="AO94" i="2"/>
  <c r="AL94" i="2"/>
  <c r="AI94" i="2"/>
  <c r="AF94" i="2"/>
  <c r="A94" i="2"/>
  <c r="BY94" i="2" s="1"/>
  <c r="A93" i="2"/>
  <c r="A92" i="2"/>
  <c r="CE91" i="2"/>
  <c r="BS91" i="2"/>
  <c r="BJ91" i="2"/>
  <c r="BG91" i="2"/>
  <c r="BA91" i="2"/>
  <c r="AU91" i="2"/>
  <c r="AR91" i="2"/>
  <c r="AI91" i="2"/>
  <c r="A91" i="2"/>
  <c r="BY90" i="2"/>
  <c r="BJ90" i="2"/>
  <c r="BD90" i="2"/>
  <c r="A90" i="2"/>
  <c r="CB89" i="2"/>
  <c r="BY89" i="2"/>
  <c r="BM89" i="2"/>
  <c r="BJ89" i="2"/>
  <c r="BG89" i="2"/>
  <c r="BA89" i="2"/>
  <c r="AU89" i="2"/>
  <c r="AL89" i="2"/>
  <c r="AI89" i="2"/>
  <c r="AF89" i="2"/>
  <c r="A89" i="2"/>
  <c r="BS89" i="2" s="1"/>
  <c r="CB88" i="2"/>
  <c r="BY88" i="2"/>
  <c r="BP88" i="2"/>
  <c r="BM88" i="2"/>
  <c r="BJ88" i="2"/>
  <c r="BA88" i="2"/>
  <c r="AX88" i="2"/>
  <c r="AO88" i="2"/>
  <c r="AL88" i="2"/>
  <c r="AF88" i="2"/>
  <c r="A88" i="2"/>
  <c r="BV88" i="2" s="1"/>
  <c r="CE87" i="2"/>
  <c r="CB87" i="2"/>
  <c r="BS87" i="2"/>
  <c r="BJ87" i="2"/>
  <c r="BD87" i="2"/>
  <c r="AL87" i="2"/>
  <c r="AI87" i="2"/>
  <c r="A87" i="2"/>
  <c r="CE86" i="2"/>
  <c r="CB86" i="2"/>
  <c r="BV86" i="2"/>
  <c r="BS86" i="2"/>
  <c r="BP86" i="2"/>
  <c r="BM86" i="2"/>
  <c r="BJ86" i="2"/>
  <c r="BG86" i="2"/>
  <c r="BD86" i="2"/>
  <c r="AX86" i="2"/>
  <c r="AU86" i="2"/>
  <c r="AR86" i="2"/>
  <c r="AO86" i="2"/>
  <c r="AL86" i="2"/>
  <c r="AI86" i="2"/>
  <c r="AF86" i="2"/>
  <c r="A86" i="2"/>
  <c r="BY86" i="2" s="1"/>
  <c r="CB85" i="2"/>
  <c r="BY85" i="2"/>
  <c r="BV85" i="2"/>
  <c r="BS85" i="2"/>
  <c r="BP85" i="2"/>
  <c r="BM85" i="2"/>
  <c r="BG85" i="2"/>
  <c r="BA85" i="2"/>
  <c r="AX85" i="2"/>
  <c r="AU85" i="2"/>
  <c r="AR85" i="2"/>
  <c r="AO85" i="2"/>
  <c r="AI85" i="2"/>
  <c r="AF85" i="2"/>
  <c r="A85" i="2"/>
  <c r="CB84" i="2"/>
  <c r="BY84" i="2"/>
  <c r="BV84" i="2"/>
  <c r="BP84" i="2"/>
  <c r="BM84" i="2"/>
  <c r="BJ84" i="2"/>
  <c r="BA84" i="2"/>
  <c r="AX84" i="2"/>
  <c r="AR84" i="2"/>
  <c r="AO84" i="2"/>
  <c r="AL84" i="2"/>
  <c r="AI84" i="2"/>
  <c r="A84" i="2"/>
  <c r="CE83" i="2"/>
  <c r="BY83" i="2"/>
  <c r="BV83" i="2"/>
  <c r="BS83" i="2"/>
  <c r="BP83" i="2"/>
  <c r="BM83" i="2"/>
  <c r="BA83" i="2"/>
  <c r="AX83" i="2"/>
  <c r="AU83" i="2"/>
  <c r="AR83" i="2"/>
  <c r="AO83" i="2"/>
  <c r="AL83" i="2"/>
  <c r="A83" i="2"/>
  <c r="CE82" i="2"/>
  <c r="CB82" i="2"/>
  <c r="BY82" i="2"/>
  <c r="BV82" i="2"/>
  <c r="BS82" i="2"/>
  <c r="BP82" i="2"/>
  <c r="BM82" i="2"/>
  <c r="BJ82" i="2"/>
  <c r="BG82" i="2"/>
  <c r="BD82" i="2"/>
  <c r="BA82" i="2"/>
  <c r="AX82" i="2"/>
  <c r="AU82" i="2"/>
  <c r="AR82" i="2"/>
  <c r="AP82" i="2"/>
  <c r="AO82" i="2"/>
  <c r="AL82" i="2"/>
  <c r="AI82" i="2"/>
  <c r="AF82" i="2"/>
  <c r="CE81" i="2"/>
  <c r="CB81" i="2"/>
  <c r="BS81" i="2"/>
  <c r="BM81" i="2"/>
  <c r="BJ81" i="2"/>
  <c r="BD81" i="2"/>
  <c r="AU81" i="2"/>
  <c r="AR81" i="2"/>
  <c r="AL81" i="2"/>
  <c r="AI81" i="2"/>
  <c r="AF81" i="2"/>
  <c r="C81" i="2"/>
  <c r="A81" i="2"/>
  <c r="A80" i="2"/>
  <c r="CE79" i="2"/>
  <c r="BV79" i="2"/>
  <c r="BS79" i="2"/>
  <c r="BJ79" i="2"/>
  <c r="BD79" i="2"/>
  <c r="BA79" i="2"/>
  <c r="AU79" i="2"/>
  <c r="AL79" i="2"/>
  <c r="AI79" i="2"/>
  <c r="A79" i="2"/>
  <c r="AE78" i="2"/>
  <c r="CF77" i="2"/>
  <c r="CC77" i="2"/>
  <c r="BZ77" i="2"/>
  <c r="BW77" i="2"/>
  <c r="BT77" i="2"/>
  <c r="BQ77" i="2"/>
  <c r="BN77" i="2"/>
  <c r="BK77" i="2"/>
  <c r="BH77" i="2"/>
  <c r="BE77" i="2"/>
  <c r="BB77" i="2"/>
  <c r="AY77" i="2"/>
  <c r="AV77" i="2"/>
  <c r="AS77" i="2"/>
  <c r="AP77" i="2"/>
  <c r="AM77" i="2"/>
  <c r="AK77" i="2" s="1"/>
  <c r="AJ77" i="2"/>
  <c r="AG77" i="2"/>
  <c r="AE77" i="2" s="1"/>
  <c r="CF76" i="2"/>
  <c r="CC76" i="2"/>
  <c r="BZ76" i="2"/>
  <c r="BW76" i="2"/>
  <c r="BT76" i="2"/>
  <c r="BQ76" i="2"/>
  <c r="BN76" i="2"/>
  <c r="BK76" i="2"/>
  <c r="BH76" i="2"/>
  <c r="BE76" i="2"/>
  <c r="BB76" i="2"/>
  <c r="AY76" i="2"/>
  <c r="AV76" i="2"/>
  <c r="AS76" i="2"/>
  <c r="AP76" i="2"/>
  <c r="AM76" i="2"/>
  <c r="AJ76" i="2"/>
  <c r="AG76" i="2"/>
  <c r="AE76" i="2" s="1"/>
  <c r="CF75" i="2"/>
  <c r="CC75" i="2"/>
  <c r="BZ75" i="2"/>
  <c r="BW75" i="2"/>
  <c r="BT75" i="2"/>
  <c r="BQ75" i="2"/>
  <c r="BN75" i="2"/>
  <c r="BK75" i="2"/>
  <c r="BH75" i="2"/>
  <c r="BE75" i="2"/>
  <c r="BB75" i="2"/>
  <c r="AY75" i="2"/>
  <c r="AV75" i="2"/>
  <c r="AS75" i="2"/>
  <c r="AP75" i="2"/>
  <c r="AM75" i="2"/>
  <c r="AJ75" i="2"/>
  <c r="AG75" i="2"/>
  <c r="AE75" i="2" s="1"/>
  <c r="AH75" i="2" s="1"/>
  <c r="CF74" i="2"/>
  <c r="CC74" i="2"/>
  <c r="BZ74" i="2"/>
  <c r="BW74" i="2"/>
  <c r="BT74" i="2"/>
  <c r="BQ74" i="2"/>
  <c r="BN74" i="2"/>
  <c r="BK74" i="2"/>
  <c r="BH74" i="2"/>
  <c r="BE74" i="2"/>
  <c r="BB74" i="2"/>
  <c r="AY74" i="2"/>
  <c r="AV74" i="2"/>
  <c r="AS74" i="2"/>
  <c r="AP74" i="2"/>
  <c r="AM74" i="2"/>
  <c r="AJ74" i="2"/>
  <c r="AG74" i="2"/>
  <c r="AE74" i="2" s="1"/>
  <c r="CF73" i="2"/>
  <c r="CC73" i="2"/>
  <c r="BZ73" i="2"/>
  <c r="BW73" i="2"/>
  <c r="BT73" i="2"/>
  <c r="BQ73" i="2"/>
  <c r="BN73" i="2"/>
  <c r="BK73" i="2"/>
  <c r="BH73" i="2"/>
  <c r="BE73" i="2"/>
  <c r="BB73" i="2"/>
  <c r="AY73" i="2"/>
  <c r="AV73" i="2"/>
  <c r="AS73" i="2"/>
  <c r="AP73" i="2"/>
  <c r="AM73" i="2"/>
  <c r="AJ73" i="2"/>
  <c r="AG73" i="2"/>
  <c r="AE73" i="2" s="1"/>
  <c r="CF72" i="2"/>
  <c r="CC72" i="2"/>
  <c r="BZ72" i="2"/>
  <c r="BW72" i="2"/>
  <c r="BT72" i="2"/>
  <c r="BQ72" i="2"/>
  <c r="BN72" i="2"/>
  <c r="BK72" i="2"/>
  <c r="BH72" i="2"/>
  <c r="BE72" i="2"/>
  <c r="BB72" i="2"/>
  <c r="AY72" i="2"/>
  <c r="AV72" i="2"/>
  <c r="AS72" i="2"/>
  <c r="AP72" i="2"/>
  <c r="AM72" i="2"/>
  <c r="AJ72" i="2"/>
  <c r="AG72" i="2"/>
  <c r="AE72" i="2" s="1"/>
  <c r="CF71" i="2"/>
  <c r="CC71" i="2"/>
  <c r="BZ71" i="2"/>
  <c r="BW71" i="2"/>
  <c r="BT71" i="2"/>
  <c r="BQ71" i="2"/>
  <c r="BN71" i="2"/>
  <c r="BK71" i="2"/>
  <c r="BH71" i="2"/>
  <c r="BE71" i="2"/>
  <c r="BB71" i="2"/>
  <c r="AY71" i="2"/>
  <c r="AV71" i="2"/>
  <c r="AS71" i="2"/>
  <c r="AP71" i="2"/>
  <c r="AM71" i="2"/>
  <c r="AJ71" i="2"/>
  <c r="AG71" i="2"/>
  <c r="AE71" i="2" s="1"/>
  <c r="AH71" i="2" s="1"/>
  <c r="CF70" i="2"/>
  <c r="CC70" i="2"/>
  <c r="BZ70" i="2"/>
  <c r="BW70" i="2"/>
  <c r="BT70" i="2"/>
  <c r="BQ70" i="2"/>
  <c r="BN70" i="2"/>
  <c r="BK70" i="2"/>
  <c r="BH70" i="2"/>
  <c r="BE70" i="2"/>
  <c r="BB70" i="2"/>
  <c r="AY70" i="2"/>
  <c r="AV70" i="2"/>
  <c r="AS70" i="2"/>
  <c r="AP70" i="2"/>
  <c r="AM70" i="2"/>
  <c r="AJ70" i="2"/>
  <c r="AG70" i="2"/>
  <c r="AE70" i="2" s="1"/>
  <c r="C70" i="2"/>
  <c r="B70" i="2"/>
  <c r="CF69" i="2"/>
  <c r="CC69" i="2"/>
  <c r="BZ69" i="2"/>
  <c r="BW69" i="2"/>
  <c r="BT69" i="2"/>
  <c r="BQ69" i="2"/>
  <c r="BN69" i="2"/>
  <c r="BK69" i="2"/>
  <c r="BH69" i="2"/>
  <c r="BE69" i="2"/>
  <c r="BB69" i="2"/>
  <c r="AY69" i="2"/>
  <c r="AV69" i="2"/>
  <c r="AS69" i="2"/>
  <c r="AP69" i="2"/>
  <c r="AM69" i="2"/>
  <c r="AJ69" i="2"/>
  <c r="AG69" i="2"/>
  <c r="C69" i="2"/>
  <c r="B69" i="2"/>
  <c r="CF68" i="2"/>
  <c r="CC68" i="2"/>
  <c r="BZ68" i="2"/>
  <c r="BW68" i="2"/>
  <c r="BT68" i="2"/>
  <c r="BQ68" i="2"/>
  <c r="BN68" i="2"/>
  <c r="BK68" i="2"/>
  <c r="BH68" i="2"/>
  <c r="BE68" i="2"/>
  <c r="BB68" i="2"/>
  <c r="AY68" i="2"/>
  <c r="AV68" i="2"/>
  <c r="AS68" i="2"/>
  <c r="AP68" i="2"/>
  <c r="AM68" i="2"/>
  <c r="AJ68" i="2"/>
  <c r="AG68" i="2"/>
  <c r="AE68" i="2" s="1"/>
  <c r="C68" i="2"/>
  <c r="B68" i="2"/>
  <c r="CF67" i="2"/>
  <c r="CC67" i="2"/>
  <c r="BZ67" i="2"/>
  <c r="BW67" i="2"/>
  <c r="BT67" i="2"/>
  <c r="BQ67" i="2"/>
  <c r="BN67" i="2"/>
  <c r="BK67" i="2"/>
  <c r="BH67" i="2"/>
  <c r="BE67" i="2"/>
  <c r="BB67" i="2"/>
  <c r="AY67" i="2"/>
  <c r="AV67" i="2"/>
  <c r="AS67" i="2"/>
  <c r="AP67" i="2"/>
  <c r="AM67" i="2"/>
  <c r="AJ67" i="2"/>
  <c r="AG67" i="2"/>
  <c r="C67" i="2"/>
  <c r="AE67" i="2" s="1"/>
  <c r="B67" i="2"/>
  <c r="CF66" i="2"/>
  <c r="CC66" i="2"/>
  <c r="BZ66" i="2"/>
  <c r="BW66" i="2"/>
  <c r="BT66" i="2"/>
  <c r="BQ66" i="2"/>
  <c r="BN66" i="2"/>
  <c r="BK66" i="2"/>
  <c r="BH66" i="2"/>
  <c r="BE66" i="2"/>
  <c r="BB66" i="2"/>
  <c r="AY66" i="2"/>
  <c r="AV66" i="2"/>
  <c r="AS66" i="2"/>
  <c r="AP66" i="2"/>
  <c r="AM66" i="2"/>
  <c r="AJ66" i="2"/>
  <c r="AG66" i="2"/>
  <c r="C66" i="2"/>
  <c r="B66" i="2"/>
  <c r="CF65" i="2"/>
  <c r="CC65" i="2"/>
  <c r="BZ65" i="2"/>
  <c r="BW65" i="2"/>
  <c r="BT65" i="2"/>
  <c r="BQ65" i="2"/>
  <c r="BN65" i="2"/>
  <c r="BK65" i="2"/>
  <c r="BH65" i="2"/>
  <c r="BE65" i="2"/>
  <c r="BB65" i="2"/>
  <c r="AY65" i="2"/>
  <c r="AV65" i="2"/>
  <c r="AS65" i="2"/>
  <c r="AP65" i="2"/>
  <c r="AM65" i="2"/>
  <c r="AJ65" i="2"/>
  <c r="AG65" i="2"/>
  <c r="AE65" i="2"/>
  <c r="AH65" i="2" s="1"/>
  <c r="C65" i="2"/>
  <c r="B65" i="2"/>
  <c r="CF64" i="2"/>
  <c r="CC64" i="2"/>
  <c r="BZ64" i="2"/>
  <c r="BW64" i="2"/>
  <c r="BT64" i="2"/>
  <c r="BQ64" i="2"/>
  <c r="BN64" i="2"/>
  <c r="BK64" i="2"/>
  <c r="BH64" i="2"/>
  <c r="BE64" i="2"/>
  <c r="BB64" i="2"/>
  <c r="AY64" i="2"/>
  <c r="AV64" i="2"/>
  <c r="AS64" i="2"/>
  <c r="AP64" i="2"/>
  <c r="AM64" i="2"/>
  <c r="AJ64" i="2"/>
  <c r="AG64" i="2"/>
  <c r="C64" i="2"/>
  <c r="AE64" i="2" s="1"/>
  <c r="B64" i="2"/>
  <c r="CF63" i="2"/>
  <c r="CC63" i="2"/>
  <c r="BZ63" i="2"/>
  <c r="BW63" i="2"/>
  <c r="BT63" i="2"/>
  <c r="BQ63" i="2"/>
  <c r="BN63" i="2"/>
  <c r="BK63" i="2"/>
  <c r="BH63" i="2"/>
  <c r="BE63" i="2"/>
  <c r="BB63" i="2"/>
  <c r="AY63" i="2"/>
  <c r="AV63" i="2"/>
  <c r="AS63" i="2"/>
  <c r="AP63" i="2"/>
  <c r="AM63" i="2"/>
  <c r="AJ63" i="2"/>
  <c r="AG63" i="2"/>
  <c r="C63" i="2"/>
  <c r="B63" i="2"/>
  <c r="CF62" i="2"/>
  <c r="CC62" i="2"/>
  <c r="BZ62" i="2"/>
  <c r="BW62" i="2"/>
  <c r="BT62" i="2"/>
  <c r="BQ62" i="2"/>
  <c r="BN62" i="2"/>
  <c r="BK62" i="2"/>
  <c r="BH62" i="2"/>
  <c r="BE62" i="2"/>
  <c r="BB62" i="2"/>
  <c r="AY62" i="2"/>
  <c r="AV62" i="2"/>
  <c r="AS62" i="2"/>
  <c r="AP62" i="2"/>
  <c r="AM62" i="2"/>
  <c r="AJ62" i="2"/>
  <c r="AG62" i="2"/>
  <c r="C62" i="2"/>
  <c r="B62" i="2"/>
  <c r="CF61" i="2"/>
  <c r="CC61" i="2"/>
  <c r="BZ61" i="2"/>
  <c r="BW61" i="2"/>
  <c r="BT61" i="2"/>
  <c r="BQ61" i="2"/>
  <c r="BN61" i="2"/>
  <c r="BK61" i="2"/>
  <c r="BH61" i="2"/>
  <c r="BE61" i="2"/>
  <c r="BB61" i="2"/>
  <c r="AY61" i="2"/>
  <c r="AV61" i="2"/>
  <c r="AS61" i="2"/>
  <c r="AP61" i="2"/>
  <c r="AM61" i="2"/>
  <c r="AJ61" i="2"/>
  <c r="AG61" i="2"/>
  <c r="C61" i="2"/>
  <c r="B61" i="2"/>
  <c r="CF60" i="2"/>
  <c r="CC60" i="2"/>
  <c r="BZ60" i="2"/>
  <c r="BW60" i="2"/>
  <c r="BT60" i="2"/>
  <c r="BQ60" i="2"/>
  <c r="BN60" i="2"/>
  <c r="BK60" i="2"/>
  <c r="BH60" i="2"/>
  <c r="BE60" i="2"/>
  <c r="BB60" i="2"/>
  <c r="AY60" i="2"/>
  <c r="AV60" i="2"/>
  <c r="AS60" i="2"/>
  <c r="AP60" i="2"/>
  <c r="AM60" i="2"/>
  <c r="AJ60" i="2"/>
  <c r="AG60" i="2"/>
  <c r="C60" i="2"/>
  <c r="B60" i="2"/>
  <c r="CF59" i="2"/>
  <c r="CC59" i="2"/>
  <c r="BZ59" i="2"/>
  <c r="BW59" i="2"/>
  <c r="BT59" i="2"/>
  <c r="BQ59" i="2"/>
  <c r="BN59" i="2"/>
  <c r="BK59" i="2"/>
  <c r="BH59" i="2"/>
  <c r="BE59" i="2"/>
  <c r="BB59" i="2"/>
  <c r="AY59" i="2"/>
  <c r="AV59" i="2"/>
  <c r="AS59" i="2"/>
  <c r="AP59" i="2"/>
  <c r="AM59" i="2"/>
  <c r="AJ59" i="2"/>
  <c r="AG59" i="2"/>
  <c r="AE59" i="2" s="1"/>
  <c r="C59" i="2"/>
  <c r="B59" i="2"/>
  <c r="CF58" i="2"/>
  <c r="CC58" i="2"/>
  <c r="BZ58" i="2"/>
  <c r="BW58" i="2"/>
  <c r="BT58" i="2"/>
  <c r="BQ58" i="2"/>
  <c r="BN58" i="2"/>
  <c r="BK58" i="2"/>
  <c r="BH58" i="2"/>
  <c r="BE58" i="2"/>
  <c r="BB58" i="2"/>
  <c r="AY58" i="2"/>
  <c r="AV58" i="2"/>
  <c r="AS58" i="2"/>
  <c r="AP58" i="2"/>
  <c r="AM58" i="2"/>
  <c r="AJ58" i="2"/>
  <c r="AG58" i="2"/>
  <c r="AE58" i="2" s="1"/>
  <c r="C58" i="2"/>
  <c r="B58" i="2"/>
  <c r="CF57" i="2"/>
  <c r="CC57" i="2"/>
  <c r="BZ57" i="2"/>
  <c r="BW57" i="2"/>
  <c r="BT57" i="2"/>
  <c r="BQ57" i="2"/>
  <c r="BN57" i="2"/>
  <c r="BK57" i="2"/>
  <c r="BH57" i="2"/>
  <c r="BE57" i="2"/>
  <c r="BB57" i="2"/>
  <c r="AY57" i="2"/>
  <c r="AV57" i="2"/>
  <c r="AS57" i="2"/>
  <c r="AP57" i="2"/>
  <c r="AM57" i="2"/>
  <c r="AJ57" i="2"/>
  <c r="AG57" i="2"/>
  <c r="C57" i="2"/>
  <c r="B57" i="2"/>
  <c r="CF56" i="2"/>
  <c r="CC56" i="2"/>
  <c r="BZ56" i="2"/>
  <c r="BW56" i="2"/>
  <c r="BT56" i="2"/>
  <c r="BQ56" i="2"/>
  <c r="BN56" i="2"/>
  <c r="BK56" i="2"/>
  <c r="BH56" i="2"/>
  <c r="BE56" i="2"/>
  <c r="BB56" i="2"/>
  <c r="AY56" i="2"/>
  <c r="AV56" i="2"/>
  <c r="AS56" i="2"/>
  <c r="AP56" i="2"/>
  <c r="AM56" i="2"/>
  <c r="AJ56" i="2"/>
  <c r="AG56" i="2"/>
  <c r="C56" i="2"/>
  <c r="B56" i="2"/>
  <c r="CF55" i="2"/>
  <c r="CC55" i="2"/>
  <c r="BZ55" i="2"/>
  <c r="BW55" i="2"/>
  <c r="BT55" i="2"/>
  <c r="BQ55" i="2"/>
  <c r="BN55" i="2"/>
  <c r="BK55" i="2"/>
  <c r="BH55" i="2"/>
  <c r="BE55" i="2"/>
  <c r="BB55" i="2"/>
  <c r="AY55" i="2"/>
  <c r="AV55" i="2"/>
  <c r="AS55" i="2"/>
  <c r="AP55" i="2"/>
  <c r="AM55" i="2"/>
  <c r="AJ55" i="2"/>
  <c r="AG55" i="2"/>
  <c r="C55" i="2"/>
  <c r="B55" i="2"/>
  <c r="CF54" i="2"/>
  <c r="CC54" i="2"/>
  <c r="BZ54" i="2"/>
  <c r="BW54" i="2"/>
  <c r="BT54" i="2"/>
  <c r="BQ54" i="2"/>
  <c r="BN54" i="2"/>
  <c r="BK54" i="2"/>
  <c r="BH54" i="2"/>
  <c r="BE54" i="2"/>
  <c r="BB54" i="2"/>
  <c r="AY54" i="2"/>
  <c r="AV54" i="2"/>
  <c r="AS54" i="2"/>
  <c r="AP54" i="2"/>
  <c r="AM54" i="2"/>
  <c r="AJ54" i="2"/>
  <c r="AG54" i="2"/>
  <c r="C54" i="2"/>
  <c r="B54" i="2"/>
  <c r="CF53" i="2"/>
  <c r="CC53" i="2"/>
  <c r="BZ53" i="2"/>
  <c r="BW53" i="2"/>
  <c r="BT53" i="2"/>
  <c r="BQ53" i="2"/>
  <c r="BN53" i="2"/>
  <c r="BK53" i="2"/>
  <c r="BH53" i="2"/>
  <c r="BE53" i="2"/>
  <c r="BB53" i="2"/>
  <c r="AY53" i="2"/>
  <c r="AV53" i="2"/>
  <c r="AS53" i="2"/>
  <c r="AP53" i="2"/>
  <c r="AM53" i="2"/>
  <c r="AJ53" i="2"/>
  <c r="AG53" i="2"/>
  <c r="AE53" i="2" s="1"/>
  <c r="C53" i="2"/>
  <c r="B53" i="2"/>
  <c r="CF52" i="2"/>
  <c r="CC52" i="2"/>
  <c r="BZ52" i="2"/>
  <c r="BW52" i="2"/>
  <c r="BT52" i="2"/>
  <c r="BQ52" i="2"/>
  <c r="BN52" i="2"/>
  <c r="BK52" i="2"/>
  <c r="BH52" i="2"/>
  <c r="BE52" i="2"/>
  <c r="BB52" i="2"/>
  <c r="AY52" i="2"/>
  <c r="AV52" i="2"/>
  <c r="AS52" i="2"/>
  <c r="AP52" i="2"/>
  <c r="AM52" i="2"/>
  <c r="AJ52" i="2"/>
  <c r="AG52" i="2"/>
  <c r="AE52" i="2" s="1"/>
  <c r="C52" i="2"/>
  <c r="B52" i="2"/>
  <c r="CF51" i="2"/>
  <c r="CC51" i="2"/>
  <c r="BZ51" i="2"/>
  <c r="BW51" i="2"/>
  <c r="BT51" i="2"/>
  <c r="BQ51" i="2"/>
  <c r="BN51" i="2"/>
  <c r="BK51" i="2"/>
  <c r="BH51" i="2"/>
  <c r="BE51" i="2"/>
  <c r="BB51" i="2"/>
  <c r="AY51" i="2"/>
  <c r="AV51" i="2"/>
  <c r="AS51" i="2"/>
  <c r="AP51" i="2"/>
  <c r="AM51" i="2"/>
  <c r="AJ51" i="2"/>
  <c r="AG51" i="2"/>
  <c r="AE51" i="2" s="1"/>
  <c r="C51" i="2"/>
  <c r="B51" i="2"/>
  <c r="CF50" i="2"/>
  <c r="CC50" i="2"/>
  <c r="BZ50" i="2"/>
  <c r="BW50" i="2"/>
  <c r="BT50" i="2"/>
  <c r="BQ50" i="2"/>
  <c r="BN50" i="2"/>
  <c r="BK50" i="2"/>
  <c r="BH50" i="2"/>
  <c r="BE50" i="2"/>
  <c r="BB50" i="2"/>
  <c r="AY50" i="2"/>
  <c r="AV50" i="2"/>
  <c r="AS50" i="2"/>
  <c r="AP50" i="2"/>
  <c r="AM50" i="2"/>
  <c r="AJ50" i="2"/>
  <c r="AG50" i="2"/>
  <c r="AE50" i="2" s="1"/>
  <c r="C50" i="2"/>
  <c r="B50" i="2"/>
  <c r="CF49" i="2"/>
  <c r="CC49" i="2"/>
  <c r="BZ49" i="2"/>
  <c r="BW49" i="2"/>
  <c r="BT49" i="2"/>
  <c r="BQ49" i="2"/>
  <c r="BN49" i="2"/>
  <c r="BK49" i="2"/>
  <c r="BH49" i="2"/>
  <c r="BE49" i="2"/>
  <c r="BB49" i="2"/>
  <c r="AY49" i="2"/>
  <c r="AV49" i="2"/>
  <c r="AS49" i="2"/>
  <c r="AP49" i="2"/>
  <c r="AM49" i="2"/>
  <c r="AJ49" i="2"/>
  <c r="AG49" i="2"/>
  <c r="C49" i="2"/>
  <c r="B49" i="2"/>
  <c r="CF48" i="2"/>
  <c r="CC48" i="2"/>
  <c r="BZ48" i="2"/>
  <c r="BW48" i="2"/>
  <c r="BT48" i="2"/>
  <c r="BQ48" i="2"/>
  <c r="BN48" i="2"/>
  <c r="BK48" i="2"/>
  <c r="BH48" i="2"/>
  <c r="BE48" i="2"/>
  <c r="BB48" i="2"/>
  <c r="AY48" i="2"/>
  <c r="AV48" i="2"/>
  <c r="AS48" i="2"/>
  <c r="AP48" i="2"/>
  <c r="AM48" i="2"/>
  <c r="AJ48" i="2"/>
  <c r="AG48" i="2"/>
  <c r="AE48" i="2" s="1"/>
  <c r="C48" i="2"/>
  <c r="B48" i="2"/>
  <c r="CF47" i="2"/>
  <c r="CC47" i="2"/>
  <c r="BZ47" i="2"/>
  <c r="BW47" i="2"/>
  <c r="BT47" i="2"/>
  <c r="BQ47" i="2"/>
  <c r="BN47" i="2"/>
  <c r="BK47" i="2"/>
  <c r="BH47" i="2"/>
  <c r="BE47" i="2"/>
  <c r="BB47" i="2"/>
  <c r="AY47" i="2"/>
  <c r="AV47" i="2"/>
  <c r="AS47" i="2"/>
  <c r="AP47" i="2"/>
  <c r="AM47" i="2"/>
  <c r="AJ47" i="2"/>
  <c r="AG47" i="2"/>
  <c r="AE47" i="2"/>
  <c r="C47" i="2"/>
  <c r="B47" i="2"/>
  <c r="CF46" i="2"/>
  <c r="CC46" i="2"/>
  <c r="BZ46" i="2"/>
  <c r="BW46" i="2"/>
  <c r="BT46" i="2"/>
  <c r="BQ46" i="2"/>
  <c r="BN46" i="2"/>
  <c r="BK46" i="2"/>
  <c r="BH46" i="2"/>
  <c r="BE46" i="2"/>
  <c r="BB46" i="2"/>
  <c r="AY46" i="2"/>
  <c r="AV46" i="2"/>
  <c r="AS46" i="2"/>
  <c r="AP46" i="2"/>
  <c r="AM46" i="2"/>
  <c r="AJ46" i="2"/>
  <c r="AG46" i="2"/>
  <c r="C46" i="2"/>
  <c r="B46" i="2"/>
  <c r="CF45" i="2"/>
  <c r="CC45" i="2"/>
  <c r="BZ45" i="2"/>
  <c r="BW45" i="2"/>
  <c r="BT45" i="2"/>
  <c r="BQ45" i="2"/>
  <c r="BN45" i="2"/>
  <c r="BK45" i="2"/>
  <c r="BH45" i="2"/>
  <c r="BE45" i="2"/>
  <c r="BB45" i="2"/>
  <c r="AY45" i="2"/>
  <c r="AV45" i="2"/>
  <c r="AS45" i="2"/>
  <c r="AP45" i="2"/>
  <c r="AM45" i="2"/>
  <c r="AJ45" i="2"/>
  <c r="AG45" i="2"/>
  <c r="AE45" i="2" s="1"/>
  <c r="C45" i="2"/>
  <c r="B45" i="2"/>
  <c r="CF44" i="2"/>
  <c r="CC44" i="2"/>
  <c r="BZ44" i="2"/>
  <c r="BW44" i="2"/>
  <c r="BT44" i="2"/>
  <c r="BQ44" i="2"/>
  <c r="BN44" i="2"/>
  <c r="BK44" i="2"/>
  <c r="BH44" i="2"/>
  <c r="BE44" i="2"/>
  <c r="BB44" i="2"/>
  <c r="AY44" i="2"/>
  <c r="AV44" i="2"/>
  <c r="AS44" i="2"/>
  <c r="AP44" i="2"/>
  <c r="AM44" i="2"/>
  <c r="AJ44" i="2"/>
  <c r="AG44" i="2"/>
  <c r="C44" i="2"/>
  <c r="AE44" i="2" s="1"/>
  <c r="B44" i="2"/>
  <c r="CF43" i="2"/>
  <c r="CC43" i="2"/>
  <c r="BZ43" i="2"/>
  <c r="BW43" i="2"/>
  <c r="BT43" i="2"/>
  <c r="BQ43" i="2"/>
  <c r="BN43" i="2"/>
  <c r="BK43" i="2"/>
  <c r="BH43" i="2"/>
  <c r="BE43" i="2"/>
  <c r="BB43" i="2"/>
  <c r="AY43" i="2"/>
  <c r="AV43" i="2"/>
  <c r="AS43" i="2"/>
  <c r="AP43" i="2"/>
  <c r="AM43" i="2"/>
  <c r="AJ43" i="2"/>
  <c r="AG43" i="2"/>
  <c r="AE43" i="2" s="1"/>
  <c r="C43" i="2"/>
  <c r="B43" i="2"/>
  <c r="CF42" i="2"/>
  <c r="CC42" i="2"/>
  <c r="BZ42" i="2"/>
  <c r="BW42" i="2"/>
  <c r="BT42" i="2"/>
  <c r="BQ42" i="2"/>
  <c r="BN42" i="2"/>
  <c r="BK42" i="2"/>
  <c r="BH42" i="2"/>
  <c r="BE42" i="2"/>
  <c r="BB42" i="2"/>
  <c r="AY42" i="2"/>
  <c r="AV42" i="2"/>
  <c r="AS42" i="2"/>
  <c r="AP42" i="2"/>
  <c r="AM42" i="2"/>
  <c r="AJ42" i="2"/>
  <c r="AG42" i="2"/>
  <c r="C42" i="2"/>
  <c r="B42" i="2"/>
  <c r="CF41" i="2"/>
  <c r="CC41" i="2"/>
  <c r="BZ41" i="2"/>
  <c r="BW41" i="2"/>
  <c r="BT41" i="2"/>
  <c r="BQ41" i="2"/>
  <c r="BN41" i="2"/>
  <c r="BK41" i="2"/>
  <c r="BH41" i="2"/>
  <c r="BE41" i="2"/>
  <c r="BB41" i="2"/>
  <c r="AY41" i="2"/>
  <c r="AV41" i="2"/>
  <c r="AS41" i="2"/>
  <c r="AP41" i="2"/>
  <c r="AM41" i="2"/>
  <c r="AJ41" i="2"/>
  <c r="AG41" i="2"/>
  <c r="C41" i="2"/>
  <c r="AE41" i="2" s="1"/>
  <c r="B41" i="2"/>
  <c r="CF40" i="2"/>
  <c r="CC40" i="2"/>
  <c r="BZ40" i="2"/>
  <c r="BW40" i="2"/>
  <c r="BT40" i="2"/>
  <c r="BQ40" i="2"/>
  <c r="BN40" i="2"/>
  <c r="BK40" i="2"/>
  <c r="BH40" i="2"/>
  <c r="BE40" i="2"/>
  <c r="BB40" i="2"/>
  <c r="AY40" i="2"/>
  <c r="AV40" i="2"/>
  <c r="AS40" i="2"/>
  <c r="AP40" i="2"/>
  <c r="AM40" i="2"/>
  <c r="AJ40" i="2"/>
  <c r="AG40" i="2"/>
  <c r="C40" i="2"/>
  <c r="B40" i="2"/>
  <c r="CF39" i="2"/>
  <c r="CC39" i="2"/>
  <c r="BZ39" i="2"/>
  <c r="BW39" i="2"/>
  <c r="BT39" i="2"/>
  <c r="BQ39" i="2"/>
  <c r="BN39" i="2"/>
  <c r="BK39" i="2"/>
  <c r="BH39" i="2"/>
  <c r="BE39" i="2"/>
  <c r="BB39" i="2"/>
  <c r="AY39" i="2"/>
  <c r="AV39" i="2"/>
  <c r="AS39" i="2"/>
  <c r="AP39" i="2"/>
  <c r="AM39" i="2"/>
  <c r="AJ39" i="2"/>
  <c r="AG39" i="2"/>
  <c r="C39" i="2"/>
  <c r="B39" i="2"/>
  <c r="CF38" i="2"/>
  <c r="CC38" i="2"/>
  <c r="BZ38" i="2"/>
  <c r="BW38" i="2"/>
  <c r="BT38" i="2"/>
  <c r="BQ38" i="2"/>
  <c r="BN38" i="2"/>
  <c r="BK38" i="2"/>
  <c r="BH38" i="2"/>
  <c r="BE38" i="2"/>
  <c r="BB38" i="2"/>
  <c r="AY38" i="2"/>
  <c r="AV38" i="2"/>
  <c r="AS38" i="2"/>
  <c r="AP38" i="2"/>
  <c r="AM38" i="2"/>
  <c r="AJ38" i="2"/>
  <c r="AG38" i="2"/>
  <c r="AE38" i="2" s="1"/>
  <c r="C38" i="2"/>
  <c r="B38" i="2"/>
  <c r="CF37" i="2"/>
  <c r="CC37" i="2"/>
  <c r="BZ37" i="2"/>
  <c r="BW37" i="2"/>
  <c r="BT37" i="2"/>
  <c r="BQ37" i="2"/>
  <c r="BN37" i="2"/>
  <c r="BK37" i="2"/>
  <c r="BH37" i="2"/>
  <c r="BE37" i="2"/>
  <c r="BB37" i="2"/>
  <c r="AY37" i="2"/>
  <c r="AV37" i="2"/>
  <c r="AS37" i="2"/>
  <c r="AP37" i="2"/>
  <c r="AM37" i="2"/>
  <c r="AJ37" i="2"/>
  <c r="AG37" i="2"/>
  <c r="AE37" i="2" s="1"/>
  <c r="C37" i="2"/>
  <c r="B37" i="2"/>
  <c r="CF36" i="2"/>
  <c r="CC36" i="2"/>
  <c r="BZ36" i="2"/>
  <c r="BW36" i="2"/>
  <c r="BT36" i="2"/>
  <c r="BQ36" i="2"/>
  <c r="BN36" i="2"/>
  <c r="BK36" i="2"/>
  <c r="BH36" i="2"/>
  <c r="BE36" i="2"/>
  <c r="BB36" i="2"/>
  <c r="AY36" i="2"/>
  <c r="AV36" i="2"/>
  <c r="AS36" i="2"/>
  <c r="AP36" i="2"/>
  <c r="AM36" i="2"/>
  <c r="AJ36" i="2"/>
  <c r="AG36" i="2"/>
  <c r="C36" i="2"/>
  <c r="B36" i="2"/>
  <c r="CF35" i="2"/>
  <c r="CC35" i="2"/>
  <c r="BZ35" i="2"/>
  <c r="BW35" i="2"/>
  <c r="BT35" i="2"/>
  <c r="BQ35" i="2"/>
  <c r="BN35" i="2"/>
  <c r="BK35" i="2"/>
  <c r="BH35" i="2"/>
  <c r="BE35" i="2"/>
  <c r="BB35" i="2"/>
  <c r="AY35" i="2"/>
  <c r="AV35" i="2"/>
  <c r="AS35" i="2"/>
  <c r="AP35" i="2"/>
  <c r="AM35" i="2"/>
  <c r="AJ35" i="2"/>
  <c r="AG35" i="2"/>
  <c r="AE35" i="2" s="1"/>
  <c r="C35" i="2"/>
  <c r="B35" i="2"/>
  <c r="CF34" i="2"/>
  <c r="CC34" i="2"/>
  <c r="BZ34" i="2"/>
  <c r="BW34" i="2"/>
  <c r="BT34" i="2"/>
  <c r="BQ34" i="2"/>
  <c r="BN34" i="2"/>
  <c r="BK34" i="2"/>
  <c r="BH34" i="2"/>
  <c r="BE34" i="2"/>
  <c r="BB34" i="2"/>
  <c r="AY34" i="2"/>
  <c r="AV34" i="2"/>
  <c r="AS34" i="2"/>
  <c r="AP34" i="2"/>
  <c r="AM34" i="2"/>
  <c r="AJ34" i="2"/>
  <c r="AG34" i="2"/>
  <c r="C34" i="2"/>
  <c r="B34" i="2"/>
  <c r="CF33" i="2"/>
  <c r="CC33" i="2"/>
  <c r="BZ33" i="2"/>
  <c r="BW33" i="2"/>
  <c r="BT33" i="2"/>
  <c r="BQ33" i="2"/>
  <c r="BN33" i="2"/>
  <c r="BK33" i="2"/>
  <c r="BH33" i="2"/>
  <c r="BE33" i="2"/>
  <c r="BB33" i="2"/>
  <c r="AY33" i="2"/>
  <c r="AV33" i="2"/>
  <c r="AS33" i="2"/>
  <c r="AP33" i="2"/>
  <c r="AM33" i="2"/>
  <c r="AJ33" i="2"/>
  <c r="AG33" i="2"/>
  <c r="AE33" i="2" s="1"/>
  <c r="AH33" i="2" s="1"/>
  <c r="C33" i="2"/>
  <c r="B33" i="2"/>
  <c r="CF32" i="2"/>
  <c r="CC32" i="2"/>
  <c r="BZ32" i="2"/>
  <c r="BW32" i="2"/>
  <c r="BT32" i="2"/>
  <c r="BQ32" i="2"/>
  <c r="BN32" i="2"/>
  <c r="BK32" i="2"/>
  <c r="BH32" i="2"/>
  <c r="BE32" i="2"/>
  <c r="BB32" i="2"/>
  <c r="AY32" i="2"/>
  <c r="AV32" i="2"/>
  <c r="AS32" i="2"/>
  <c r="AP32" i="2"/>
  <c r="AM32" i="2"/>
  <c r="AJ32" i="2"/>
  <c r="AG32" i="2"/>
  <c r="C32" i="2"/>
  <c r="B32" i="2"/>
  <c r="CF31" i="2"/>
  <c r="CC31" i="2"/>
  <c r="BZ31" i="2"/>
  <c r="BW31" i="2"/>
  <c r="BT31" i="2"/>
  <c r="BQ31" i="2"/>
  <c r="BN31" i="2"/>
  <c r="BK31" i="2"/>
  <c r="BH31" i="2"/>
  <c r="BE31" i="2"/>
  <c r="BB31" i="2"/>
  <c r="AY31" i="2"/>
  <c r="AV31" i="2"/>
  <c r="AS31" i="2"/>
  <c r="AP31" i="2"/>
  <c r="AM31" i="2"/>
  <c r="AJ31" i="2"/>
  <c r="AG31" i="2"/>
  <c r="C31" i="2"/>
  <c r="B31" i="2"/>
  <c r="CF30" i="2"/>
  <c r="CC30" i="2"/>
  <c r="BZ30" i="2"/>
  <c r="BW30" i="2"/>
  <c r="BT30" i="2"/>
  <c r="BQ30" i="2"/>
  <c r="BN30" i="2"/>
  <c r="BK30" i="2"/>
  <c r="BH30" i="2"/>
  <c r="BE30" i="2"/>
  <c r="BB30" i="2"/>
  <c r="AY30" i="2"/>
  <c r="AV30" i="2"/>
  <c r="AS30" i="2"/>
  <c r="AP30" i="2"/>
  <c r="AM30" i="2"/>
  <c r="AJ30" i="2"/>
  <c r="AG30" i="2"/>
  <c r="AE30" i="2" s="1"/>
  <c r="C30" i="2"/>
  <c r="B30" i="2"/>
  <c r="CF29" i="2"/>
  <c r="CC29" i="2"/>
  <c r="BZ29" i="2"/>
  <c r="BW29" i="2"/>
  <c r="BT29" i="2"/>
  <c r="BQ29" i="2"/>
  <c r="BN29" i="2"/>
  <c r="BK29" i="2"/>
  <c r="BH29" i="2"/>
  <c r="BE29" i="2"/>
  <c r="BB29" i="2"/>
  <c r="AY29" i="2"/>
  <c r="AV29" i="2"/>
  <c r="AS29" i="2"/>
  <c r="AP29" i="2"/>
  <c r="AM29" i="2"/>
  <c r="AJ29" i="2"/>
  <c r="AG29" i="2"/>
  <c r="AE29" i="2" s="1"/>
  <c r="C29" i="2"/>
  <c r="B29" i="2"/>
  <c r="CF28" i="2"/>
  <c r="CC28" i="2"/>
  <c r="BZ28" i="2"/>
  <c r="BW28" i="2"/>
  <c r="BT28" i="2"/>
  <c r="BQ28" i="2"/>
  <c r="BN28" i="2"/>
  <c r="BK28" i="2"/>
  <c r="BH28" i="2"/>
  <c r="BE28" i="2"/>
  <c r="BB28" i="2"/>
  <c r="AY28" i="2"/>
  <c r="AV28" i="2"/>
  <c r="AS28" i="2"/>
  <c r="AP28" i="2"/>
  <c r="AM28" i="2"/>
  <c r="AJ28" i="2"/>
  <c r="AG28" i="2"/>
  <c r="AE28" i="2" s="1"/>
  <c r="C28" i="2"/>
  <c r="B28" i="2"/>
  <c r="CF27" i="2"/>
  <c r="CC27" i="2"/>
  <c r="BZ27" i="2"/>
  <c r="BW27" i="2"/>
  <c r="BT27" i="2"/>
  <c r="BQ27" i="2"/>
  <c r="BN27" i="2"/>
  <c r="BK27" i="2"/>
  <c r="BH27" i="2"/>
  <c r="BE27" i="2"/>
  <c r="BB27" i="2"/>
  <c r="AY27" i="2"/>
  <c r="AV27" i="2"/>
  <c r="AS27" i="2"/>
  <c r="AP27" i="2"/>
  <c r="AM27" i="2"/>
  <c r="AJ27" i="2"/>
  <c r="AG27" i="2"/>
  <c r="AE27" i="2" s="1"/>
  <c r="C27" i="2"/>
  <c r="B27" i="2"/>
  <c r="CF26" i="2"/>
  <c r="CC26" i="2"/>
  <c r="BZ26" i="2"/>
  <c r="BW26" i="2"/>
  <c r="BT26" i="2"/>
  <c r="BQ26" i="2"/>
  <c r="BN26" i="2"/>
  <c r="BK26" i="2"/>
  <c r="BH26" i="2"/>
  <c r="BE26" i="2"/>
  <c r="BB26" i="2"/>
  <c r="AY26" i="2"/>
  <c r="AV26" i="2"/>
  <c r="AS26" i="2"/>
  <c r="AP26" i="2"/>
  <c r="AM26" i="2"/>
  <c r="AJ26" i="2"/>
  <c r="AG26" i="2"/>
  <c r="C26" i="2"/>
  <c r="B26" i="2"/>
  <c r="CF25" i="2"/>
  <c r="CC25" i="2"/>
  <c r="BZ25" i="2"/>
  <c r="BW25" i="2"/>
  <c r="BT25" i="2"/>
  <c r="BQ25" i="2"/>
  <c r="BN25" i="2"/>
  <c r="BK25" i="2"/>
  <c r="BH25" i="2"/>
  <c r="BE25" i="2"/>
  <c r="BB25" i="2"/>
  <c r="AY25" i="2"/>
  <c r="AV25" i="2"/>
  <c r="AS25" i="2"/>
  <c r="AP25" i="2"/>
  <c r="AM25" i="2"/>
  <c r="AJ25" i="2"/>
  <c r="AG25" i="2"/>
  <c r="C25" i="2"/>
  <c r="B25" i="2"/>
  <c r="CF24" i="2"/>
  <c r="CC24" i="2"/>
  <c r="BZ24" i="2"/>
  <c r="BW24" i="2"/>
  <c r="BT24" i="2"/>
  <c r="BQ24" i="2"/>
  <c r="BN24" i="2"/>
  <c r="BK24" i="2"/>
  <c r="BH24" i="2"/>
  <c r="BE24" i="2"/>
  <c r="BB24" i="2"/>
  <c r="AY24" i="2"/>
  <c r="AV24" i="2"/>
  <c r="AS24" i="2"/>
  <c r="AP24" i="2"/>
  <c r="AN24" i="2" s="1"/>
  <c r="AM24" i="2"/>
  <c r="AJ24" i="2"/>
  <c r="AG24" i="2"/>
  <c r="C24" i="2"/>
  <c r="B24" i="2"/>
  <c r="CF23" i="2"/>
  <c r="CC23" i="2"/>
  <c r="BZ23" i="2"/>
  <c r="BW23" i="2"/>
  <c r="BT23" i="2"/>
  <c r="BQ23" i="2"/>
  <c r="BN23" i="2"/>
  <c r="BK23" i="2"/>
  <c r="BH23" i="2"/>
  <c r="BE23" i="2"/>
  <c r="BB23" i="2"/>
  <c r="AY23" i="2"/>
  <c r="AV23" i="2"/>
  <c r="AS23" i="2"/>
  <c r="AP23" i="2"/>
  <c r="AM23" i="2"/>
  <c r="AJ23" i="2"/>
  <c r="AG23" i="2"/>
  <c r="C23" i="2"/>
  <c r="B23" i="2"/>
  <c r="CF22" i="2"/>
  <c r="CC22" i="2"/>
  <c r="BZ22" i="2"/>
  <c r="BW22" i="2"/>
  <c r="BT22" i="2"/>
  <c r="BQ22" i="2"/>
  <c r="BN22" i="2"/>
  <c r="BK22" i="2"/>
  <c r="BH22" i="2"/>
  <c r="BE22" i="2"/>
  <c r="BB22" i="2"/>
  <c r="AY22" i="2"/>
  <c r="AV22" i="2"/>
  <c r="AS22" i="2"/>
  <c r="AP22" i="2"/>
  <c r="AM22" i="2"/>
  <c r="AJ22" i="2"/>
  <c r="AG22" i="2"/>
  <c r="C22" i="2"/>
  <c r="B22" i="2"/>
  <c r="CF21" i="2"/>
  <c r="CC21" i="2"/>
  <c r="BZ21" i="2"/>
  <c r="BW21" i="2"/>
  <c r="BT21" i="2"/>
  <c r="BQ21" i="2"/>
  <c r="BN21" i="2"/>
  <c r="BK21" i="2"/>
  <c r="BH21" i="2"/>
  <c r="BE21" i="2"/>
  <c r="BB21" i="2"/>
  <c r="AY21" i="2"/>
  <c r="AV21" i="2"/>
  <c r="AS21" i="2"/>
  <c r="AP21" i="2"/>
  <c r="AM21" i="2"/>
  <c r="AJ21" i="2"/>
  <c r="AG21" i="2"/>
  <c r="AE21" i="2" s="1"/>
  <c r="C21" i="2"/>
  <c r="B21" i="2"/>
  <c r="CF20" i="2"/>
  <c r="CC20" i="2"/>
  <c r="BZ20" i="2"/>
  <c r="BW20" i="2"/>
  <c r="BT20" i="2"/>
  <c r="BQ20" i="2"/>
  <c r="BN20" i="2"/>
  <c r="BK20" i="2"/>
  <c r="BH20" i="2"/>
  <c r="BE20" i="2"/>
  <c r="BB20" i="2"/>
  <c r="AY20" i="2"/>
  <c r="AV20" i="2"/>
  <c r="AS20" i="2"/>
  <c r="AP20" i="2"/>
  <c r="AM20" i="2"/>
  <c r="AJ20" i="2"/>
  <c r="AG20" i="2"/>
  <c r="AE20" i="2" s="1"/>
  <c r="C20" i="2"/>
  <c r="B20" i="2"/>
  <c r="CF19" i="2"/>
  <c r="CC19" i="2"/>
  <c r="BZ19" i="2"/>
  <c r="BW19" i="2"/>
  <c r="BT19" i="2"/>
  <c r="BQ19" i="2"/>
  <c r="BN19" i="2"/>
  <c r="BK19" i="2"/>
  <c r="BH19" i="2"/>
  <c r="BE19" i="2"/>
  <c r="BB19" i="2"/>
  <c r="AY19" i="2"/>
  <c r="AV19" i="2"/>
  <c r="AS19" i="2"/>
  <c r="AP19" i="2"/>
  <c r="AM19" i="2"/>
  <c r="AJ19" i="2"/>
  <c r="AG19" i="2"/>
  <c r="AE19" i="2"/>
  <c r="C19" i="2"/>
  <c r="B19" i="2"/>
  <c r="CF18" i="2"/>
  <c r="CC18" i="2"/>
  <c r="BZ18" i="2"/>
  <c r="BW18" i="2"/>
  <c r="BT18" i="2"/>
  <c r="BQ18" i="2"/>
  <c r="BN18" i="2"/>
  <c r="BK18" i="2"/>
  <c r="BH18" i="2"/>
  <c r="BE18" i="2"/>
  <c r="BB18" i="2"/>
  <c r="AY18" i="2"/>
  <c r="AV18" i="2"/>
  <c r="AS18" i="2"/>
  <c r="AP18" i="2"/>
  <c r="AM18" i="2"/>
  <c r="AJ18" i="2"/>
  <c r="AG18" i="2"/>
  <c r="AE18" i="2" s="1"/>
  <c r="C18" i="2"/>
  <c r="B18" i="2"/>
  <c r="CF17" i="2"/>
  <c r="CC17" i="2"/>
  <c r="BZ17" i="2"/>
  <c r="BW17" i="2"/>
  <c r="BT17" i="2"/>
  <c r="BQ17" i="2"/>
  <c r="BN17" i="2"/>
  <c r="BK17" i="2"/>
  <c r="BH17" i="2"/>
  <c r="BE17" i="2"/>
  <c r="BB17" i="2"/>
  <c r="AY17" i="2"/>
  <c r="AV17" i="2"/>
  <c r="AS17" i="2"/>
  <c r="AP17" i="2"/>
  <c r="AM17" i="2"/>
  <c r="AJ17" i="2"/>
  <c r="AG17" i="2"/>
  <c r="C17" i="2"/>
  <c r="B17" i="2"/>
  <c r="CF16" i="2"/>
  <c r="CC16" i="2"/>
  <c r="BZ16" i="2"/>
  <c r="BW16" i="2"/>
  <c r="BT16" i="2"/>
  <c r="BQ16" i="2"/>
  <c r="BN16" i="2"/>
  <c r="BK16" i="2"/>
  <c r="BH16" i="2"/>
  <c r="BE16" i="2"/>
  <c r="BB16" i="2"/>
  <c r="AY16" i="2"/>
  <c r="AV16" i="2"/>
  <c r="AS16" i="2"/>
  <c r="AP16" i="2"/>
  <c r="AM16" i="2"/>
  <c r="AJ16" i="2"/>
  <c r="AG16" i="2"/>
  <c r="C16" i="2"/>
  <c r="AE16" i="2" s="1"/>
  <c r="B16" i="2"/>
  <c r="CF15" i="2"/>
  <c r="CC15" i="2"/>
  <c r="BZ15" i="2"/>
  <c r="BW15" i="2"/>
  <c r="BT15" i="2"/>
  <c r="BQ15" i="2"/>
  <c r="BN15" i="2"/>
  <c r="BK15" i="2"/>
  <c r="BH15" i="2"/>
  <c r="BE15" i="2"/>
  <c r="BB15" i="2"/>
  <c r="AY15" i="2"/>
  <c r="AV15" i="2"/>
  <c r="AS15" i="2"/>
  <c r="AP15" i="2"/>
  <c r="AM15" i="2"/>
  <c r="AJ15" i="2"/>
  <c r="AG15" i="2"/>
  <c r="C15" i="2"/>
  <c r="B15" i="2"/>
  <c r="CF14" i="2"/>
  <c r="CC14" i="2"/>
  <c r="BZ14" i="2"/>
  <c r="BW14" i="2"/>
  <c r="BT14" i="2"/>
  <c r="BQ14" i="2"/>
  <c r="BN14" i="2"/>
  <c r="BK14" i="2"/>
  <c r="BH14" i="2"/>
  <c r="BE14" i="2"/>
  <c r="BB14" i="2"/>
  <c r="AY14" i="2"/>
  <c r="AV14" i="2"/>
  <c r="AS14" i="2"/>
  <c r="AP14" i="2"/>
  <c r="AM14" i="2"/>
  <c r="AJ14" i="2"/>
  <c r="AG14" i="2"/>
  <c r="C14" i="2"/>
  <c r="AE14" i="2" s="1"/>
  <c r="B14" i="2"/>
  <c r="CF13" i="2"/>
  <c r="CC13" i="2"/>
  <c r="BZ13" i="2"/>
  <c r="BW13" i="2"/>
  <c r="BT13" i="2"/>
  <c r="BQ13" i="2"/>
  <c r="BN13" i="2"/>
  <c r="BK13" i="2"/>
  <c r="BH13" i="2"/>
  <c r="BE13" i="2"/>
  <c r="BB13" i="2"/>
  <c r="AY13" i="2"/>
  <c r="AV13" i="2"/>
  <c r="AS13" i="2"/>
  <c r="AP13" i="2"/>
  <c r="AM13" i="2"/>
  <c r="AJ13" i="2"/>
  <c r="AG13" i="2"/>
  <c r="AE13" i="2" s="1"/>
  <c r="C13" i="2"/>
  <c r="B13" i="2"/>
  <c r="CF12" i="2"/>
  <c r="CC12" i="2"/>
  <c r="BZ12" i="2"/>
  <c r="BW12" i="2"/>
  <c r="BT12" i="2"/>
  <c r="BQ12" i="2"/>
  <c r="BN12" i="2"/>
  <c r="BK12" i="2"/>
  <c r="BH12" i="2"/>
  <c r="BE12" i="2"/>
  <c r="BB12" i="2"/>
  <c r="AY12" i="2"/>
  <c r="AV12" i="2"/>
  <c r="AS12" i="2"/>
  <c r="AP12" i="2"/>
  <c r="AM12" i="2"/>
  <c r="AJ12" i="2"/>
  <c r="AG12" i="2"/>
  <c r="AE12" i="2"/>
  <c r="AH12" i="2" s="1"/>
  <c r="C12" i="2"/>
  <c r="B12" i="2"/>
  <c r="CF11" i="2"/>
  <c r="CC11" i="2"/>
  <c r="BZ11" i="2"/>
  <c r="BW11" i="2"/>
  <c r="BT11" i="2"/>
  <c r="BQ11" i="2"/>
  <c r="BN11" i="2"/>
  <c r="BK11" i="2"/>
  <c r="BH11" i="2"/>
  <c r="BE11" i="2"/>
  <c r="BB11" i="2"/>
  <c r="AY11" i="2"/>
  <c r="AV11" i="2"/>
  <c r="AS11" i="2"/>
  <c r="AP11" i="2"/>
  <c r="AM11" i="2"/>
  <c r="AJ11" i="2"/>
  <c r="AG11" i="2"/>
  <c r="AE11" i="2" s="1"/>
  <c r="C11" i="2"/>
  <c r="B11" i="2"/>
  <c r="CF10" i="2"/>
  <c r="CC10" i="2"/>
  <c r="BZ10" i="2"/>
  <c r="BW10" i="2"/>
  <c r="BT10" i="2"/>
  <c r="BQ10" i="2"/>
  <c r="BN10" i="2"/>
  <c r="BK10" i="2"/>
  <c r="BH10" i="2"/>
  <c r="BE10" i="2"/>
  <c r="BB10" i="2"/>
  <c r="AY10" i="2"/>
  <c r="AV10" i="2"/>
  <c r="AS10" i="2"/>
  <c r="AP10" i="2"/>
  <c r="AM10" i="2"/>
  <c r="AJ10" i="2"/>
  <c r="AG10" i="2"/>
  <c r="AE10" i="2" s="1"/>
  <c r="C10" i="2"/>
  <c r="B10" i="2"/>
  <c r="CF9" i="2"/>
  <c r="CC9" i="2"/>
  <c r="BZ9" i="2"/>
  <c r="BW9" i="2"/>
  <c r="BT9" i="2"/>
  <c r="BQ9" i="2"/>
  <c r="BN9" i="2"/>
  <c r="BK9" i="2"/>
  <c r="BH9" i="2"/>
  <c r="BE9" i="2"/>
  <c r="BB9" i="2"/>
  <c r="AY9" i="2"/>
  <c r="AV9" i="2"/>
  <c r="AS9" i="2"/>
  <c r="AP9" i="2"/>
  <c r="AM9" i="2"/>
  <c r="AJ9" i="2"/>
  <c r="AG9" i="2"/>
  <c r="C9" i="2"/>
  <c r="AE9" i="2" s="1"/>
  <c r="B9" i="2"/>
  <c r="CF8" i="2"/>
  <c r="CC8" i="2"/>
  <c r="BZ8" i="2"/>
  <c r="BW8" i="2"/>
  <c r="BT8" i="2"/>
  <c r="BQ8" i="2"/>
  <c r="BN8" i="2"/>
  <c r="BK8" i="2"/>
  <c r="BH8" i="2"/>
  <c r="BE8" i="2"/>
  <c r="BB8" i="2"/>
  <c r="AY8" i="2"/>
  <c r="AV8" i="2"/>
  <c r="AS8" i="2"/>
  <c r="AP8" i="2"/>
  <c r="AM8" i="2"/>
  <c r="AJ8" i="2"/>
  <c r="AG8" i="2"/>
  <c r="C8" i="2"/>
  <c r="B8" i="2"/>
  <c r="CF7" i="2"/>
  <c r="CC7" i="2"/>
  <c r="BZ7" i="2"/>
  <c r="BW7" i="2"/>
  <c r="BT7" i="2"/>
  <c r="BQ7" i="2"/>
  <c r="BN7" i="2"/>
  <c r="BK7" i="2"/>
  <c r="BH7" i="2"/>
  <c r="BE7" i="2"/>
  <c r="BB7" i="2"/>
  <c r="AY7" i="2"/>
  <c r="AV7" i="2"/>
  <c r="AS7" i="2"/>
  <c r="AP7" i="2"/>
  <c r="AM7" i="2"/>
  <c r="AJ7" i="2"/>
  <c r="AG7" i="2"/>
  <c r="C7" i="2"/>
  <c r="B7" i="2"/>
  <c r="CF6" i="2"/>
  <c r="CC6" i="2"/>
  <c r="BZ6" i="2"/>
  <c r="BW6" i="2"/>
  <c r="BT6" i="2"/>
  <c r="BQ6" i="2"/>
  <c r="BN6" i="2"/>
  <c r="BK6" i="2"/>
  <c r="BH6" i="2"/>
  <c r="BE6" i="2"/>
  <c r="BB6" i="2"/>
  <c r="AY6" i="2"/>
  <c r="AV6" i="2"/>
  <c r="AS6" i="2"/>
  <c r="AP6" i="2"/>
  <c r="AM6" i="2"/>
  <c r="AJ6" i="2"/>
  <c r="AG6" i="2"/>
  <c r="AE6" i="2" s="1"/>
  <c r="C6" i="2"/>
  <c r="B6" i="2"/>
  <c r="CF5" i="2"/>
  <c r="CC5" i="2"/>
  <c r="BZ5" i="2"/>
  <c r="BW5" i="2"/>
  <c r="BT5" i="2"/>
  <c r="BQ5" i="2"/>
  <c r="BN5" i="2"/>
  <c r="BK5" i="2"/>
  <c r="BH5" i="2"/>
  <c r="BE5" i="2"/>
  <c r="BB5" i="2"/>
  <c r="AY5" i="2"/>
  <c r="AV5" i="2"/>
  <c r="AS5" i="2"/>
  <c r="AP5" i="2"/>
  <c r="AM5" i="2"/>
  <c r="AJ5" i="2"/>
  <c r="AG5" i="2"/>
  <c r="CF4" i="2"/>
  <c r="CC4" i="2"/>
  <c r="BZ4" i="2"/>
  <c r="BW4" i="2"/>
  <c r="BT4" i="2"/>
  <c r="BQ4" i="2"/>
  <c r="BQ79" i="2" s="1"/>
  <c r="BN4" i="2"/>
  <c r="BK4" i="2"/>
  <c r="BH4" i="2"/>
  <c r="BE4" i="2"/>
  <c r="BB4" i="2"/>
  <c r="BB79" i="2" s="1"/>
  <c r="AY4" i="2"/>
  <c r="AV4" i="2"/>
  <c r="AS4" i="2"/>
  <c r="AP4" i="2"/>
  <c r="AM4" i="2"/>
  <c r="AJ4" i="2"/>
  <c r="AG4" i="2"/>
  <c r="AE4" i="2" s="1"/>
  <c r="C4" i="2"/>
  <c r="B4" i="2"/>
  <c r="AH2" i="2"/>
  <c r="B3" i="1"/>
  <c r="B5" i="2" s="1"/>
  <c r="C3" i="1"/>
  <c r="C5" i="2" s="1"/>
  <c r="AE5" i="2" s="1"/>
  <c r="E7" i="1"/>
  <c r="F7" i="1"/>
  <c r="E8" i="1"/>
  <c r="E9" i="1"/>
  <c r="F9" i="1"/>
  <c r="Q9" i="1"/>
  <c r="E10" i="1"/>
  <c r="F10" i="1"/>
  <c r="Q10" i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E11" i="1"/>
  <c r="F11" i="1"/>
  <c r="R55" i="1"/>
  <c r="R11" i="1" l="1"/>
  <c r="R12" i="1" s="1"/>
  <c r="R13" i="1" s="1"/>
  <c r="R14" i="1" s="1"/>
  <c r="R15" i="1" s="1"/>
  <c r="R16" i="1" s="1"/>
  <c r="R17" i="1" s="1"/>
  <c r="AE22" i="2"/>
  <c r="AE24" i="2"/>
  <c r="AE63" i="2"/>
  <c r="AQ24" i="2"/>
  <c r="AE25" i="2"/>
  <c r="AH25" i="2" s="1"/>
  <c r="AK25" i="2" s="1"/>
  <c r="AN25" i="2" s="1"/>
  <c r="AQ25" i="2" s="1"/>
  <c r="AH48" i="2"/>
  <c r="AK48" i="2" s="1"/>
  <c r="AN48" i="2" s="1"/>
  <c r="AQ48" i="2" s="1"/>
  <c r="AT48" i="2" s="1"/>
  <c r="AW48" i="2" s="1"/>
  <c r="AZ48" i="2" s="1"/>
  <c r="BC48" i="2" s="1"/>
  <c r="BF48" i="2" s="1"/>
  <c r="BI48" i="2" s="1"/>
  <c r="BL48" i="2" s="1"/>
  <c r="BO48" i="2" s="1"/>
  <c r="BR48" i="2" s="1"/>
  <c r="BU48" i="2" s="1"/>
  <c r="BX48" i="2" s="1"/>
  <c r="CA48" i="2" s="1"/>
  <c r="CD48" i="2" s="1"/>
  <c r="AE56" i="2"/>
  <c r="AH56" i="2" s="1"/>
  <c r="AK56" i="2" s="1"/>
  <c r="AN56" i="2" s="1"/>
  <c r="AQ56" i="2" s="1"/>
  <c r="AT56" i="2" s="1"/>
  <c r="AW56" i="2" s="1"/>
  <c r="AZ56" i="2" s="1"/>
  <c r="BC56" i="2" s="1"/>
  <c r="BF56" i="2" s="1"/>
  <c r="BI56" i="2" s="1"/>
  <c r="BL56" i="2" s="1"/>
  <c r="BO56" i="2" s="1"/>
  <c r="BR56" i="2" s="1"/>
  <c r="BU56" i="2" s="1"/>
  <c r="BX56" i="2" s="1"/>
  <c r="CA56" i="2" s="1"/>
  <c r="CD56" i="2" s="1"/>
  <c r="AE39" i="2"/>
  <c r="AH53" i="2"/>
  <c r="AK33" i="2"/>
  <c r="AN33" i="2" s="1"/>
  <c r="AE15" i="2"/>
  <c r="AE17" i="2"/>
  <c r="AE23" i="2"/>
  <c r="AE32" i="2"/>
  <c r="AH32" i="2" s="1"/>
  <c r="AE7" i="2"/>
  <c r="AH7" i="2" s="1"/>
  <c r="AK7" i="2" s="1"/>
  <c r="AN7" i="2" s="1"/>
  <c r="AQ7" i="2" s="1"/>
  <c r="AT7" i="2" s="1"/>
  <c r="AW7" i="2" s="1"/>
  <c r="AZ7" i="2" s="1"/>
  <c r="BC7" i="2" s="1"/>
  <c r="BF7" i="2" s="1"/>
  <c r="BI7" i="2" s="1"/>
  <c r="BL7" i="2" s="1"/>
  <c r="BO7" i="2" s="1"/>
  <c r="BR7" i="2" s="1"/>
  <c r="BU7" i="2" s="1"/>
  <c r="BX7" i="2" s="1"/>
  <c r="CA7" i="2" s="1"/>
  <c r="CD7" i="2" s="1"/>
  <c r="AE60" i="2"/>
  <c r="AH60" i="2" s="1"/>
  <c r="AE69" i="2"/>
  <c r="AE55" i="2"/>
  <c r="AH55" i="2" s="1"/>
  <c r="AH74" i="2"/>
  <c r="AE8" i="2"/>
  <c r="AH8" i="2" s="1"/>
  <c r="AK8" i="2" s="1"/>
  <c r="AN8" i="2" s="1"/>
  <c r="AQ8" i="2" s="1"/>
  <c r="AT8" i="2" s="1"/>
  <c r="AW8" i="2" s="1"/>
  <c r="AZ8" i="2" s="1"/>
  <c r="BC8" i="2" s="1"/>
  <c r="AE61" i="2"/>
  <c r="AH61" i="2" s="1"/>
  <c r="AK61" i="2" s="1"/>
  <c r="R18" i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AH6" i="2"/>
  <c r="AH17" i="2"/>
  <c r="CC79" i="2"/>
  <c r="AH14" i="2"/>
  <c r="AH29" i="2"/>
  <c r="AH21" i="2"/>
  <c r="AK21" i="2" s="1"/>
  <c r="AN21" i="2" s="1"/>
  <c r="AQ21" i="2" s="1"/>
  <c r="AT21" i="2" s="1"/>
  <c r="AW21" i="2" s="1"/>
  <c r="AZ21" i="2" s="1"/>
  <c r="BC21" i="2" s="1"/>
  <c r="BF21" i="2" s="1"/>
  <c r="BI21" i="2" s="1"/>
  <c r="BL21" i="2" s="1"/>
  <c r="BO21" i="2" s="1"/>
  <c r="BR21" i="2" s="1"/>
  <c r="BU21" i="2" s="1"/>
  <c r="BX21" i="2" s="1"/>
  <c r="CA21" i="2" s="1"/>
  <c r="CD21" i="2" s="1"/>
  <c r="Y21" i="2"/>
  <c r="AB21" i="2"/>
  <c r="AH4" i="2"/>
  <c r="AH28" i="2"/>
  <c r="AH37" i="2"/>
  <c r="AP79" i="2"/>
  <c r="AH5" i="2"/>
  <c r="AK12" i="2"/>
  <c r="BQ82" i="2"/>
  <c r="BQ80" i="2" s="1"/>
  <c r="BQ81" i="2" s="1"/>
  <c r="BB82" i="2"/>
  <c r="BB80" i="2" s="1"/>
  <c r="BB81" i="2" s="1"/>
  <c r="AH39" i="2"/>
  <c r="AK39" i="2" s="1"/>
  <c r="AN39" i="2" s="1"/>
  <c r="AQ39" i="2" s="1"/>
  <c r="AT39" i="2" s="1"/>
  <c r="AW39" i="2" s="1"/>
  <c r="AZ39" i="2" s="1"/>
  <c r="BC39" i="2" s="1"/>
  <c r="BF39" i="2" s="1"/>
  <c r="BI39" i="2" s="1"/>
  <c r="BL39" i="2" s="1"/>
  <c r="BO39" i="2" s="1"/>
  <c r="BR39" i="2" s="1"/>
  <c r="BU39" i="2" s="1"/>
  <c r="BX39" i="2" s="1"/>
  <c r="CA39" i="2" s="1"/>
  <c r="CD39" i="2" s="1"/>
  <c r="AH15" i="2"/>
  <c r="AH27" i="2"/>
  <c r="BE79" i="2"/>
  <c r="AH22" i="2"/>
  <c r="AS79" i="2"/>
  <c r="AH41" i="2"/>
  <c r="AG79" i="2"/>
  <c r="AH18" i="2"/>
  <c r="AE36" i="2"/>
  <c r="BK79" i="2"/>
  <c r="AH35" i="2"/>
  <c r="AH38" i="2"/>
  <c r="BZ79" i="2"/>
  <c r="AH10" i="2"/>
  <c r="AH16" i="2"/>
  <c r="AT24" i="2"/>
  <c r="AW24" i="2" s="1"/>
  <c r="AZ24" i="2" s="1"/>
  <c r="BC24" i="2" s="1"/>
  <c r="BF24" i="2" s="1"/>
  <c r="BI24" i="2" s="1"/>
  <c r="BL24" i="2" s="1"/>
  <c r="BO24" i="2" s="1"/>
  <c r="BR24" i="2" s="1"/>
  <c r="BU24" i="2" s="1"/>
  <c r="BX24" i="2" s="1"/>
  <c r="CA24" i="2" s="1"/>
  <c r="CD24" i="2" s="1"/>
  <c r="AE26" i="2"/>
  <c r="AQ33" i="2"/>
  <c r="BW79" i="2"/>
  <c r="AH9" i="2"/>
  <c r="AH19" i="2"/>
  <c r="AH24" i="2"/>
  <c r="S24" i="2" s="1"/>
  <c r="AY79" i="2"/>
  <c r="AH78" i="2"/>
  <c r="AK2" i="2"/>
  <c r="AM79" i="2"/>
  <c r="BN79" i="2"/>
  <c r="AH11" i="2"/>
  <c r="AH20" i="2"/>
  <c r="BS92" i="2"/>
  <c r="AU92" i="2"/>
  <c r="BY92" i="2"/>
  <c r="AX92" i="2"/>
  <c r="BM92" i="2"/>
  <c r="AL92" i="2"/>
  <c r="BJ92" i="2"/>
  <c r="AI92" i="2"/>
  <c r="CB92" i="2"/>
  <c r="AF92" i="2"/>
  <c r="BG92" i="2"/>
  <c r="BD92" i="2"/>
  <c r="BV92" i="2"/>
  <c r="AR92" i="2"/>
  <c r="AO92" i="2"/>
  <c r="CE92" i="2"/>
  <c r="BP92" i="2"/>
  <c r="BA92" i="2"/>
  <c r="AH30" i="2"/>
  <c r="BH79" i="2"/>
  <c r="CF79" i="2"/>
  <c r="AH13" i="2"/>
  <c r="AH23" i="2"/>
  <c r="AE42" i="2"/>
  <c r="AH51" i="2"/>
  <c r="BV80" i="2"/>
  <c r="AX80" i="2"/>
  <c r="AO80" i="2"/>
  <c r="AF80" i="2"/>
  <c r="BY80" i="2"/>
  <c r="BP80" i="2"/>
  <c r="BG80" i="2"/>
  <c r="BM80" i="2"/>
  <c r="BJ80" i="2"/>
  <c r="AU80" i="2"/>
  <c r="CB80" i="2"/>
  <c r="BD80" i="2"/>
  <c r="AL80" i="2"/>
  <c r="BS80" i="2"/>
  <c r="AR80" i="2"/>
  <c r="AI80" i="2"/>
  <c r="CE80" i="2"/>
  <c r="BA80" i="2"/>
  <c r="AJ79" i="2"/>
  <c r="AV79" i="2"/>
  <c r="BT79" i="2"/>
  <c r="C79" i="2"/>
  <c r="AH52" i="2"/>
  <c r="AH58" i="2"/>
  <c r="AH59" i="2"/>
  <c r="BJ93" i="2"/>
  <c r="AL93" i="2"/>
  <c r="BV93" i="2"/>
  <c r="AU93" i="2"/>
  <c r="BM93" i="2"/>
  <c r="AI93" i="2"/>
  <c r="BG93" i="2"/>
  <c r="AF93" i="2"/>
  <c r="BP93" i="2"/>
  <c r="AX93" i="2"/>
  <c r="CE93" i="2"/>
  <c r="AR93" i="2"/>
  <c r="CB93" i="2"/>
  <c r="BD93" i="2"/>
  <c r="BA93" i="2"/>
  <c r="BY93" i="2"/>
  <c r="BS93" i="2"/>
  <c r="AO93" i="2"/>
  <c r="AE31" i="2"/>
  <c r="AE40" i="2"/>
  <c r="AH50" i="2"/>
  <c r="AH73" i="2"/>
  <c r="AH43" i="2"/>
  <c r="AE46" i="2"/>
  <c r="AK53" i="2"/>
  <c r="BS101" i="2"/>
  <c r="AU101" i="2"/>
  <c r="BJ101" i="2"/>
  <c r="AL101" i="2"/>
  <c r="CB101" i="2"/>
  <c r="AX101" i="2"/>
  <c r="BP101" i="2"/>
  <c r="AI101" i="2"/>
  <c r="BM101" i="2"/>
  <c r="AF101" i="2"/>
  <c r="BY101" i="2"/>
  <c r="BD101" i="2"/>
  <c r="BA101" i="2"/>
  <c r="AO101" i="2"/>
  <c r="CE101" i="2"/>
  <c r="BV101" i="2"/>
  <c r="BG101" i="2"/>
  <c r="AE34" i="2"/>
  <c r="AH64" i="2"/>
  <c r="AK71" i="2"/>
  <c r="AH63" i="2"/>
  <c r="AH47" i="2"/>
  <c r="AE57" i="2"/>
  <c r="AK65" i="2"/>
  <c r="AH67" i="2"/>
  <c r="AH72" i="2"/>
  <c r="AH44" i="2"/>
  <c r="AH45" i="2"/>
  <c r="AH68" i="2"/>
  <c r="AH69" i="2"/>
  <c r="AH70" i="2"/>
  <c r="AK74" i="2"/>
  <c r="AK75" i="2"/>
  <c r="AN77" i="2"/>
  <c r="AE49" i="2"/>
  <c r="AE54" i="2"/>
  <c r="BM90" i="2"/>
  <c r="AO90" i="2"/>
  <c r="CB90" i="2"/>
  <c r="BA90" i="2"/>
  <c r="BS90" i="2"/>
  <c r="AR90" i="2"/>
  <c r="BP90" i="2"/>
  <c r="AL90" i="2"/>
  <c r="BG90" i="2"/>
  <c r="AU90" i="2"/>
  <c r="CE90" i="2"/>
  <c r="AI90" i="2"/>
  <c r="BV90" i="2"/>
  <c r="AX90" i="2"/>
  <c r="AF90" i="2"/>
  <c r="BM99" i="2"/>
  <c r="AO99" i="2"/>
  <c r="CB99" i="2"/>
  <c r="BD99" i="2"/>
  <c r="AF99" i="2"/>
  <c r="BP99" i="2"/>
  <c r="AI99" i="2"/>
  <c r="BA99" i="2"/>
  <c r="CE99" i="2"/>
  <c r="AX99" i="2"/>
  <c r="BJ99" i="2"/>
  <c r="AR99" i="2"/>
  <c r="AL99" i="2"/>
  <c r="AE62" i="2"/>
  <c r="AH76" i="2"/>
  <c r="BP87" i="2"/>
  <c r="AR87" i="2"/>
  <c r="BG87" i="2"/>
  <c r="AF87" i="2"/>
  <c r="BY87" i="2"/>
  <c r="AX87" i="2"/>
  <c r="BV87" i="2"/>
  <c r="AU87" i="2"/>
  <c r="BM87" i="2"/>
  <c r="BA87" i="2"/>
  <c r="AO87" i="2"/>
  <c r="AU99" i="2"/>
  <c r="BP104" i="2"/>
  <c r="AR104" i="2"/>
  <c r="CE104" i="2"/>
  <c r="BG104" i="2"/>
  <c r="AI104" i="2"/>
  <c r="CB104" i="2"/>
  <c r="BD104" i="2"/>
  <c r="AF104" i="2"/>
  <c r="BJ104" i="2"/>
  <c r="AU104" i="2"/>
  <c r="BY104" i="2"/>
  <c r="AO104" i="2"/>
  <c r="BV104" i="2"/>
  <c r="BA104" i="2"/>
  <c r="AX104" i="2"/>
  <c r="BV99" i="2"/>
  <c r="BM79" i="2"/>
  <c r="AO79" i="2"/>
  <c r="AF79" i="2"/>
  <c r="BY79" i="2"/>
  <c r="BP79" i="2"/>
  <c r="BG79" i="2"/>
  <c r="AX79" i="2"/>
  <c r="BD97" i="2"/>
  <c r="AE66" i="2"/>
  <c r="AR79" i="2"/>
  <c r="CB79" i="2"/>
  <c r="BV81" i="2"/>
  <c r="AX81" i="2"/>
  <c r="BY81" i="2"/>
  <c r="BP81" i="2"/>
  <c r="BG81" i="2"/>
  <c r="AO81" i="2"/>
  <c r="BA81" i="2"/>
  <c r="CB91" i="2"/>
  <c r="BD91" i="2"/>
  <c r="AF91" i="2"/>
  <c r="BY91" i="2"/>
  <c r="AX91" i="2"/>
  <c r="BP91" i="2"/>
  <c r="AO91" i="2"/>
  <c r="BM91" i="2"/>
  <c r="AL91" i="2"/>
  <c r="BV91" i="2"/>
  <c r="CE97" i="2"/>
  <c r="BG97" i="2"/>
  <c r="AI97" i="2"/>
  <c r="BV97" i="2"/>
  <c r="AX97" i="2"/>
  <c r="BA97" i="2"/>
  <c r="BS97" i="2"/>
  <c r="AO97" i="2"/>
  <c r="BP97" i="2"/>
  <c r="AL97" i="2"/>
  <c r="CB97" i="2"/>
  <c r="CB83" i="2"/>
  <c r="BD83" i="2"/>
  <c r="AF83" i="2"/>
  <c r="BG83" i="2"/>
  <c r="BS84" i="2"/>
  <c r="AU84" i="2"/>
  <c r="BD84" i="2"/>
  <c r="CE84" i="2"/>
  <c r="AR88" i="2"/>
  <c r="BS88" i="2"/>
  <c r="AO89" i="2"/>
  <c r="BP89" i="2"/>
  <c r="BP96" i="2"/>
  <c r="AR96" i="2"/>
  <c r="CE96" i="2"/>
  <c r="BG96" i="2"/>
  <c r="AI96" i="2"/>
  <c r="BJ96" i="2"/>
  <c r="AR98" i="2"/>
  <c r="BY98" i="2"/>
  <c r="AI83" i="2"/>
  <c r="BJ83" i="2"/>
  <c r="AF84" i="2"/>
  <c r="BG84" i="2"/>
  <c r="BJ85" i="2"/>
  <c r="AL85" i="2"/>
  <c r="BD85" i="2"/>
  <c r="CE85" i="2"/>
  <c r="AU88" i="2"/>
  <c r="AR89" i="2"/>
  <c r="AF96" i="2"/>
  <c r="BM96" i="2"/>
  <c r="AU98" i="2"/>
  <c r="CB100" i="2"/>
  <c r="BD100" i="2"/>
  <c r="AF100" i="2"/>
  <c r="BS100" i="2"/>
  <c r="AU100" i="2"/>
  <c r="BJ100" i="2"/>
  <c r="CE105" i="2"/>
  <c r="BG105" i="2"/>
  <c r="AI105" i="2"/>
  <c r="BV105" i="2"/>
  <c r="AX105" i="2"/>
  <c r="BS105" i="2"/>
  <c r="AU105" i="2"/>
  <c r="BM105" i="2"/>
  <c r="CE88" i="2"/>
  <c r="BG88" i="2"/>
  <c r="AI88" i="2"/>
  <c r="BD88" i="2"/>
  <c r="BV89" i="2"/>
  <c r="AX89" i="2"/>
  <c r="BD89" i="2"/>
  <c r="CE89" i="2"/>
  <c r="BV98" i="2"/>
  <c r="AX98" i="2"/>
  <c r="BM98" i="2"/>
  <c r="AO98" i="2"/>
  <c r="BG98" i="2"/>
  <c r="AO105" i="2"/>
  <c r="CB105" i="2"/>
  <c r="BA86" i="2"/>
  <c r="BA94" i="2"/>
  <c r="AR95" i="2"/>
  <c r="BP95" i="2"/>
  <c r="BA102" i="2"/>
  <c r="AR103" i="2"/>
  <c r="BP103" i="2"/>
  <c r="BA95" i="2"/>
  <c r="BA103" i="2"/>
  <c r="AK32" i="2" l="1"/>
  <c r="AN32" i="2" s="1"/>
  <c r="AQ32" i="2" s="1"/>
  <c r="AT32" i="2" s="1"/>
  <c r="AW32" i="2" s="1"/>
  <c r="AZ32" i="2" s="1"/>
  <c r="BC32" i="2" s="1"/>
  <c r="BF32" i="2" s="1"/>
  <c r="BI32" i="2" s="1"/>
  <c r="BL32" i="2" s="1"/>
  <c r="BO32" i="2" s="1"/>
  <c r="BR32" i="2" s="1"/>
  <c r="BU32" i="2" s="1"/>
  <c r="BX32" i="2" s="1"/>
  <c r="CA32" i="2" s="1"/>
  <c r="CD32" i="2" s="1"/>
  <c r="AA32" i="2"/>
  <c r="AK60" i="2"/>
  <c r="AN60" i="2" s="1"/>
  <c r="AQ60" i="2" s="1"/>
  <c r="AT60" i="2" s="1"/>
  <c r="AW60" i="2" s="1"/>
  <c r="AZ60" i="2" s="1"/>
  <c r="BC60" i="2" s="1"/>
  <c r="BF60" i="2" s="1"/>
  <c r="BI60" i="2" s="1"/>
  <c r="BL60" i="2" s="1"/>
  <c r="BO60" i="2" s="1"/>
  <c r="BR60" i="2" s="1"/>
  <c r="BU60" i="2" s="1"/>
  <c r="BX60" i="2" s="1"/>
  <c r="CA60" i="2" s="1"/>
  <c r="CD60" i="2" s="1"/>
  <c r="AA60" i="2"/>
  <c r="AD60" i="2"/>
  <c r="W7" i="2"/>
  <c r="X60" i="2"/>
  <c r="V24" i="2"/>
  <c r="T7" i="2"/>
  <c r="Z48" i="2"/>
  <c r="D60" i="2"/>
  <c r="J60" i="2"/>
  <c r="G24" i="2"/>
  <c r="L7" i="2"/>
  <c r="N48" i="2"/>
  <c r="S60" i="2"/>
  <c r="X24" i="2"/>
  <c r="L48" i="2"/>
  <c r="I60" i="2"/>
  <c r="Q24" i="2"/>
  <c r="H39" i="2"/>
  <c r="P48" i="2"/>
  <c r="Y60" i="2"/>
  <c r="AB39" i="2"/>
  <c r="Y32" i="2"/>
  <c r="U21" i="2"/>
  <c r="N24" i="2"/>
  <c r="F60" i="2"/>
  <c r="E39" i="2"/>
  <c r="D21" i="2"/>
  <c r="BF8" i="2"/>
  <c r="BI8" i="2" s="1"/>
  <c r="BL8" i="2" s="1"/>
  <c r="BO8" i="2" s="1"/>
  <c r="BR8" i="2" s="1"/>
  <c r="BU8" i="2" s="1"/>
  <c r="BX8" i="2" s="1"/>
  <c r="CA8" i="2" s="1"/>
  <c r="CD8" i="2" s="1"/>
  <c r="O39" i="2"/>
  <c r="O7" i="2"/>
  <c r="K7" i="2"/>
  <c r="P7" i="2"/>
  <c r="J32" i="2"/>
  <c r="T48" i="2"/>
  <c r="K60" i="2"/>
  <c r="Z24" i="2"/>
  <c r="W48" i="2"/>
  <c r="P24" i="2"/>
  <c r="D24" i="2"/>
  <c r="U24" i="2"/>
  <c r="X39" i="2"/>
  <c r="AA7" i="2"/>
  <c r="U7" i="2"/>
  <c r="H7" i="2"/>
  <c r="P32" i="2"/>
  <c r="E21" i="2"/>
  <c r="AD7" i="2"/>
  <c r="R60" i="2"/>
  <c r="F7" i="2"/>
  <c r="X7" i="2"/>
  <c r="P60" i="2"/>
  <c r="E60" i="2"/>
  <c r="Q56" i="2"/>
  <c r="K39" i="2"/>
  <c r="R7" i="2"/>
  <c r="G7" i="2"/>
  <c r="I7" i="2"/>
  <c r="G32" i="2"/>
  <c r="V7" i="2"/>
  <c r="E7" i="2"/>
  <c r="O32" i="2"/>
  <c r="X48" i="2"/>
  <c r="G60" i="2"/>
  <c r="E56" i="2"/>
  <c r="N39" i="2"/>
  <c r="AB7" i="2"/>
  <c r="AC7" i="2"/>
  <c r="Q7" i="2"/>
  <c r="T32" i="2"/>
  <c r="L60" i="2"/>
  <c r="N60" i="2"/>
  <c r="W24" i="2"/>
  <c r="H60" i="2"/>
  <c r="W60" i="2"/>
  <c r="F24" i="2"/>
  <c r="P39" i="2"/>
  <c r="Z7" i="2"/>
  <c r="S7" i="2"/>
  <c r="J7" i="2"/>
  <c r="Y7" i="2"/>
  <c r="E32" i="2"/>
  <c r="M7" i="2"/>
  <c r="BN82" i="2"/>
  <c r="BN80" i="2" s="1"/>
  <c r="BN81" i="2" s="1"/>
  <c r="AK37" i="2"/>
  <c r="J56" i="2"/>
  <c r="AT25" i="2"/>
  <c r="AK43" i="2"/>
  <c r="AA48" i="2"/>
  <c r="AK78" i="2"/>
  <c r="AN2" i="2"/>
  <c r="AK35" i="2"/>
  <c r="N56" i="2"/>
  <c r="F56" i="2"/>
  <c r="U56" i="2"/>
  <c r="U32" i="2"/>
  <c r="R32" i="2"/>
  <c r="M32" i="2"/>
  <c r="N21" i="2"/>
  <c r="W21" i="2"/>
  <c r="P21" i="2"/>
  <c r="J21" i="2"/>
  <c r="AK76" i="2"/>
  <c r="AK44" i="2"/>
  <c r="Y48" i="2"/>
  <c r="O48" i="2"/>
  <c r="E48" i="2"/>
  <c r="BT82" i="2"/>
  <c r="BT80" i="2"/>
  <c r="BT81" i="2" s="1"/>
  <c r="AK23" i="2"/>
  <c r="U60" i="2"/>
  <c r="AB60" i="2"/>
  <c r="Q60" i="2"/>
  <c r="J24" i="2"/>
  <c r="E24" i="2"/>
  <c r="AD24" i="2"/>
  <c r="AK19" i="2"/>
  <c r="AT33" i="2"/>
  <c r="AK10" i="2"/>
  <c r="AK41" i="2"/>
  <c r="I56" i="2"/>
  <c r="O56" i="2"/>
  <c r="R56" i="2"/>
  <c r="AC56" i="2"/>
  <c r="AK22" i="2"/>
  <c r="S39" i="2"/>
  <c r="I39" i="2"/>
  <c r="Q39" i="2"/>
  <c r="J39" i="2"/>
  <c r="X32" i="2"/>
  <c r="AC32" i="2"/>
  <c r="V32" i="2"/>
  <c r="AK5" i="2"/>
  <c r="AK4" i="2"/>
  <c r="H21" i="2"/>
  <c r="AD21" i="2"/>
  <c r="R21" i="2"/>
  <c r="AK72" i="2"/>
  <c r="AD56" i="2"/>
  <c r="M56" i="2"/>
  <c r="AK63" i="2"/>
  <c r="AN71" i="2"/>
  <c r="AH34" i="2"/>
  <c r="AB48" i="2"/>
  <c r="AD48" i="2"/>
  <c r="M48" i="2"/>
  <c r="AK52" i="2"/>
  <c r="AV82" i="2"/>
  <c r="AV80" i="2" s="1"/>
  <c r="AV81" i="2" s="1"/>
  <c r="AK51" i="2"/>
  <c r="AY82" i="2"/>
  <c r="AY80" i="2" s="1"/>
  <c r="AY81" i="2" s="1"/>
  <c r="AH26" i="2"/>
  <c r="AK26" i="2" s="1"/>
  <c r="AN26" i="2" s="1"/>
  <c r="AQ26" i="2" s="1"/>
  <c r="AT26" i="2" s="1"/>
  <c r="AW26" i="2" s="1"/>
  <c r="AZ26" i="2" s="1"/>
  <c r="BC26" i="2" s="1"/>
  <c r="BF26" i="2" s="1"/>
  <c r="BI26" i="2" s="1"/>
  <c r="BL26" i="2" s="1"/>
  <c r="BO26" i="2" s="1"/>
  <c r="BR26" i="2" s="1"/>
  <c r="BU26" i="2" s="1"/>
  <c r="BX26" i="2" s="1"/>
  <c r="CA26" i="2" s="1"/>
  <c r="CD26" i="2" s="1"/>
  <c r="AH36" i="2"/>
  <c r="S56" i="2"/>
  <c r="T39" i="2"/>
  <c r="AC39" i="2"/>
  <c r="Z32" i="2"/>
  <c r="H32" i="2"/>
  <c r="X21" i="2"/>
  <c r="AH62" i="2"/>
  <c r="AK62" i="2" s="1"/>
  <c r="AN62" i="2" s="1"/>
  <c r="AQ62" i="2" s="1"/>
  <c r="AT62" i="2" s="1"/>
  <c r="AW62" i="2" s="1"/>
  <c r="AZ62" i="2" s="1"/>
  <c r="BC62" i="2" s="1"/>
  <c r="BF62" i="2" s="1"/>
  <c r="BI62" i="2" s="1"/>
  <c r="BL62" i="2" s="1"/>
  <c r="BO62" i="2" s="1"/>
  <c r="BR62" i="2" s="1"/>
  <c r="BU62" i="2" s="1"/>
  <c r="BX62" i="2" s="1"/>
  <c r="CA62" i="2" s="1"/>
  <c r="CD62" i="2" s="1"/>
  <c r="P62" i="2"/>
  <c r="Z62" i="2"/>
  <c r="AK68" i="2"/>
  <c r="AK67" i="2"/>
  <c r="AN65" i="2"/>
  <c r="Q48" i="2"/>
  <c r="G48" i="2"/>
  <c r="U48" i="2"/>
  <c r="AJ82" i="2"/>
  <c r="AJ80" i="2" s="1"/>
  <c r="AJ81" i="2" s="1"/>
  <c r="AH42" i="2"/>
  <c r="J48" i="2"/>
  <c r="I24" i="2"/>
  <c r="O24" i="2"/>
  <c r="X8" i="2"/>
  <c r="Z56" i="2"/>
  <c r="V56" i="2"/>
  <c r="L56" i="2"/>
  <c r="P56" i="2"/>
  <c r="AK27" i="2"/>
  <c r="AC21" i="2"/>
  <c r="W39" i="2"/>
  <c r="L39" i="2"/>
  <c r="M39" i="2"/>
  <c r="Z39" i="2"/>
  <c r="K32" i="2"/>
  <c r="S32" i="2"/>
  <c r="N32" i="2"/>
  <c r="V21" i="2"/>
  <c r="T21" i="2"/>
  <c r="K21" i="2"/>
  <c r="CC82" i="2"/>
  <c r="CC80" i="2" s="1"/>
  <c r="CC81" i="2" s="1"/>
  <c r="N7" i="2"/>
  <c r="AM82" i="2"/>
  <c r="AM80" i="2" s="1"/>
  <c r="AM81" i="2" s="1"/>
  <c r="AS82" i="2"/>
  <c r="AS80" i="2" s="1"/>
  <c r="AS81" i="2" s="1"/>
  <c r="AH49" i="2"/>
  <c r="AK49" i="2" s="1"/>
  <c r="AN49" i="2" s="1"/>
  <c r="AQ49" i="2" s="1"/>
  <c r="AT49" i="2" s="1"/>
  <c r="AW49" i="2" s="1"/>
  <c r="AZ49" i="2" s="1"/>
  <c r="BC49" i="2" s="1"/>
  <c r="BF49" i="2" s="1"/>
  <c r="BI49" i="2" s="1"/>
  <c r="BL49" i="2" s="1"/>
  <c r="BO49" i="2" s="1"/>
  <c r="BR49" i="2" s="1"/>
  <c r="BU49" i="2" s="1"/>
  <c r="BX49" i="2" s="1"/>
  <c r="CA49" i="2" s="1"/>
  <c r="CD49" i="2" s="1"/>
  <c r="I49" i="2"/>
  <c r="AN74" i="2"/>
  <c r="AK59" i="2"/>
  <c r="AK70" i="2"/>
  <c r="AN53" i="2"/>
  <c r="I48" i="2"/>
  <c r="D56" i="2"/>
  <c r="U39" i="2"/>
  <c r="R39" i="2"/>
  <c r="F32" i="2"/>
  <c r="F21" i="2"/>
  <c r="Z21" i="2"/>
  <c r="AK6" i="2"/>
  <c r="AH57" i="2"/>
  <c r="W46" i="2"/>
  <c r="O46" i="2"/>
  <c r="AC46" i="2"/>
  <c r="AA46" i="2"/>
  <c r="Y46" i="2"/>
  <c r="K46" i="2"/>
  <c r="AH46" i="2"/>
  <c r="AK46" i="2" s="1"/>
  <c r="AN46" i="2" s="1"/>
  <c r="AQ46" i="2" s="1"/>
  <c r="AT46" i="2" s="1"/>
  <c r="AW46" i="2" s="1"/>
  <c r="AZ46" i="2" s="1"/>
  <c r="BC46" i="2" s="1"/>
  <c r="BF46" i="2" s="1"/>
  <c r="BI46" i="2" s="1"/>
  <c r="BL46" i="2" s="1"/>
  <c r="BO46" i="2" s="1"/>
  <c r="BR46" i="2" s="1"/>
  <c r="BU46" i="2" s="1"/>
  <c r="BX46" i="2" s="1"/>
  <c r="CA46" i="2" s="1"/>
  <c r="CD46" i="2" s="1"/>
  <c r="I46" i="2"/>
  <c r="E46" i="2"/>
  <c r="U46" i="2"/>
  <c r="T46" i="2"/>
  <c r="AK73" i="2"/>
  <c r="R48" i="2"/>
  <c r="S48" i="2"/>
  <c r="AC48" i="2"/>
  <c r="AH31" i="2"/>
  <c r="AH79" i="2" s="1"/>
  <c r="AK58" i="2"/>
  <c r="CF82" i="2"/>
  <c r="CF80" i="2" s="1"/>
  <c r="CF81" i="2" s="1"/>
  <c r="M60" i="2"/>
  <c r="V60" i="2"/>
  <c r="AC60" i="2"/>
  <c r="AK20" i="2"/>
  <c r="AK11" i="2"/>
  <c r="F48" i="2"/>
  <c r="T24" i="2"/>
  <c r="AK9" i="2"/>
  <c r="BW82" i="2"/>
  <c r="BW80" i="2" s="1"/>
  <c r="BW81" i="2" s="1"/>
  <c r="BZ82" i="2"/>
  <c r="BZ80" i="2" s="1"/>
  <c r="BZ81" i="2" s="1"/>
  <c r="AA56" i="2"/>
  <c r="K56" i="2"/>
  <c r="T56" i="2"/>
  <c r="X56" i="2"/>
  <c r="AK15" i="2"/>
  <c r="AA39" i="2"/>
  <c r="Y39" i="2"/>
  <c r="V39" i="2"/>
  <c r="M21" i="2"/>
  <c r="L32" i="2"/>
  <c r="AD32" i="2"/>
  <c r="W32" i="2"/>
  <c r="AN12" i="2"/>
  <c r="AK28" i="2"/>
  <c r="AE79" i="2"/>
  <c r="G21" i="2"/>
  <c r="I21" i="2"/>
  <c r="S21" i="2"/>
  <c r="AG82" i="2"/>
  <c r="AG80" i="2" s="1"/>
  <c r="AP80" i="2"/>
  <c r="AP81" i="2" s="1"/>
  <c r="AK29" i="2"/>
  <c r="AK69" i="2"/>
  <c r="AK55" i="2"/>
  <c r="AH66" i="2"/>
  <c r="AQ77" i="2"/>
  <c r="AK47" i="2"/>
  <c r="AK64" i="2"/>
  <c r="AK30" i="2"/>
  <c r="BK82" i="2"/>
  <c r="BK80" i="2"/>
  <c r="BK81" i="2" s="1"/>
  <c r="W56" i="2"/>
  <c r="H56" i="2"/>
  <c r="AH54" i="2"/>
  <c r="AK54" i="2" s="1"/>
  <c r="AN54" i="2" s="1"/>
  <c r="AQ54" i="2" s="1"/>
  <c r="AT54" i="2" s="1"/>
  <c r="AW54" i="2" s="1"/>
  <c r="AZ54" i="2" s="1"/>
  <c r="BC54" i="2" s="1"/>
  <c r="BF54" i="2" s="1"/>
  <c r="BI54" i="2" s="1"/>
  <c r="BL54" i="2" s="1"/>
  <c r="BO54" i="2" s="1"/>
  <c r="BR54" i="2" s="1"/>
  <c r="BU54" i="2" s="1"/>
  <c r="BX54" i="2" s="1"/>
  <c r="CA54" i="2" s="1"/>
  <c r="CD54" i="2" s="1"/>
  <c r="AN75" i="2"/>
  <c r="AN61" i="2"/>
  <c r="AK45" i="2"/>
  <c r="K48" i="2"/>
  <c r="D48" i="2"/>
  <c r="H48" i="2"/>
  <c r="AK50" i="2"/>
  <c r="AH40" i="2"/>
  <c r="AK40" i="2" s="1"/>
  <c r="AN40" i="2" s="1"/>
  <c r="AQ40" i="2" s="1"/>
  <c r="AT40" i="2" s="1"/>
  <c r="AW40" i="2" s="1"/>
  <c r="AZ40" i="2" s="1"/>
  <c r="BC40" i="2" s="1"/>
  <c r="BF40" i="2" s="1"/>
  <c r="BI40" i="2" s="1"/>
  <c r="BL40" i="2" s="1"/>
  <c r="BO40" i="2" s="1"/>
  <c r="BR40" i="2" s="1"/>
  <c r="BU40" i="2" s="1"/>
  <c r="BX40" i="2" s="1"/>
  <c r="CA40" i="2" s="1"/>
  <c r="CD40" i="2" s="1"/>
  <c r="Q40" i="2"/>
  <c r="I40" i="2"/>
  <c r="AA40" i="2"/>
  <c r="O40" i="2"/>
  <c r="N40" i="2"/>
  <c r="L40" i="2"/>
  <c r="D40" i="2"/>
  <c r="J40" i="2"/>
  <c r="AK13" i="2"/>
  <c r="BH82" i="2"/>
  <c r="BH80" i="2"/>
  <c r="BH81" i="2" s="1"/>
  <c r="V48" i="2"/>
  <c r="R24" i="2"/>
  <c r="AC24" i="2"/>
  <c r="M24" i="2"/>
  <c r="L24" i="2"/>
  <c r="AA24" i="2"/>
  <c r="K24" i="2"/>
  <c r="AB24" i="2"/>
  <c r="H24" i="2"/>
  <c r="AK16" i="2"/>
  <c r="AK38" i="2"/>
  <c r="AK18" i="2"/>
  <c r="G56" i="2"/>
  <c r="Y56" i="2"/>
  <c r="AB56" i="2"/>
  <c r="BE82" i="2"/>
  <c r="BE80" i="2" s="1"/>
  <c r="BE81" i="2" s="1"/>
  <c r="AD39" i="2"/>
  <c r="D39" i="2"/>
  <c r="F39" i="2"/>
  <c r="D32" i="2"/>
  <c r="AB32" i="2"/>
  <c r="I32" i="2"/>
  <c r="Q32" i="2"/>
  <c r="Y24" i="2"/>
  <c r="D7" i="2"/>
  <c r="O21" i="2"/>
  <c r="L21" i="2"/>
  <c r="Q21" i="2"/>
  <c r="AA21" i="2"/>
  <c r="AK14" i="2"/>
  <c r="AK17" i="2"/>
  <c r="G39" i="2"/>
  <c r="K62" i="2" l="1"/>
  <c r="AB26" i="2"/>
  <c r="AC40" i="2"/>
  <c r="L46" i="2"/>
  <c r="I62" i="2"/>
  <c r="P26" i="2"/>
  <c r="G8" i="2"/>
  <c r="F26" i="2"/>
  <c r="R62" i="2"/>
  <c r="Z46" i="2"/>
  <c r="T62" i="2"/>
  <c r="AB62" i="2"/>
  <c r="S8" i="2"/>
  <c r="S62" i="2"/>
  <c r="AD62" i="2"/>
  <c r="Z26" i="2"/>
  <c r="E26" i="2"/>
  <c r="W8" i="2"/>
  <c r="O8" i="2"/>
  <c r="D8" i="2"/>
  <c r="E8" i="2"/>
  <c r="H8" i="2"/>
  <c r="K8" i="2"/>
  <c r="Z8" i="2"/>
  <c r="AD54" i="2"/>
  <c r="N8" i="2"/>
  <c r="AD8" i="2"/>
  <c r="L8" i="2"/>
  <c r="AC8" i="2"/>
  <c r="AA49" i="2"/>
  <c r="Q8" i="2"/>
  <c r="T8" i="2"/>
  <c r="P46" i="2"/>
  <c r="N46" i="2"/>
  <c r="O60" i="2"/>
  <c r="J8" i="2"/>
  <c r="I8" i="2"/>
  <c r="AB8" i="2"/>
  <c r="U8" i="2"/>
  <c r="F46" i="2"/>
  <c r="AA8" i="2"/>
  <c r="F8" i="2"/>
  <c r="M8" i="2"/>
  <c r="S54" i="2"/>
  <c r="P8" i="2"/>
  <c r="Y8" i="2"/>
  <c r="S46" i="2"/>
  <c r="V46" i="2"/>
  <c r="D62" i="2"/>
  <c r="H62" i="2"/>
  <c r="X26" i="2"/>
  <c r="V8" i="2"/>
  <c r="T60" i="2"/>
  <c r="Z60" i="2"/>
  <c r="R8" i="2"/>
  <c r="D49" i="2"/>
  <c r="T49" i="2"/>
  <c r="Z49" i="2"/>
  <c r="AC62" i="2"/>
  <c r="Q62" i="2"/>
  <c r="G62" i="2"/>
  <c r="R26" i="2"/>
  <c r="AD26" i="2"/>
  <c r="R49" i="2"/>
  <c r="V49" i="2"/>
  <c r="AB49" i="2"/>
  <c r="N49" i="2"/>
  <c r="O62" i="2"/>
  <c r="S26" i="2"/>
  <c r="G26" i="2"/>
  <c r="AD40" i="2"/>
  <c r="M40" i="2"/>
  <c r="G40" i="2"/>
  <c r="U54" i="2"/>
  <c r="X46" i="2"/>
  <c r="D46" i="2"/>
  <c r="J46" i="2"/>
  <c r="F49" i="2"/>
  <c r="Q49" i="2"/>
  <c r="U62" i="2"/>
  <c r="M62" i="2"/>
  <c r="W62" i="2"/>
  <c r="I26" i="2"/>
  <c r="N26" i="2"/>
  <c r="P40" i="2"/>
  <c r="T40" i="2"/>
  <c r="M54" i="2"/>
  <c r="Q46" i="2"/>
  <c r="R46" i="2"/>
  <c r="Y49" i="2"/>
  <c r="P49" i="2"/>
  <c r="AA62" i="2"/>
  <c r="Y62" i="2"/>
  <c r="K26" i="2"/>
  <c r="T26" i="2"/>
  <c r="AE80" i="2"/>
  <c r="AG81" i="2"/>
  <c r="AW33" i="2"/>
  <c r="AZ33" i="2" s="1"/>
  <c r="BC33" i="2" s="1"/>
  <c r="BF33" i="2" s="1"/>
  <c r="BI33" i="2" s="1"/>
  <c r="BL33" i="2" s="1"/>
  <c r="BO33" i="2" s="1"/>
  <c r="BR33" i="2" s="1"/>
  <c r="BU33" i="2" s="1"/>
  <c r="BX33" i="2" s="1"/>
  <c r="CA33" i="2" s="1"/>
  <c r="CD33" i="2" s="1"/>
  <c r="AC33" i="2"/>
  <c r="P33" i="2"/>
  <c r="T33" i="2"/>
  <c r="H33" i="2"/>
  <c r="M33" i="2"/>
  <c r="AA33" i="2"/>
  <c r="N33" i="2"/>
  <c r="AN50" i="2"/>
  <c r="AA54" i="2"/>
  <c r="AK42" i="2"/>
  <c r="AN78" i="2"/>
  <c r="AQ2" i="2"/>
  <c r="AN14" i="2"/>
  <c r="AN16" i="2"/>
  <c r="U40" i="2"/>
  <c r="W40" i="2"/>
  <c r="F40" i="2"/>
  <c r="Y40" i="2"/>
  <c r="Q54" i="2"/>
  <c r="D54" i="2"/>
  <c r="P54" i="2"/>
  <c r="W54" i="2"/>
  <c r="AN28" i="2"/>
  <c r="AN9" i="2"/>
  <c r="AK57" i="2"/>
  <c r="AN22" i="2"/>
  <c r="AN38" i="2"/>
  <c r="AN11" i="2"/>
  <c r="AQ11" i="2" s="1"/>
  <c r="AT11" i="2" s="1"/>
  <c r="AW11" i="2" s="1"/>
  <c r="AZ11" i="2" s="1"/>
  <c r="BC11" i="2" s="1"/>
  <c r="BF11" i="2" s="1"/>
  <c r="BI11" i="2" s="1"/>
  <c r="BL11" i="2" s="1"/>
  <c r="BO11" i="2" s="1"/>
  <c r="BR11" i="2" s="1"/>
  <c r="BU11" i="2" s="1"/>
  <c r="BX11" i="2" s="1"/>
  <c r="CA11" i="2" s="1"/>
  <c r="CD11" i="2" s="1"/>
  <c r="T11" i="2"/>
  <c r="G54" i="2"/>
  <c r="AN29" i="2"/>
  <c r="AN58" i="2"/>
  <c r="X54" i="2"/>
  <c r="K40" i="2"/>
  <c r="AB40" i="2"/>
  <c r="X40" i="2"/>
  <c r="AN45" i="2"/>
  <c r="H54" i="2"/>
  <c r="E54" i="2"/>
  <c r="F54" i="2"/>
  <c r="R54" i="2"/>
  <c r="AK31" i="2"/>
  <c r="AN76" i="2"/>
  <c r="AN72" i="2"/>
  <c r="AK66" i="2"/>
  <c r="AQ12" i="2"/>
  <c r="O54" i="2"/>
  <c r="AN55" i="2"/>
  <c r="AN67" i="2"/>
  <c r="AN44" i="2"/>
  <c r="AN13" i="2"/>
  <c r="V40" i="2"/>
  <c r="E40" i="2"/>
  <c r="H40" i="2"/>
  <c r="AQ61" i="2"/>
  <c r="AQ75" i="2"/>
  <c r="K54" i="2"/>
  <c r="Y54" i="2"/>
  <c r="N54" i="2"/>
  <c r="Z54" i="2"/>
  <c r="AN69" i="2"/>
  <c r="AN20" i="2"/>
  <c r="AN52" i="2"/>
  <c r="AN47" i="2"/>
  <c r="AQ47" i="2" s="1"/>
  <c r="AT47" i="2" s="1"/>
  <c r="AW47" i="2" s="1"/>
  <c r="AZ47" i="2" s="1"/>
  <c r="BC47" i="2" s="1"/>
  <c r="BF47" i="2" s="1"/>
  <c r="BI47" i="2" s="1"/>
  <c r="BL47" i="2" s="1"/>
  <c r="BO47" i="2" s="1"/>
  <c r="BR47" i="2" s="1"/>
  <c r="BU47" i="2" s="1"/>
  <c r="BX47" i="2" s="1"/>
  <c r="CA47" i="2" s="1"/>
  <c r="CD47" i="2" s="1"/>
  <c r="AC47" i="2"/>
  <c r="E47" i="2"/>
  <c r="AQ65" i="2"/>
  <c r="AK36" i="2"/>
  <c r="AN51" i="2"/>
  <c r="AN10" i="2"/>
  <c r="AN17" i="2"/>
  <c r="T54" i="2"/>
  <c r="AC54" i="2"/>
  <c r="AB54" i="2"/>
  <c r="J54" i="2"/>
  <c r="D47" i="2"/>
  <c r="AN6" i="2"/>
  <c r="AN18" i="2"/>
  <c r="Z40" i="2"/>
  <c r="S40" i="2"/>
  <c r="R40" i="2"/>
  <c r="L54" i="2"/>
  <c r="I54" i="2"/>
  <c r="V54" i="2"/>
  <c r="AK34" i="2"/>
  <c r="AN23" i="2"/>
  <c r="AQ53" i="2"/>
  <c r="AN59" i="2"/>
  <c r="AD49" i="2"/>
  <c r="L49" i="2"/>
  <c r="J26" i="2"/>
  <c r="V26" i="2"/>
  <c r="AQ71" i="2"/>
  <c r="AN63" i="2"/>
  <c r="AN43" i="2"/>
  <c r="J49" i="2"/>
  <c r="E49" i="2"/>
  <c r="AC49" i="2"/>
  <c r="G49" i="2"/>
  <c r="AN27" i="2"/>
  <c r="F62" i="2"/>
  <c r="H26" i="2"/>
  <c r="Q26" i="2"/>
  <c r="M26" i="2"/>
  <c r="O26" i="2"/>
  <c r="AN35" i="2"/>
  <c r="AT77" i="2"/>
  <c r="AN15" i="2"/>
  <c r="AN73" i="2"/>
  <c r="H46" i="2"/>
  <c r="M46" i="2"/>
  <c r="AD46" i="2"/>
  <c r="U49" i="2"/>
  <c r="X49" i="2"/>
  <c r="K49" i="2"/>
  <c r="O49" i="2"/>
  <c r="E62" i="2"/>
  <c r="L62" i="2"/>
  <c r="N62" i="2"/>
  <c r="AA26" i="2"/>
  <c r="D26" i="2"/>
  <c r="U26" i="2"/>
  <c r="W26" i="2"/>
  <c r="AN5" i="2"/>
  <c r="AN41" i="2"/>
  <c r="AN19" i="2"/>
  <c r="AN37" i="2"/>
  <c r="AN30" i="2"/>
  <c r="AN64" i="2"/>
  <c r="AB46" i="2"/>
  <c r="G46" i="2"/>
  <c r="AN70" i="2"/>
  <c r="AQ74" i="2"/>
  <c r="H49" i="2"/>
  <c r="M49" i="2"/>
  <c r="S49" i="2"/>
  <c r="W49" i="2"/>
  <c r="AN68" i="2"/>
  <c r="J62" i="2"/>
  <c r="X62" i="2"/>
  <c r="V62" i="2"/>
  <c r="L26" i="2"/>
  <c r="Y26" i="2"/>
  <c r="AC26" i="2"/>
  <c r="AN4" i="2"/>
  <c r="AW25" i="2"/>
  <c r="M11" i="2" l="1"/>
  <c r="Q11" i="2"/>
  <c r="X11" i="2"/>
  <c r="AD33" i="2"/>
  <c r="I33" i="2"/>
  <c r="L11" i="2"/>
  <c r="Z33" i="2"/>
  <c r="J33" i="2"/>
  <c r="R33" i="2"/>
  <c r="U33" i="2"/>
  <c r="N11" i="2"/>
  <c r="Q33" i="2"/>
  <c r="O33" i="2"/>
  <c r="Y11" i="2"/>
  <c r="G47" i="2"/>
  <c r="K11" i="2"/>
  <c r="AD11" i="2"/>
  <c r="AB11" i="2"/>
  <c r="H11" i="2"/>
  <c r="Y33" i="2"/>
  <c r="F33" i="2"/>
  <c r="E33" i="2"/>
  <c r="F11" i="2"/>
  <c r="U11" i="2"/>
  <c r="S33" i="2"/>
  <c r="W11" i="2"/>
  <c r="T47" i="2"/>
  <c r="J11" i="2"/>
  <c r="V11" i="2"/>
  <c r="G11" i="2"/>
  <c r="O11" i="2"/>
  <c r="G33" i="2"/>
  <c r="W33" i="2"/>
  <c r="X33" i="2"/>
  <c r="S11" i="2"/>
  <c r="V33" i="2"/>
  <c r="R11" i="2"/>
  <c r="Z11" i="2"/>
  <c r="K33" i="2"/>
  <c r="W47" i="2"/>
  <c r="I11" i="2"/>
  <c r="E11" i="2"/>
  <c r="AC11" i="2"/>
  <c r="D33" i="2"/>
  <c r="AB33" i="2"/>
  <c r="L33" i="2"/>
  <c r="S47" i="2"/>
  <c r="AA47" i="2"/>
  <c r="N47" i="2"/>
  <c r="R47" i="2"/>
  <c r="AD47" i="2"/>
  <c r="F47" i="2"/>
  <c r="I47" i="2"/>
  <c r="V47" i="2"/>
  <c r="P47" i="2"/>
  <c r="Y47" i="2"/>
  <c r="AB47" i="2"/>
  <c r="L47" i="2"/>
  <c r="H47" i="2"/>
  <c r="P11" i="2"/>
  <c r="AA11" i="2"/>
  <c r="N37" i="2"/>
  <c r="AQ45" i="2"/>
  <c r="AT45" i="2" s="1"/>
  <c r="AW45" i="2" s="1"/>
  <c r="AZ45" i="2" s="1"/>
  <c r="BC45" i="2" s="1"/>
  <c r="BF45" i="2" s="1"/>
  <c r="BI45" i="2" s="1"/>
  <c r="BL45" i="2" s="1"/>
  <c r="BO45" i="2" s="1"/>
  <c r="BR45" i="2" s="1"/>
  <c r="BU45" i="2" s="1"/>
  <c r="BX45" i="2" s="1"/>
  <c r="CA45" i="2" s="1"/>
  <c r="CD45" i="2" s="1"/>
  <c r="S45" i="2" s="1"/>
  <c r="AQ55" i="2"/>
  <c r="AQ76" i="2"/>
  <c r="AQ16" i="2"/>
  <c r="AQ72" i="2"/>
  <c r="AT72" i="2" s="1"/>
  <c r="AW72" i="2" s="1"/>
  <c r="AZ72" i="2" s="1"/>
  <c r="BC72" i="2" s="1"/>
  <c r="BF72" i="2" s="1"/>
  <c r="BI72" i="2" s="1"/>
  <c r="BL72" i="2" s="1"/>
  <c r="BO72" i="2" s="1"/>
  <c r="BR72" i="2" s="1"/>
  <c r="BU72" i="2" s="1"/>
  <c r="BX72" i="2" s="1"/>
  <c r="CA72" i="2" s="1"/>
  <c r="CD72" i="2" s="1"/>
  <c r="L72" i="2" s="1"/>
  <c r="H72" i="2"/>
  <c r="AQ58" i="2"/>
  <c r="AQ51" i="2"/>
  <c r="AN31" i="2"/>
  <c r="AQ30" i="2"/>
  <c r="AQ27" i="2"/>
  <c r="AQ64" i="2"/>
  <c r="AT65" i="2"/>
  <c r="AA72" i="2"/>
  <c r="AB45" i="2"/>
  <c r="AQ14" i="2"/>
  <c r="AQ68" i="2"/>
  <c r="AT74" i="2"/>
  <c r="AQ41" i="2"/>
  <c r="AZ25" i="2"/>
  <c r="AQ6" i="2"/>
  <c r="AK79" i="2"/>
  <c r="AQ37" i="2"/>
  <c r="AT37" i="2" s="1"/>
  <c r="AW37" i="2" s="1"/>
  <c r="AZ37" i="2" s="1"/>
  <c r="BC37" i="2" s="1"/>
  <c r="BF37" i="2" s="1"/>
  <c r="BI37" i="2" s="1"/>
  <c r="BL37" i="2" s="1"/>
  <c r="BO37" i="2" s="1"/>
  <c r="BR37" i="2" s="1"/>
  <c r="BU37" i="2" s="1"/>
  <c r="BX37" i="2" s="1"/>
  <c r="CA37" i="2" s="1"/>
  <c r="CD37" i="2" s="1"/>
  <c r="W37" i="2"/>
  <c r="T37" i="2"/>
  <c r="Z37" i="2"/>
  <c r="H37" i="2"/>
  <c r="AQ35" i="2"/>
  <c r="AT71" i="2"/>
  <c r="AT75" i="2"/>
  <c r="AQ28" i="2"/>
  <c r="AQ29" i="2"/>
  <c r="AN57" i="2"/>
  <c r="AQ70" i="2"/>
  <c r="AQ15" i="2"/>
  <c r="AQ59" i="2"/>
  <c r="AQ23" i="2"/>
  <c r="AQ18" i="2"/>
  <c r="AQ10" i="2"/>
  <c r="AN36" i="2"/>
  <c r="J47" i="2"/>
  <c r="M47" i="2"/>
  <c r="AQ44" i="2"/>
  <c r="AQ67" i="2"/>
  <c r="O47" i="2"/>
  <c r="X47" i="2"/>
  <c r="K47" i="2"/>
  <c r="AQ73" i="2"/>
  <c r="AQ78" i="2"/>
  <c r="AT2" i="2"/>
  <c r="AQ5" i="2"/>
  <c r="AQ43" i="2"/>
  <c r="AN34" i="2"/>
  <c r="AQ17" i="2"/>
  <c r="AQ13" i="2"/>
  <c r="AQ38" i="2"/>
  <c r="Z47" i="2"/>
  <c r="D11" i="2"/>
  <c r="AQ22" i="2"/>
  <c r="AW77" i="2"/>
  <c r="U47" i="2"/>
  <c r="Q47" i="2"/>
  <c r="AT61" i="2"/>
  <c r="AT12" i="2"/>
  <c r="AN66" i="2"/>
  <c r="AQ9" i="2"/>
  <c r="AQ50" i="2"/>
  <c r="AQ52" i="2"/>
  <c r="AN79" i="2"/>
  <c r="AQ4" i="2"/>
  <c r="AQ19" i="2"/>
  <c r="AQ63" i="2"/>
  <c r="AT53" i="2"/>
  <c r="AQ20" i="2"/>
  <c r="AQ69" i="2"/>
  <c r="AN42" i="2"/>
  <c r="AH80" i="2"/>
  <c r="AE81" i="2"/>
  <c r="Q72" i="2" l="1"/>
  <c r="P45" i="2"/>
  <c r="U72" i="2"/>
  <c r="Z72" i="2"/>
  <c r="J45" i="2"/>
  <c r="J72" i="2"/>
  <c r="U45" i="2"/>
  <c r="K72" i="2"/>
  <c r="P72" i="2"/>
  <c r="Q45" i="2"/>
  <c r="R72" i="2"/>
  <c r="S72" i="2"/>
  <c r="I72" i="2"/>
  <c r="Y45" i="2"/>
  <c r="AD45" i="2"/>
  <c r="G37" i="2"/>
  <c r="Y72" i="2"/>
  <c r="D45" i="2"/>
  <c r="AB37" i="2"/>
  <c r="E37" i="2"/>
  <c r="AD37" i="2"/>
  <c r="S37" i="2"/>
  <c r="R37" i="2"/>
  <c r="P37" i="2"/>
  <c r="O37" i="2"/>
  <c r="Q37" i="2"/>
  <c r="AT63" i="2"/>
  <c r="AT22" i="2"/>
  <c r="AT17" i="2"/>
  <c r="E45" i="2"/>
  <c r="AC45" i="2"/>
  <c r="R45" i="2"/>
  <c r="AH81" i="2"/>
  <c r="AK80" i="2"/>
  <c r="AT52" i="2"/>
  <c r="AT38" i="2"/>
  <c r="AT5" i="2"/>
  <c r="AT70" i="2"/>
  <c r="AW75" i="2"/>
  <c r="AA37" i="2"/>
  <c r="K37" i="2"/>
  <c r="D37" i="2"/>
  <c r="Y37" i="2"/>
  <c r="AT6" i="2"/>
  <c r="AT68" i="2"/>
  <c r="T45" i="2"/>
  <c r="D72" i="2"/>
  <c r="F72" i="2"/>
  <c r="AT76" i="2"/>
  <c r="H45" i="2"/>
  <c r="N45" i="2"/>
  <c r="Z45" i="2"/>
  <c r="AT30" i="2"/>
  <c r="AT67" i="2"/>
  <c r="AT13" i="2"/>
  <c r="AT18" i="2"/>
  <c r="N72" i="2"/>
  <c r="G45" i="2"/>
  <c r="V45" i="2"/>
  <c r="AQ42" i="2"/>
  <c r="AT50" i="2"/>
  <c r="AT9" i="2"/>
  <c r="AT73" i="2"/>
  <c r="AT44" i="2"/>
  <c r="AT59" i="2"/>
  <c r="AW71" i="2"/>
  <c r="L37" i="2"/>
  <c r="AC37" i="2"/>
  <c r="M37" i="2"/>
  <c r="T72" i="2"/>
  <c r="AC72" i="2"/>
  <c r="AT27" i="2"/>
  <c r="AD72" i="2"/>
  <c r="O72" i="2"/>
  <c r="AT16" i="2"/>
  <c r="X45" i="2"/>
  <c r="I45" i="2"/>
  <c r="E72" i="2"/>
  <c r="AT4" i="2"/>
  <c r="AW65" i="2"/>
  <c r="AT10" i="2"/>
  <c r="AT19" i="2"/>
  <c r="AQ66" i="2"/>
  <c r="AQ34" i="2"/>
  <c r="AT78" i="2"/>
  <c r="AW2" i="2"/>
  <c r="AT15" i="2"/>
  <c r="BC25" i="2"/>
  <c r="AT69" i="2"/>
  <c r="AW12" i="2"/>
  <c r="AW61" i="2"/>
  <c r="AZ77" i="2"/>
  <c r="AT29" i="2"/>
  <c r="J37" i="2"/>
  <c r="X37" i="2"/>
  <c r="V37" i="2"/>
  <c r="AT41" i="2"/>
  <c r="AT14" i="2"/>
  <c r="AB72" i="2"/>
  <c r="X72" i="2"/>
  <c r="V72" i="2"/>
  <c r="M45" i="2"/>
  <c r="W45" i="2"/>
  <c r="F45" i="2"/>
  <c r="AT58" i="2"/>
  <c r="AW53" i="2"/>
  <c r="AT23" i="2"/>
  <c r="AW74" i="2"/>
  <c r="M72" i="2"/>
  <c r="K45" i="2"/>
  <c r="AT20" i="2"/>
  <c r="AT43" i="2"/>
  <c r="AQ36" i="2"/>
  <c r="AQ57" i="2"/>
  <c r="AT28" i="2"/>
  <c r="AT35" i="2"/>
  <c r="I37" i="2"/>
  <c r="F37" i="2"/>
  <c r="U37" i="2"/>
  <c r="AT64" i="2"/>
  <c r="AQ31" i="2"/>
  <c r="AT51" i="2"/>
  <c r="W72" i="2"/>
  <c r="G72" i="2"/>
  <c r="AT55" i="2"/>
  <c r="O45" i="2"/>
  <c r="L45" i="2"/>
  <c r="AA45" i="2"/>
  <c r="AW23" i="2" l="1"/>
  <c r="AT79" i="2"/>
  <c r="AW4" i="2"/>
  <c r="AW69" i="2"/>
  <c r="AQ79" i="2"/>
  <c r="AW50" i="2"/>
  <c r="AW52" i="2"/>
  <c r="AW22" i="2"/>
  <c r="AW20" i="2"/>
  <c r="AW14" i="2"/>
  <c r="AW15" i="2"/>
  <c r="AW19" i="2"/>
  <c r="AZ65" i="2"/>
  <c r="AW67" i="2"/>
  <c r="AW38" i="2"/>
  <c r="AN80" i="2"/>
  <c r="AK81" i="2"/>
  <c r="AW70" i="2"/>
  <c r="AW55" i="2"/>
  <c r="AW28" i="2"/>
  <c r="AZ53" i="2"/>
  <c r="AW41" i="2"/>
  <c r="AZ75" i="2"/>
  <c r="AZ12" i="2"/>
  <c r="AT34" i="2"/>
  <c r="AT31" i="2"/>
  <c r="AT57" i="2"/>
  <c r="AW64" i="2"/>
  <c r="AT66" i="2"/>
  <c r="AZ71" i="2"/>
  <c r="AW35" i="2"/>
  <c r="AW29" i="2"/>
  <c r="AW10" i="2"/>
  <c r="AW58" i="2"/>
  <c r="AW44" i="2"/>
  <c r="AT42" i="2"/>
  <c r="AW63" i="2"/>
  <c r="AW13" i="2"/>
  <c r="AW17" i="2"/>
  <c r="AZ17" i="2" s="1"/>
  <c r="BC17" i="2" s="1"/>
  <c r="BF17" i="2" s="1"/>
  <c r="BI17" i="2" s="1"/>
  <c r="BL17" i="2" s="1"/>
  <c r="BO17" i="2" s="1"/>
  <c r="BR17" i="2" s="1"/>
  <c r="BU17" i="2" s="1"/>
  <c r="BX17" i="2" s="1"/>
  <c r="CA17" i="2" s="1"/>
  <c r="CD17" i="2" s="1"/>
  <c r="AT36" i="2"/>
  <c r="AW43" i="2"/>
  <c r="AW78" i="2"/>
  <c r="AZ2" i="2"/>
  <c r="AW27" i="2"/>
  <c r="AW73" i="2"/>
  <c r="AW18" i="2"/>
  <c r="AW76" i="2"/>
  <c r="AZ76" i="2" s="1"/>
  <c r="BC76" i="2" s="1"/>
  <c r="BF76" i="2" s="1"/>
  <c r="BI76" i="2" s="1"/>
  <c r="BL76" i="2" s="1"/>
  <c r="BO76" i="2" s="1"/>
  <c r="BR76" i="2" s="1"/>
  <c r="BU76" i="2" s="1"/>
  <c r="BX76" i="2" s="1"/>
  <c r="CA76" i="2" s="1"/>
  <c r="CD76" i="2" s="1"/>
  <c r="AB76" i="2" s="1"/>
  <c r="F76" i="2"/>
  <c r="X76" i="2"/>
  <c r="AW68" i="2"/>
  <c r="AW5" i="2"/>
  <c r="AW51" i="2"/>
  <c r="AZ61" i="2"/>
  <c r="AW30" i="2"/>
  <c r="AW6" i="2"/>
  <c r="AZ74" i="2"/>
  <c r="BC77" i="2"/>
  <c r="BF25" i="2"/>
  <c r="AW16" i="2"/>
  <c r="AW59" i="2"/>
  <c r="AW9" i="2"/>
  <c r="Y17" i="2"/>
  <c r="Q17" i="2" l="1"/>
  <c r="R17" i="2"/>
  <c r="P17" i="2"/>
  <c r="W17" i="2"/>
  <c r="O17" i="2"/>
  <c r="U17" i="2"/>
  <c r="I17" i="2"/>
  <c r="G17" i="2"/>
  <c r="S17" i="2"/>
  <c r="V17" i="2"/>
  <c r="J17" i="2"/>
  <c r="X17" i="2"/>
  <c r="F17" i="2"/>
  <c r="AD17" i="2"/>
  <c r="E17" i="2"/>
  <c r="AB17" i="2"/>
  <c r="T17" i="2"/>
  <c r="M17" i="2"/>
  <c r="AA17" i="2"/>
  <c r="AA76" i="2"/>
  <c r="T76" i="2"/>
  <c r="AC76" i="2"/>
  <c r="H76" i="2"/>
  <c r="D17" i="2"/>
  <c r="AZ6" i="2"/>
  <c r="BC53" i="2"/>
  <c r="BF53" i="2" s="1"/>
  <c r="BI53" i="2" s="1"/>
  <c r="BL53" i="2" s="1"/>
  <c r="BO53" i="2" s="1"/>
  <c r="BR53" i="2" s="1"/>
  <c r="BU53" i="2" s="1"/>
  <c r="BX53" i="2" s="1"/>
  <c r="CA53" i="2" s="1"/>
  <c r="CD53" i="2" s="1"/>
  <c r="M53" i="2" s="1"/>
  <c r="AZ28" i="2"/>
  <c r="BC61" i="2"/>
  <c r="J76" i="2"/>
  <c r="U76" i="2"/>
  <c r="S76" i="2"/>
  <c r="M76" i="2"/>
  <c r="AZ64" i="2"/>
  <c r="AW31" i="2"/>
  <c r="AW34" i="2"/>
  <c r="AZ70" i="2"/>
  <c r="AZ15" i="2"/>
  <c r="AZ5" i="2"/>
  <c r="Z76" i="2"/>
  <c r="V76" i="2"/>
  <c r="P76" i="2"/>
  <c r="E76" i="2"/>
  <c r="AZ27" i="2"/>
  <c r="Z17" i="2"/>
  <c r="N17" i="2"/>
  <c r="AC17" i="2"/>
  <c r="H17" i="2"/>
  <c r="AZ58" i="2"/>
  <c r="K17" i="2"/>
  <c r="AZ29" i="2"/>
  <c r="V53" i="2"/>
  <c r="L17" i="2"/>
  <c r="AZ67" i="2"/>
  <c r="AZ22" i="2"/>
  <c r="AZ4" i="2"/>
  <c r="AZ55" i="2"/>
  <c r="AZ19" i="2"/>
  <c r="AZ52" i="2"/>
  <c r="AZ13" i="2"/>
  <c r="BC12" i="2"/>
  <c r="AN81" i="2"/>
  <c r="AQ80" i="2"/>
  <c r="BC74" i="2"/>
  <c r="W76" i="2"/>
  <c r="AW42" i="2"/>
  <c r="BC75" i="2"/>
  <c r="AZ14" i="2"/>
  <c r="AZ50" i="2"/>
  <c r="BF77" i="2"/>
  <c r="AZ30" i="2"/>
  <c r="G76" i="2"/>
  <c r="O76" i="2"/>
  <c r="R76" i="2"/>
  <c r="AZ43" i="2"/>
  <c r="AZ44" i="2"/>
  <c r="AZ20" i="2"/>
  <c r="AD76" i="2"/>
  <c r="BI25" i="2"/>
  <c r="AZ51" i="2"/>
  <c r="AZ41" i="2"/>
  <c r="L76" i="2"/>
  <c r="AZ59" i="2"/>
  <c r="I76" i="2"/>
  <c r="AZ68" i="2"/>
  <c r="AZ10" i="2"/>
  <c r="BC10" i="2" s="1"/>
  <c r="BF10" i="2" s="1"/>
  <c r="BI10" i="2" s="1"/>
  <c r="BL10" i="2" s="1"/>
  <c r="BO10" i="2" s="1"/>
  <c r="BR10" i="2" s="1"/>
  <c r="BU10" i="2" s="1"/>
  <c r="BX10" i="2" s="1"/>
  <c r="CA10" i="2" s="1"/>
  <c r="CD10" i="2" s="1"/>
  <c r="L10" i="2" s="1"/>
  <c r="Y10" i="2"/>
  <c r="V10" i="2"/>
  <c r="AZ73" i="2"/>
  <c r="AZ35" i="2"/>
  <c r="N76" i="2"/>
  <c r="AZ78" i="2"/>
  <c r="BC2" i="2"/>
  <c r="AW36" i="2"/>
  <c r="Q76" i="2"/>
  <c r="AW66" i="2"/>
  <c r="AW57" i="2"/>
  <c r="AZ9" i="2"/>
  <c r="AZ16" i="2"/>
  <c r="D76" i="2"/>
  <c r="K76" i="2"/>
  <c r="Y76" i="2"/>
  <c r="AZ18" i="2"/>
  <c r="AZ63" i="2"/>
  <c r="BC71" i="2"/>
  <c r="AZ38" i="2"/>
  <c r="BC65" i="2"/>
  <c r="AZ69" i="2"/>
  <c r="AZ23" i="2"/>
  <c r="G10" i="2" l="1"/>
  <c r="Z10" i="2"/>
  <c r="K10" i="2"/>
  <c r="F53" i="2"/>
  <c r="H53" i="2"/>
  <c r="G53" i="2"/>
  <c r="O10" i="2"/>
  <c r="M10" i="2"/>
  <c r="R53" i="2"/>
  <c r="AC10" i="2"/>
  <c r="I53" i="2"/>
  <c r="R10" i="2"/>
  <c r="Y53" i="2"/>
  <c r="D10" i="2"/>
  <c r="O53" i="2"/>
  <c r="N10" i="2"/>
  <c r="AB10" i="2"/>
  <c r="K53" i="2"/>
  <c r="I10" i="2"/>
  <c r="S10" i="2"/>
  <c r="AD10" i="2"/>
  <c r="N53" i="2"/>
  <c r="J10" i="2"/>
  <c r="T10" i="2"/>
  <c r="S53" i="2"/>
  <c r="BF75" i="2"/>
  <c r="BI75" i="2" s="1"/>
  <c r="BL75" i="2" s="1"/>
  <c r="BO75" i="2" s="1"/>
  <c r="BR75" i="2" s="1"/>
  <c r="BU75" i="2" s="1"/>
  <c r="BX75" i="2" s="1"/>
  <c r="CA75" i="2" s="1"/>
  <c r="CD75" i="2" s="1"/>
  <c r="G75" i="2"/>
  <c r="Y75" i="2"/>
  <c r="R75" i="2"/>
  <c r="AZ31" i="2"/>
  <c r="BC31" i="2" s="1"/>
  <c r="BF31" i="2" s="1"/>
  <c r="BI31" i="2" s="1"/>
  <c r="BL31" i="2" s="1"/>
  <c r="BO31" i="2" s="1"/>
  <c r="BR31" i="2" s="1"/>
  <c r="BU31" i="2" s="1"/>
  <c r="BX31" i="2" s="1"/>
  <c r="CA31" i="2" s="1"/>
  <c r="CD31" i="2" s="1"/>
  <c r="U31" i="2"/>
  <c r="BF61" i="2"/>
  <c r="K75" i="2"/>
  <c r="BC44" i="2"/>
  <c r="BI77" i="2"/>
  <c r="BC50" i="2"/>
  <c r="BF50" i="2" s="1"/>
  <c r="BI50" i="2" s="1"/>
  <c r="BL50" i="2" s="1"/>
  <c r="BO50" i="2" s="1"/>
  <c r="BR50" i="2" s="1"/>
  <c r="BU50" i="2" s="1"/>
  <c r="BX50" i="2" s="1"/>
  <c r="CA50" i="2" s="1"/>
  <c r="CD50" i="2" s="1"/>
  <c r="AC50" i="2" s="1"/>
  <c r="X50" i="2"/>
  <c r="BC67" i="2"/>
  <c r="BF71" i="2"/>
  <c r="AZ66" i="2"/>
  <c r="BC20" i="2"/>
  <c r="BF74" i="2"/>
  <c r="BC13" i="2"/>
  <c r="BC55" i="2"/>
  <c r="BC64" i="2"/>
  <c r="P53" i="2"/>
  <c r="AC53" i="2"/>
  <c r="BC9" i="2"/>
  <c r="BC70" i="2"/>
  <c r="D53" i="2"/>
  <c r="BC69" i="2"/>
  <c r="BC18" i="2"/>
  <c r="AA10" i="2"/>
  <c r="P10" i="2"/>
  <c r="U10" i="2"/>
  <c r="F10" i="2"/>
  <c r="H10" i="2"/>
  <c r="Q10" i="2"/>
  <c r="L53" i="2"/>
  <c r="BC41" i="2"/>
  <c r="BL25" i="2"/>
  <c r="BO25" i="2" s="1"/>
  <c r="BR25" i="2" s="1"/>
  <c r="BU25" i="2" s="1"/>
  <c r="BX25" i="2" s="1"/>
  <c r="CA25" i="2" s="1"/>
  <c r="CD25" i="2" s="1"/>
  <c r="I25" i="2" s="1"/>
  <c r="BC30" i="2"/>
  <c r="BC14" i="2"/>
  <c r="BC4" i="2"/>
  <c r="BC27" i="2"/>
  <c r="J53" i="2"/>
  <c r="BC35" i="2"/>
  <c r="BF35" i="2" s="1"/>
  <c r="BI35" i="2" s="1"/>
  <c r="BL35" i="2" s="1"/>
  <c r="BO35" i="2" s="1"/>
  <c r="BR35" i="2" s="1"/>
  <c r="BU35" i="2" s="1"/>
  <c r="BX35" i="2" s="1"/>
  <c r="CA35" i="2" s="1"/>
  <c r="CD35" i="2" s="1"/>
  <c r="F35" i="2"/>
  <c r="BC58" i="2"/>
  <c r="BF58" i="2" s="1"/>
  <c r="BI58" i="2" s="1"/>
  <c r="BL58" i="2" s="1"/>
  <c r="BO58" i="2" s="1"/>
  <c r="BR58" i="2" s="1"/>
  <c r="BU58" i="2" s="1"/>
  <c r="BX58" i="2" s="1"/>
  <c r="CA58" i="2" s="1"/>
  <c r="CD58" i="2" s="1"/>
  <c r="T58" i="2" s="1"/>
  <c r="M58" i="2"/>
  <c r="BC68" i="2"/>
  <c r="BC59" i="2"/>
  <c r="BC29" i="2"/>
  <c r="BF29" i="2" s="1"/>
  <c r="BI29" i="2" s="1"/>
  <c r="BL29" i="2" s="1"/>
  <c r="BO29" i="2" s="1"/>
  <c r="BR29" i="2" s="1"/>
  <c r="BU29" i="2" s="1"/>
  <c r="BX29" i="2" s="1"/>
  <c r="CA29" i="2" s="1"/>
  <c r="CD29" i="2" s="1"/>
  <c r="BF65" i="2"/>
  <c r="BI65" i="2" s="1"/>
  <c r="BL65" i="2" s="1"/>
  <c r="BO65" i="2" s="1"/>
  <c r="BR65" i="2" s="1"/>
  <c r="BU65" i="2" s="1"/>
  <c r="BX65" i="2" s="1"/>
  <c r="CA65" i="2" s="1"/>
  <c r="CD65" i="2" s="1"/>
  <c r="N65" i="2"/>
  <c r="BC16" i="2"/>
  <c r="AZ36" i="2"/>
  <c r="BC43" i="2"/>
  <c r="BC52" i="2"/>
  <c r="BC19" i="2"/>
  <c r="AW79" i="2"/>
  <c r="BC22" i="2"/>
  <c r="BC15" i="2"/>
  <c r="AZ34" i="2"/>
  <c r="AZ79" i="2" s="1"/>
  <c r="Z53" i="2"/>
  <c r="BC38" i="2"/>
  <c r="BF38" i="2" s="1"/>
  <c r="BI38" i="2" s="1"/>
  <c r="BL38" i="2" s="1"/>
  <c r="BO38" i="2" s="1"/>
  <c r="BR38" i="2" s="1"/>
  <c r="BU38" i="2" s="1"/>
  <c r="BX38" i="2" s="1"/>
  <c r="CA38" i="2" s="1"/>
  <c r="CD38" i="2" s="1"/>
  <c r="Z38" i="2" s="1"/>
  <c r="BC51" i="2"/>
  <c r="S75" i="2"/>
  <c r="BC63" i="2"/>
  <c r="BC5" i="2"/>
  <c r="AB53" i="2"/>
  <c r="X53" i="2"/>
  <c r="W53" i="2"/>
  <c r="T53" i="2"/>
  <c r="Q53" i="2"/>
  <c r="AD53" i="2"/>
  <c r="U53" i="2"/>
  <c r="BC23" i="2"/>
  <c r="AA53" i="2"/>
  <c r="AZ57" i="2"/>
  <c r="BC78" i="2"/>
  <c r="BF2" i="2"/>
  <c r="BC73" i="2"/>
  <c r="E10" i="2"/>
  <c r="H75" i="2"/>
  <c r="AZ42" i="2"/>
  <c r="AT80" i="2"/>
  <c r="AQ81" i="2"/>
  <c r="BF12" i="2"/>
  <c r="X10" i="2"/>
  <c r="W10" i="2"/>
  <c r="BC28" i="2"/>
  <c r="E53" i="2"/>
  <c r="BC6" i="2"/>
  <c r="F58" i="2" l="1"/>
  <c r="AD75" i="2"/>
  <c r="I29" i="2"/>
  <c r="P50" i="2"/>
  <c r="J29" i="2"/>
  <c r="G50" i="2"/>
  <c r="G31" i="2"/>
  <c r="U65" i="2"/>
  <c r="T65" i="2"/>
  <c r="K50" i="2"/>
  <c r="R31" i="2"/>
  <c r="M31" i="2"/>
  <c r="X31" i="2"/>
  <c r="W31" i="2"/>
  <c r="I38" i="2"/>
  <c r="D38" i="2"/>
  <c r="AC65" i="2"/>
  <c r="E31" i="2"/>
  <c r="L65" i="2"/>
  <c r="Y31" i="2"/>
  <c r="K31" i="2"/>
  <c r="P31" i="2"/>
  <c r="V31" i="2"/>
  <c r="F65" i="2"/>
  <c r="O58" i="2"/>
  <c r="V75" i="2"/>
  <c r="F31" i="2"/>
  <c r="Q58" i="2"/>
  <c r="AW80" i="2"/>
  <c r="AT81" i="2"/>
  <c r="BF30" i="2"/>
  <c r="BI30" i="2" s="1"/>
  <c r="BL30" i="2" s="1"/>
  <c r="BO30" i="2" s="1"/>
  <c r="BR30" i="2" s="1"/>
  <c r="BU30" i="2" s="1"/>
  <c r="BX30" i="2" s="1"/>
  <c r="CA30" i="2" s="1"/>
  <c r="CD30" i="2" s="1"/>
  <c r="F30" i="2" s="1"/>
  <c r="BF6" i="2"/>
  <c r="BI6" i="2" s="1"/>
  <c r="BL6" i="2" s="1"/>
  <c r="BO6" i="2" s="1"/>
  <c r="BR6" i="2" s="1"/>
  <c r="BU6" i="2" s="1"/>
  <c r="BX6" i="2" s="1"/>
  <c r="CA6" i="2" s="1"/>
  <c r="CD6" i="2" s="1"/>
  <c r="BF51" i="2"/>
  <c r="BI51" i="2" s="1"/>
  <c r="BL51" i="2" s="1"/>
  <c r="BO51" i="2" s="1"/>
  <c r="BR51" i="2" s="1"/>
  <c r="BU51" i="2" s="1"/>
  <c r="BX51" i="2" s="1"/>
  <c r="CA51" i="2" s="1"/>
  <c r="CD51" i="2" s="1"/>
  <c r="V51" i="2" s="1"/>
  <c r="BF15" i="2"/>
  <c r="BI15" i="2" s="1"/>
  <c r="BL15" i="2" s="1"/>
  <c r="BO15" i="2" s="1"/>
  <c r="BR15" i="2" s="1"/>
  <c r="BU15" i="2" s="1"/>
  <c r="BX15" i="2" s="1"/>
  <c r="CA15" i="2" s="1"/>
  <c r="CD15" i="2" s="1"/>
  <c r="BF43" i="2"/>
  <c r="Q35" i="2"/>
  <c r="AA35" i="2"/>
  <c r="U35" i="2"/>
  <c r="D35" i="2"/>
  <c r="Z35" i="2"/>
  <c r="J35" i="2"/>
  <c r="I35" i="2"/>
  <c r="O35" i="2"/>
  <c r="T35" i="2"/>
  <c r="K35" i="2"/>
  <c r="N35" i="2"/>
  <c r="R35" i="2"/>
  <c r="V35" i="2"/>
  <c r="M35" i="2"/>
  <c r="E35" i="2"/>
  <c r="S35" i="2"/>
  <c r="X35" i="2"/>
  <c r="AD35" i="2"/>
  <c r="AC35" i="2"/>
  <c r="Y35" i="2"/>
  <c r="BF4" i="2"/>
  <c r="BF70" i="2"/>
  <c r="AC38" i="2"/>
  <c r="BF64" i="2"/>
  <c r="BI64" i="2" s="1"/>
  <c r="BL64" i="2" s="1"/>
  <c r="BO64" i="2" s="1"/>
  <c r="BR64" i="2" s="1"/>
  <c r="BU64" i="2" s="1"/>
  <c r="BX64" i="2" s="1"/>
  <c r="CA64" i="2" s="1"/>
  <c r="CD64" i="2" s="1"/>
  <c r="N64" i="2" s="1"/>
  <c r="X64" i="2"/>
  <c r="BF55" i="2"/>
  <c r="BI55" i="2" s="1"/>
  <c r="BL55" i="2" s="1"/>
  <c r="BO55" i="2" s="1"/>
  <c r="BR55" i="2" s="1"/>
  <c r="BU55" i="2" s="1"/>
  <c r="BX55" i="2" s="1"/>
  <c r="CA55" i="2" s="1"/>
  <c r="CD55" i="2" s="1"/>
  <c r="BF20" i="2"/>
  <c r="W38" i="2"/>
  <c r="BL77" i="2"/>
  <c r="BF73" i="2"/>
  <c r="BI73" i="2" s="1"/>
  <c r="BL73" i="2" s="1"/>
  <c r="BO73" i="2" s="1"/>
  <c r="BR73" i="2" s="1"/>
  <c r="BU73" i="2" s="1"/>
  <c r="BX73" i="2" s="1"/>
  <c r="CA73" i="2" s="1"/>
  <c r="CD73" i="2" s="1"/>
  <c r="J73" i="2" s="1"/>
  <c r="Z73" i="2"/>
  <c r="AB73" i="2"/>
  <c r="Q38" i="2"/>
  <c r="AB58" i="2"/>
  <c r="V65" i="2"/>
  <c r="AB65" i="2"/>
  <c r="S65" i="2"/>
  <c r="W65" i="2"/>
  <c r="AA65" i="2"/>
  <c r="G65" i="2"/>
  <c r="M65" i="2"/>
  <c r="X65" i="2"/>
  <c r="Q65" i="2"/>
  <c r="E65" i="2"/>
  <c r="H65" i="2"/>
  <c r="Y65" i="2"/>
  <c r="R65" i="2"/>
  <c r="AD65" i="2"/>
  <c r="P65" i="2"/>
  <c r="O65" i="2"/>
  <c r="Z65" i="2"/>
  <c r="J65" i="2"/>
  <c r="D65" i="2"/>
  <c r="I65" i="2"/>
  <c r="K65" i="2"/>
  <c r="BF59" i="2"/>
  <c r="BI59" i="2" s="1"/>
  <c r="BL59" i="2" s="1"/>
  <c r="BO59" i="2" s="1"/>
  <c r="BR59" i="2" s="1"/>
  <c r="BU59" i="2" s="1"/>
  <c r="BX59" i="2" s="1"/>
  <c r="CA59" i="2" s="1"/>
  <c r="CD59" i="2" s="1"/>
  <c r="BF27" i="2"/>
  <c r="BF14" i="2"/>
  <c r="BF18" i="2"/>
  <c r="Y50" i="2"/>
  <c r="O75" i="2"/>
  <c r="Z75" i="2"/>
  <c r="L75" i="2"/>
  <c r="W75" i="2"/>
  <c r="F75" i="2"/>
  <c r="AB75" i="2"/>
  <c r="J75" i="2"/>
  <c r="AC75" i="2"/>
  <c r="Q75" i="2"/>
  <c r="AA75" i="2"/>
  <c r="X75" i="2"/>
  <c r="D75" i="2"/>
  <c r="U75" i="2"/>
  <c r="N75" i="2"/>
  <c r="P75" i="2"/>
  <c r="E75" i="2"/>
  <c r="I75" i="2"/>
  <c r="M75" i="2"/>
  <c r="T75" i="2"/>
  <c r="BF13" i="2"/>
  <c r="BI13" i="2" s="1"/>
  <c r="BL13" i="2" s="1"/>
  <c r="BO13" i="2" s="1"/>
  <c r="BR13" i="2" s="1"/>
  <c r="BU13" i="2" s="1"/>
  <c r="BX13" i="2" s="1"/>
  <c r="CA13" i="2" s="1"/>
  <c r="CD13" i="2" s="1"/>
  <c r="D13" i="2" s="1"/>
  <c r="F13" i="2"/>
  <c r="BI74" i="2"/>
  <c r="BL74" i="2" s="1"/>
  <c r="BO74" i="2" s="1"/>
  <c r="BR74" i="2" s="1"/>
  <c r="BU74" i="2" s="1"/>
  <c r="BX74" i="2" s="1"/>
  <c r="CA74" i="2" s="1"/>
  <c r="CD74" i="2" s="1"/>
  <c r="Y74" i="2" s="1"/>
  <c r="AD74" i="2"/>
  <c r="BF28" i="2"/>
  <c r="BI28" i="2" s="1"/>
  <c r="BL28" i="2" s="1"/>
  <c r="BO28" i="2" s="1"/>
  <c r="BR28" i="2" s="1"/>
  <c r="BU28" i="2" s="1"/>
  <c r="BX28" i="2" s="1"/>
  <c r="CA28" i="2" s="1"/>
  <c r="CD28" i="2" s="1"/>
  <c r="BF63" i="2"/>
  <c r="BI63" i="2" s="1"/>
  <c r="BL63" i="2" s="1"/>
  <c r="BO63" i="2" s="1"/>
  <c r="BR63" i="2" s="1"/>
  <c r="BU63" i="2" s="1"/>
  <c r="BX63" i="2" s="1"/>
  <c r="CA63" i="2" s="1"/>
  <c r="CD63" i="2" s="1"/>
  <c r="K63" i="2" s="1"/>
  <c r="N63" i="2"/>
  <c r="W63" i="2"/>
  <c r="AA58" i="2"/>
  <c r="I58" i="2"/>
  <c r="J58" i="2"/>
  <c r="H58" i="2"/>
  <c r="P58" i="2"/>
  <c r="E58" i="2"/>
  <c r="V58" i="2"/>
  <c r="Z58" i="2"/>
  <c r="N58" i="2"/>
  <c r="U58" i="2"/>
  <c r="W58" i="2"/>
  <c r="S58" i="2"/>
  <c r="AC58" i="2"/>
  <c r="Y58" i="2"/>
  <c r="D58" i="2"/>
  <c r="R58" i="2"/>
  <c r="K58" i="2"/>
  <c r="L58" i="2"/>
  <c r="AD58" i="2"/>
  <c r="X58" i="2"/>
  <c r="G58" i="2"/>
  <c r="K38" i="2"/>
  <c r="BF23" i="2"/>
  <c r="BF16" i="2"/>
  <c r="P29" i="2"/>
  <c r="L35" i="2"/>
  <c r="BF41" i="2"/>
  <c r="P35" i="2"/>
  <c r="P74" i="2"/>
  <c r="BF44" i="2"/>
  <c r="J31" i="2"/>
  <c r="AC25" i="2"/>
  <c r="D25" i="2"/>
  <c r="Q25" i="2"/>
  <c r="Z25" i="2"/>
  <c r="R25" i="2"/>
  <c r="H25" i="2"/>
  <c r="T25" i="2"/>
  <c r="Y25" i="2"/>
  <c r="G25" i="2"/>
  <c r="X25" i="2"/>
  <c r="U25" i="2"/>
  <c r="J25" i="2"/>
  <c r="S25" i="2"/>
  <c r="M25" i="2"/>
  <c r="AA25" i="2"/>
  <c r="P25" i="2"/>
  <c r="K25" i="2"/>
  <c r="L25" i="2"/>
  <c r="V25" i="2"/>
  <c r="N25" i="2"/>
  <c r="W25" i="2"/>
  <c r="AB25" i="2"/>
  <c r="BI71" i="2"/>
  <c r="BL71" i="2" s="1"/>
  <c r="BO71" i="2" s="1"/>
  <c r="BR71" i="2" s="1"/>
  <c r="BU71" i="2" s="1"/>
  <c r="BX71" i="2" s="1"/>
  <c r="CA71" i="2" s="1"/>
  <c r="CD71" i="2" s="1"/>
  <c r="H38" i="2"/>
  <c r="V38" i="2"/>
  <c r="P38" i="2"/>
  <c r="G38" i="2"/>
  <c r="N38" i="2"/>
  <c r="X38" i="2"/>
  <c r="Y38" i="2"/>
  <c r="AD38" i="2"/>
  <c r="U38" i="2"/>
  <c r="M38" i="2"/>
  <c r="O38" i="2"/>
  <c r="AA38" i="2"/>
  <c r="AB38" i="2"/>
  <c r="BF22" i="2"/>
  <c r="BI22" i="2" s="1"/>
  <c r="BL22" i="2" s="1"/>
  <c r="BO22" i="2" s="1"/>
  <c r="BR22" i="2" s="1"/>
  <c r="BU22" i="2" s="1"/>
  <c r="BX22" i="2" s="1"/>
  <c r="CA22" i="2" s="1"/>
  <c r="CD22" i="2" s="1"/>
  <c r="S22" i="2" s="1"/>
  <c r="F25" i="2"/>
  <c r="BF9" i="2"/>
  <c r="BI9" i="2" s="1"/>
  <c r="BL9" i="2" s="1"/>
  <c r="BO9" i="2" s="1"/>
  <c r="BR9" i="2" s="1"/>
  <c r="BU9" i="2" s="1"/>
  <c r="BX9" i="2" s="1"/>
  <c r="CA9" i="2" s="1"/>
  <c r="CD9" i="2" s="1"/>
  <c r="J9" i="2" s="1"/>
  <c r="R38" i="2"/>
  <c r="BI12" i="2"/>
  <c r="BL12" i="2" s="1"/>
  <c r="BO12" i="2" s="1"/>
  <c r="BR12" i="2" s="1"/>
  <c r="BU12" i="2" s="1"/>
  <c r="BX12" i="2" s="1"/>
  <c r="CA12" i="2" s="1"/>
  <c r="CD12" i="2" s="1"/>
  <c r="N12" i="2" s="1"/>
  <c r="S38" i="2"/>
  <c r="L38" i="2"/>
  <c r="BF5" i="2"/>
  <c r="BC34" i="2"/>
  <c r="BF19" i="2"/>
  <c r="BI19" i="2" s="1"/>
  <c r="BL19" i="2" s="1"/>
  <c r="BO19" i="2" s="1"/>
  <c r="BR19" i="2" s="1"/>
  <c r="BU19" i="2" s="1"/>
  <c r="BX19" i="2" s="1"/>
  <c r="CA19" i="2" s="1"/>
  <c r="CD19" i="2" s="1"/>
  <c r="G19" i="2" s="1"/>
  <c r="AC19" i="2"/>
  <c r="AB35" i="2"/>
  <c r="K29" i="2"/>
  <c r="W29" i="2"/>
  <c r="T29" i="2"/>
  <c r="AA29" i="2"/>
  <c r="Y29" i="2"/>
  <c r="L29" i="2"/>
  <c r="N29" i="2"/>
  <c r="G29" i="2"/>
  <c r="M29" i="2"/>
  <c r="X29" i="2"/>
  <c r="Z29" i="2"/>
  <c r="V29" i="2"/>
  <c r="D29" i="2"/>
  <c r="AB29" i="2"/>
  <c r="F29" i="2"/>
  <c r="H29" i="2"/>
  <c r="AD29" i="2"/>
  <c r="R29" i="2"/>
  <c r="Q29" i="2"/>
  <c r="U29" i="2"/>
  <c r="S29" i="2"/>
  <c r="AC29" i="2"/>
  <c r="E29" i="2"/>
  <c r="O29" i="2"/>
  <c r="G35" i="2"/>
  <c r="O25" i="2"/>
  <c r="K9" i="2"/>
  <c r="BF67" i="2"/>
  <c r="BI67" i="2" s="1"/>
  <c r="BL67" i="2" s="1"/>
  <c r="BO67" i="2" s="1"/>
  <c r="BR67" i="2" s="1"/>
  <c r="BU67" i="2" s="1"/>
  <c r="BX67" i="2" s="1"/>
  <c r="CA67" i="2" s="1"/>
  <c r="CD67" i="2" s="1"/>
  <c r="H67" i="2"/>
  <c r="AC31" i="2"/>
  <c r="AB31" i="2"/>
  <c r="D31" i="2"/>
  <c r="AA31" i="2"/>
  <c r="T31" i="2"/>
  <c r="O31" i="2"/>
  <c r="L31" i="2"/>
  <c r="H31" i="2"/>
  <c r="Q31" i="2"/>
  <c r="AD31" i="2"/>
  <c r="N31" i="2"/>
  <c r="S31" i="2"/>
  <c r="Z31" i="2"/>
  <c r="I31" i="2"/>
  <c r="E38" i="2"/>
  <c r="H35" i="2"/>
  <c r="BF52" i="2"/>
  <c r="BI52" i="2" s="1"/>
  <c r="BL52" i="2" s="1"/>
  <c r="BO52" i="2" s="1"/>
  <c r="BR52" i="2" s="1"/>
  <c r="BU52" i="2" s="1"/>
  <c r="BX52" i="2" s="1"/>
  <c r="CA52" i="2" s="1"/>
  <c r="CD52" i="2" s="1"/>
  <c r="J52" i="2" s="1"/>
  <c r="O52" i="2"/>
  <c r="BC36" i="2"/>
  <c r="BF36" i="2" s="1"/>
  <c r="BI36" i="2" s="1"/>
  <c r="BL36" i="2" s="1"/>
  <c r="BO36" i="2" s="1"/>
  <c r="BR36" i="2" s="1"/>
  <c r="BU36" i="2" s="1"/>
  <c r="BX36" i="2" s="1"/>
  <c r="CA36" i="2" s="1"/>
  <c r="CD36" i="2" s="1"/>
  <c r="J36" i="2"/>
  <c r="BF78" i="2"/>
  <c r="BI2" i="2"/>
  <c r="T38" i="2"/>
  <c r="BC42" i="2"/>
  <c r="F38" i="2"/>
  <c r="AD25" i="2"/>
  <c r="W50" i="2"/>
  <c r="D50" i="2"/>
  <c r="S50" i="2"/>
  <c r="AB50" i="2"/>
  <c r="J50" i="2"/>
  <c r="M50" i="2"/>
  <c r="V50" i="2"/>
  <c r="I50" i="2"/>
  <c r="N50" i="2"/>
  <c r="AA50" i="2"/>
  <c r="E50" i="2"/>
  <c r="R50" i="2"/>
  <c r="H50" i="2"/>
  <c r="Z50" i="2"/>
  <c r="F50" i="2"/>
  <c r="T50" i="2"/>
  <c r="AD50" i="2"/>
  <c r="U50" i="2"/>
  <c r="L50" i="2"/>
  <c r="O50" i="2"/>
  <c r="BI61" i="2"/>
  <c r="BC57" i="2"/>
  <c r="BF68" i="2"/>
  <c r="BI68" i="2" s="1"/>
  <c r="BL68" i="2" s="1"/>
  <c r="BO68" i="2" s="1"/>
  <c r="BR68" i="2" s="1"/>
  <c r="BU68" i="2" s="1"/>
  <c r="BX68" i="2" s="1"/>
  <c r="CA68" i="2" s="1"/>
  <c r="CD68" i="2" s="1"/>
  <c r="Y68" i="2" s="1"/>
  <c r="W35" i="2"/>
  <c r="E25" i="2"/>
  <c r="BF69" i="2"/>
  <c r="BI69" i="2" s="1"/>
  <c r="BL69" i="2" s="1"/>
  <c r="BO69" i="2" s="1"/>
  <c r="BR69" i="2" s="1"/>
  <c r="BU69" i="2" s="1"/>
  <c r="BX69" i="2" s="1"/>
  <c r="CA69" i="2" s="1"/>
  <c r="CD69" i="2" s="1"/>
  <c r="J69" i="2" s="1"/>
  <c r="BC66" i="2"/>
  <c r="Q50" i="2"/>
  <c r="J38" i="2"/>
  <c r="V36" i="2" l="1"/>
  <c r="AA67" i="2"/>
  <c r="R19" i="2"/>
  <c r="R12" i="2"/>
  <c r="L59" i="2"/>
  <c r="H64" i="2"/>
  <c r="M30" i="2"/>
  <c r="AB15" i="2"/>
  <c r="V67" i="2"/>
  <c r="N67" i="2"/>
  <c r="W6" i="2"/>
  <c r="AD36" i="2"/>
  <c r="M67" i="2"/>
  <c r="N19" i="2"/>
  <c r="P12" i="2"/>
  <c r="AB74" i="2"/>
  <c r="W15" i="2"/>
  <c r="S63" i="2"/>
  <c r="O63" i="2"/>
  <c r="M13" i="2"/>
  <c r="AB30" i="2"/>
  <c r="X63" i="2"/>
  <c r="T13" i="2"/>
  <c r="I59" i="2"/>
  <c r="U74" i="2"/>
  <c r="O28" i="2"/>
  <c r="M59" i="2"/>
  <c r="Y15" i="2"/>
  <c r="AD22" i="2"/>
  <c r="I71" i="2"/>
  <c r="O59" i="2"/>
  <c r="W55" i="2"/>
  <c r="M15" i="2"/>
  <c r="I15" i="2"/>
  <c r="Z15" i="2"/>
  <c r="G15" i="2"/>
  <c r="AD15" i="2"/>
  <c r="S15" i="2"/>
  <c r="N15" i="2"/>
  <c r="U15" i="2"/>
  <c r="Q15" i="2"/>
  <c r="R15" i="2"/>
  <c r="AA15" i="2"/>
  <c r="P15" i="2"/>
  <c r="AC15" i="2"/>
  <c r="L15" i="2"/>
  <c r="K15" i="2"/>
  <c r="Y9" i="2"/>
  <c r="R71" i="2"/>
  <c r="AB71" i="2"/>
  <c r="T71" i="2"/>
  <c r="W71" i="2"/>
  <c r="AA71" i="2"/>
  <c r="X71" i="2"/>
  <c r="O71" i="2"/>
  <c r="V71" i="2"/>
  <c r="L71" i="2"/>
  <c r="S71" i="2"/>
  <c r="Q71" i="2"/>
  <c r="H71" i="2"/>
  <c r="AD71" i="2"/>
  <c r="K71" i="2"/>
  <c r="G71" i="2"/>
  <c r="N71" i="2"/>
  <c r="E71" i="2"/>
  <c r="P71" i="2"/>
  <c r="Z71" i="2"/>
  <c r="J71" i="2"/>
  <c r="U71" i="2"/>
  <c r="AC71" i="2"/>
  <c r="D71" i="2"/>
  <c r="Y71" i="2"/>
  <c r="Z63" i="2"/>
  <c r="R74" i="2"/>
  <c r="X13" i="2"/>
  <c r="X15" i="2"/>
  <c r="D51" i="2"/>
  <c r="O30" i="2"/>
  <c r="AW81" i="2"/>
  <c r="AZ80" i="2"/>
  <c r="T19" i="2"/>
  <c r="P19" i="2"/>
  <c r="F19" i="2"/>
  <c r="J19" i="2"/>
  <c r="O19" i="2"/>
  <c r="Z19" i="2"/>
  <c r="W19" i="2"/>
  <c r="I19" i="2"/>
  <c r="U19" i="2"/>
  <c r="H19" i="2"/>
  <c r="V19" i="2"/>
  <c r="X19" i="2"/>
  <c r="AA19" i="2"/>
  <c r="M19" i="2"/>
  <c r="S19" i="2"/>
  <c r="K19" i="2"/>
  <c r="P30" i="2"/>
  <c r="BL61" i="2"/>
  <c r="BO61" i="2" s="1"/>
  <c r="BR61" i="2" s="1"/>
  <c r="BU61" i="2" s="1"/>
  <c r="BX61" i="2" s="1"/>
  <c r="CA61" i="2" s="1"/>
  <c r="CD61" i="2" s="1"/>
  <c r="AA61" i="2" s="1"/>
  <c r="BF66" i="2"/>
  <c r="BI66" i="2" s="1"/>
  <c r="BL66" i="2" s="1"/>
  <c r="BO66" i="2" s="1"/>
  <c r="BR66" i="2" s="1"/>
  <c r="BU66" i="2" s="1"/>
  <c r="BX66" i="2" s="1"/>
  <c r="CA66" i="2" s="1"/>
  <c r="CD66" i="2" s="1"/>
  <c r="H66" i="2" s="1"/>
  <c r="U36" i="2"/>
  <c r="P36" i="2"/>
  <c r="T36" i="2"/>
  <c r="I36" i="2"/>
  <c r="X36" i="2"/>
  <c r="D36" i="2"/>
  <c r="L36" i="2"/>
  <c r="K36" i="2"/>
  <c r="Y36" i="2"/>
  <c r="Q36" i="2"/>
  <c r="R36" i="2"/>
  <c r="S36" i="2"/>
  <c r="W36" i="2"/>
  <c r="AA36" i="2"/>
  <c r="H36" i="2"/>
  <c r="Z36" i="2"/>
  <c r="N36" i="2"/>
  <c r="O36" i="2"/>
  <c r="AC36" i="2"/>
  <c r="G36" i="2"/>
  <c r="AB36" i="2"/>
  <c r="F36" i="2"/>
  <c r="E36" i="2"/>
  <c r="M36" i="2"/>
  <c r="E30" i="2"/>
  <c r="AB19" i="2"/>
  <c r="M9" i="2"/>
  <c r="J22" i="2"/>
  <c r="R22" i="2"/>
  <c r="Y22" i="2"/>
  <c r="V22" i="2"/>
  <c r="N22" i="2"/>
  <c r="M22" i="2"/>
  <c r="K22" i="2"/>
  <c r="L22" i="2"/>
  <c r="F22" i="2"/>
  <c r="E22" i="2"/>
  <c r="P22" i="2"/>
  <c r="D22" i="2"/>
  <c r="G22" i="2"/>
  <c r="O22" i="2"/>
  <c r="Z22" i="2"/>
  <c r="T22" i="2"/>
  <c r="Q22" i="2"/>
  <c r="W22" i="2"/>
  <c r="U22" i="2"/>
  <c r="I22" i="2"/>
  <c r="AA22" i="2"/>
  <c r="AC22" i="2"/>
  <c r="H22" i="2"/>
  <c r="X22" i="2"/>
  <c r="AB22" i="2"/>
  <c r="Y73" i="2"/>
  <c r="S73" i="2"/>
  <c r="V73" i="2"/>
  <c r="O73" i="2"/>
  <c r="T73" i="2"/>
  <c r="P73" i="2"/>
  <c r="N73" i="2"/>
  <c r="W73" i="2"/>
  <c r="E73" i="2"/>
  <c r="D73" i="2"/>
  <c r="I73" i="2"/>
  <c r="AD73" i="2"/>
  <c r="AA73" i="2"/>
  <c r="Q73" i="2"/>
  <c r="AC73" i="2"/>
  <c r="X73" i="2"/>
  <c r="M73" i="2"/>
  <c r="L73" i="2"/>
  <c r="U73" i="2"/>
  <c r="K73" i="2"/>
  <c r="G73" i="2"/>
  <c r="R73" i="2"/>
  <c r="H73" i="2"/>
  <c r="AB64" i="2"/>
  <c r="S64" i="2"/>
  <c r="F64" i="2"/>
  <c r="R64" i="2"/>
  <c r="W64" i="2"/>
  <c r="P64" i="2"/>
  <c r="U64" i="2"/>
  <c r="T64" i="2"/>
  <c r="I64" i="2"/>
  <c r="AD64" i="2"/>
  <c r="M64" i="2"/>
  <c r="Q64" i="2"/>
  <c r="O64" i="2"/>
  <c r="AC64" i="2"/>
  <c r="E64" i="2"/>
  <c r="G64" i="2"/>
  <c r="L64" i="2"/>
  <c r="V64" i="2"/>
  <c r="AA64" i="2"/>
  <c r="J64" i="2"/>
  <c r="Y64" i="2"/>
  <c r="K64" i="2"/>
  <c r="D64" i="2"/>
  <c r="Z64" i="2"/>
  <c r="E15" i="2"/>
  <c r="M71" i="2"/>
  <c r="BI5" i="2"/>
  <c r="BL5" i="2" s="1"/>
  <c r="BO5" i="2" s="1"/>
  <c r="BR5" i="2" s="1"/>
  <c r="BU5" i="2" s="1"/>
  <c r="BX5" i="2" s="1"/>
  <c r="CA5" i="2" s="1"/>
  <c r="CD5" i="2" s="1"/>
  <c r="H5" i="2" s="1"/>
  <c r="S5" i="2"/>
  <c r="BI27" i="2"/>
  <c r="BL27" i="2" s="1"/>
  <c r="BO27" i="2" s="1"/>
  <c r="BR27" i="2" s="1"/>
  <c r="BU27" i="2" s="1"/>
  <c r="BX27" i="2" s="1"/>
  <c r="CA27" i="2" s="1"/>
  <c r="CD27" i="2" s="1"/>
  <c r="J27" i="2"/>
  <c r="R30" i="2"/>
  <c r="V30" i="2"/>
  <c r="Z30" i="2"/>
  <c r="U30" i="2"/>
  <c r="J30" i="2"/>
  <c r="I30" i="2"/>
  <c r="AD30" i="2"/>
  <c r="Y30" i="2"/>
  <c r="S30" i="2"/>
  <c r="K30" i="2"/>
  <c r="W30" i="2"/>
  <c r="G30" i="2"/>
  <c r="AA30" i="2"/>
  <c r="H30" i="2"/>
  <c r="T30" i="2"/>
  <c r="X30" i="2"/>
  <c r="E28" i="2"/>
  <c r="P28" i="2"/>
  <c r="AC28" i="2"/>
  <c r="Y28" i="2"/>
  <c r="I28" i="2"/>
  <c r="U28" i="2"/>
  <c r="F28" i="2"/>
  <c r="D28" i="2"/>
  <c r="M28" i="2"/>
  <c r="S28" i="2"/>
  <c r="AA28" i="2"/>
  <c r="K28" i="2"/>
  <c r="N28" i="2"/>
  <c r="W28" i="2"/>
  <c r="AB28" i="2"/>
  <c r="H28" i="2"/>
  <c r="J28" i="2"/>
  <c r="X28" i="2"/>
  <c r="G28" i="2"/>
  <c r="L28" i="2"/>
  <c r="AD28" i="2"/>
  <c r="T28" i="2"/>
  <c r="R28" i="2"/>
  <c r="Z28" i="2"/>
  <c r="Q28" i="2"/>
  <c r="L19" i="2"/>
  <c r="S9" i="2"/>
  <c r="BI16" i="2"/>
  <c r="BL16" i="2" s="1"/>
  <c r="BO16" i="2" s="1"/>
  <c r="BR16" i="2" s="1"/>
  <c r="BU16" i="2" s="1"/>
  <c r="BX16" i="2" s="1"/>
  <c r="CA16" i="2" s="1"/>
  <c r="CD16" i="2" s="1"/>
  <c r="AB16" i="2"/>
  <c r="Q13" i="2"/>
  <c r="AB13" i="2"/>
  <c r="Y13" i="2"/>
  <c r="AA13" i="2"/>
  <c r="G13" i="2"/>
  <c r="N13" i="2"/>
  <c r="O13" i="2"/>
  <c r="I13" i="2"/>
  <c r="R13" i="2"/>
  <c r="L13" i="2"/>
  <c r="J13" i="2"/>
  <c r="U13" i="2"/>
  <c r="P13" i="2"/>
  <c r="K13" i="2"/>
  <c r="S13" i="2"/>
  <c r="H13" i="2"/>
  <c r="AC13" i="2"/>
  <c r="V13" i="2"/>
  <c r="W13" i="2"/>
  <c r="Z13" i="2"/>
  <c r="BI20" i="2"/>
  <c r="BL20" i="2" s="1"/>
  <c r="BO20" i="2" s="1"/>
  <c r="BR20" i="2" s="1"/>
  <c r="BU20" i="2" s="1"/>
  <c r="BX20" i="2" s="1"/>
  <c r="CA20" i="2" s="1"/>
  <c r="CD20" i="2" s="1"/>
  <c r="F20" i="2"/>
  <c r="BI4" i="2"/>
  <c r="BI43" i="2"/>
  <c r="BL43" i="2" s="1"/>
  <c r="BO43" i="2" s="1"/>
  <c r="BR43" i="2" s="1"/>
  <c r="BU43" i="2" s="1"/>
  <c r="BX43" i="2" s="1"/>
  <c r="CA43" i="2" s="1"/>
  <c r="CD43" i="2" s="1"/>
  <c r="T15" i="2"/>
  <c r="T51" i="2"/>
  <c r="AC51" i="2"/>
  <c r="K51" i="2"/>
  <c r="H51" i="2"/>
  <c r="F51" i="2"/>
  <c r="U51" i="2"/>
  <c r="R51" i="2"/>
  <c r="G51" i="2"/>
  <c r="J51" i="2"/>
  <c r="AD51" i="2"/>
  <c r="O51" i="2"/>
  <c r="Y51" i="2"/>
  <c r="L51" i="2"/>
  <c r="I51" i="2"/>
  <c r="E51" i="2"/>
  <c r="W51" i="2"/>
  <c r="AA51" i="2"/>
  <c r="AB51" i="2"/>
  <c r="N51" i="2"/>
  <c r="X51" i="2"/>
  <c r="Z51" i="2"/>
  <c r="P51" i="2"/>
  <c r="M51" i="2"/>
  <c r="S51" i="2"/>
  <c r="Q51" i="2"/>
  <c r="AC30" i="2"/>
  <c r="W67" i="2"/>
  <c r="O67" i="2"/>
  <c r="AB67" i="2"/>
  <c r="R67" i="2"/>
  <c r="J67" i="2"/>
  <c r="F67" i="2"/>
  <c r="AD67" i="2"/>
  <c r="E67" i="2"/>
  <c r="U67" i="2"/>
  <c r="Z67" i="2"/>
  <c r="S67" i="2"/>
  <c r="P67" i="2"/>
  <c r="X67" i="2"/>
  <c r="D67" i="2"/>
  <c r="G67" i="2"/>
  <c r="T67" i="2"/>
  <c r="L67" i="2"/>
  <c r="Y67" i="2"/>
  <c r="I67" i="2"/>
  <c r="Q67" i="2"/>
  <c r="K67" i="2"/>
  <c r="AC67" i="2"/>
  <c r="AD19" i="2"/>
  <c r="BF34" i="2"/>
  <c r="BI34" i="2" s="1"/>
  <c r="BL34" i="2" s="1"/>
  <c r="BO34" i="2" s="1"/>
  <c r="BR34" i="2" s="1"/>
  <c r="BU34" i="2" s="1"/>
  <c r="BX34" i="2" s="1"/>
  <c r="CA34" i="2" s="1"/>
  <c r="CD34" i="2" s="1"/>
  <c r="AC9" i="2"/>
  <c r="BI14" i="2"/>
  <c r="BL14" i="2" s="1"/>
  <c r="BO14" i="2" s="1"/>
  <c r="BR14" i="2" s="1"/>
  <c r="BU14" i="2" s="1"/>
  <c r="BX14" i="2" s="1"/>
  <c r="CA14" i="2" s="1"/>
  <c r="CD14" i="2" s="1"/>
  <c r="K59" i="2"/>
  <c r="E59" i="2"/>
  <c r="J59" i="2"/>
  <c r="P59" i="2"/>
  <c r="S59" i="2"/>
  <c r="X59" i="2"/>
  <c r="AD59" i="2"/>
  <c r="F59" i="2"/>
  <c r="D59" i="2"/>
  <c r="W59" i="2"/>
  <c r="T59" i="2"/>
  <c r="AC59" i="2"/>
  <c r="Q59" i="2"/>
  <c r="G59" i="2"/>
  <c r="U59" i="2"/>
  <c r="N59" i="2"/>
  <c r="Y59" i="2"/>
  <c r="AB59" i="2"/>
  <c r="R59" i="2"/>
  <c r="H59" i="2"/>
  <c r="Z59" i="2"/>
  <c r="AA59" i="2"/>
  <c r="V59" i="2"/>
  <c r="BO77" i="2"/>
  <c r="BR77" i="2" s="1"/>
  <c r="BU77" i="2" s="1"/>
  <c r="BX77" i="2" s="1"/>
  <c r="CA77" i="2" s="1"/>
  <c r="CD77" i="2" s="1"/>
  <c r="AC55" i="2"/>
  <c r="BC79" i="2"/>
  <c r="O15" i="2"/>
  <c r="D15" i="2"/>
  <c r="N30" i="2"/>
  <c r="D69" i="2"/>
  <c r="R69" i="2"/>
  <c r="I69" i="2"/>
  <c r="X69" i="2"/>
  <c r="W69" i="2"/>
  <c r="K69" i="2"/>
  <c r="P69" i="2"/>
  <c r="Q69" i="2"/>
  <c r="U69" i="2"/>
  <c r="H69" i="2"/>
  <c r="Z69" i="2"/>
  <c r="G69" i="2"/>
  <c r="M69" i="2"/>
  <c r="AB69" i="2"/>
  <c r="V69" i="2"/>
  <c r="S69" i="2"/>
  <c r="N69" i="2"/>
  <c r="T69" i="2"/>
  <c r="AC69" i="2"/>
  <c r="L69" i="2"/>
  <c r="AA69" i="2"/>
  <c r="E69" i="2"/>
  <c r="F69" i="2"/>
  <c r="AD69" i="2"/>
  <c r="BF57" i="2"/>
  <c r="BI57" i="2" s="1"/>
  <c r="BL57" i="2" s="1"/>
  <c r="BO57" i="2" s="1"/>
  <c r="BR57" i="2" s="1"/>
  <c r="BU57" i="2" s="1"/>
  <c r="BX57" i="2" s="1"/>
  <c r="CA57" i="2" s="1"/>
  <c r="CD57" i="2" s="1"/>
  <c r="H57" i="2" s="1"/>
  <c r="BI18" i="2"/>
  <c r="BL18" i="2" s="1"/>
  <c r="BO18" i="2" s="1"/>
  <c r="BR18" i="2" s="1"/>
  <c r="BU18" i="2" s="1"/>
  <c r="BX18" i="2" s="1"/>
  <c r="CA18" i="2" s="1"/>
  <c r="CD18" i="2" s="1"/>
  <c r="BI70" i="2"/>
  <c r="BL70" i="2" s="1"/>
  <c r="BO70" i="2" s="1"/>
  <c r="BR70" i="2" s="1"/>
  <c r="BU70" i="2" s="1"/>
  <c r="BX70" i="2" s="1"/>
  <c r="CA70" i="2" s="1"/>
  <c r="CD70" i="2" s="1"/>
  <c r="D19" i="2"/>
  <c r="AD12" i="2"/>
  <c r="H12" i="2"/>
  <c r="AC12" i="2"/>
  <c r="G12" i="2"/>
  <c r="K12" i="2"/>
  <c r="Y12" i="2"/>
  <c r="T12" i="2"/>
  <c r="O12" i="2"/>
  <c r="X12" i="2"/>
  <c r="Z12" i="2"/>
  <c r="D12" i="2"/>
  <c r="Q12" i="2"/>
  <c r="E12" i="2"/>
  <c r="J12" i="2"/>
  <c r="L12" i="2"/>
  <c r="S12" i="2"/>
  <c r="M12" i="2"/>
  <c r="I12" i="2"/>
  <c r="AB12" i="2"/>
  <c r="U12" i="2"/>
  <c r="AA12" i="2"/>
  <c r="W12" i="2"/>
  <c r="F12" i="2"/>
  <c r="V12" i="2"/>
  <c r="BI23" i="2"/>
  <c r="BL23" i="2" s="1"/>
  <c r="BO23" i="2" s="1"/>
  <c r="BR23" i="2" s="1"/>
  <c r="BU23" i="2" s="1"/>
  <c r="BX23" i="2" s="1"/>
  <c r="CA23" i="2" s="1"/>
  <c r="CD23" i="2" s="1"/>
  <c r="AD23" i="2"/>
  <c r="E63" i="2"/>
  <c r="V63" i="2"/>
  <c r="AB63" i="2"/>
  <c r="U63" i="2"/>
  <c r="H63" i="2"/>
  <c r="Q63" i="2"/>
  <c r="AD63" i="2"/>
  <c r="Y63" i="2"/>
  <c r="AC63" i="2"/>
  <c r="D63" i="2"/>
  <c r="J63" i="2"/>
  <c r="R63" i="2"/>
  <c r="M63" i="2"/>
  <c r="I63" i="2"/>
  <c r="F63" i="2"/>
  <c r="AA63" i="2"/>
  <c r="G63" i="2"/>
  <c r="L63" i="2"/>
  <c r="P63" i="2"/>
  <c r="AC74" i="2"/>
  <c r="L74" i="2"/>
  <c r="X74" i="2"/>
  <c r="W74" i="2"/>
  <c r="O74" i="2"/>
  <c r="J74" i="2"/>
  <c r="D74" i="2"/>
  <c r="H74" i="2"/>
  <c r="K74" i="2"/>
  <c r="V74" i="2"/>
  <c r="F74" i="2"/>
  <c r="T74" i="2"/>
  <c r="G74" i="2"/>
  <c r="Q74" i="2"/>
  <c r="E74" i="2"/>
  <c r="N74" i="2"/>
  <c r="I74" i="2"/>
  <c r="M74" i="2"/>
  <c r="Z74" i="2"/>
  <c r="S74" i="2"/>
  <c r="AA74" i="2"/>
  <c r="F15" i="2"/>
  <c r="J15" i="2"/>
  <c r="Q6" i="2"/>
  <c r="F6" i="2"/>
  <c r="P6" i="2"/>
  <c r="AA6" i="2"/>
  <c r="T6" i="2"/>
  <c r="Y6" i="2"/>
  <c r="R6" i="2"/>
  <c r="J6" i="2"/>
  <c r="AC6" i="2"/>
  <c r="N6" i="2"/>
  <c r="X6" i="2"/>
  <c r="O6" i="2"/>
  <c r="H6" i="2"/>
  <c r="AB6" i="2"/>
  <c r="AD6" i="2"/>
  <c r="K6" i="2"/>
  <c r="S6" i="2"/>
  <c r="L6" i="2"/>
  <c r="M6" i="2"/>
  <c r="E6" i="2"/>
  <c r="D6" i="2"/>
  <c r="Z6" i="2"/>
  <c r="U6" i="2"/>
  <c r="V6" i="2"/>
  <c r="G6" i="2"/>
  <c r="I6" i="2"/>
  <c r="D30" i="2"/>
  <c r="U9" i="2"/>
  <c r="N9" i="2"/>
  <c r="AB9" i="2"/>
  <c r="D9" i="2"/>
  <c r="Q9" i="2"/>
  <c r="T9" i="2"/>
  <c r="G9" i="2"/>
  <c r="H9" i="2"/>
  <c r="O9" i="2"/>
  <c r="P9" i="2"/>
  <c r="F9" i="2"/>
  <c r="X9" i="2"/>
  <c r="Z9" i="2"/>
  <c r="E9" i="2"/>
  <c r="I9" i="2"/>
  <c r="AA9" i="2"/>
  <c r="W9" i="2"/>
  <c r="R9" i="2"/>
  <c r="AD9" i="2"/>
  <c r="L9" i="2"/>
  <c r="U68" i="2"/>
  <c r="K68" i="2"/>
  <c r="R68" i="2"/>
  <c r="W68" i="2"/>
  <c r="D68" i="2"/>
  <c r="L68" i="2"/>
  <c r="M68" i="2"/>
  <c r="S68" i="2"/>
  <c r="T68" i="2"/>
  <c r="AC68" i="2"/>
  <c r="X68" i="2"/>
  <c r="V68" i="2"/>
  <c r="AA68" i="2"/>
  <c r="O68" i="2"/>
  <c r="P68" i="2"/>
  <c r="I68" i="2"/>
  <c r="J68" i="2"/>
  <c r="G68" i="2"/>
  <c r="AB68" i="2"/>
  <c r="F68" i="2"/>
  <c r="Q68" i="2"/>
  <c r="AD68" i="2"/>
  <c r="H68" i="2"/>
  <c r="Z68" i="2"/>
  <c r="E68" i="2"/>
  <c r="N68" i="2"/>
  <c r="BF42" i="2"/>
  <c r="BI42" i="2" s="1"/>
  <c r="BL42" i="2" s="1"/>
  <c r="BO42" i="2" s="1"/>
  <c r="BR42" i="2" s="1"/>
  <c r="BU42" i="2" s="1"/>
  <c r="BX42" i="2" s="1"/>
  <c r="CA42" i="2" s="1"/>
  <c r="CD42" i="2" s="1"/>
  <c r="N42" i="2" s="1"/>
  <c r="AC42" i="2"/>
  <c r="Y69" i="2"/>
  <c r="BI78" i="2"/>
  <c r="BL2" i="2"/>
  <c r="Y52" i="2"/>
  <c r="H52" i="2"/>
  <c r="S52" i="2"/>
  <c r="G52" i="2"/>
  <c r="Q52" i="2"/>
  <c r="D52" i="2"/>
  <c r="M52" i="2"/>
  <c r="E52" i="2"/>
  <c r="AA52" i="2"/>
  <c r="V52" i="2"/>
  <c r="P52" i="2"/>
  <c r="L52" i="2"/>
  <c r="AB52" i="2"/>
  <c r="AC52" i="2"/>
  <c r="I52" i="2"/>
  <c r="Z52" i="2"/>
  <c r="K52" i="2"/>
  <c r="N52" i="2"/>
  <c r="W52" i="2"/>
  <c r="T52" i="2"/>
  <c r="AD52" i="2"/>
  <c r="X52" i="2"/>
  <c r="U52" i="2"/>
  <c r="F52" i="2"/>
  <c r="R52" i="2"/>
  <c r="E19" i="2"/>
  <c r="O69" i="2"/>
  <c r="AD13" i="2"/>
  <c r="Q19" i="2"/>
  <c r="Y19" i="2"/>
  <c r="F71" i="2"/>
  <c r="V9" i="2"/>
  <c r="BI44" i="2"/>
  <c r="BL44" i="2" s="1"/>
  <c r="BO44" i="2" s="1"/>
  <c r="BR44" i="2" s="1"/>
  <c r="BU44" i="2" s="1"/>
  <c r="BX44" i="2" s="1"/>
  <c r="CA44" i="2" s="1"/>
  <c r="CD44" i="2" s="1"/>
  <c r="W44" i="2" s="1"/>
  <c r="BI41" i="2"/>
  <c r="BL41" i="2" s="1"/>
  <c r="BO41" i="2" s="1"/>
  <c r="BR41" i="2" s="1"/>
  <c r="BU41" i="2" s="1"/>
  <c r="BX41" i="2" s="1"/>
  <c r="CA41" i="2" s="1"/>
  <c r="CD41" i="2" s="1"/>
  <c r="L41" i="2" s="1"/>
  <c r="T63" i="2"/>
  <c r="V28" i="2"/>
  <c r="E13" i="2"/>
  <c r="F73" i="2"/>
  <c r="F55" i="2"/>
  <c r="I55" i="2"/>
  <c r="H55" i="2"/>
  <c r="Z55" i="2"/>
  <c r="AA55" i="2"/>
  <c r="AB55" i="2"/>
  <c r="J55" i="2"/>
  <c r="V55" i="2"/>
  <c r="R55" i="2"/>
  <c r="M55" i="2"/>
  <c r="Q55" i="2"/>
  <c r="D55" i="2"/>
  <c r="X55" i="2"/>
  <c r="L55" i="2"/>
  <c r="AD55" i="2"/>
  <c r="P55" i="2"/>
  <c r="Y55" i="2"/>
  <c r="E55" i="2"/>
  <c r="T55" i="2"/>
  <c r="G55" i="2"/>
  <c r="U55" i="2"/>
  <c r="S55" i="2"/>
  <c r="K55" i="2"/>
  <c r="N55" i="2"/>
  <c r="O55" i="2"/>
  <c r="V15" i="2"/>
  <c r="H15" i="2"/>
  <c r="L30" i="2"/>
  <c r="Q30" i="2"/>
  <c r="U20" i="2" l="1"/>
  <c r="H18" i="2"/>
  <c r="M14" i="2"/>
  <c r="E16" i="2"/>
  <c r="AD5" i="2"/>
  <c r="J23" i="2"/>
  <c r="Z34" i="2"/>
  <c r="G5" i="2"/>
  <c r="Y61" i="2"/>
  <c r="Q70" i="2"/>
  <c r="Y27" i="2"/>
  <c r="AD77" i="2"/>
  <c r="N77" i="2"/>
  <c r="L77" i="2"/>
  <c r="J77" i="2"/>
  <c r="S77" i="2"/>
  <c r="R77" i="2"/>
  <c r="U77" i="2"/>
  <c r="D77" i="2"/>
  <c r="V77" i="2"/>
  <c r="X77" i="2"/>
  <c r="Q77" i="2"/>
  <c r="E77" i="2"/>
  <c r="P77" i="2"/>
  <c r="M77" i="2"/>
  <c r="AB77" i="2"/>
  <c r="Y77" i="2"/>
  <c r="AA77" i="2"/>
  <c r="O77" i="2"/>
  <c r="T77" i="2"/>
  <c r="I77" i="2"/>
  <c r="G77" i="2"/>
  <c r="F77" i="2"/>
  <c r="H77" i="2"/>
  <c r="Z77" i="2"/>
  <c r="W77" i="2"/>
  <c r="AB18" i="2"/>
  <c r="E18" i="2"/>
  <c r="AD18" i="2"/>
  <c r="F18" i="2"/>
  <c r="K18" i="2"/>
  <c r="T18" i="2"/>
  <c r="D18" i="2"/>
  <c r="J18" i="2"/>
  <c r="P18" i="2"/>
  <c r="V18" i="2"/>
  <c r="L18" i="2"/>
  <c r="R18" i="2"/>
  <c r="X18" i="2"/>
  <c r="AC18" i="2"/>
  <c r="U18" i="2"/>
  <c r="Y18" i="2"/>
  <c r="G18" i="2"/>
  <c r="M18" i="2"/>
  <c r="Z18" i="2"/>
  <c r="N18" i="2"/>
  <c r="AA18" i="2"/>
  <c r="W18" i="2"/>
  <c r="S18" i="2"/>
  <c r="Q18" i="2"/>
  <c r="Q14" i="2"/>
  <c r="X14" i="2"/>
  <c r="F14" i="2"/>
  <c r="O14" i="2"/>
  <c r="J14" i="2"/>
  <c r="T14" i="2"/>
  <c r="V14" i="2"/>
  <c r="I14" i="2"/>
  <c r="G14" i="2"/>
  <c r="Y14" i="2"/>
  <c r="Z14" i="2"/>
  <c r="H14" i="2"/>
  <c r="D14" i="2"/>
  <c r="AA14" i="2"/>
  <c r="W14" i="2"/>
  <c r="K14" i="2"/>
  <c r="E14" i="2"/>
  <c r="R14" i="2"/>
  <c r="N14" i="2"/>
  <c r="S14" i="2"/>
  <c r="U14" i="2"/>
  <c r="P14" i="2"/>
  <c r="AD14" i="2"/>
  <c r="AB14" i="2"/>
  <c r="L14" i="2"/>
  <c r="AC14" i="2"/>
  <c r="BI79" i="2"/>
  <c r="BL4" i="2"/>
  <c r="G16" i="2"/>
  <c r="T16" i="2"/>
  <c r="AD16" i="2"/>
  <c r="N16" i="2"/>
  <c r="X16" i="2"/>
  <c r="I16" i="2"/>
  <c r="H16" i="2"/>
  <c r="U16" i="2"/>
  <c r="P16" i="2"/>
  <c r="J16" i="2"/>
  <c r="F16" i="2"/>
  <c r="Y16" i="2"/>
  <c r="AA16" i="2"/>
  <c r="D16" i="2"/>
  <c r="O16" i="2"/>
  <c r="W16" i="2"/>
  <c r="V16" i="2"/>
  <c r="S16" i="2"/>
  <c r="K16" i="2"/>
  <c r="Z16" i="2"/>
  <c r="Q23" i="2"/>
  <c r="M23" i="2"/>
  <c r="F23" i="2"/>
  <c r="R23" i="2"/>
  <c r="L23" i="2"/>
  <c r="K23" i="2"/>
  <c r="I23" i="2"/>
  <c r="O23" i="2"/>
  <c r="AB23" i="2"/>
  <c r="AC23" i="2"/>
  <c r="W23" i="2"/>
  <c r="V23" i="2"/>
  <c r="AA23" i="2"/>
  <c r="T23" i="2"/>
  <c r="X23" i="2"/>
  <c r="U23" i="2"/>
  <c r="D23" i="2"/>
  <c r="H23" i="2"/>
  <c r="Y23" i="2"/>
  <c r="Z23" i="2"/>
  <c r="E23" i="2"/>
  <c r="G23" i="2"/>
  <c r="P23" i="2"/>
  <c r="S23" i="2"/>
  <c r="N23" i="2"/>
  <c r="S57" i="2"/>
  <c r="BF79" i="2"/>
  <c r="Q16" i="2"/>
  <c r="O42" i="2"/>
  <c r="G42" i="2"/>
  <c r="AB42" i="2"/>
  <c r="Z42" i="2"/>
  <c r="H42" i="2"/>
  <c r="T42" i="2"/>
  <c r="P42" i="2"/>
  <c r="AA42" i="2"/>
  <c r="L42" i="2"/>
  <c r="AD42" i="2"/>
  <c r="M42" i="2"/>
  <c r="S42" i="2"/>
  <c r="J42" i="2"/>
  <c r="V42" i="2"/>
  <c r="K42" i="2"/>
  <c r="R42" i="2"/>
  <c r="W42" i="2"/>
  <c r="Y42" i="2"/>
  <c r="I42" i="2"/>
  <c r="Q42" i="2"/>
  <c r="E42" i="2"/>
  <c r="D42" i="2"/>
  <c r="U42" i="2"/>
  <c r="X42" i="2"/>
  <c r="F42" i="2"/>
  <c r="Q57" i="2"/>
  <c r="AA34" i="2"/>
  <c r="X34" i="2"/>
  <c r="D34" i="2"/>
  <c r="E34" i="2"/>
  <c r="Q34" i="2"/>
  <c r="H34" i="2"/>
  <c r="M34" i="2"/>
  <c r="O34" i="2"/>
  <c r="J34" i="2"/>
  <c r="T34" i="2"/>
  <c r="I34" i="2"/>
  <c r="AB34" i="2"/>
  <c r="K34" i="2"/>
  <c r="N34" i="2"/>
  <c r="P34" i="2"/>
  <c r="R34" i="2"/>
  <c r="AD34" i="2"/>
  <c r="V34" i="2"/>
  <c r="G34" i="2"/>
  <c r="W34" i="2"/>
  <c r="AC34" i="2"/>
  <c r="L34" i="2"/>
  <c r="Y34" i="2"/>
  <c r="U34" i="2"/>
  <c r="S34" i="2"/>
  <c r="F34" i="2"/>
  <c r="AC16" i="2"/>
  <c r="I5" i="2"/>
  <c r="N5" i="2"/>
  <c r="D5" i="2"/>
  <c r="T5" i="2"/>
  <c r="Q5" i="2"/>
  <c r="K5" i="2"/>
  <c r="V5" i="2"/>
  <c r="P5" i="2"/>
  <c r="AB5" i="2"/>
  <c r="M5" i="2"/>
  <c r="R5" i="2"/>
  <c r="AC5" i="2"/>
  <c r="F5" i="2"/>
  <c r="O5" i="2"/>
  <c r="E5" i="2"/>
  <c r="J5" i="2"/>
  <c r="U5" i="2"/>
  <c r="AA5" i="2"/>
  <c r="Z5" i="2"/>
  <c r="Y5" i="2"/>
  <c r="L5" i="2"/>
  <c r="W5" i="2"/>
  <c r="AZ81" i="2"/>
  <c r="BC80" i="2"/>
  <c r="Z44" i="2"/>
  <c r="X70" i="2"/>
  <c r="AA70" i="2"/>
  <c r="G70" i="2"/>
  <c r="L70" i="2"/>
  <c r="K70" i="2"/>
  <c r="Z70" i="2"/>
  <c r="V70" i="2"/>
  <c r="O70" i="2"/>
  <c r="Y70" i="2"/>
  <c r="AC70" i="2"/>
  <c r="D70" i="2"/>
  <c r="P70" i="2"/>
  <c r="H70" i="2"/>
  <c r="M70" i="2"/>
  <c r="AB70" i="2"/>
  <c r="J70" i="2"/>
  <c r="T70" i="2"/>
  <c r="I70" i="2"/>
  <c r="R70" i="2"/>
  <c r="N70" i="2"/>
  <c r="S70" i="2"/>
  <c r="W70" i="2"/>
  <c r="E70" i="2"/>
  <c r="F70" i="2"/>
  <c r="AD70" i="2"/>
  <c r="U70" i="2"/>
  <c r="H20" i="2"/>
  <c r="P20" i="2"/>
  <c r="J20" i="2"/>
  <c r="E20" i="2"/>
  <c r="D20" i="2"/>
  <c r="AD20" i="2"/>
  <c r="M20" i="2"/>
  <c r="S20" i="2"/>
  <c r="I20" i="2"/>
  <c r="L20" i="2"/>
  <c r="R20" i="2"/>
  <c r="AB20" i="2"/>
  <c r="X20" i="2"/>
  <c r="V20" i="2"/>
  <c r="Z20" i="2"/>
  <c r="T20" i="2"/>
  <c r="N20" i="2"/>
  <c r="Q20" i="2"/>
  <c r="AC20" i="2"/>
  <c r="Y20" i="2"/>
  <c r="W20" i="2"/>
  <c r="AA20" i="2"/>
  <c r="K20" i="2"/>
  <c r="G20" i="2"/>
  <c r="O20" i="2"/>
  <c r="M16" i="2"/>
  <c r="V43" i="2"/>
  <c r="Q43" i="2"/>
  <c r="Y43" i="2"/>
  <c r="P43" i="2"/>
  <c r="J43" i="2"/>
  <c r="S43" i="2"/>
  <c r="R43" i="2"/>
  <c r="AB43" i="2"/>
  <c r="G43" i="2"/>
  <c r="H43" i="2"/>
  <c r="F43" i="2"/>
  <c r="W43" i="2"/>
  <c r="E43" i="2"/>
  <c r="D43" i="2"/>
  <c r="U43" i="2"/>
  <c r="O43" i="2"/>
  <c r="AC43" i="2"/>
  <c r="AA43" i="2"/>
  <c r="X43" i="2"/>
  <c r="I43" i="2"/>
  <c r="Z43" i="2"/>
  <c r="M43" i="2"/>
  <c r="K43" i="2"/>
  <c r="AD43" i="2"/>
  <c r="L43" i="2"/>
  <c r="T43" i="2"/>
  <c r="AB66" i="2"/>
  <c r="Y66" i="2"/>
  <c r="J66" i="2"/>
  <c r="K66" i="2"/>
  <c r="F66" i="2"/>
  <c r="N66" i="2"/>
  <c r="W66" i="2"/>
  <c r="O66" i="2"/>
  <c r="Z66" i="2"/>
  <c r="R66" i="2"/>
  <c r="U66" i="2"/>
  <c r="I66" i="2"/>
  <c r="D66" i="2"/>
  <c r="S66" i="2"/>
  <c r="L66" i="2"/>
  <c r="M66" i="2"/>
  <c r="T66" i="2"/>
  <c r="X66" i="2"/>
  <c r="AD66" i="2"/>
  <c r="G66" i="2"/>
  <c r="V66" i="2"/>
  <c r="Q66" i="2"/>
  <c r="E66" i="2"/>
  <c r="AA66" i="2"/>
  <c r="AC66" i="2"/>
  <c r="P66" i="2"/>
  <c r="K77" i="2"/>
  <c r="L16" i="2"/>
  <c r="AB61" i="2"/>
  <c r="X61" i="2"/>
  <c r="W61" i="2"/>
  <c r="M61" i="2"/>
  <c r="AD61" i="2"/>
  <c r="Z61" i="2"/>
  <c r="N61" i="2"/>
  <c r="U61" i="2"/>
  <c r="D61" i="2"/>
  <c r="H61" i="2"/>
  <c r="J61" i="2"/>
  <c r="L61" i="2"/>
  <c r="F61" i="2"/>
  <c r="O61" i="2"/>
  <c r="K61" i="2"/>
  <c r="I61" i="2"/>
  <c r="E61" i="2"/>
  <c r="G61" i="2"/>
  <c r="R61" i="2"/>
  <c r="T61" i="2"/>
  <c r="S61" i="2"/>
  <c r="V61" i="2"/>
  <c r="P61" i="2"/>
  <c r="Q61" i="2"/>
  <c r="AC61" i="2"/>
  <c r="D57" i="2"/>
  <c r="AD57" i="2"/>
  <c r="AB57" i="2"/>
  <c r="F57" i="2"/>
  <c r="V57" i="2"/>
  <c r="Z57" i="2"/>
  <c r="O57" i="2"/>
  <c r="W57" i="2"/>
  <c r="U57" i="2"/>
  <c r="K57" i="2"/>
  <c r="AA57" i="2"/>
  <c r="E57" i="2"/>
  <c r="G57" i="2"/>
  <c r="R57" i="2"/>
  <c r="L57" i="2"/>
  <c r="AC57" i="2"/>
  <c r="J57" i="2"/>
  <c r="T57" i="2"/>
  <c r="Y57" i="2"/>
  <c r="X57" i="2"/>
  <c r="N57" i="2"/>
  <c r="X41" i="2"/>
  <c r="Z41" i="2"/>
  <c r="R41" i="2"/>
  <c r="P41" i="2"/>
  <c r="D41" i="2"/>
  <c r="AB41" i="2"/>
  <c r="Y41" i="2"/>
  <c r="N41" i="2"/>
  <c r="E41" i="2"/>
  <c r="T41" i="2"/>
  <c r="K41" i="2"/>
  <c r="AC41" i="2"/>
  <c r="Q41" i="2"/>
  <c r="AA41" i="2"/>
  <c r="F41" i="2"/>
  <c r="O41" i="2"/>
  <c r="W41" i="2"/>
  <c r="I41" i="2"/>
  <c r="G41" i="2"/>
  <c r="S41" i="2"/>
  <c r="AD41" i="2"/>
  <c r="U41" i="2"/>
  <c r="H41" i="2"/>
  <c r="M41" i="2"/>
  <c r="V41" i="2"/>
  <c r="J41" i="2"/>
  <c r="M57" i="2"/>
  <c r="T44" i="2"/>
  <c r="AC44" i="2"/>
  <c r="D44" i="2"/>
  <c r="J44" i="2"/>
  <c r="P44" i="2"/>
  <c r="AB44" i="2"/>
  <c r="I44" i="2"/>
  <c r="M44" i="2"/>
  <c r="E44" i="2"/>
  <c r="U44" i="2"/>
  <c r="O44" i="2"/>
  <c r="X44" i="2"/>
  <c r="K44" i="2"/>
  <c r="AD44" i="2"/>
  <c r="N44" i="2"/>
  <c r="AA44" i="2"/>
  <c r="G44" i="2"/>
  <c r="H44" i="2"/>
  <c r="Q44" i="2"/>
  <c r="F44" i="2"/>
  <c r="Y44" i="2"/>
  <c r="L44" i="2"/>
  <c r="V44" i="2"/>
  <c r="S44" i="2"/>
  <c r="R44" i="2"/>
  <c r="I18" i="2"/>
  <c r="I57" i="2"/>
  <c r="BL78" i="2"/>
  <c r="BO2" i="2"/>
  <c r="O18" i="2"/>
  <c r="P57" i="2"/>
  <c r="AC77" i="2"/>
  <c r="N43" i="2"/>
  <c r="R16" i="2"/>
  <c r="I27" i="2"/>
  <c r="Z27" i="2"/>
  <c r="X27" i="2"/>
  <c r="K27" i="2"/>
  <c r="R27" i="2"/>
  <c r="F27" i="2"/>
  <c r="P27" i="2"/>
  <c r="V27" i="2"/>
  <c r="W27" i="2"/>
  <c r="M27" i="2"/>
  <c r="G27" i="2"/>
  <c r="AA27" i="2"/>
  <c r="N27" i="2"/>
  <c r="S27" i="2"/>
  <c r="O27" i="2"/>
  <c r="AB27" i="2"/>
  <c r="D27" i="2"/>
  <c r="U27" i="2"/>
  <c r="Q27" i="2"/>
  <c r="L27" i="2"/>
  <c r="AC27" i="2"/>
  <c r="AD27" i="2"/>
  <c r="H27" i="2"/>
  <c r="E27" i="2"/>
  <c r="T27" i="2"/>
  <c r="BL79" i="2" l="1"/>
  <c r="BO4" i="2"/>
  <c r="BO78" i="2"/>
  <c r="BR2" i="2"/>
  <c r="BF80" i="2"/>
  <c r="BC81" i="2"/>
  <c r="BR78" i="2" l="1"/>
  <c r="BU2" i="2"/>
  <c r="BF81" i="2"/>
  <c r="BI80" i="2"/>
  <c r="BO79" i="2"/>
  <c r="BR4" i="2"/>
  <c r="BR79" i="2" l="1"/>
  <c r="BU4" i="2"/>
  <c r="BI81" i="2"/>
  <c r="BL80" i="2"/>
  <c r="BU78" i="2"/>
  <c r="BX2" i="2"/>
  <c r="BX78" i="2" l="1"/>
  <c r="CA2" i="2"/>
  <c r="BL81" i="2"/>
  <c r="BO80" i="2"/>
  <c r="BU79" i="2"/>
  <c r="BX4" i="2"/>
  <c r="F8" i="1"/>
  <c r="BX79" i="2" l="1"/>
  <c r="CA4" i="2"/>
  <c r="BO81" i="2"/>
  <c r="BR80" i="2"/>
  <c r="CA78" i="2"/>
  <c r="CD2" i="2"/>
  <c r="CD78" i="2" s="1"/>
  <c r="BR81" i="2" l="1"/>
  <c r="BU80" i="2"/>
  <c r="CA79" i="2"/>
  <c r="CD4" i="2"/>
  <c r="CD79" i="2" l="1"/>
  <c r="Y4" i="2"/>
  <c r="Y78" i="2" s="1"/>
  <c r="G4" i="2"/>
  <c r="G78" i="2" s="1"/>
  <c r="AC4" i="2"/>
  <c r="AC78" i="2" s="1"/>
  <c r="AA4" i="2"/>
  <c r="AA78" i="2" s="1"/>
  <c r="F4" i="2"/>
  <c r="F78" i="2" s="1"/>
  <c r="V4" i="2"/>
  <c r="V78" i="2" s="1"/>
  <c r="K4" i="2"/>
  <c r="K78" i="2" s="1"/>
  <c r="AD4" i="2"/>
  <c r="AD78" i="2" s="1"/>
  <c r="T4" i="2"/>
  <c r="T78" i="2" s="1"/>
  <c r="R4" i="2"/>
  <c r="R78" i="2" s="1"/>
  <c r="Q4" i="2"/>
  <c r="Q78" i="2" s="1"/>
  <c r="L4" i="2"/>
  <c r="L78" i="2" s="1"/>
  <c r="S4" i="2"/>
  <c r="S78" i="2" s="1"/>
  <c r="U4" i="2"/>
  <c r="U78" i="2" s="1"/>
  <c r="H4" i="2"/>
  <c r="H78" i="2" s="1"/>
  <c r="E4" i="2"/>
  <c r="E78" i="2" s="1"/>
  <c r="N4" i="2"/>
  <c r="N78" i="2" s="1"/>
  <c r="P4" i="2"/>
  <c r="P78" i="2" s="1"/>
  <c r="J4" i="2"/>
  <c r="J78" i="2" s="1"/>
  <c r="AB4" i="2"/>
  <c r="AB78" i="2" s="1"/>
  <c r="W4" i="2"/>
  <c r="W78" i="2" s="1"/>
  <c r="O4" i="2"/>
  <c r="O78" i="2" s="1"/>
  <c r="Z4" i="2"/>
  <c r="Z78" i="2" s="1"/>
  <c r="M4" i="2"/>
  <c r="M78" i="2" s="1"/>
  <c r="X4" i="2"/>
  <c r="X78" i="2" s="1"/>
  <c r="D4" i="2"/>
  <c r="D78" i="2" s="1"/>
  <c r="I4" i="2"/>
  <c r="I78" i="2" s="1"/>
  <c r="BX80" i="2"/>
  <c r="BU81" i="2"/>
  <c r="BX81" i="2" l="1"/>
  <c r="CA80" i="2"/>
  <c r="CD80" i="2" l="1"/>
  <c r="CD81" i="2" s="1"/>
  <c r="CA81" i="2"/>
</calcChain>
</file>

<file path=xl/sharedStrings.xml><?xml version="1.0" encoding="utf-8"?>
<sst xmlns="http://schemas.openxmlformats.org/spreadsheetml/2006/main" count="1535" uniqueCount="46">
  <si>
    <t>N/D</t>
  </si>
  <si>
    <t>ESCA CHOCOLAT</t>
  </si>
  <si>
    <t>ABSENT</t>
  </si>
  <si>
    <t>CROI AMANDES</t>
  </si>
  <si>
    <t>PATES LORRAIN</t>
  </si>
  <si>
    <t>BEIGNETS NATURE X5</t>
  </si>
  <si>
    <t>AVRIL</t>
  </si>
  <si>
    <t>k</t>
  </si>
  <si>
    <t>BEIGNETS NUTELLA X5</t>
  </si>
  <si>
    <t>CROI BEURRE</t>
  </si>
  <si>
    <t>CROI CHOCOLAT</t>
  </si>
  <si>
    <t>CROI FRAMBOISES</t>
  </si>
  <si>
    <t>CROI NUTELLA</t>
  </si>
  <si>
    <t>N/C</t>
  </si>
  <si>
    <t>PAIN CHOCOLAT</t>
  </si>
  <si>
    <t>PATES POULET</t>
  </si>
  <si>
    <t>PRESENT</t>
  </si>
  <si>
    <t xml:space="preserve">QUICHE FROMAGE </t>
  </si>
  <si>
    <t>QUICHE CHEVRE EPINARDS</t>
  </si>
  <si>
    <t>QUICHE LORRAINES</t>
  </si>
  <si>
    <t>QUICHE THON TOMATES</t>
  </si>
  <si>
    <t>TOURTE LORRAINE</t>
  </si>
  <si>
    <t>A</t>
  </si>
  <si>
    <t>B</t>
  </si>
  <si>
    <t>C</t>
  </si>
  <si>
    <t>D</t>
  </si>
  <si>
    <t>E</t>
  </si>
  <si>
    <t>F</t>
  </si>
  <si>
    <t>G</t>
  </si>
  <si>
    <t>H</t>
  </si>
  <si>
    <t>INITIALE</t>
  </si>
  <si>
    <t>SURPLUS</t>
  </si>
  <si>
    <t>TOTAL</t>
  </si>
  <si>
    <t>59.15</t>
  </si>
  <si>
    <t xml:space="preserve"> </t>
  </si>
  <si>
    <t>MAI</t>
  </si>
  <si>
    <t>JANVIER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</si>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</sst>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[$-40C]d\-mmm\-yy;@"/>
    <numFmt numFmtId="165" formatCode="[$-40C]d\-mmm;@"/>
    <numFmt numFmtId="166" formatCode="0#&quot; &quot;##&quot; &quot;##&quot; &quot;##&quot; &quot;##"/>
    <numFmt numFmtId="167" formatCode="#,##0.00\ &quot;€&quot;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FF"/>
      <name val="Candy Round BTN"/>
      <family val="2"/>
    </font>
    <font>
      <sz val="16"/>
      <name val="Candy Round BTN"/>
      <family val="2"/>
    </font>
    <font>
      <b/>
      <sz val="16"/>
      <name val="Candy Round BTN"/>
      <family val="2"/>
    </font>
    <font>
      <b/>
      <i/>
      <sz val="16"/>
      <name val="Candy Round BTN"/>
      <family val="2"/>
    </font>
    <font>
      <sz val="12"/>
      <color theme="1"/>
      <name val="Calibri"/>
      <family val="2"/>
      <scheme val="minor"/>
    </font>
    <font>
      <u/>
      <sz val="6.05"/>
      <color theme="10"/>
      <name val="Calibri"/>
      <family val="2"/>
    </font>
    <font>
      <sz val="16"/>
      <color theme="1"/>
      <name val="Candy Round BTN"/>
      <family val="2"/>
    </font>
    <font>
      <sz val="16"/>
      <color rgb="FF9C0006"/>
      <name val="Candy Round BTN"/>
      <family val="2"/>
    </font>
    <font>
      <u/>
      <sz val="16"/>
      <color theme="10"/>
      <name val="Candy Round BTN"/>
      <family val="2"/>
    </font>
    <font>
      <b/>
      <sz val="16"/>
      <color theme="1"/>
      <name val="Candy Round BTN"/>
      <family val="2"/>
    </font>
    <font>
      <b/>
      <i/>
      <sz val="16"/>
      <color rgb="FFDDBE01"/>
      <name val="Candy Round BTN"/>
      <family val="2"/>
    </font>
    <font>
      <b/>
      <i/>
      <sz val="16"/>
      <color theme="9"/>
      <name val="Candy Round BTN"/>
      <family val="2"/>
    </font>
    <font>
      <b/>
      <sz val="16"/>
      <color theme="9"/>
      <name val="Candy Round BTN"/>
      <family val="2"/>
    </font>
    <font>
      <sz val="16"/>
      <color theme="9"/>
      <name val="Candy Round BTN"/>
      <family val="2"/>
    </font>
    <font>
      <b/>
      <i/>
      <sz val="16"/>
      <color theme="9" tint="-0.249977111117893"/>
      <name val="Candy Round BTN"/>
      <family val="2"/>
    </font>
    <font>
      <b/>
      <sz val="16"/>
      <color theme="9" tint="-0.249977111117893"/>
      <name val="Candy Round BTN"/>
      <family val="2"/>
    </font>
    <font>
      <sz val="16"/>
      <color theme="9" tint="-0.249977111117893"/>
      <name val="Candy Round BTN"/>
      <family val="2"/>
    </font>
    <font>
      <sz val="16"/>
      <color rgb="FFFF0000"/>
      <name val="Candy Round BTN"/>
      <family val="2"/>
    </font>
    <font>
      <sz val="16"/>
      <color theme="1"/>
      <name val="Candy Round BTN Cond"/>
      <family val="2"/>
    </font>
    <font>
      <sz val="16"/>
      <color theme="1"/>
      <name val="Century Gothic"/>
      <family val="2"/>
    </font>
    <font>
      <b/>
      <sz val="16"/>
      <name val="Century Gothic"/>
      <family val="2"/>
    </font>
    <font>
      <b/>
      <sz val="16"/>
      <color rgb="FFFF0000"/>
      <name val="Century Gothic"/>
      <family val="2"/>
    </font>
    <font>
      <b/>
      <sz val="16"/>
      <color theme="1"/>
      <name val="Candy Round BTN Cond"/>
      <family val="2"/>
    </font>
    <font>
      <b/>
      <sz val="16"/>
      <color rgb="FF008000"/>
      <name val="Century Gothic"/>
      <family val="2"/>
    </font>
    <font>
      <b/>
      <sz val="16"/>
      <color theme="1"/>
      <name val="Century Gothic"/>
      <family val="2"/>
    </font>
    <font>
      <sz val="16"/>
      <color rgb="FF00B0F0"/>
      <name val="Century Gothic"/>
      <family val="2"/>
    </font>
    <font>
      <b/>
      <sz val="16"/>
      <color rgb="FF0070C0"/>
      <name val="Century Gothic"/>
      <family val="2"/>
    </font>
    <font>
      <b/>
      <sz val="16"/>
      <color rgb="FF009900"/>
      <name val="Century Gothic"/>
      <family val="2"/>
    </font>
    <font>
      <b/>
      <sz val="16"/>
      <color theme="3"/>
      <name val="Century Gothic"/>
      <family val="2"/>
    </font>
    <font>
      <b/>
      <sz val="16"/>
      <color rgb="FF002060"/>
      <name val="Candy Round BTN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EA3EB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D700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216"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44" fontId="3" fillId="4" borderId="1" xfId="3" applyNumberFormat="1" applyFont="1" applyFill="1" applyBorder="1" applyAlignment="1" applyProtection="1">
      <alignment horizontal="center" vertical="center"/>
    </xf>
    <xf numFmtId="164" fontId="4" fillId="4" borderId="1" xfId="0" applyNumberFormat="1" applyFont="1" applyFill="1" applyBorder="1" applyAlignment="1" applyProtection="1">
      <alignment horizontal="center" vertical="center"/>
      <protection locked="0"/>
    </xf>
    <xf numFmtId="44" fontId="3" fillId="7" borderId="1" xfId="3" applyNumberFormat="1" applyFont="1" applyFill="1" applyBorder="1" applyAlignment="1" applyProtection="1">
      <alignment horizontal="center" vertical="center"/>
    </xf>
    <xf numFmtId="164" fontId="4" fillId="7" borderId="1" xfId="0" applyNumberFormat="1" applyFont="1" applyFill="1" applyBorder="1" applyAlignment="1" applyProtection="1">
      <alignment horizontal="center" vertical="center"/>
      <protection locked="0"/>
    </xf>
    <xf numFmtId="166" fontId="9" fillId="0" borderId="0" xfId="0" applyNumberFormat="1" applyFont="1" applyAlignment="1"/>
    <xf numFmtId="0" fontId="11" fillId="0" borderId="0" xfId="0" applyFont="1"/>
    <xf numFmtId="164" fontId="11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2" fillId="18" borderId="1" xfId="2" applyFont="1" applyFill="1" applyBorder="1" applyAlignment="1" applyProtection="1">
      <alignment horizontal="center" vertical="center"/>
    </xf>
    <xf numFmtId="0" fontId="12" fillId="15" borderId="1" xfId="2" applyFont="1" applyFill="1" applyBorder="1" applyAlignment="1" applyProtection="1">
      <alignment horizontal="center" vertical="center"/>
    </xf>
    <xf numFmtId="0" fontId="12" fillId="14" borderId="1" xfId="2" applyFont="1" applyFill="1" applyBorder="1" applyAlignment="1" applyProtection="1">
      <alignment horizontal="center" vertical="center"/>
    </xf>
    <xf numFmtId="0" fontId="12" fillId="14" borderId="1" xfId="2" applyNumberFormat="1" applyFont="1" applyFill="1" applyBorder="1" applyAlignment="1" applyProtection="1">
      <alignment horizontal="center" vertical="center"/>
    </xf>
    <xf numFmtId="0" fontId="12" fillId="13" borderId="1" xfId="2" applyFont="1" applyFill="1" applyBorder="1" applyAlignment="1" applyProtection="1">
      <alignment horizontal="center" vertical="center"/>
    </xf>
    <xf numFmtId="0" fontId="12" fillId="12" borderId="1" xfId="2" applyFont="1" applyFill="1" applyBorder="1" applyAlignment="1" applyProtection="1">
      <alignment horizontal="center" vertical="center"/>
    </xf>
    <xf numFmtId="0" fontId="12" fillId="4" borderId="1" xfId="2" applyFont="1" applyFill="1" applyBorder="1" applyAlignment="1" applyProtection="1">
      <alignment horizontal="center" vertical="center"/>
    </xf>
    <xf numFmtId="0" fontId="12" fillId="7" borderId="1" xfId="2" applyFont="1" applyFill="1" applyBorder="1" applyAlignment="1" applyProtection="1">
      <alignment horizontal="center" vertical="center"/>
    </xf>
    <xf numFmtId="0" fontId="12" fillId="11" borderId="1" xfId="2" applyFont="1" applyFill="1" applyBorder="1" applyAlignment="1" applyProtection="1">
      <alignment horizontal="center" vertical="center"/>
    </xf>
    <xf numFmtId="0" fontId="12" fillId="10" borderId="1" xfId="2" applyFont="1" applyFill="1" applyBorder="1" applyAlignment="1" applyProtection="1">
      <alignment horizontal="center" vertical="center"/>
    </xf>
    <xf numFmtId="0" fontId="12" fillId="9" borderId="1" xfId="2" applyFont="1" applyFill="1" applyBorder="1" applyAlignment="1" applyProtection="1">
      <alignment horizontal="center" vertical="center"/>
    </xf>
    <xf numFmtId="0" fontId="12" fillId="2" borderId="1" xfId="2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1" fillId="20" borderId="9" xfId="0" applyFont="1" applyFill="1" applyBorder="1" applyAlignment="1" applyProtection="1">
      <alignment horizontal="center" vertical="center"/>
    </xf>
    <xf numFmtId="164" fontId="11" fillId="20" borderId="10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/>
    </xf>
    <xf numFmtId="167" fontId="12" fillId="18" borderId="1" xfId="2" applyNumberFormat="1" applyFont="1" applyFill="1" applyBorder="1" applyAlignment="1" applyProtection="1">
      <alignment horizontal="center" vertical="center"/>
    </xf>
    <xf numFmtId="167" fontId="12" fillId="15" borderId="1" xfId="2" applyNumberFormat="1" applyFont="1" applyFill="1" applyBorder="1" applyAlignment="1" applyProtection="1">
      <alignment horizontal="center" vertical="center"/>
    </xf>
    <xf numFmtId="167" fontId="12" fillId="14" borderId="1" xfId="2" applyNumberFormat="1" applyFont="1" applyFill="1" applyBorder="1" applyAlignment="1" applyProtection="1">
      <alignment horizontal="center" vertical="center"/>
    </xf>
    <xf numFmtId="167" fontId="12" fillId="13" borderId="1" xfId="2" applyNumberFormat="1" applyFont="1" applyFill="1" applyBorder="1" applyAlignment="1" applyProtection="1">
      <alignment horizontal="center" vertical="center"/>
    </xf>
    <xf numFmtId="167" fontId="12" fillId="12" borderId="1" xfId="2" applyNumberFormat="1" applyFont="1" applyFill="1" applyBorder="1" applyAlignment="1" applyProtection="1">
      <alignment horizontal="center" vertical="center"/>
    </xf>
    <xf numFmtId="167" fontId="12" fillId="4" borderId="1" xfId="2" applyNumberFormat="1" applyFont="1" applyFill="1" applyBorder="1" applyAlignment="1" applyProtection="1">
      <alignment horizontal="center" vertical="center"/>
    </xf>
    <xf numFmtId="167" fontId="12" fillId="7" borderId="1" xfId="2" applyNumberFormat="1" applyFont="1" applyFill="1" applyBorder="1" applyAlignment="1" applyProtection="1">
      <alignment horizontal="center" vertical="center"/>
    </xf>
    <xf numFmtId="167" fontId="12" fillId="11" borderId="1" xfId="2" applyNumberFormat="1" applyFont="1" applyFill="1" applyBorder="1" applyAlignment="1" applyProtection="1">
      <alignment horizontal="center" vertical="center"/>
    </xf>
    <xf numFmtId="167" fontId="12" fillId="10" borderId="1" xfId="2" applyNumberFormat="1" applyFont="1" applyFill="1" applyBorder="1" applyAlignment="1" applyProtection="1">
      <alignment horizontal="center" vertical="center"/>
    </xf>
    <xf numFmtId="167" fontId="12" fillId="9" borderId="1" xfId="2" applyNumberFormat="1" applyFont="1" applyFill="1" applyBorder="1" applyAlignment="1" applyProtection="1">
      <alignment horizontal="center" vertical="center"/>
    </xf>
    <xf numFmtId="167" fontId="12" fillId="2" borderId="1" xfId="2" applyNumberFormat="1" applyFont="1" applyBorder="1" applyAlignment="1" applyProtection="1">
      <alignment horizontal="center" vertical="center"/>
    </xf>
    <xf numFmtId="0" fontId="13" fillId="21" borderId="7" xfId="4" applyFont="1" applyFill="1" applyBorder="1" applyAlignment="1" applyProtection="1">
      <alignment horizontal="center"/>
    </xf>
    <xf numFmtId="164" fontId="11" fillId="7" borderId="0" xfId="0" applyNumberFormat="1" applyFont="1" applyFill="1" applyBorder="1" applyAlignment="1" applyProtection="1">
      <alignment horizontal="center" vertical="center"/>
    </xf>
    <xf numFmtId="44" fontId="14" fillId="8" borderId="15" xfId="1" applyNumberFormat="1" applyFont="1" applyFill="1" applyBorder="1" applyAlignment="1" applyProtection="1">
      <alignment horizontal="center" vertical="center"/>
    </xf>
    <xf numFmtId="0" fontId="14" fillId="18" borderId="1" xfId="1" applyNumberFormat="1" applyFont="1" applyFill="1" applyBorder="1" applyAlignment="1" applyProtection="1">
      <alignment horizontal="center" vertical="center"/>
    </xf>
    <xf numFmtId="0" fontId="14" fillId="15" borderId="1" xfId="1" applyNumberFormat="1" applyFont="1" applyFill="1" applyBorder="1" applyAlignment="1" applyProtection="1">
      <alignment horizontal="center" vertical="center"/>
    </xf>
    <xf numFmtId="0" fontId="14" fillId="14" borderId="1" xfId="1" applyNumberFormat="1" applyFont="1" applyFill="1" applyBorder="1" applyAlignment="1" applyProtection="1">
      <alignment horizontal="center" vertical="center"/>
    </xf>
    <xf numFmtId="0" fontId="14" fillId="13" borderId="1" xfId="1" applyNumberFormat="1" applyFont="1" applyFill="1" applyBorder="1" applyAlignment="1" applyProtection="1">
      <alignment horizontal="center" vertical="center"/>
    </xf>
    <xf numFmtId="0" fontId="14" fillId="12" borderId="1" xfId="1" applyNumberFormat="1" applyFont="1" applyFill="1" applyBorder="1" applyAlignment="1" applyProtection="1">
      <alignment horizontal="center" vertical="center"/>
    </xf>
    <xf numFmtId="0" fontId="14" fillId="4" borderId="1" xfId="1" applyNumberFormat="1" applyFont="1" applyFill="1" applyBorder="1" applyAlignment="1" applyProtection="1">
      <alignment horizontal="center" vertical="center"/>
    </xf>
    <xf numFmtId="0" fontId="14" fillId="7" borderId="1" xfId="1" applyNumberFormat="1" applyFont="1" applyFill="1" applyBorder="1" applyAlignment="1" applyProtection="1">
      <alignment horizontal="center" vertical="center"/>
    </xf>
    <xf numFmtId="0" fontId="14" fillId="11" borderId="1" xfId="1" applyNumberFormat="1" applyFont="1" applyFill="1" applyBorder="1" applyAlignment="1" applyProtection="1">
      <alignment horizontal="center" vertical="center"/>
    </xf>
    <xf numFmtId="0" fontId="14" fillId="10" borderId="1" xfId="1" applyNumberFormat="1" applyFont="1" applyFill="1" applyBorder="1" applyAlignment="1" applyProtection="1">
      <alignment horizontal="center" vertical="center"/>
    </xf>
    <xf numFmtId="0" fontId="14" fillId="9" borderId="1" xfId="1" applyNumberFormat="1" applyFont="1" applyFill="1" applyBorder="1" applyAlignment="1" applyProtection="1">
      <alignment horizontal="center" vertical="center"/>
    </xf>
    <xf numFmtId="0" fontId="14" fillId="8" borderId="1" xfId="1" applyNumberFormat="1" applyFont="1" applyFill="1" applyBorder="1" applyAlignment="1" applyProtection="1">
      <alignment horizontal="center" vertical="center"/>
    </xf>
    <xf numFmtId="44" fontId="8" fillId="5" borderId="16" xfId="1" applyNumberFormat="1" applyFont="1" applyFill="1" applyBorder="1" applyAlignment="1" applyProtection="1">
      <alignment horizontal="center" vertical="center"/>
    </xf>
    <xf numFmtId="0" fontId="7" fillId="6" borderId="17" xfId="0" applyFont="1" applyFill="1" applyBorder="1" applyAlignment="1" applyProtection="1">
      <alignment horizontal="center"/>
    </xf>
    <xf numFmtId="44" fontId="6" fillId="5" borderId="18" xfId="1" applyNumberFormat="1" applyFont="1" applyFill="1" applyBorder="1" applyAlignment="1" applyProtection="1">
      <alignment horizontal="center" vertical="top"/>
    </xf>
    <xf numFmtId="44" fontId="8" fillId="21" borderId="19" xfId="1" applyNumberFormat="1" applyFont="1" applyFill="1" applyBorder="1" applyAlignment="1" applyProtection="1">
      <alignment horizontal="center" vertical="center"/>
    </xf>
    <xf numFmtId="44" fontId="6" fillId="21" borderId="18" xfId="1" applyNumberFormat="1" applyFont="1" applyFill="1" applyBorder="1" applyAlignment="1" applyProtection="1">
      <alignment horizontal="center" vertical="top"/>
    </xf>
    <xf numFmtId="44" fontId="8" fillId="5" borderId="19" xfId="1" applyNumberFormat="1" applyFont="1" applyFill="1" applyBorder="1" applyAlignment="1" applyProtection="1">
      <alignment horizontal="center" vertical="center"/>
    </xf>
    <xf numFmtId="0" fontId="13" fillId="11" borderId="7" xfId="4" applyFont="1" applyFill="1" applyBorder="1" applyAlignment="1" applyProtection="1">
      <alignment horizontal="center"/>
    </xf>
    <xf numFmtId="0" fontId="13" fillId="7" borderId="7" xfId="4" applyFont="1" applyFill="1" applyBorder="1" applyAlignment="1" applyProtection="1">
      <alignment horizontal="center"/>
    </xf>
    <xf numFmtId="0" fontId="13" fillId="7" borderId="0" xfId="4" applyFont="1" applyFill="1" applyAlignment="1" applyProtection="1">
      <alignment horizontal="center"/>
    </xf>
    <xf numFmtId="0" fontId="13" fillId="22" borderId="7" xfId="4" applyFont="1" applyFill="1" applyBorder="1" applyAlignment="1" applyProtection="1">
      <alignment horizontal="center"/>
    </xf>
    <xf numFmtId="0" fontId="13" fillId="23" borderId="7" xfId="4" applyFont="1" applyFill="1" applyBorder="1" applyAlignment="1" applyProtection="1">
      <alignment horizontal="center"/>
    </xf>
    <xf numFmtId="0" fontId="13" fillId="24" borderId="7" xfId="4" applyFont="1" applyFill="1" applyBorder="1" applyAlignment="1" applyProtection="1">
      <alignment horizontal="center"/>
    </xf>
    <xf numFmtId="0" fontId="11" fillId="25" borderId="7" xfId="0" applyFont="1" applyFill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 vertical="center"/>
    </xf>
    <xf numFmtId="0" fontId="11" fillId="17" borderId="7" xfId="0" applyFont="1" applyFill="1" applyBorder="1" applyAlignment="1" applyProtection="1">
      <alignment horizontal="center"/>
    </xf>
    <xf numFmtId="44" fontId="15" fillId="5" borderId="16" xfId="1" applyNumberFormat="1" applyFont="1" applyFill="1" applyBorder="1" applyAlignment="1" applyProtection="1">
      <alignment horizontal="center" vertical="center"/>
    </xf>
    <xf numFmtId="0" fontId="14" fillId="6" borderId="17" xfId="0" applyFont="1" applyFill="1" applyBorder="1" applyAlignment="1" applyProtection="1">
      <alignment horizontal="center"/>
    </xf>
    <xf numFmtId="44" fontId="11" fillId="5" borderId="18" xfId="1" applyNumberFormat="1" applyFont="1" applyFill="1" applyBorder="1" applyAlignment="1" applyProtection="1">
      <alignment horizontal="center" vertical="top"/>
    </xf>
    <xf numFmtId="44" fontId="15" fillId="21" borderId="19" xfId="1" applyNumberFormat="1" applyFont="1" applyFill="1" applyBorder="1" applyAlignment="1" applyProtection="1">
      <alignment horizontal="center" vertical="center"/>
    </xf>
    <xf numFmtId="44" fontId="11" fillId="21" borderId="18" xfId="1" applyNumberFormat="1" applyFont="1" applyFill="1" applyBorder="1" applyAlignment="1" applyProtection="1">
      <alignment horizontal="center" vertical="top"/>
    </xf>
    <xf numFmtId="44" fontId="15" fillId="5" borderId="19" xfId="1" applyNumberFormat="1" applyFont="1" applyFill="1" applyBorder="1" applyAlignment="1" applyProtection="1">
      <alignment horizontal="center" vertical="center"/>
    </xf>
    <xf numFmtId="44" fontId="16" fillId="21" borderId="19" xfId="1" applyNumberFormat="1" applyFont="1" applyFill="1" applyBorder="1" applyAlignment="1" applyProtection="1">
      <alignment horizontal="center" vertical="center"/>
    </xf>
    <xf numFmtId="0" fontId="17" fillId="6" borderId="17" xfId="0" applyFont="1" applyFill="1" applyBorder="1" applyAlignment="1" applyProtection="1">
      <alignment horizontal="center"/>
    </xf>
    <xf numFmtId="44" fontId="18" fillId="21" borderId="18" xfId="1" applyNumberFormat="1" applyFont="1" applyFill="1" applyBorder="1" applyAlignment="1" applyProtection="1">
      <alignment horizontal="center" vertical="top"/>
    </xf>
    <xf numFmtId="44" fontId="16" fillId="5" borderId="19" xfId="1" applyNumberFormat="1" applyFont="1" applyFill="1" applyBorder="1" applyAlignment="1" applyProtection="1">
      <alignment horizontal="center" vertical="center"/>
    </xf>
    <xf numFmtId="44" fontId="18" fillId="5" borderId="18" xfId="1" applyNumberFormat="1" applyFont="1" applyFill="1" applyBorder="1" applyAlignment="1" applyProtection="1">
      <alignment horizontal="center" vertical="top"/>
    </xf>
    <xf numFmtId="44" fontId="19" fillId="21" borderId="19" xfId="1" applyNumberFormat="1" applyFont="1" applyFill="1" applyBorder="1" applyAlignment="1" applyProtection="1">
      <alignment horizontal="center" vertical="center"/>
    </xf>
    <xf numFmtId="0" fontId="20" fillId="6" borderId="17" xfId="0" applyFont="1" applyFill="1" applyBorder="1" applyAlignment="1" applyProtection="1">
      <alignment horizontal="center"/>
    </xf>
    <xf numFmtId="44" fontId="21" fillId="21" borderId="18" xfId="1" applyNumberFormat="1" applyFont="1" applyFill="1" applyBorder="1" applyAlignment="1" applyProtection="1">
      <alignment horizontal="center" vertical="top"/>
    </xf>
    <xf numFmtId="44" fontId="19" fillId="5" borderId="19" xfId="1" applyNumberFormat="1" applyFont="1" applyFill="1" applyBorder="1" applyAlignment="1" applyProtection="1">
      <alignment horizontal="center" vertical="center"/>
    </xf>
    <xf numFmtId="44" fontId="21" fillId="5" borderId="18" xfId="1" applyNumberFormat="1" applyFont="1" applyFill="1" applyBorder="1" applyAlignment="1" applyProtection="1">
      <alignment horizontal="center" vertical="top"/>
    </xf>
    <xf numFmtId="0" fontId="11" fillId="7" borderId="0" xfId="0" applyFont="1" applyFill="1" applyAlignment="1" applyProtection="1">
      <alignment horizontal="center"/>
    </xf>
    <xf numFmtId="0" fontId="11" fillId="7" borderId="1" xfId="0" applyFont="1" applyFill="1" applyBorder="1" applyAlignment="1" applyProtection="1">
      <alignment horizontal="center"/>
    </xf>
    <xf numFmtId="0" fontId="22" fillId="18" borderId="0" xfId="0" applyFont="1" applyFill="1" applyAlignment="1" applyProtection="1">
      <alignment horizontal="center"/>
    </xf>
    <xf numFmtId="0" fontId="11" fillId="18" borderId="0" xfId="0" applyFont="1" applyFill="1" applyBorder="1" applyAlignment="1" applyProtection="1">
      <alignment horizontal="center"/>
    </xf>
    <xf numFmtId="0" fontId="23" fillId="16" borderId="1" xfId="0" applyFont="1" applyFill="1" applyBorder="1" applyAlignment="1" applyProtection="1">
      <alignment horizontal="center"/>
    </xf>
    <xf numFmtId="164" fontId="24" fillId="0" borderId="0" xfId="0" applyNumberFormat="1" applyFont="1" applyAlignment="1" applyProtection="1">
      <alignment horizontal="center" vertical="center"/>
    </xf>
    <xf numFmtId="167" fontId="25" fillId="8" borderId="16" xfId="0" applyNumberFormat="1" applyFont="1" applyFill="1" applyBorder="1" applyAlignment="1" applyProtection="1">
      <alignment horizontal="center" vertical="center"/>
    </xf>
    <xf numFmtId="167" fontId="25" fillId="8" borderId="1" xfId="0" applyNumberFormat="1" applyFont="1" applyFill="1" applyBorder="1" applyAlignment="1" applyProtection="1">
      <alignment horizontal="center" vertical="center"/>
    </xf>
    <xf numFmtId="0" fontId="25" fillId="8" borderId="1" xfId="0" applyNumberFormat="1" applyFont="1" applyFill="1" applyBorder="1" applyAlignment="1" applyProtection="1">
      <alignment horizontal="center" vertical="center"/>
    </xf>
    <xf numFmtId="167" fontId="26" fillId="26" borderId="16" xfId="0" applyNumberFormat="1" applyFont="1" applyFill="1" applyBorder="1" applyAlignment="1" applyProtection="1">
      <alignment horizontal="center" vertical="center"/>
    </xf>
    <xf numFmtId="0" fontId="24" fillId="16" borderId="1" xfId="0" applyFont="1" applyFill="1" applyBorder="1" applyAlignment="1" applyProtection="1">
      <alignment horizontal="center"/>
    </xf>
    <xf numFmtId="167" fontId="26" fillId="21" borderId="19" xfId="0" applyNumberFormat="1" applyFont="1" applyFill="1" applyBorder="1" applyAlignment="1" applyProtection="1">
      <alignment horizontal="center" vertical="center"/>
    </xf>
    <xf numFmtId="167" fontId="26" fillId="21" borderId="18" xfId="0" applyNumberFormat="1" applyFont="1" applyFill="1" applyBorder="1" applyAlignment="1" applyProtection="1">
      <alignment horizontal="center" vertical="center"/>
    </xf>
    <xf numFmtId="167" fontId="26" fillId="26" borderId="19" xfId="0" applyNumberFormat="1" applyFont="1" applyFill="1" applyBorder="1" applyAlignment="1" applyProtection="1">
      <alignment horizontal="center" vertical="center"/>
    </xf>
    <xf numFmtId="167" fontId="26" fillId="26" borderId="18" xfId="0" applyNumberFormat="1" applyFont="1" applyFill="1" applyBorder="1" applyAlignment="1" applyProtection="1">
      <alignment horizontal="center" vertical="center"/>
    </xf>
    <xf numFmtId="167" fontId="24" fillId="0" borderId="0" xfId="0" applyNumberFormat="1" applyFont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/>
    </xf>
    <xf numFmtId="164" fontId="25" fillId="8" borderId="0" xfId="0" applyNumberFormat="1" applyFont="1" applyFill="1" applyBorder="1" applyAlignment="1" applyProtection="1">
      <alignment horizontal="center" vertical="center"/>
    </xf>
    <xf numFmtId="167" fontId="25" fillId="8" borderId="0" xfId="0" applyNumberFormat="1" applyFont="1" applyFill="1" applyBorder="1" applyAlignment="1" applyProtection="1">
      <alignment horizontal="center" vertical="center"/>
    </xf>
    <xf numFmtId="167" fontId="28" fillId="26" borderId="16" xfId="0" applyNumberFormat="1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 applyProtection="1">
      <alignment horizontal="center"/>
    </xf>
    <xf numFmtId="167" fontId="28" fillId="21" borderId="19" xfId="0" applyNumberFormat="1" applyFont="1" applyFill="1" applyBorder="1" applyAlignment="1" applyProtection="1">
      <alignment horizontal="center" vertical="center"/>
    </xf>
    <xf numFmtId="167" fontId="28" fillId="21" borderId="18" xfId="0" applyNumberFormat="1" applyFont="1" applyFill="1" applyBorder="1" applyAlignment="1" applyProtection="1">
      <alignment horizontal="center" vertical="center"/>
    </xf>
    <xf numFmtId="167" fontId="28" fillId="26" borderId="19" xfId="0" applyNumberFormat="1" applyFont="1" applyFill="1" applyBorder="1" applyAlignment="1" applyProtection="1">
      <alignment horizontal="center" vertical="center"/>
    </xf>
    <xf numFmtId="167" fontId="28" fillId="26" borderId="18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/>
    </xf>
    <xf numFmtId="164" fontId="30" fillId="8" borderId="0" xfId="0" applyNumberFormat="1" applyFont="1" applyFill="1" applyBorder="1" applyAlignment="1" applyProtection="1">
      <alignment horizontal="center"/>
    </xf>
    <xf numFmtId="167" fontId="30" fillId="8" borderId="0" xfId="0" applyNumberFormat="1" applyFont="1" applyFill="1" applyBorder="1" applyAlignment="1" applyProtection="1">
      <alignment horizontal="center"/>
    </xf>
    <xf numFmtId="167" fontId="30" fillId="8" borderId="1" xfId="0" applyNumberFormat="1" applyFont="1" applyFill="1" applyBorder="1" applyAlignment="1" applyProtection="1">
      <alignment horizontal="center"/>
    </xf>
    <xf numFmtId="0" fontId="30" fillId="8" borderId="1" xfId="0" applyNumberFormat="1" applyFont="1" applyFill="1" applyBorder="1" applyAlignment="1" applyProtection="1">
      <alignment horizontal="center"/>
    </xf>
    <xf numFmtId="167" fontId="31" fillId="26" borderId="16" xfId="0" applyNumberFormat="1" applyFont="1" applyFill="1" applyBorder="1" applyAlignment="1" applyProtection="1">
      <alignment horizontal="center" vertical="center"/>
    </xf>
    <xf numFmtId="0" fontId="24" fillId="8" borderId="1" xfId="0" applyFont="1" applyFill="1" applyBorder="1" applyAlignment="1" applyProtection="1">
      <alignment horizontal="center"/>
    </xf>
    <xf numFmtId="167" fontId="31" fillId="21" borderId="19" xfId="0" applyNumberFormat="1" applyFont="1" applyFill="1" applyBorder="1" applyAlignment="1" applyProtection="1">
      <alignment horizontal="center" vertical="center"/>
    </xf>
    <xf numFmtId="167" fontId="31" fillId="21" borderId="18" xfId="0" applyNumberFormat="1" applyFont="1" applyFill="1" applyBorder="1" applyAlignment="1" applyProtection="1">
      <alignment horizontal="center" vertical="center"/>
    </xf>
    <xf numFmtId="167" fontId="31" fillId="26" borderId="19" xfId="0" applyNumberFormat="1" applyFont="1" applyFill="1" applyBorder="1" applyAlignment="1" applyProtection="1">
      <alignment horizontal="center" vertical="center"/>
    </xf>
    <xf numFmtId="167" fontId="31" fillId="26" borderId="18" xfId="0" applyNumberFormat="1" applyFont="1" applyFill="1" applyBorder="1" applyAlignment="1" applyProtection="1">
      <alignment horizontal="center" vertical="center"/>
    </xf>
    <xf numFmtId="0" fontId="23" fillId="27" borderId="1" xfId="0" applyFont="1" applyFill="1" applyBorder="1" applyAlignment="1" applyProtection="1">
      <alignment horizontal="center"/>
    </xf>
    <xf numFmtId="164" fontId="32" fillId="8" borderId="0" xfId="0" applyNumberFormat="1" applyFont="1" applyFill="1" applyBorder="1" applyAlignment="1" applyProtection="1">
      <alignment horizontal="center" vertical="center"/>
    </xf>
    <xf numFmtId="167" fontId="32" fillId="8" borderId="0" xfId="0" applyNumberFormat="1" applyFont="1" applyFill="1" applyBorder="1" applyAlignment="1" applyProtection="1">
      <alignment horizontal="center" vertical="center"/>
    </xf>
    <xf numFmtId="167" fontId="32" fillId="8" borderId="1" xfId="0" applyNumberFormat="1" applyFont="1" applyFill="1" applyBorder="1" applyAlignment="1" applyProtection="1">
      <alignment horizontal="center" vertical="center"/>
    </xf>
    <xf numFmtId="0" fontId="32" fillId="8" borderId="1" xfId="0" applyNumberFormat="1" applyFont="1" applyFill="1" applyBorder="1" applyAlignment="1" applyProtection="1">
      <alignment horizontal="center" vertical="center"/>
    </xf>
    <xf numFmtId="10" fontId="33" fillId="26" borderId="18" xfId="0" applyNumberFormat="1" applyFont="1" applyFill="1" applyBorder="1" applyAlignment="1" applyProtection="1">
      <alignment horizontal="center" vertical="center"/>
    </xf>
    <xf numFmtId="0" fontId="24" fillId="27" borderId="1" xfId="0" applyFont="1" applyFill="1" applyBorder="1" applyAlignment="1" applyProtection="1">
      <alignment horizontal="center"/>
    </xf>
    <xf numFmtId="167" fontId="33" fillId="21" borderId="20" xfId="0" applyNumberFormat="1" applyFont="1" applyFill="1" applyBorder="1" applyAlignment="1" applyProtection="1">
      <alignment horizontal="center" vertical="center"/>
    </xf>
    <xf numFmtId="0" fontId="24" fillId="27" borderId="21" xfId="0" applyFont="1" applyFill="1" applyBorder="1" applyAlignment="1" applyProtection="1">
      <alignment horizontal="center"/>
    </xf>
    <xf numFmtId="167" fontId="33" fillId="26" borderId="22" xfId="0" applyNumberFormat="1" applyFont="1" applyFill="1" applyBorder="1" applyAlignment="1" applyProtection="1">
      <alignment horizontal="center" vertical="center"/>
    </xf>
    <xf numFmtId="10" fontId="33" fillId="21" borderId="18" xfId="0" applyNumberFormat="1" applyFont="1" applyFill="1" applyBorder="1" applyAlignment="1" applyProtection="1">
      <alignment horizontal="center" vertical="center"/>
    </xf>
    <xf numFmtId="167" fontId="33" fillId="21" borderId="22" xfId="0" applyNumberFormat="1" applyFont="1" applyFill="1" applyBorder="1" applyAlignment="1" applyProtection="1">
      <alignment horizontal="center" vertical="center"/>
    </xf>
    <xf numFmtId="49" fontId="14" fillId="28" borderId="1" xfId="0" applyNumberFormat="1" applyFont="1" applyFill="1" applyBorder="1" applyAlignment="1" applyProtection="1">
      <alignment horizontal="center"/>
    </xf>
    <xf numFmtId="164" fontId="22" fillId="0" borderId="0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167" fontId="11" fillId="0" borderId="0" xfId="0" applyNumberFormat="1" applyFont="1" applyFill="1" applyAlignment="1" applyProtection="1">
      <alignment horizontal="center" vertical="center"/>
    </xf>
    <xf numFmtId="0" fontId="14" fillId="28" borderId="1" xfId="0" applyFont="1" applyFill="1" applyBorder="1" applyAlignment="1" applyProtection="1">
      <alignment horizontal="center"/>
    </xf>
    <xf numFmtId="167" fontId="11" fillId="0" borderId="0" xfId="0" applyNumberFormat="1" applyFont="1" applyFill="1" applyBorder="1" applyAlignment="1" applyProtection="1">
      <alignment horizontal="center" vertical="center"/>
    </xf>
    <xf numFmtId="167" fontId="14" fillId="0" borderId="0" xfId="0" applyNumberFormat="1" applyFont="1" applyFill="1" applyBorder="1" applyAlignment="1" applyProtection="1">
      <alignment horizontal="center" vertical="center"/>
    </xf>
    <xf numFmtId="0" fontId="14" fillId="28" borderId="23" xfId="0" applyFont="1" applyFill="1" applyBorder="1" applyAlignment="1" applyProtection="1">
      <alignment horizontal="center"/>
    </xf>
    <xf numFmtId="167" fontId="11" fillId="0" borderId="24" xfId="0" applyNumberFormat="1" applyFont="1" applyFill="1" applyBorder="1" applyAlignment="1" applyProtection="1">
      <alignment horizontal="center" vertical="center"/>
    </xf>
    <xf numFmtId="167" fontId="11" fillId="0" borderId="25" xfId="0" applyNumberFormat="1" applyFont="1" applyFill="1" applyBorder="1" applyAlignment="1" applyProtection="1">
      <alignment horizontal="center" vertical="center"/>
    </xf>
    <xf numFmtId="167" fontId="11" fillId="0" borderId="26" xfId="0" applyNumberFormat="1" applyFont="1" applyFill="1" applyBorder="1" applyAlignment="1" applyProtection="1">
      <alignment horizontal="center" vertical="center"/>
    </xf>
    <xf numFmtId="167" fontId="11" fillId="0" borderId="3" xfId="0" applyNumberFormat="1" applyFont="1" applyFill="1" applyBorder="1" applyAlignment="1" applyProtection="1">
      <alignment horizontal="center" vertical="center"/>
    </xf>
    <xf numFmtId="49" fontId="14" fillId="14" borderId="1" xfId="0" applyNumberFormat="1" applyFont="1" applyFill="1" applyBorder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44" fontId="11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44" fontId="11" fillId="0" borderId="26" xfId="0" applyNumberFormat="1" applyFont="1" applyFill="1" applyBorder="1" applyAlignment="1" applyProtection="1">
      <alignment horizontal="center"/>
    </xf>
    <xf numFmtId="0" fontId="14" fillId="14" borderId="1" xfId="0" applyFont="1" applyFill="1" applyBorder="1" applyAlignment="1" applyProtection="1">
      <alignment horizontal="center"/>
    </xf>
    <xf numFmtId="0" fontId="11" fillId="0" borderId="0" xfId="0" applyNumberFormat="1" applyFont="1" applyBorder="1" applyAlignment="1" applyProtection="1">
      <alignment horizontal="center" vertical="center"/>
    </xf>
    <xf numFmtId="10" fontId="14" fillId="0" borderId="0" xfId="0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Border="1" applyAlignment="1" applyProtection="1">
      <alignment horizontal="center" vertical="center"/>
    </xf>
    <xf numFmtId="0" fontId="11" fillId="0" borderId="26" xfId="0" applyNumberFormat="1" applyFont="1" applyBorder="1" applyAlignment="1" applyProtection="1">
      <alignment horizontal="center" vertical="center"/>
    </xf>
    <xf numFmtId="167" fontId="34" fillId="0" borderId="0" xfId="0" applyNumberFormat="1" applyFont="1" applyFill="1" applyBorder="1" applyAlignment="1" applyProtection="1">
      <alignment horizontal="center" vertical="center"/>
    </xf>
    <xf numFmtId="0" fontId="22" fillId="0" borderId="26" xfId="0" applyFont="1" applyFill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22" fillId="0" borderId="3" xfId="0" applyFont="1" applyFill="1" applyBorder="1" applyAlignment="1" applyProtection="1">
      <alignment horizontal="center" vertical="center"/>
    </xf>
    <xf numFmtId="49" fontId="14" fillId="29" borderId="1" xfId="0" applyNumberFormat="1" applyFont="1" applyFill="1" applyBorder="1" applyAlignment="1" applyProtection="1">
      <alignment horizontal="center"/>
    </xf>
    <xf numFmtId="0" fontId="14" fillId="29" borderId="1" xfId="0" applyFont="1" applyFill="1" applyBorder="1" applyAlignment="1" applyProtection="1">
      <alignment horizontal="center"/>
    </xf>
    <xf numFmtId="49" fontId="11" fillId="4" borderId="1" xfId="0" applyNumberFormat="1" applyFont="1" applyFill="1" applyBorder="1" applyAlignment="1" applyProtection="1">
      <alignment horizontal="center"/>
    </xf>
    <xf numFmtId="0" fontId="11" fillId="4" borderId="1" xfId="0" applyFont="1" applyFill="1" applyBorder="1" applyAlignment="1" applyProtection="1">
      <alignment horizontal="center"/>
    </xf>
    <xf numFmtId="49" fontId="11" fillId="7" borderId="1" xfId="0" applyNumberFormat="1" applyFont="1" applyFill="1" applyBorder="1" applyAlignment="1" applyProtection="1">
      <alignment horizontal="center"/>
    </xf>
    <xf numFmtId="167" fontId="6" fillId="0" borderId="26" xfId="0" applyNumberFormat="1" applyFont="1" applyFill="1" applyBorder="1" applyAlignment="1" applyProtection="1">
      <alignment horizontal="center" vertical="center"/>
    </xf>
    <xf numFmtId="0" fontId="11" fillId="30" borderId="1" xfId="0" applyFont="1" applyFill="1" applyBorder="1" applyAlignment="1" applyProtection="1">
      <alignment horizontal="center"/>
    </xf>
    <xf numFmtId="44" fontId="11" fillId="0" borderId="3" xfId="0" applyNumberFormat="1" applyFont="1" applyFill="1" applyBorder="1" applyAlignment="1" applyProtection="1">
      <alignment horizont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167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167" fontId="6" fillId="0" borderId="3" xfId="0" applyNumberFormat="1" applyFont="1" applyFill="1" applyBorder="1" applyAlignment="1" applyProtection="1">
      <alignment horizontal="center" vertical="center"/>
    </xf>
    <xf numFmtId="49" fontId="14" fillId="10" borderId="1" xfId="0" applyNumberFormat="1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horizontal="center" vertical="center"/>
    </xf>
    <xf numFmtId="0" fontId="11" fillId="31" borderId="1" xfId="0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165" fontId="14" fillId="7" borderId="18" xfId="0" applyNumberFormat="1" applyFont="1" applyFill="1" applyBorder="1" applyAlignment="1" applyProtection="1">
      <alignment horizontal="center"/>
    </xf>
    <xf numFmtId="165" fontId="14" fillId="7" borderId="16" xfId="0" applyNumberFormat="1" applyFont="1" applyFill="1" applyBorder="1" applyAlignment="1" applyProtection="1">
      <alignment horizontal="center"/>
    </xf>
    <xf numFmtId="0" fontId="14" fillId="7" borderId="16" xfId="0" applyFont="1" applyFill="1" applyBorder="1" applyAlignment="1" applyProtection="1">
      <alignment horizontal="center"/>
    </xf>
    <xf numFmtId="165" fontId="6" fillId="7" borderId="8" xfId="0" applyNumberFormat="1" applyFont="1" applyFill="1" applyBorder="1" applyAlignment="1" applyProtection="1">
      <alignment horizontal="center" vertical="center"/>
    </xf>
    <xf numFmtId="165" fontId="6" fillId="7" borderId="5" xfId="0" applyNumberFormat="1" applyFont="1" applyFill="1" applyBorder="1" applyAlignment="1" applyProtection="1">
      <alignment horizontal="center" vertical="center"/>
    </xf>
    <xf numFmtId="165" fontId="6" fillId="7" borderId="4" xfId="0" applyNumberFormat="1" applyFont="1" applyFill="1" applyBorder="1" applyAlignment="1" applyProtection="1">
      <alignment horizontal="center" vertical="center"/>
    </xf>
    <xf numFmtId="165" fontId="6" fillId="7" borderId="14" xfId="0" applyNumberFormat="1" applyFont="1" applyFill="1" applyBorder="1" applyAlignment="1" applyProtection="1">
      <alignment horizontal="center" vertical="center"/>
    </xf>
    <xf numFmtId="165" fontId="6" fillId="7" borderId="12" xfId="0" applyNumberFormat="1" applyFont="1" applyFill="1" applyBorder="1" applyAlignment="1" applyProtection="1">
      <alignment horizontal="center" vertical="center"/>
    </xf>
    <xf numFmtId="165" fontId="6" fillId="7" borderId="13" xfId="0" applyNumberFormat="1" applyFont="1" applyFill="1" applyBorder="1" applyAlignment="1" applyProtection="1">
      <alignment horizontal="center" vertical="center"/>
    </xf>
    <xf numFmtId="165" fontId="6" fillId="19" borderId="8" xfId="0" applyNumberFormat="1" applyFont="1" applyFill="1" applyBorder="1" applyAlignment="1" applyProtection="1">
      <alignment horizontal="center" vertical="center"/>
    </xf>
    <xf numFmtId="165" fontId="6" fillId="19" borderId="5" xfId="0" applyNumberFormat="1" applyFont="1" applyFill="1" applyBorder="1" applyAlignment="1" applyProtection="1">
      <alignment horizontal="center" vertical="center"/>
    </xf>
    <xf numFmtId="165" fontId="6" fillId="19" borderId="14" xfId="0" applyNumberFormat="1" applyFont="1" applyFill="1" applyBorder="1" applyAlignment="1" applyProtection="1">
      <alignment horizontal="center" vertical="center"/>
    </xf>
    <xf numFmtId="165" fontId="6" fillId="19" borderId="12" xfId="0" applyNumberFormat="1" applyFont="1" applyFill="1" applyBorder="1" applyAlignment="1" applyProtection="1">
      <alignment horizontal="center" vertical="center"/>
    </xf>
    <xf numFmtId="165" fontId="6" fillId="19" borderId="4" xfId="0" applyNumberFormat="1" applyFont="1" applyFill="1" applyBorder="1" applyAlignment="1" applyProtection="1">
      <alignment horizontal="center" vertical="center"/>
    </xf>
    <xf numFmtId="165" fontId="6" fillId="19" borderId="13" xfId="0" applyNumberFormat="1" applyFont="1" applyFill="1" applyBorder="1" applyAlignment="1" applyProtection="1">
      <alignment horizontal="center" vertical="center"/>
    </xf>
    <xf numFmtId="165" fontId="6" fillId="7" borderId="6" xfId="0" applyNumberFormat="1" applyFont="1" applyFill="1" applyBorder="1" applyAlignment="1" applyProtection="1">
      <alignment horizontal="center" vertical="center"/>
    </xf>
    <xf numFmtId="165" fontId="6" fillId="7" borderId="11" xfId="0" applyNumberFormat="1" applyFont="1" applyFill="1" applyBorder="1" applyAlignment="1" applyProtection="1">
      <alignment horizontal="center" vertical="center"/>
    </xf>
    <xf numFmtId="0" fontId="0" fillId="14" borderId="0" xfId="0" applyFill="1" applyAlignment="1"/>
    <xf numFmtId="165" fontId="6" fillId="14" borderId="6" xfId="0" applyNumberFormat="1" applyFont="1" applyFill="1" applyBorder="1" applyAlignment="1" applyProtection="1">
      <alignment horizontal="center" vertical="center"/>
    </xf>
    <xf numFmtId="165" fontId="6" fillId="14" borderId="5" xfId="0" applyNumberFormat="1" applyFont="1" applyFill="1" applyBorder="1" applyAlignment="1" applyProtection="1">
      <alignment horizontal="center" vertical="center"/>
    </xf>
    <xf numFmtId="0" fontId="6" fillId="14" borderId="4" xfId="0" applyNumberFormat="1" applyFont="1" applyFill="1" applyBorder="1" applyAlignment="1" applyProtection="1">
      <alignment horizontal="center" vertical="center"/>
    </xf>
    <xf numFmtId="165" fontId="6" fillId="14" borderId="3" xfId="0" applyNumberFormat="1" applyFont="1" applyFill="1" applyBorder="1" applyAlignment="1" applyProtection="1">
      <alignment horizontal="center" vertical="center"/>
    </xf>
    <xf numFmtId="165" fontId="6" fillId="14" borderId="0" xfId="0" applyNumberFormat="1" applyFont="1" applyFill="1" applyBorder="1" applyAlignment="1" applyProtection="1">
      <alignment horizontal="center" vertical="center"/>
    </xf>
    <xf numFmtId="0" fontId="6" fillId="14" borderId="2" xfId="0" applyNumberFormat="1" applyFont="1" applyFill="1" applyBorder="1" applyAlignment="1" applyProtection="1">
      <alignment horizontal="center" vertical="center"/>
    </xf>
    <xf numFmtId="14" fontId="5" fillId="14" borderId="1" xfId="0" applyNumberFormat="1" applyFont="1" applyFill="1" applyBorder="1"/>
    <xf numFmtId="44" fontId="8" fillId="14" borderId="1" xfId="1" applyNumberFormat="1" applyFont="1" applyFill="1" applyBorder="1" applyAlignment="1" applyProtection="1">
      <alignment horizontal="center" vertical="center"/>
    </xf>
    <xf numFmtId="0" fontId="7" fillId="14" borderId="1" xfId="0" applyFont="1" applyFill="1" applyBorder="1" applyAlignment="1" applyProtection="1">
      <alignment horizontal="center"/>
    </xf>
    <xf numFmtId="44" fontId="6" fillId="14" borderId="1" xfId="1" applyNumberFormat="1" applyFont="1" applyFill="1" applyBorder="1" applyAlignment="1" applyProtection="1">
      <alignment horizontal="center" vertical="top"/>
    </xf>
    <xf numFmtId="0" fontId="0" fillId="32" borderId="0" xfId="0" applyFill="1" applyAlignment="1"/>
    <xf numFmtId="165" fontId="6" fillId="32" borderId="6" xfId="0" applyNumberFormat="1" applyFont="1" applyFill="1" applyBorder="1" applyAlignment="1" applyProtection="1">
      <alignment horizontal="center" vertical="center"/>
    </xf>
    <xf numFmtId="165" fontId="6" fillId="32" borderId="5" xfId="0" applyNumberFormat="1" applyFont="1" applyFill="1" applyBorder="1" applyAlignment="1" applyProtection="1">
      <alignment horizontal="center" vertical="center"/>
    </xf>
    <xf numFmtId="0" fontId="6" fillId="32" borderId="4" xfId="0" applyNumberFormat="1" applyFont="1" applyFill="1" applyBorder="1" applyAlignment="1" applyProtection="1">
      <alignment horizontal="center" vertical="center"/>
    </xf>
    <xf numFmtId="165" fontId="6" fillId="32" borderId="3" xfId="0" applyNumberFormat="1" applyFont="1" applyFill="1" applyBorder="1" applyAlignment="1" applyProtection="1">
      <alignment horizontal="center" vertical="center"/>
    </xf>
    <xf numFmtId="165" fontId="6" fillId="32" borderId="0" xfId="0" applyNumberFormat="1" applyFont="1" applyFill="1" applyBorder="1" applyAlignment="1" applyProtection="1">
      <alignment horizontal="center" vertical="center"/>
    </xf>
    <xf numFmtId="0" fontId="6" fillId="32" borderId="2" xfId="0" applyNumberFormat="1" applyFont="1" applyFill="1" applyBorder="1" applyAlignment="1" applyProtection="1">
      <alignment horizontal="center" vertical="center"/>
    </xf>
    <xf numFmtId="14" fontId="5" fillId="32" borderId="1" xfId="0" applyNumberFormat="1" applyFont="1" applyFill="1" applyBorder="1"/>
    <xf numFmtId="44" fontId="8" fillId="32" borderId="1" xfId="1" applyNumberFormat="1" applyFont="1" applyFill="1" applyBorder="1" applyAlignment="1" applyProtection="1">
      <alignment horizontal="center" vertical="center"/>
    </xf>
    <xf numFmtId="0" fontId="7" fillId="32" borderId="1" xfId="0" applyFont="1" applyFill="1" applyBorder="1" applyAlignment="1" applyProtection="1">
      <alignment horizontal="center"/>
    </xf>
    <xf numFmtId="44" fontId="6" fillId="32" borderId="1" xfId="1" applyNumberFormat="1" applyFont="1" applyFill="1" applyBorder="1" applyAlignment="1" applyProtection="1">
      <alignment horizontal="center" vertical="top"/>
    </xf>
  </cellXfs>
  <cellStyles count="5">
    <cellStyle name="20 % - Accent4" xfId="3" builtinId="42"/>
    <cellStyle name="Insatisfaisant" xfId="2" builtinId="27"/>
    <cellStyle name="Lien hypertexte" xfId="4" builtinId="8"/>
    <cellStyle name="Monétaire" xfId="1" builtinId="4"/>
    <cellStyle name="Normal" xfId="0" builtinId="0"/>
  </cellStyles>
  <dxfs count="49"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D1-40A3-91F9-413A70B7C62C}"/>
            </c:ext>
          </c:extLst>
        </c:ser>
        <c:ser>
          <c:idx val="1"/>
          <c:order val="1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D1-40A3-91F9-413A70B7C6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one"/>
        <c:axId val="49925504"/>
        <c:axId val="49931392"/>
        <c:axId val="97372800"/>
      </c:bar3DChart>
      <c:catAx>
        <c:axId val="499255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9931392"/>
        <c:crosses val="autoZero"/>
        <c:auto val="1"/>
        <c:lblAlgn val="ctr"/>
        <c:lblOffset val="100"/>
        <c:noMultiLvlLbl val="0"/>
      </c:catAx>
      <c:valAx>
        <c:axId val="49931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9925504"/>
        <c:crosses val="autoZero"/>
        <c:crossBetween val="between"/>
      </c:valAx>
      <c:serAx>
        <c:axId val="97372800"/>
        <c:scaling>
          <c:orientation val="minMax"/>
        </c:scaling>
        <c:delete val="0"/>
        <c:axPos val="b"/>
        <c:majorTickMark val="out"/>
        <c:minorTickMark val="none"/>
        <c:tickLblPos val="nextTo"/>
        <c:crossAx val="49931392"/>
        <c:crosses val="autoZero"/>
      </c:serAx>
      <c:spPr>
        <a:noFill/>
        <a:ln w="25400">
          <a:noFill/>
        </a:ln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11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4417373465679399E-2"/>
          <c:y val="1.0921612548181183E-2"/>
          <c:w val="0.93835766443121726"/>
          <c:h val="0.78033650757225237"/>
        </c:manualLayout>
      </c:layout>
      <c:bar3DChart>
        <c:barDir val="col"/>
        <c:grouping val="standard"/>
        <c:varyColors val="0"/>
        <c:ser>
          <c:idx val="0"/>
          <c:order val="0"/>
          <c:invertIfNegative val="0"/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D-5C5D-4279-9C84-EEBF7715B89D}"/>
              </c:ext>
            </c:extLst>
          </c:dPt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ss!#REF!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2E-5C5D-4279-9C84-EEBF7715B8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75"/>
        <c:shape val="box"/>
        <c:axId val="106821888"/>
        <c:axId val="107155456"/>
        <c:axId val="97370560"/>
      </c:bar3DChart>
      <c:catAx>
        <c:axId val="1068218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7155456"/>
        <c:crosses val="autoZero"/>
        <c:auto val="1"/>
        <c:lblAlgn val="ctr"/>
        <c:lblOffset val="100"/>
        <c:noMultiLvlLbl val="0"/>
      </c:catAx>
      <c:valAx>
        <c:axId val="107155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821888"/>
        <c:crosses val="autoZero"/>
        <c:crossBetween val="between"/>
        <c:majorUnit val="1"/>
      </c:valAx>
      <c:serAx>
        <c:axId val="97370560"/>
        <c:scaling>
          <c:orientation val="minMax"/>
        </c:scaling>
        <c:delete val="0"/>
        <c:axPos val="b"/>
        <c:majorTickMark val="out"/>
        <c:minorTickMark val="none"/>
        <c:tickLblPos val="nextTo"/>
        <c:crossAx val="107155456"/>
        <c:crosses val="autoZero"/>
      </c:ser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103911</xdr:colOff>
      <xdr:row>49</xdr:row>
      <xdr:rowOff>34636</xdr:rowOff>
    </xdr:from>
    <xdr:to>
      <xdr:col>5</xdr:col>
      <xdr:colOff>1056411</xdr:colOff>
      <xdr:row>52</xdr:row>
      <xdr:rowOff>103908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888176</xdr:colOff>
      <xdr:row>19</xdr:row>
      <xdr:rowOff>163287</xdr:rowOff>
    </xdr:from>
    <xdr:to>
      <xdr:col>14</xdr:col>
      <xdr:colOff>799112</xdr:colOff>
      <xdr:row>58</xdr:row>
      <xdr:rowOff>165760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VIENNOISERIE%20MOTEUR%20COMMUN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2"/>
      <sheetName val="Graphique1"/>
      <sheetName val="MODELE"/>
      <sheetName val="GEN"/>
      <sheetName val="AUBRAS Michael"/>
      <sheetName val="BASIR Mohamed"/>
      <sheetName val="BAESA Cédric"/>
      <sheetName val="BALZAN Geoffrey"/>
      <sheetName val="BAUMGARTEN Thomas"/>
      <sheetName val="BIDALLE Julien"/>
      <sheetName val="BOUCHET Olivier"/>
      <sheetName val="BOUGEL Matthieu"/>
      <sheetName val="CADART Julien"/>
      <sheetName val="CALAVARA"/>
      <sheetName val="CALGARO Guillaume"/>
      <sheetName val="CIESILSKI Julien"/>
      <sheetName val="CHENET Johan"/>
      <sheetName val="CHEVALIN Marvin"/>
      <sheetName val="COLAS Éric"/>
      <sheetName val="COLLARDEY Jb"/>
      <sheetName val="COLLIER Thomas"/>
      <sheetName val="CUADRADO François"/>
      <sheetName val=" DESPORTES Alex"/>
      <sheetName val="DODET Boris"/>
      <sheetName val="DOIN Florian"/>
      <sheetName val=" DUBUC Major"/>
      <sheetName val="ESPOSITO Marco"/>
      <sheetName val="GARRO Cedric"/>
      <sheetName val="GENTNER "/>
      <sheetName val="GERLIER"/>
      <sheetName val="GERY Philippe"/>
      <sheetName val="GOETGUELUCK Mickael"/>
      <sheetName val="GOOSE Julien"/>
      <sheetName val="GUYOMAR  Florian"/>
      <sheetName val="HUVIER Maxence"/>
      <sheetName val="KOUKOUI Aeriti"/>
      <sheetName val="LABAUDINIERE Julien"/>
      <sheetName val="LAFFUT Gerome"/>
      <sheetName val="LEBRUN Thomas"/>
      <sheetName val="LEFEBVRE Jerome "/>
      <sheetName val="LE GOFF Steven"/>
      <sheetName val="LEQUEUX Amélien"/>
      <sheetName val="LITAIZE Kevin"/>
      <sheetName val="MALADRY Pierre"/>
      <sheetName val="MANIA Florian"/>
      <sheetName val="MANARANCHE Julien"/>
      <sheetName val="MARCINKOWSKI"/>
      <sheetName val="MATHIEU Victor"/>
      <sheetName val="MAURICE Thomas"/>
      <sheetName val="MEURIOT Thomas"/>
      <sheetName val="MINIAMA Yohan"/>
      <sheetName val="NICOD Florian"/>
      <sheetName val="OZEE Renald"/>
      <sheetName val="PALACIO Tancrede"/>
      <sheetName val="PIALAT"/>
      <sheetName val="PIANZI Ludovic"/>
      <sheetName val="PISANI Sébastien"/>
      <sheetName val="PORTA Adrien"/>
      <sheetName val="POUILLET Didier"/>
      <sheetName val="REMY Fred"/>
      <sheetName val="RENAULT Sylvain"/>
      <sheetName val="RICHARD  axel"/>
      <sheetName val="RIUS Steph"/>
      <sheetName val="ROUGEOT Steven"/>
      <sheetName val="SAADA"/>
      <sheetName val="SANJUAN Raph"/>
      <sheetName val="STAERMAN David"/>
      <sheetName val="TISSERANT Alexandre "/>
      <sheetName val="VIRLIN Nicolas"/>
      <sheetName val="WILTORD Matthieu"/>
      <sheetName val="BILLET"/>
      <sheetName val="DATES"/>
    </sheetNames>
    <sheetDataSet>
      <sheetData sheetId="0" refreshError="1"/>
      <sheetData sheetId="1" refreshError="1"/>
      <sheetData sheetId="2"/>
      <sheetData sheetId="3">
        <row r="2">
          <cell r="D2" t="str">
            <v>ABSENT</v>
          </cell>
        </row>
        <row r="4">
          <cell r="AH4">
            <v>7.7999999999999989</v>
          </cell>
        </row>
        <row r="5">
          <cell r="AH5">
            <v>9.5</v>
          </cell>
        </row>
        <row r="6">
          <cell r="AH6">
            <v>8.8999999999999986</v>
          </cell>
        </row>
        <row r="7">
          <cell r="AH7">
            <v>0</v>
          </cell>
        </row>
        <row r="8">
          <cell r="AH8">
            <v>2.85</v>
          </cell>
        </row>
        <row r="51">
          <cell r="AM51">
            <v>0</v>
          </cell>
        </row>
      </sheetData>
      <sheetData sheetId="4">
        <row r="5">
          <cell r="B5">
            <v>0</v>
          </cell>
          <cell r="C5">
            <v>0</v>
          </cell>
        </row>
      </sheetData>
      <sheetData sheetId="5">
        <row r="5">
          <cell r="B5">
            <v>0</v>
          </cell>
          <cell r="C5">
            <v>0</v>
          </cell>
        </row>
      </sheetData>
      <sheetData sheetId="6">
        <row r="4">
          <cell r="B4">
            <v>43766</v>
          </cell>
          <cell r="C4">
            <v>7</v>
          </cell>
        </row>
      </sheetData>
      <sheetData sheetId="7">
        <row r="4">
          <cell r="B4">
            <v>43374</v>
          </cell>
          <cell r="C4">
            <v>10</v>
          </cell>
        </row>
      </sheetData>
      <sheetData sheetId="8">
        <row r="4">
          <cell r="B4">
            <v>43454</v>
          </cell>
          <cell r="C4">
            <v>16</v>
          </cell>
        </row>
      </sheetData>
      <sheetData sheetId="9">
        <row r="4">
          <cell r="B4">
            <v>43529</v>
          </cell>
          <cell r="C4">
            <v>5</v>
          </cell>
        </row>
      </sheetData>
      <sheetData sheetId="10">
        <row r="4">
          <cell r="B4">
            <v>43418</v>
          </cell>
          <cell r="C4">
            <v>30</v>
          </cell>
        </row>
      </sheetData>
      <sheetData sheetId="11">
        <row r="5">
          <cell r="B5">
            <v>0</v>
          </cell>
          <cell r="C5">
            <v>0</v>
          </cell>
        </row>
      </sheetData>
      <sheetData sheetId="12">
        <row r="5">
          <cell r="B5">
            <v>0</v>
          </cell>
          <cell r="C5">
            <v>0</v>
          </cell>
        </row>
      </sheetData>
      <sheetData sheetId="13">
        <row r="5">
          <cell r="B5">
            <v>0</v>
          </cell>
          <cell r="C5">
            <v>0</v>
          </cell>
        </row>
      </sheetData>
      <sheetData sheetId="14">
        <row r="4">
          <cell r="B4">
            <v>43383</v>
          </cell>
          <cell r="C4">
            <v>10</v>
          </cell>
        </row>
      </sheetData>
      <sheetData sheetId="15">
        <row r="4">
          <cell r="B4">
            <v>43474</v>
          </cell>
          <cell r="C4">
            <v>20</v>
          </cell>
        </row>
      </sheetData>
      <sheetData sheetId="16">
        <row r="4">
          <cell r="B4">
            <v>43473</v>
          </cell>
          <cell r="C4">
            <v>5.5</v>
          </cell>
        </row>
      </sheetData>
      <sheetData sheetId="17">
        <row r="4">
          <cell r="B4">
            <v>43378</v>
          </cell>
          <cell r="C4">
            <v>5</v>
          </cell>
        </row>
      </sheetData>
      <sheetData sheetId="18">
        <row r="4">
          <cell r="B4">
            <v>43392</v>
          </cell>
          <cell r="C4">
            <v>10</v>
          </cell>
        </row>
      </sheetData>
      <sheetData sheetId="19">
        <row r="5">
          <cell r="B5">
            <v>0</v>
          </cell>
          <cell r="C5">
            <v>0</v>
          </cell>
        </row>
      </sheetData>
      <sheetData sheetId="20">
        <row r="4">
          <cell r="B4">
            <v>43392</v>
          </cell>
          <cell r="C4">
            <v>20</v>
          </cell>
        </row>
      </sheetData>
      <sheetData sheetId="21">
        <row r="4">
          <cell r="B4">
            <v>0</v>
          </cell>
          <cell r="C4">
            <v>0</v>
          </cell>
        </row>
      </sheetData>
      <sheetData sheetId="22">
        <row r="4">
          <cell r="B4">
            <v>43374</v>
          </cell>
          <cell r="C4">
            <v>20</v>
          </cell>
        </row>
      </sheetData>
      <sheetData sheetId="23">
        <row r="4">
          <cell r="B4">
            <v>43378</v>
          </cell>
          <cell r="C4">
            <v>10</v>
          </cell>
        </row>
      </sheetData>
      <sheetData sheetId="24">
        <row r="5">
          <cell r="B5">
            <v>0</v>
          </cell>
          <cell r="C5">
            <v>0</v>
          </cell>
        </row>
      </sheetData>
      <sheetData sheetId="25">
        <row r="4">
          <cell r="B4">
            <v>43529</v>
          </cell>
          <cell r="C4">
            <v>16</v>
          </cell>
        </row>
      </sheetData>
      <sheetData sheetId="26">
        <row r="4">
          <cell r="B4">
            <v>43397</v>
          </cell>
          <cell r="C4">
            <v>10</v>
          </cell>
        </row>
      </sheetData>
      <sheetData sheetId="27">
        <row r="4">
          <cell r="B4">
            <v>0</v>
          </cell>
          <cell r="C4">
            <v>0</v>
          </cell>
        </row>
      </sheetData>
      <sheetData sheetId="28">
        <row r="5">
          <cell r="B5">
            <v>0</v>
          </cell>
          <cell r="C5">
            <v>0</v>
          </cell>
        </row>
      </sheetData>
      <sheetData sheetId="29">
        <row r="5">
          <cell r="B5">
            <v>0</v>
          </cell>
          <cell r="C5">
            <v>0</v>
          </cell>
        </row>
      </sheetData>
      <sheetData sheetId="30">
        <row r="5">
          <cell r="B5">
            <v>0</v>
          </cell>
          <cell r="C5">
            <v>0</v>
          </cell>
        </row>
      </sheetData>
      <sheetData sheetId="31">
        <row r="5">
          <cell r="B5">
            <v>0</v>
          </cell>
          <cell r="C5">
            <v>0</v>
          </cell>
        </row>
      </sheetData>
      <sheetData sheetId="32">
        <row r="5">
          <cell r="B5">
            <v>0</v>
          </cell>
          <cell r="C5">
            <v>0</v>
          </cell>
        </row>
      </sheetData>
      <sheetData sheetId="33">
        <row r="5">
          <cell r="B5">
            <v>0</v>
          </cell>
          <cell r="C5">
            <v>0</v>
          </cell>
        </row>
      </sheetData>
      <sheetData sheetId="34">
        <row r="4">
          <cell r="B4">
            <v>0</v>
          </cell>
          <cell r="C4">
            <v>0</v>
          </cell>
        </row>
      </sheetData>
      <sheetData sheetId="35">
        <row r="4">
          <cell r="B4">
            <v>0</v>
          </cell>
          <cell r="C4">
            <v>0</v>
          </cell>
        </row>
      </sheetData>
      <sheetData sheetId="36">
        <row r="4">
          <cell r="B4">
            <v>43529</v>
          </cell>
          <cell r="C4">
            <v>15</v>
          </cell>
        </row>
      </sheetData>
      <sheetData sheetId="37">
        <row r="4">
          <cell r="B4">
            <v>0</v>
          </cell>
          <cell r="C4">
            <v>0</v>
          </cell>
        </row>
      </sheetData>
      <sheetData sheetId="38">
        <row r="4">
          <cell r="B4">
            <v>0</v>
          </cell>
          <cell r="C4">
            <v>0</v>
          </cell>
        </row>
      </sheetData>
      <sheetData sheetId="39">
        <row r="4">
          <cell r="B4">
            <v>0</v>
          </cell>
          <cell r="C4">
            <v>0</v>
          </cell>
        </row>
      </sheetData>
      <sheetData sheetId="40">
        <row r="5">
          <cell r="B5">
            <v>0</v>
          </cell>
          <cell r="C5">
            <v>0</v>
          </cell>
        </row>
      </sheetData>
      <sheetData sheetId="41">
        <row r="4">
          <cell r="B4">
            <v>43378</v>
          </cell>
          <cell r="C4">
            <v>5</v>
          </cell>
        </row>
      </sheetData>
      <sheetData sheetId="42">
        <row r="5">
          <cell r="B5">
            <v>0</v>
          </cell>
          <cell r="C5">
            <v>0</v>
          </cell>
        </row>
      </sheetData>
      <sheetData sheetId="43">
        <row r="5">
          <cell r="B5">
            <v>0</v>
          </cell>
          <cell r="C5">
            <v>0</v>
          </cell>
        </row>
      </sheetData>
      <sheetData sheetId="44">
        <row r="5">
          <cell r="B5">
            <v>0</v>
          </cell>
          <cell r="C5">
            <v>0</v>
          </cell>
        </row>
      </sheetData>
      <sheetData sheetId="45">
        <row r="4">
          <cell r="B4">
            <v>43452</v>
          </cell>
          <cell r="C4">
            <v>20</v>
          </cell>
        </row>
      </sheetData>
      <sheetData sheetId="46">
        <row r="5">
          <cell r="B5">
            <v>0</v>
          </cell>
          <cell r="C5">
            <v>0</v>
          </cell>
        </row>
      </sheetData>
      <sheetData sheetId="47">
        <row r="4">
          <cell r="B4">
            <v>0</v>
          </cell>
          <cell r="C4">
            <v>0</v>
          </cell>
        </row>
      </sheetData>
      <sheetData sheetId="48">
        <row r="4">
          <cell r="B4">
            <v>0</v>
          </cell>
          <cell r="C4">
            <v>0</v>
          </cell>
        </row>
      </sheetData>
      <sheetData sheetId="49">
        <row r="5">
          <cell r="B5">
            <v>43516</v>
          </cell>
          <cell r="C5">
            <v>9</v>
          </cell>
        </row>
      </sheetData>
      <sheetData sheetId="50">
        <row r="4">
          <cell r="B4">
            <v>43530</v>
          </cell>
          <cell r="C4">
            <v>15</v>
          </cell>
        </row>
      </sheetData>
      <sheetData sheetId="51">
        <row r="5">
          <cell r="B5">
            <v>0</v>
          </cell>
          <cell r="C5">
            <v>0</v>
          </cell>
        </row>
      </sheetData>
      <sheetData sheetId="52">
        <row r="4">
          <cell r="B4">
            <v>0</v>
          </cell>
          <cell r="C4">
            <v>0</v>
          </cell>
        </row>
      </sheetData>
      <sheetData sheetId="53">
        <row r="5">
          <cell r="B5">
            <v>0</v>
          </cell>
          <cell r="C5">
            <v>0</v>
          </cell>
        </row>
      </sheetData>
      <sheetData sheetId="54">
        <row r="5">
          <cell r="B5">
            <v>0</v>
          </cell>
          <cell r="C5">
            <v>0</v>
          </cell>
        </row>
      </sheetData>
      <sheetData sheetId="55">
        <row r="4">
          <cell r="B4">
            <v>0</v>
          </cell>
          <cell r="C4">
            <v>0</v>
          </cell>
        </row>
      </sheetData>
      <sheetData sheetId="56">
        <row r="4">
          <cell r="B4">
            <v>43398</v>
          </cell>
          <cell r="C4">
            <v>10</v>
          </cell>
        </row>
      </sheetData>
      <sheetData sheetId="57">
        <row r="5">
          <cell r="B5">
            <v>0</v>
          </cell>
          <cell r="C5">
            <v>0</v>
          </cell>
        </row>
      </sheetData>
      <sheetData sheetId="58">
        <row r="5">
          <cell r="B5">
            <v>0</v>
          </cell>
          <cell r="C5">
            <v>0</v>
          </cell>
        </row>
      </sheetData>
      <sheetData sheetId="59">
        <row r="5">
          <cell r="B5">
            <v>0</v>
          </cell>
          <cell r="C5">
            <v>0</v>
          </cell>
        </row>
      </sheetData>
      <sheetData sheetId="60">
        <row r="5">
          <cell r="B5">
            <v>0</v>
          </cell>
          <cell r="C5">
            <v>0</v>
          </cell>
        </row>
      </sheetData>
      <sheetData sheetId="61">
        <row r="4">
          <cell r="B4">
            <v>43398</v>
          </cell>
          <cell r="C4">
            <v>20</v>
          </cell>
        </row>
      </sheetData>
      <sheetData sheetId="62">
        <row r="5">
          <cell r="B5">
            <v>0</v>
          </cell>
          <cell r="C5">
            <v>0</v>
          </cell>
        </row>
      </sheetData>
      <sheetData sheetId="63">
        <row r="4">
          <cell r="B4">
            <v>43529</v>
          </cell>
          <cell r="C4">
            <v>30</v>
          </cell>
        </row>
      </sheetData>
      <sheetData sheetId="64">
        <row r="5">
          <cell r="B5">
            <v>0</v>
          </cell>
          <cell r="C5">
            <v>0</v>
          </cell>
        </row>
      </sheetData>
      <sheetData sheetId="65">
        <row r="5">
          <cell r="B5">
            <v>0</v>
          </cell>
          <cell r="C5">
            <v>0</v>
          </cell>
        </row>
      </sheetData>
      <sheetData sheetId="66">
        <row r="5">
          <cell r="B5">
            <v>0</v>
          </cell>
          <cell r="C5">
            <v>0</v>
          </cell>
        </row>
      </sheetData>
      <sheetData sheetId="67">
        <row r="5">
          <cell r="B5">
            <v>0</v>
          </cell>
          <cell r="C5">
            <v>0</v>
          </cell>
        </row>
      </sheetData>
      <sheetData sheetId="68">
        <row r="5">
          <cell r="B5">
            <v>0</v>
          </cell>
          <cell r="C5">
            <v>0</v>
          </cell>
        </row>
      </sheetData>
      <sheetData sheetId="69">
        <row r="5">
          <cell r="B5">
            <v>0</v>
          </cell>
          <cell r="C5">
            <v>0</v>
          </cell>
        </row>
      </sheetData>
      <sheetData sheetId="70">
        <row r="2">
          <cell r="D2">
            <v>0</v>
          </cell>
        </row>
      </sheetData>
      <sheetData sheetId="71">
        <row r="1">
          <cell r="A1">
            <v>43374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HH337"/>
  <sheetViews>
    <sheetView showZeros="0" zoomScale="70" zoomScaleNormal="70" workbookViewId="0">
      <pane xSplit="1" topLeftCell="B1" activePane="topRight" state="frozen"/>
      <selection activeCell="E21" sqref="E21"/>
      <selection pane="topRight"/>
    </sheetView>
  </sheetViews>
  <sheetFormatPr baseColWidth="10" defaultColWidth="11.42578125" defaultRowHeight="20.25" x14ac:dyDescent="0.25"/>
  <cols>
    <col min="1" max="1" width="31.42578125" style="10" bestFit="1" customWidth="1"/>
    <col min="2" max="2" width="17" style="9" bestFit="1" customWidth="1"/>
    <col min="3" max="3" width="12.85546875" style="10" customWidth="1"/>
    <col min="4" max="4" width="9.7109375" style="10" customWidth="1"/>
    <col min="5" max="5" width="23.28515625" style="10" customWidth="1"/>
    <col min="6" max="6" width="24.42578125" style="10" customWidth="1"/>
    <col min="7" max="7" width="16.85546875" style="10" customWidth="1"/>
    <col min="8" max="8" width="15" style="10" customWidth="1"/>
    <col min="9" max="9" width="18.28515625" style="10" customWidth="1"/>
    <col min="10" max="10" width="20.28515625" style="10" customWidth="1"/>
    <col min="11" max="11" width="16" style="10" customWidth="1"/>
    <col min="12" max="12" width="18.85546875" style="10" customWidth="1"/>
    <col min="13" max="13" width="8" style="10" customWidth="1"/>
    <col min="14" max="14" width="18" style="10" customWidth="1"/>
    <col min="15" max="15" width="17.5703125" style="10" customWidth="1"/>
    <col min="16" max="16" width="16.85546875" style="10" customWidth="1"/>
    <col min="17" max="17" width="10.85546875" style="10" customWidth="1"/>
    <col min="18" max="18" width="20.28515625" style="10" customWidth="1"/>
    <col min="19" max="19" width="28.7109375" style="10" customWidth="1"/>
    <col min="20" max="20" width="21.28515625" style="10" customWidth="1"/>
    <col min="21" max="21" width="25.5703125" style="10" customWidth="1"/>
    <col min="22" max="22" width="20.42578125" style="10" customWidth="1"/>
    <col min="23" max="26" width="2.85546875" style="10" customWidth="1"/>
    <col min="27" max="28" width="2.5703125" style="10" customWidth="1"/>
    <col min="29" max="29" width="3" style="10" customWidth="1"/>
    <col min="30" max="30" width="2.85546875" style="11" customWidth="1"/>
    <col min="31" max="31" width="13.85546875" style="10" customWidth="1"/>
    <col min="32" max="32" width="23.7109375" style="10" customWidth="1"/>
    <col min="33" max="33" width="12.5703125" style="10" bestFit="1" customWidth="1"/>
    <col min="34" max="34" width="13.85546875" style="10" customWidth="1"/>
    <col min="35" max="35" width="27.5703125" style="10" customWidth="1"/>
    <col min="36" max="36" width="11.28515625" style="10" customWidth="1"/>
    <col min="37" max="37" width="13.85546875" style="10" customWidth="1"/>
    <col min="38" max="38" width="24" style="10" customWidth="1"/>
    <col min="39" max="39" width="11.28515625" style="10" customWidth="1"/>
    <col min="40" max="40" width="13.85546875" style="10" customWidth="1"/>
    <col min="41" max="41" width="11.28515625" style="10" customWidth="1"/>
    <col min="42" max="42" width="11" style="10" customWidth="1"/>
    <col min="43" max="43" width="13.42578125" style="10" customWidth="1"/>
    <col min="44" max="44" width="23.85546875" style="10" bestFit="1" customWidth="1"/>
    <col min="45" max="45" width="11.5703125" style="10" bestFit="1" customWidth="1"/>
    <col min="46" max="46" width="13.5703125" style="10" bestFit="1" customWidth="1"/>
    <col min="47" max="47" width="11.42578125" style="10" bestFit="1" customWidth="1"/>
    <col min="48" max="48" width="11.140625" style="10" bestFit="1" customWidth="1"/>
    <col min="49" max="49" width="13.5703125" style="10" bestFit="1" customWidth="1"/>
    <col min="50" max="50" width="6.140625" style="10" bestFit="1" customWidth="1"/>
    <col min="51" max="51" width="11.140625" style="10" bestFit="1" customWidth="1"/>
    <col min="52" max="52" width="13.5703125" style="10" bestFit="1" customWidth="1"/>
    <col min="53" max="53" width="30.28515625" style="10" bestFit="1" customWidth="1"/>
    <col min="54" max="54" width="12.7109375" style="10" bestFit="1" customWidth="1"/>
    <col min="55" max="55" width="13.5703125" style="10" bestFit="1" customWidth="1"/>
    <col min="56" max="56" width="6.140625" style="10" bestFit="1" customWidth="1"/>
    <col min="57" max="57" width="11.140625" style="10" bestFit="1" customWidth="1"/>
    <col min="58" max="58" width="13.5703125" style="10" bestFit="1" customWidth="1"/>
    <col min="59" max="59" width="6.140625" style="10" bestFit="1" customWidth="1"/>
    <col min="60" max="60" width="11.140625" style="10" bestFit="1" customWidth="1"/>
    <col min="61" max="61" width="13.5703125" style="10" bestFit="1" customWidth="1"/>
    <col min="62" max="62" width="6.140625" style="10" bestFit="1" customWidth="1"/>
    <col min="63" max="63" width="11.140625" style="10" bestFit="1" customWidth="1"/>
    <col min="64" max="64" width="13.5703125" style="10" bestFit="1" customWidth="1"/>
    <col min="65" max="65" width="6.140625" style="10" bestFit="1" customWidth="1"/>
    <col min="66" max="66" width="11.140625" style="10" bestFit="1" customWidth="1"/>
    <col min="67" max="67" width="13.5703125" style="10" bestFit="1" customWidth="1"/>
    <col min="68" max="68" width="6.140625" style="10" bestFit="1" customWidth="1"/>
    <col min="69" max="69" width="11.140625" style="10" bestFit="1" customWidth="1"/>
    <col min="70" max="70" width="13.5703125" style="10" bestFit="1" customWidth="1"/>
    <col min="71" max="71" width="6.140625" style="10" bestFit="1" customWidth="1"/>
    <col min="72" max="72" width="11.140625" style="10" bestFit="1" customWidth="1"/>
    <col min="73" max="73" width="13.5703125" style="10" bestFit="1" customWidth="1"/>
    <col min="74" max="74" width="6.140625" style="10" bestFit="1" customWidth="1"/>
    <col min="75" max="75" width="11.140625" style="10" bestFit="1" customWidth="1"/>
    <col min="76" max="76" width="13.5703125" style="10" bestFit="1" customWidth="1"/>
    <col min="77" max="77" width="6.140625" style="10" bestFit="1" customWidth="1"/>
    <col min="78" max="78" width="11.140625" style="10" bestFit="1" customWidth="1"/>
    <col min="79" max="79" width="13.5703125" style="10" bestFit="1" customWidth="1"/>
    <col min="80" max="80" width="6.140625" style="10" bestFit="1" customWidth="1"/>
    <col min="81" max="81" width="11.140625" style="10" bestFit="1" customWidth="1"/>
    <col min="82" max="82" width="13.5703125" style="10" bestFit="1" customWidth="1"/>
    <col min="83" max="83" width="6.140625" style="10" bestFit="1" customWidth="1"/>
    <col min="84" max="84" width="11.140625" style="10" bestFit="1" customWidth="1"/>
    <col min="85" max="16384" width="11.42578125" style="10"/>
  </cols>
  <sheetData>
    <row r="1" spans="1:216" ht="24" customHeight="1" thickBot="1" x14ac:dyDescent="0.35">
      <c r="A1" s="8"/>
    </row>
    <row r="2" spans="1:216" x14ac:dyDescent="0.25">
      <c r="C2" s="12"/>
      <c r="D2" s="13" t="s">
        <v>2</v>
      </c>
      <c r="E2" s="14" t="s">
        <v>5</v>
      </c>
      <c r="F2" s="14" t="s">
        <v>8</v>
      </c>
      <c r="G2" s="15" t="s">
        <v>3</v>
      </c>
      <c r="H2" s="16" t="s">
        <v>9</v>
      </c>
      <c r="I2" s="15" t="s">
        <v>10</v>
      </c>
      <c r="J2" s="15" t="s">
        <v>11</v>
      </c>
      <c r="K2" s="15" t="s">
        <v>12</v>
      </c>
      <c r="L2" s="17" t="s">
        <v>1</v>
      </c>
      <c r="M2" s="18" t="s">
        <v>13</v>
      </c>
      <c r="N2" s="19" t="s">
        <v>14</v>
      </c>
      <c r="O2" s="20" t="s">
        <v>4</v>
      </c>
      <c r="P2" s="20" t="s">
        <v>15</v>
      </c>
      <c r="Q2" s="21" t="s">
        <v>16</v>
      </c>
      <c r="R2" s="22" t="s">
        <v>17</v>
      </c>
      <c r="S2" s="22" t="s">
        <v>18</v>
      </c>
      <c r="T2" s="22" t="s">
        <v>19</v>
      </c>
      <c r="U2" s="22" t="s">
        <v>20</v>
      </c>
      <c r="V2" s="23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192">
        <v>43504</v>
      </c>
      <c r="AF2" s="181"/>
      <c r="AG2" s="182"/>
      <c r="AH2" s="186">
        <f>AE2+7</f>
        <v>43511</v>
      </c>
      <c r="AI2" s="187"/>
      <c r="AJ2" s="190"/>
      <c r="AK2" s="180">
        <f>AH2+7</f>
        <v>43518</v>
      </c>
      <c r="AL2" s="181"/>
      <c r="AM2" s="182"/>
      <c r="AN2" s="186">
        <f>AK2+7</f>
        <v>43525</v>
      </c>
      <c r="AO2" s="187"/>
      <c r="AP2" s="190"/>
      <c r="AQ2" s="180">
        <f>AN2+7</f>
        <v>43532</v>
      </c>
      <c r="AR2" s="181"/>
      <c r="AS2" s="182"/>
      <c r="AT2" s="186">
        <f>AQ2+7</f>
        <v>43539</v>
      </c>
      <c r="AU2" s="187"/>
      <c r="AV2" s="187"/>
      <c r="AW2" s="180">
        <f t="shared" ref="AW2" si="0">AT2+7</f>
        <v>43546</v>
      </c>
      <c r="AX2" s="181"/>
      <c r="AY2" s="182"/>
      <c r="AZ2" s="186">
        <f t="shared" ref="AZ2" si="1">AW2+7</f>
        <v>43553</v>
      </c>
      <c r="BA2" s="187"/>
      <c r="BB2" s="190"/>
      <c r="BC2" s="180">
        <f t="shared" ref="BC2" si="2">AZ2+7</f>
        <v>43560</v>
      </c>
      <c r="BD2" s="181"/>
      <c r="BE2" s="182"/>
      <c r="BF2" s="186">
        <f t="shared" ref="BF2" si="3">BC2+7</f>
        <v>43567</v>
      </c>
      <c r="BG2" s="187"/>
      <c r="BH2" s="187"/>
      <c r="BI2" s="180">
        <f t="shared" ref="BI2" si="4">BF2+7</f>
        <v>43574</v>
      </c>
      <c r="BJ2" s="181"/>
      <c r="BK2" s="182"/>
      <c r="BL2" s="186">
        <f t="shared" ref="BL2" si="5">BI2+7</f>
        <v>43581</v>
      </c>
      <c r="BM2" s="187"/>
      <c r="BN2" s="190"/>
      <c r="BO2" s="180">
        <f t="shared" ref="BO2" si="6">BL2+7</f>
        <v>43588</v>
      </c>
      <c r="BP2" s="181"/>
      <c r="BQ2" s="182"/>
      <c r="BR2" s="186">
        <f t="shared" ref="BR2" si="7">BO2+7</f>
        <v>43595</v>
      </c>
      <c r="BS2" s="187"/>
      <c r="BT2" s="187"/>
      <c r="BU2" s="180">
        <f t="shared" ref="BU2" si="8">BR2+7</f>
        <v>43602</v>
      </c>
      <c r="BV2" s="181"/>
      <c r="BW2" s="182"/>
      <c r="BX2" s="186">
        <f t="shared" ref="BX2" si="9">BU2+7</f>
        <v>43609</v>
      </c>
      <c r="BY2" s="187"/>
      <c r="BZ2" s="190"/>
      <c r="CA2" s="180">
        <f t="shared" ref="CA2" si="10">BX2+7</f>
        <v>43616</v>
      </c>
      <c r="CB2" s="181"/>
      <c r="CC2" s="182"/>
      <c r="CD2" s="186">
        <f t="shared" ref="CD2" si="11">CA2+7</f>
        <v>43623</v>
      </c>
      <c r="CE2" s="187"/>
      <c r="CF2" s="187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</row>
    <row r="3" spans="1:216" ht="21" thickBot="1" x14ac:dyDescent="0.35">
      <c r="A3" s="26"/>
      <c r="B3" s="27" t="s">
        <v>30</v>
      </c>
      <c r="C3" s="28" t="s">
        <v>30</v>
      </c>
      <c r="D3" s="29">
        <v>0</v>
      </c>
      <c r="E3" s="30">
        <v>2.75</v>
      </c>
      <c r="F3" s="30">
        <v>3.25</v>
      </c>
      <c r="G3" s="31">
        <v>1.25</v>
      </c>
      <c r="H3" s="31">
        <v>1.05</v>
      </c>
      <c r="I3" s="31">
        <v>1.1499999999999999</v>
      </c>
      <c r="J3" s="31">
        <v>1.3</v>
      </c>
      <c r="K3" s="31">
        <v>1.3</v>
      </c>
      <c r="L3" s="32">
        <v>1.25</v>
      </c>
      <c r="M3" s="33">
        <v>0</v>
      </c>
      <c r="N3" s="34">
        <v>1.1499999999999999</v>
      </c>
      <c r="O3" s="35">
        <v>2.65</v>
      </c>
      <c r="P3" s="35">
        <v>2.65</v>
      </c>
      <c r="Q3" s="36"/>
      <c r="R3" s="37">
        <v>2.2999999999999998</v>
      </c>
      <c r="S3" s="37">
        <v>2.2999999999999998</v>
      </c>
      <c r="T3" s="37">
        <v>2.2999999999999998</v>
      </c>
      <c r="U3" s="37">
        <v>2.2999999999999998</v>
      </c>
      <c r="V3" s="38">
        <v>2.65</v>
      </c>
      <c r="W3" s="39">
        <v>0</v>
      </c>
      <c r="X3" s="39"/>
      <c r="Y3" s="39"/>
      <c r="Z3" s="39"/>
      <c r="AA3" s="39"/>
      <c r="AB3" s="39"/>
      <c r="AC3" s="39"/>
      <c r="AD3" s="39"/>
      <c r="AE3" s="193"/>
      <c r="AF3" s="184"/>
      <c r="AG3" s="185"/>
      <c r="AH3" s="188"/>
      <c r="AI3" s="189"/>
      <c r="AJ3" s="191"/>
      <c r="AK3" s="183"/>
      <c r="AL3" s="184"/>
      <c r="AM3" s="185"/>
      <c r="AN3" s="188"/>
      <c r="AO3" s="189"/>
      <c r="AP3" s="191"/>
      <c r="AQ3" s="183"/>
      <c r="AR3" s="184"/>
      <c r="AS3" s="185"/>
      <c r="AT3" s="188"/>
      <c r="AU3" s="189"/>
      <c r="AV3" s="189"/>
      <c r="AW3" s="183"/>
      <c r="AX3" s="184"/>
      <c r="AY3" s="185"/>
      <c r="AZ3" s="188"/>
      <c r="BA3" s="189"/>
      <c r="BB3" s="191"/>
      <c r="BC3" s="183"/>
      <c r="BD3" s="184"/>
      <c r="BE3" s="185"/>
      <c r="BF3" s="188"/>
      <c r="BG3" s="189"/>
      <c r="BH3" s="189"/>
      <c r="BI3" s="183"/>
      <c r="BJ3" s="184"/>
      <c r="BK3" s="185"/>
      <c r="BL3" s="188"/>
      <c r="BM3" s="189"/>
      <c r="BN3" s="191"/>
      <c r="BO3" s="183"/>
      <c r="BP3" s="184"/>
      <c r="BQ3" s="185"/>
      <c r="BR3" s="188"/>
      <c r="BS3" s="189"/>
      <c r="BT3" s="189"/>
      <c r="BU3" s="183"/>
      <c r="BV3" s="184"/>
      <c r="BW3" s="185"/>
      <c r="BX3" s="188"/>
      <c r="BY3" s="189"/>
      <c r="BZ3" s="191"/>
      <c r="CA3" s="183"/>
      <c r="CB3" s="184"/>
      <c r="CC3" s="185"/>
      <c r="CD3" s="188"/>
      <c r="CE3" s="189"/>
      <c r="CF3" s="189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</row>
    <row r="4" spans="1:216" ht="21.75" thickTop="1" thickBot="1" x14ac:dyDescent="0.35">
      <c r="A4" s="40"/>
      <c r="B4" s="41">
        <f>'[1] DUBUC Major'!B4</f>
        <v>43529</v>
      </c>
      <c r="C4" s="42">
        <f>'[1] DUBUC Major'!C4-5.9</f>
        <v>10.1</v>
      </c>
      <c r="D4" s="43">
        <f t="shared" ref="D4:S19" si="12">COUNTIF($AE4:$UG4,D$2)</f>
        <v>3</v>
      </c>
      <c r="E4" s="44">
        <f t="shared" si="12"/>
        <v>0</v>
      </c>
      <c r="F4" s="44">
        <f t="shared" si="12"/>
        <v>0</v>
      </c>
      <c r="G4" s="45">
        <f t="shared" si="12"/>
        <v>0</v>
      </c>
      <c r="H4" s="45">
        <f t="shared" si="12"/>
        <v>0</v>
      </c>
      <c r="I4" s="45">
        <f t="shared" si="12"/>
        <v>0</v>
      </c>
      <c r="J4" s="45">
        <f t="shared" si="12"/>
        <v>0</v>
      </c>
      <c r="K4" s="45">
        <f t="shared" si="12"/>
        <v>0</v>
      </c>
      <c r="L4" s="46">
        <f t="shared" si="12"/>
        <v>0</v>
      </c>
      <c r="M4" s="47">
        <f t="shared" si="12"/>
        <v>12</v>
      </c>
      <c r="N4" s="48">
        <f t="shared" si="12"/>
        <v>3</v>
      </c>
      <c r="O4" s="49">
        <f t="shared" si="12"/>
        <v>0</v>
      </c>
      <c r="P4" s="49">
        <f t="shared" si="12"/>
        <v>0</v>
      </c>
      <c r="Q4" s="50">
        <f t="shared" si="12"/>
        <v>0</v>
      </c>
      <c r="R4" s="51">
        <f t="shared" si="12"/>
        <v>0</v>
      </c>
      <c r="S4" s="51">
        <f t="shared" si="12"/>
        <v>0</v>
      </c>
      <c r="T4" s="51">
        <f t="shared" ref="T4:AD19" si="13">COUNTIF($AE4:$UG4,T$2)</f>
        <v>0</v>
      </c>
      <c r="U4" s="51">
        <f t="shared" si="13"/>
        <v>0</v>
      </c>
      <c r="V4" s="52">
        <f t="shared" si="13"/>
        <v>0</v>
      </c>
      <c r="W4" s="53">
        <f t="shared" si="13"/>
        <v>0</v>
      </c>
      <c r="X4" s="53">
        <f t="shared" si="13"/>
        <v>0</v>
      </c>
      <c r="Y4" s="53">
        <f t="shared" si="13"/>
        <v>0</v>
      </c>
      <c r="Z4" s="53">
        <f t="shared" si="13"/>
        <v>0</v>
      </c>
      <c r="AA4" s="53">
        <f t="shared" si="13"/>
        <v>0</v>
      </c>
      <c r="AB4" s="53">
        <f t="shared" si="13"/>
        <v>0</v>
      </c>
      <c r="AC4" s="53">
        <f t="shared" si="13"/>
        <v>0</v>
      </c>
      <c r="AD4" s="53">
        <f t="shared" si="13"/>
        <v>0</v>
      </c>
      <c r="AE4" s="54" t="e">
        <f t="shared" ref="AE4:AE67" si="14">C4-AG4</f>
        <v>#REF!</v>
      </c>
      <c r="AF4" s="55" t="s">
        <v>14</v>
      </c>
      <c r="AG4" s="56" t="e">
        <f t="shared" ref="AG4:AG35" si="15">HLOOKUP(AF4,pain,2,FALSE)</f>
        <v>#REF!</v>
      </c>
      <c r="AH4" s="57" t="e">
        <f t="shared" ref="AH4:AH67" si="16">AE4-AJ4</f>
        <v>#REF!</v>
      </c>
      <c r="AI4" s="55" t="s">
        <v>14</v>
      </c>
      <c r="AJ4" s="58" t="e">
        <f t="shared" ref="AJ4:AJ35" si="17">HLOOKUP(AI4,pain,2,FALSE)</f>
        <v>#REF!</v>
      </c>
      <c r="AK4" s="59" t="e">
        <f t="shared" ref="AK4:AK23" si="18">AH4-AM4</f>
        <v>#REF!</v>
      </c>
      <c r="AL4" s="55" t="s">
        <v>2</v>
      </c>
      <c r="AM4" s="56" t="e">
        <f t="shared" ref="AM4:AM35" si="19">HLOOKUP(AL4,pain,2,FALSE)</f>
        <v>#REF!</v>
      </c>
      <c r="AN4" s="57" t="e">
        <f t="shared" ref="AN4:AN67" si="20">AK4-AP4</f>
        <v>#REF!</v>
      </c>
      <c r="AO4" s="55" t="s">
        <v>2</v>
      </c>
      <c r="AP4" s="58" t="e">
        <f t="shared" ref="AP4:AP35" si="21">HLOOKUP(AO4,pain,2,FALSE)</f>
        <v>#REF!</v>
      </c>
      <c r="AQ4" s="59" t="e">
        <f t="shared" ref="AQ4:AQ67" si="22">AN4-AS4</f>
        <v>#REF!</v>
      </c>
      <c r="AR4" s="55" t="s">
        <v>14</v>
      </c>
      <c r="AS4" s="56" t="e">
        <f t="shared" ref="AS4:AS35" si="23">HLOOKUP(AR4,pain,2,FALSE)</f>
        <v>#REF!</v>
      </c>
      <c r="AT4" s="57" t="e">
        <f t="shared" ref="AT4:AT67" si="24">AQ4-AV4</f>
        <v>#REF!</v>
      </c>
      <c r="AU4" s="55" t="s">
        <v>2</v>
      </c>
      <c r="AV4" s="58" t="e">
        <f t="shared" ref="AV4:AV35" si="25">HLOOKUP(AU4,pain,2,FALSE)</f>
        <v>#REF!</v>
      </c>
      <c r="AW4" s="59" t="e">
        <f t="shared" ref="AW4:AW67" si="26">AT4-AY4</f>
        <v>#REF!</v>
      </c>
      <c r="AX4" s="55" t="s">
        <v>13</v>
      </c>
      <c r="AY4" s="56" t="e">
        <f t="shared" ref="AY4:BE19" si="27">HLOOKUP(AX4,pain,2,FALSE)</f>
        <v>#REF!</v>
      </c>
      <c r="AZ4" s="57" t="e">
        <f t="shared" ref="AZ4:AZ67" si="28">AW4-BB4</f>
        <v>#REF!</v>
      </c>
      <c r="BA4" s="55" t="s">
        <v>13</v>
      </c>
      <c r="BB4" s="58" t="e">
        <f t="shared" ref="BB4:BH19" si="29">HLOOKUP(BA4,pain,2,FALSE)</f>
        <v>#REF!</v>
      </c>
      <c r="BC4" s="59" t="e">
        <f t="shared" ref="BC4:BC67" si="30">AZ4-BE4</f>
        <v>#REF!</v>
      </c>
      <c r="BD4" s="55" t="s">
        <v>13</v>
      </c>
      <c r="BE4" s="56" t="e">
        <f t="shared" si="27"/>
        <v>#REF!</v>
      </c>
      <c r="BF4" s="57" t="e">
        <f t="shared" ref="BF4:BF67" si="31">BC4-BH4</f>
        <v>#REF!</v>
      </c>
      <c r="BG4" s="55" t="s">
        <v>13</v>
      </c>
      <c r="BH4" s="58" t="e">
        <f t="shared" si="29"/>
        <v>#REF!</v>
      </c>
      <c r="BI4" s="59" t="e">
        <f t="shared" ref="BI4:BI67" si="32">BF4-BK4</f>
        <v>#REF!</v>
      </c>
      <c r="BJ4" s="55" t="s">
        <v>13</v>
      </c>
      <c r="BK4" s="56" t="e">
        <f t="shared" ref="BK4" si="33">HLOOKUP(BJ4,pain,2,FALSE)</f>
        <v>#REF!</v>
      </c>
      <c r="BL4" s="57" t="e">
        <f t="shared" ref="BL4:BL67" si="34">BI4-BN4</f>
        <v>#REF!</v>
      </c>
      <c r="BM4" s="55" t="s">
        <v>13</v>
      </c>
      <c r="BN4" s="58" t="e">
        <f t="shared" ref="BN4" si="35">HLOOKUP(BM4,pain,2,FALSE)</f>
        <v>#REF!</v>
      </c>
      <c r="BO4" s="59" t="e">
        <f t="shared" ref="BO4:BO67" si="36">BL4-BQ4</f>
        <v>#REF!</v>
      </c>
      <c r="BP4" s="55" t="s">
        <v>13</v>
      </c>
      <c r="BQ4" s="56" t="e">
        <f t="shared" ref="BQ4" si="37">HLOOKUP(BP4,pain,2,FALSE)</f>
        <v>#REF!</v>
      </c>
      <c r="BR4" s="57" t="e">
        <f t="shared" ref="BR4:BR67" si="38">BO4-BT4</f>
        <v>#REF!</v>
      </c>
      <c r="BS4" s="55" t="s">
        <v>13</v>
      </c>
      <c r="BT4" s="58" t="e">
        <f t="shared" ref="BT4" si="39">HLOOKUP(BS4,pain,2,FALSE)</f>
        <v>#REF!</v>
      </c>
      <c r="BU4" s="59" t="e">
        <f t="shared" ref="BU4:BU67" si="40">BR4-BW4</f>
        <v>#REF!</v>
      </c>
      <c r="BV4" s="55" t="s">
        <v>13</v>
      </c>
      <c r="BW4" s="56" t="e">
        <f t="shared" ref="BW4" si="41">HLOOKUP(BV4,pain,2,FALSE)</f>
        <v>#REF!</v>
      </c>
      <c r="BX4" s="57" t="e">
        <f t="shared" ref="BX4:BX67" si="42">BU4-BZ4</f>
        <v>#REF!</v>
      </c>
      <c r="BY4" s="55" t="s">
        <v>13</v>
      </c>
      <c r="BZ4" s="58" t="e">
        <f t="shared" ref="BZ4" si="43">HLOOKUP(BY4,pain,2,FALSE)</f>
        <v>#REF!</v>
      </c>
      <c r="CA4" s="59" t="e">
        <f t="shared" ref="CA4:CA67" si="44">BX4-CC4</f>
        <v>#REF!</v>
      </c>
      <c r="CB4" s="55" t="s">
        <v>13</v>
      </c>
      <c r="CC4" s="56" t="e">
        <f t="shared" ref="CC4" si="45">HLOOKUP(CB4,pain,2,FALSE)</f>
        <v>#REF!</v>
      </c>
      <c r="CD4" s="57" t="e">
        <f t="shared" ref="CD4:CD67" si="46">CA4-CF4</f>
        <v>#REF!</v>
      </c>
      <c r="CE4" s="55" t="s">
        <v>13</v>
      </c>
      <c r="CF4" s="58" t="e">
        <f t="shared" ref="CF4" si="47">HLOOKUP(CE4,pain,2,FALSE)</f>
        <v>#REF!</v>
      </c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</row>
    <row r="5" spans="1:216" ht="21.75" thickTop="1" thickBot="1" x14ac:dyDescent="0.35">
      <c r="A5" s="60"/>
      <c r="B5" s="41">
        <f>ss!B3</f>
        <v>43381</v>
      </c>
      <c r="C5" s="42">
        <f>ss!C3-0.5</f>
        <v>9.5</v>
      </c>
      <c r="D5" s="43">
        <f t="shared" si="12"/>
        <v>3</v>
      </c>
      <c r="E5" s="44">
        <f t="shared" si="12"/>
        <v>0</v>
      </c>
      <c r="F5" s="44">
        <f t="shared" si="12"/>
        <v>0</v>
      </c>
      <c r="G5" s="45">
        <f t="shared" si="12"/>
        <v>0</v>
      </c>
      <c r="H5" s="45">
        <f t="shared" si="12"/>
        <v>2</v>
      </c>
      <c r="I5" s="45">
        <f t="shared" si="12"/>
        <v>0</v>
      </c>
      <c r="J5" s="45">
        <f t="shared" si="12"/>
        <v>0</v>
      </c>
      <c r="K5" s="45">
        <f t="shared" si="12"/>
        <v>0</v>
      </c>
      <c r="L5" s="46">
        <f t="shared" si="12"/>
        <v>0</v>
      </c>
      <c r="M5" s="47">
        <f t="shared" si="12"/>
        <v>13</v>
      </c>
      <c r="N5" s="48">
        <f t="shared" si="12"/>
        <v>0</v>
      </c>
      <c r="O5" s="49">
        <f t="shared" si="12"/>
        <v>0</v>
      </c>
      <c r="P5" s="49">
        <f t="shared" si="12"/>
        <v>0</v>
      </c>
      <c r="Q5" s="50">
        <f t="shared" si="12"/>
        <v>0</v>
      </c>
      <c r="R5" s="51">
        <f t="shared" si="12"/>
        <v>0</v>
      </c>
      <c r="S5" s="51">
        <f t="shared" si="12"/>
        <v>0</v>
      </c>
      <c r="T5" s="51">
        <f t="shared" si="13"/>
        <v>0</v>
      </c>
      <c r="U5" s="51">
        <f t="shared" si="13"/>
        <v>0</v>
      </c>
      <c r="V5" s="52">
        <f t="shared" si="13"/>
        <v>0</v>
      </c>
      <c r="W5" s="53">
        <f t="shared" si="13"/>
        <v>0</v>
      </c>
      <c r="X5" s="53">
        <v>0</v>
      </c>
      <c r="Y5" s="53">
        <f t="shared" si="13"/>
        <v>0</v>
      </c>
      <c r="Z5" s="53">
        <f t="shared" si="13"/>
        <v>0</v>
      </c>
      <c r="AA5" s="53">
        <f t="shared" si="13"/>
        <v>0</v>
      </c>
      <c r="AB5" s="53">
        <f t="shared" si="13"/>
        <v>0</v>
      </c>
      <c r="AC5" s="53">
        <f t="shared" si="13"/>
        <v>0</v>
      </c>
      <c r="AD5" s="53">
        <f t="shared" si="13"/>
        <v>0</v>
      </c>
      <c r="AE5" s="54" t="e">
        <f t="shared" si="14"/>
        <v>#REF!</v>
      </c>
      <c r="AF5" s="55" t="s">
        <v>2</v>
      </c>
      <c r="AG5" s="56" t="e">
        <f>HLOOKUP(AF5,pain,2,FALSE)</f>
        <v>#REF!</v>
      </c>
      <c r="AH5" s="57" t="e">
        <f>AE5-AJ5</f>
        <v>#REF!</v>
      </c>
      <c r="AI5" s="55" t="s">
        <v>2</v>
      </c>
      <c r="AJ5" s="58" t="e">
        <f t="shared" si="17"/>
        <v>#REF!</v>
      </c>
      <c r="AK5" s="59" t="e">
        <f t="shared" si="18"/>
        <v>#REF!</v>
      </c>
      <c r="AL5" s="55" t="s">
        <v>9</v>
      </c>
      <c r="AM5" s="56" t="e">
        <f t="shared" si="19"/>
        <v>#REF!</v>
      </c>
      <c r="AN5" s="57" t="e">
        <f t="shared" si="20"/>
        <v>#REF!</v>
      </c>
      <c r="AO5" s="55" t="s">
        <v>2</v>
      </c>
      <c r="AP5" s="58" t="e">
        <f t="shared" si="21"/>
        <v>#REF!</v>
      </c>
      <c r="AQ5" s="59" t="e">
        <f t="shared" si="22"/>
        <v>#REF!</v>
      </c>
      <c r="AR5" s="55" t="s">
        <v>9</v>
      </c>
      <c r="AS5" s="56" t="e">
        <f t="shared" si="23"/>
        <v>#REF!</v>
      </c>
      <c r="AT5" s="57" t="e">
        <f t="shared" si="24"/>
        <v>#REF!</v>
      </c>
      <c r="AU5" s="55" t="s">
        <v>13</v>
      </c>
      <c r="AV5" s="58" t="e">
        <f t="shared" si="25"/>
        <v>#REF!</v>
      </c>
      <c r="AW5" s="59" t="e">
        <f t="shared" si="26"/>
        <v>#REF!</v>
      </c>
      <c r="AX5" s="55" t="s">
        <v>13</v>
      </c>
      <c r="AY5" s="56" t="e">
        <f t="shared" si="27"/>
        <v>#REF!</v>
      </c>
      <c r="AZ5" s="57" t="e">
        <f t="shared" si="28"/>
        <v>#REF!</v>
      </c>
      <c r="BA5" s="55" t="s">
        <v>13</v>
      </c>
      <c r="BB5" s="58" t="e">
        <f t="shared" si="29"/>
        <v>#REF!</v>
      </c>
      <c r="BC5" s="59" t="e">
        <f t="shared" si="30"/>
        <v>#REF!</v>
      </c>
      <c r="BD5" s="55" t="s">
        <v>13</v>
      </c>
      <c r="BE5" s="56" t="e">
        <f t="shared" si="27"/>
        <v>#REF!</v>
      </c>
      <c r="BF5" s="57" t="e">
        <f t="shared" si="31"/>
        <v>#REF!</v>
      </c>
      <c r="BG5" s="55" t="s">
        <v>13</v>
      </c>
      <c r="BH5" s="58" t="e">
        <f t="shared" si="29"/>
        <v>#REF!</v>
      </c>
      <c r="BI5" s="59" t="e">
        <f t="shared" si="32"/>
        <v>#REF!</v>
      </c>
      <c r="BJ5" s="55" t="s">
        <v>13</v>
      </c>
      <c r="BK5" s="56" t="e">
        <f t="shared" ref="BK5" si="48">HLOOKUP(BJ5,pain,2,FALSE)</f>
        <v>#REF!</v>
      </c>
      <c r="BL5" s="57" t="e">
        <f t="shared" si="34"/>
        <v>#REF!</v>
      </c>
      <c r="BM5" s="55" t="s">
        <v>13</v>
      </c>
      <c r="BN5" s="58" t="e">
        <f t="shared" ref="BN5" si="49">HLOOKUP(BM5,pain,2,FALSE)</f>
        <v>#REF!</v>
      </c>
      <c r="BO5" s="59" t="e">
        <f t="shared" si="36"/>
        <v>#REF!</v>
      </c>
      <c r="BP5" s="55" t="s">
        <v>13</v>
      </c>
      <c r="BQ5" s="56" t="e">
        <f t="shared" ref="BQ5" si="50">HLOOKUP(BP5,pain,2,FALSE)</f>
        <v>#REF!</v>
      </c>
      <c r="BR5" s="57" t="e">
        <f t="shared" si="38"/>
        <v>#REF!</v>
      </c>
      <c r="BS5" s="55" t="s">
        <v>13</v>
      </c>
      <c r="BT5" s="58" t="e">
        <f t="shared" ref="BT5" si="51">HLOOKUP(BS5,pain,2,FALSE)</f>
        <v>#REF!</v>
      </c>
      <c r="BU5" s="59" t="e">
        <f t="shared" si="40"/>
        <v>#REF!</v>
      </c>
      <c r="BV5" s="55" t="s">
        <v>13</v>
      </c>
      <c r="BW5" s="56" t="e">
        <f t="shared" ref="BW5" si="52">HLOOKUP(BV5,pain,2,FALSE)</f>
        <v>#REF!</v>
      </c>
      <c r="BX5" s="57" t="e">
        <f t="shared" si="42"/>
        <v>#REF!</v>
      </c>
      <c r="BY5" s="55" t="s">
        <v>13</v>
      </c>
      <c r="BZ5" s="58" t="e">
        <f t="shared" ref="BZ5" si="53">HLOOKUP(BY5,pain,2,FALSE)</f>
        <v>#REF!</v>
      </c>
      <c r="CA5" s="59" t="e">
        <f t="shared" si="44"/>
        <v>#REF!</v>
      </c>
      <c r="CB5" s="55" t="s">
        <v>13</v>
      </c>
      <c r="CC5" s="56" t="e">
        <f t="shared" ref="CC5" si="54">HLOOKUP(CB5,pain,2,FALSE)</f>
        <v>#REF!</v>
      </c>
      <c r="CD5" s="57" t="e">
        <f t="shared" si="46"/>
        <v>#REF!</v>
      </c>
      <c r="CE5" s="55" t="s">
        <v>13</v>
      </c>
      <c r="CF5" s="58" t="e">
        <f t="shared" ref="CF5" si="55">HLOOKUP(CE5,pain,2,FALSE)</f>
        <v>#REF!</v>
      </c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</row>
    <row r="6" spans="1:216" ht="21.75" thickTop="1" thickBot="1" x14ac:dyDescent="0.35">
      <c r="A6" s="60"/>
      <c r="B6" s="41">
        <f>'[1] DESPORTES Alex'!B4</f>
        <v>43374</v>
      </c>
      <c r="C6" s="42">
        <f>'[1] DESPORTES Alex'!C4-8.8</f>
        <v>11.2</v>
      </c>
      <c r="D6" s="43">
        <f t="shared" si="12"/>
        <v>3</v>
      </c>
      <c r="E6" s="44">
        <f t="shared" si="12"/>
        <v>0</v>
      </c>
      <c r="F6" s="44">
        <f t="shared" si="12"/>
        <v>0</v>
      </c>
      <c r="G6" s="45">
        <f t="shared" si="12"/>
        <v>0</v>
      </c>
      <c r="H6" s="45">
        <f t="shared" si="12"/>
        <v>0</v>
      </c>
      <c r="I6" s="45">
        <f t="shared" si="12"/>
        <v>0</v>
      </c>
      <c r="J6" s="45">
        <f t="shared" si="12"/>
        <v>0</v>
      </c>
      <c r="K6" s="45">
        <f t="shared" si="12"/>
        <v>0</v>
      </c>
      <c r="L6" s="46">
        <f t="shared" si="12"/>
        <v>0</v>
      </c>
      <c r="M6" s="47">
        <f t="shared" si="12"/>
        <v>12</v>
      </c>
      <c r="N6" s="48">
        <f t="shared" si="12"/>
        <v>3</v>
      </c>
      <c r="O6" s="49">
        <f t="shared" si="12"/>
        <v>0</v>
      </c>
      <c r="P6" s="49">
        <f t="shared" si="12"/>
        <v>0</v>
      </c>
      <c r="Q6" s="50">
        <f t="shared" si="12"/>
        <v>0</v>
      </c>
      <c r="R6" s="51">
        <f t="shared" si="12"/>
        <v>0</v>
      </c>
      <c r="S6" s="51">
        <f t="shared" si="12"/>
        <v>0</v>
      </c>
      <c r="T6" s="51">
        <f t="shared" si="13"/>
        <v>0</v>
      </c>
      <c r="U6" s="51">
        <f t="shared" si="13"/>
        <v>0</v>
      </c>
      <c r="V6" s="52">
        <f t="shared" si="13"/>
        <v>0</v>
      </c>
      <c r="W6" s="53">
        <f t="shared" si="13"/>
        <v>0</v>
      </c>
      <c r="X6" s="53">
        <f t="shared" si="13"/>
        <v>0</v>
      </c>
      <c r="Y6" s="53">
        <f t="shared" si="13"/>
        <v>0</v>
      </c>
      <c r="Z6" s="53">
        <f t="shared" si="13"/>
        <v>0</v>
      </c>
      <c r="AA6" s="53">
        <f t="shared" si="13"/>
        <v>0</v>
      </c>
      <c r="AB6" s="53">
        <f t="shared" si="13"/>
        <v>0</v>
      </c>
      <c r="AC6" s="53">
        <f t="shared" si="13"/>
        <v>0</v>
      </c>
      <c r="AD6" s="53">
        <f t="shared" si="13"/>
        <v>0</v>
      </c>
      <c r="AE6" s="54" t="e">
        <f t="shared" si="14"/>
        <v>#REF!</v>
      </c>
      <c r="AF6" s="55" t="s">
        <v>14</v>
      </c>
      <c r="AG6" s="56" t="e">
        <f t="shared" si="15"/>
        <v>#REF!</v>
      </c>
      <c r="AH6" s="57" t="e">
        <f t="shared" si="16"/>
        <v>#REF!</v>
      </c>
      <c r="AI6" s="55" t="s">
        <v>14</v>
      </c>
      <c r="AJ6" s="58" t="e">
        <f t="shared" si="17"/>
        <v>#REF!</v>
      </c>
      <c r="AK6" s="59" t="e">
        <f t="shared" si="18"/>
        <v>#REF!</v>
      </c>
      <c r="AL6" s="55" t="s">
        <v>14</v>
      </c>
      <c r="AM6" s="56" t="e">
        <f t="shared" si="19"/>
        <v>#REF!</v>
      </c>
      <c r="AN6" s="57" t="e">
        <f t="shared" si="20"/>
        <v>#REF!</v>
      </c>
      <c r="AO6" s="55" t="s">
        <v>2</v>
      </c>
      <c r="AP6" s="58" t="e">
        <f t="shared" si="21"/>
        <v>#REF!</v>
      </c>
      <c r="AQ6" s="59" t="e">
        <f t="shared" si="22"/>
        <v>#REF!</v>
      </c>
      <c r="AR6" s="55" t="s">
        <v>2</v>
      </c>
      <c r="AS6" s="56" t="e">
        <f t="shared" si="23"/>
        <v>#REF!</v>
      </c>
      <c r="AT6" s="57" t="e">
        <f t="shared" si="24"/>
        <v>#REF!</v>
      </c>
      <c r="AU6" s="55" t="s">
        <v>2</v>
      </c>
      <c r="AV6" s="58" t="e">
        <f t="shared" si="25"/>
        <v>#REF!</v>
      </c>
      <c r="AW6" s="59" t="e">
        <f t="shared" si="26"/>
        <v>#REF!</v>
      </c>
      <c r="AX6" s="55" t="s">
        <v>13</v>
      </c>
      <c r="AY6" s="56" t="e">
        <f t="shared" si="27"/>
        <v>#REF!</v>
      </c>
      <c r="AZ6" s="57" t="e">
        <f t="shared" si="28"/>
        <v>#REF!</v>
      </c>
      <c r="BA6" s="55" t="s">
        <v>13</v>
      </c>
      <c r="BB6" s="58" t="e">
        <f t="shared" si="29"/>
        <v>#REF!</v>
      </c>
      <c r="BC6" s="59" t="e">
        <f t="shared" si="30"/>
        <v>#REF!</v>
      </c>
      <c r="BD6" s="55" t="s">
        <v>13</v>
      </c>
      <c r="BE6" s="56" t="e">
        <f t="shared" si="27"/>
        <v>#REF!</v>
      </c>
      <c r="BF6" s="57" t="e">
        <f t="shared" si="31"/>
        <v>#REF!</v>
      </c>
      <c r="BG6" s="55" t="s">
        <v>13</v>
      </c>
      <c r="BH6" s="58" t="e">
        <f t="shared" si="29"/>
        <v>#REF!</v>
      </c>
      <c r="BI6" s="59" t="e">
        <f t="shared" si="32"/>
        <v>#REF!</v>
      </c>
      <c r="BJ6" s="55" t="s">
        <v>13</v>
      </c>
      <c r="BK6" s="56" t="e">
        <f t="shared" ref="BK6" si="56">HLOOKUP(BJ6,pain,2,FALSE)</f>
        <v>#REF!</v>
      </c>
      <c r="BL6" s="57" t="e">
        <f t="shared" si="34"/>
        <v>#REF!</v>
      </c>
      <c r="BM6" s="55" t="s">
        <v>13</v>
      </c>
      <c r="BN6" s="58" t="e">
        <f t="shared" ref="BN6" si="57">HLOOKUP(BM6,pain,2,FALSE)</f>
        <v>#REF!</v>
      </c>
      <c r="BO6" s="59" t="e">
        <f t="shared" si="36"/>
        <v>#REF!</v>
      </c>
      <c r="BP6" s="55" t="s">
        <v>13</v>
      </c>
      <c r="BQ6" s="56" t="e">
        <f t="shared" ref="BQ6" si="58">HLOOKUP(BP6,pain,2,FALSE)</f>
        <v>#REF!</v>
      </c>
      <c r="BR6" s="57" t="e">
        <f t="shared" si="38"/>
        <v>#REF!</v>
      </c>
      <c r="BS6" s="55" t="s">
        <v>13</v>
      </c>
      <c r="BT6" s="58" t="e">
        <f t="shared" ref="BT6" si="59">HLOOKUP(BS6,pain,2,FALSE)</f>
        <v>#REF!</v>
      </c>
      <c r="BU6" s="59" t="e">
        <f t="shared" si="40"/>
        <v>#REF!</v>
      </c>
      <c r="BV6" s="55" t="s">
        <v>13</v>
      </c>
      <c r="BW6" s="56" t="e">
        <f t="shared" ref="BW6" si="60">HLOOKUP(BV6,pain,2,FALSE)</f>
        <v>#REF!</v>
      </c>
      <c r="BX6" s="57" t="e">
        <f t="shared" si="42"/>
        <v>#REF!</v>
      </c>
      <c r="BY6" s="55" t="s">
        <v>13</v>
      </c>
      <c r="BZ6" s="58" t="e">
        <f t="shared" ref="BZ6" si="61">HLOOKUP(BY6,pain,2,FALSE)</f>
        <v>#REF!</v>
      </c>
      <c r="CA6" s="59" t="e">
        <f t="shared" si="44"/>
        <v>#REF!</v>
      </c>
      <c r="CB6" s="55" t="s">
        <v>13</v>
      </c>
      <c r="CC6" s="56" t="e">
        <f t="shared" ref="CC6" si="62">HLOOKUP(CB6,pain,2,FALSE)</f>
        <v>#REF!</v>
      </c>
      <c r="CD6" s="57" t="e">
        <f t="shared" si="46"/>
        <v>#REF!</v>
      </c>
      <c r="CE6" s="55" t="s">
        <v>13</v>
      </c>
      <c r="CF6" s="58" t="e">
        <f t="shared" ref="CF6" si="63">HLOOKUP(CE6,pain,2,FALSE)</f>
        <v>#REF!</v>
      </c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</row>
    <row r="7" spans="1:216" ht="21.75" thickTop="1" thickBot="1" x14ac:dyDescent="0.35">
      <c r="A7" s="60"/>
      <c r="B7" s="41">
        <f>'[1]AUBRAS Michael'!B5</f>
        <v>0</v>
      </c>
      <c r="C7" s="42">
        <f>'[1]AUBRAS Michael'!C5</f>
        <v>0</v>
      </c>
      <c r="D7" s="43">
        <f t="shared" si="12"/>
        <v>2</v>
      </c>
      <c r="E7" s="44">
        <f t="shared" si="12"/>
        <v>0</v>
      </c>
      <c r="F7" s="44">
        <f t="shared" si="12"/>
        <v>0</v>
      </c>
      <c r="G7" s="45">
        <f t="shared" si="12"/>
        <v>0</v>
      </c>
      <c r="H7" s="45">
        <f t="shared" si="12"/>
        <v>0</v>
      </c>
      <c r="I7" s="45">
        <f t="shared" si="12"/>
        <v>0</v>
      </c>
      <c r="J7" s="45">
        <f t="shared" si="12"/>
        <v>0</v>
      </c>
      <c r="K7" s="45">
        <f t="shared" si="12"/>
        <v>0</v>
      </c>
      <c r="L7" s="46">
        <f t="shared" si="12"/>
        <v>0</v>
      </c>
      <c r="M7" s="47">
        <f t="shared" si="12"/>
        <v>16</v>
      </c>
      <c r="N7" s="48">
        <f t="shared" si="12"/>
        <v>0</v>
      </c>
      <c r="O7" s="49">
        <f t="shared" si="12"/>
        <v>0</v>
      </c>
      <c r="P7" s="49">
        <f t="shared" si="12"/>
        <v>0</v>
      </c>
      <c r="Q7" s="50">
        <f t="shared" si="12"/>
        <v>0</v>
      </c>
      <c r="R7" s="51">
        <f t="shared" si="12"/>
        <v>0</v>
      </c>
      <c r="S7" s="51">
        <f t="shared" si="12"/>
        <v>0</v>
      </c>
      <c r="T7" s="51">
        <f t="shared" si="13"/>
        <v>0</v>
      </c>
      <c r="U7" s="51">
        <f t="shared" si="13"/>
        <v>0</v>
      </c>
      <c r="V7" s="52">
        <f t="shared" si="13"/>
        <v>0</v>
      </c>
      <c r="W7" s="53">
        <f t="shared" si="13"/>
        <v>0</v>
      </c>
      <c r="X7" s="53">
        <f t="shared" si="13"/>
        <v>0</v>
      </c>
      <c r="Y7" s="53">
        <f t="shared" si="13"/>
        <v>0</v>
      </c>
      <c r="Z7" s="53">
        <f t="shared" si="13"/>
        <v>0</v>
      </c>
      <c r="AA7" s="53">
        <f t="shared" si="13"/>
        <v>0</v>
      </c>
      <c r="AB7" s="53">
        <f t="shared" si="13"/>
        <v>0</v>
      </c>
      <c r="AC7" s="53">
        <f t="shared" si="13"/>
        <v>0</v>
      </c>
      <c r="AD7" s="53">
        <f t="shared" si="13"/>
        <v>0</v>
      </c>
      <c r="AE7" s="54" t="e">
        <f t="shared" si="14"/>
        <v>#REF!</v>
      </c>
      <c r="AF7" s="55" t="s">
        <v>13</v>
      </c>
      <c r="AG7" s="56" t="e">
        <f t="shared" si="15"/>
        <v>#REF!</v>
      </c>
      <c r="AH7" s="57" t="e">
        <f t="shared" si="16"/>
        <v>#REF!</v>
      </c>
      <c r="AI7" s="55" t="s">
        <v>13</v>
      </c>
      <c r="AJ7" s="58" t="e">
        <f t="shared" si="17"/>
        <v>#REF!</v>
      </c>
      <c r="AK7" s="59" t="e">
        <f t="shared" si="18"/>
        <v>#REF!</v>
      </c>
      <c r="AL7" s="55" t="s">
        <v>13</v>
      </c>
      <c r="AM7" s="56" t="e">
        <f t="shared" si="19"/>
        <v>#REF!</v>
      </c>
      <c r="AN7" s="57" t="e">
        <f t="shared" si="20"/>
        <v>#REF!</v>
      </c>
      <c r="AO7" s="55" t="s">
        <v>2</v>
      </c>
      <c r="AP7" s="58" t="e">
        <f t="shared" si="21"/>
        <v>#REF!</v>
      </c>
      <c r="AQ7" s="59" t="e">
        <f t="shared" si="22"/>
        <v>#REF!</v>
      </c>
      <c r="AR7" s="55" t="s">
        <v>13</v>
      </c>
      <c r="AS7" s="56" t="e">
        <f t="shared" si="23"/>
        <v>#REF!</v>
      </c>
      <c r="AT7" s="57" t="e">
        <f t="shared" si="24"/>
        <v>#REF!</v>
      </c>
      <c r="AU7" s="55" t="s">
        <v>2</v>
      </c>
      <c r="AV7" s="58" t="e">
        <f t="shared" si="25"/>
        <v>#REF!</v>
      </c>
      <c r="AW7" s="59" t="e">
        <f t="shared" si="26"/>
        <v>#REF!</v>
      </c>
      <c r="AX7" s="55" t="s">
        <v>13</v>
      </c>
      <c r="AY7" s="56" t="e">
        <f t="shared" si="27"/>
        <v>#REF!</v>
      </c>
      <c r="AZ7" s="57" t="e">
        <f t="shared" si="28"/>
        <v>#REF!</v>
      </c>
      <c r="BA7" s="55" t="s">
        <v>13</v>
      </c>
      <c r="BB7" s="58" t="e">
        <f t="shared" si="29"/>
        <v>#REF!</v>
      </c>
      <c r="BC7" s="59" t="e">
        <f t="shared" si="30"/>
        <v>#REF!</v>
      </c>
      <c r="BD7" s="55" t="s">
        <v>13</v>
      </c>
      <c r="BE7" s="56" t="e">
        <f t="shared" si="27"/>
        <v>#REF!</v>
      </c>
      <c r="BF7" s="57" t="e">
        <f t="shared" si="31"/>
        <v>#REF!</v>
      </c>
      <c r="BG7" s="55" t="s">
        <v>13</v>
      </c>
      <c r="BH7" s="58" t="e">
        <f t="shared" si="29"/>
        <v>#REF!</v>
      </c>
      <c r="BI7" s="59" t="e">
        <f t="shared" si="32"/>
        <v>#REF!</v>
      </c>
      <c r="BJ7" s="55" t="s">
        <v>13</v>
      </c>
      <c r="BK7" s="56" t="e">
        <f t="shared" ref="BK7" si="64">HLOOKUP(BJ7,pain,2,FALSE)</f>
        <v>#REF!</v>
      </c>
      <c r="BL7" s="57" t="e">
        <f t="shared" si="34"/>
        <v>#REF!</v>
      </c>
      <c r="BM7" s="55" t="s">
        <v>13</v>
      </c>
      <c r="BN7" s="58" t="e">
        <f t="shared" ref="BN7" si="65">HLOOKUP(BM7,pain,2,FALSE)</f>
        <v>#REF!</v>
      </c>
      <c r="BO7" s="59" t="e">
        <f t="shared" si="36"/>
        <v>#REF!</v>
      </c>
      <c r="BP7" s="55" t="s">
        <v>13</v>
      </c>
      <c r="BQ7" s="56" t="e">
        <f t="shared" ref="BQ7" si="66">HLOOKUP(BP7,pain,2,FALSE)</f>
        <v>#REF!</v>
      </c>
      <c r="BR7" s="57" t="e">
        <f t="shared" si="38"/>
        <v>#REF!</v>
      </c>
      <c r="BS7" s="55" t="s">
        <v>13</v>
      </c>
      <c r="BT7" s="58" t="e">
        <f t="shared" ref="BT7" si="67">HLOOKUP(BS7,pain,2,FALSE)</f>
        <v>#REF!</v>
      </c>
      <c r="BU7" s="59" t="e">
        <f t="shared" si="40"/>
        <v>#REF!</v>
      </c>
      <c r="BV7" s="55" t="s">
        <v>13</v>
      </c>
      <c r="BW7" s="56" t="e">
        <f t="shared" ref="BW7" si="68">HLOOKUP(BV7,pain,2,FALSE)</f>
        <v>#REF!</v>
      </c>
      <c r="BX7" s="57" t="e">
        <f t="shared" si="42"/>
        <v>#REF!</v>
      </c>
      <c r="BY7" s="55" t="s">
        <v>13</v>
      </c>
      <c r="BZ7" s="58" t="e">
        <f t="shared" ref="BZ7" si="69">HLOOKUP(BY7,pain,2,FALSE)</f>
        <v>#REF!</v>
      </c>
      <c r="CA7" s="59" t="e">
        <f t="shared" si="44"/>
        <v>#REF!</v>
      </c>
      <c r="CB7" s="55" t="s">
        <v>13</v>
      </c>
      <c r="CC7" s="56" t="e">
        <f t="shared" ref="CC7" si="70">HLOOKUP(CB7,pain,2,FALSE)</f>
        <v>#REF!</v>
      </c>
      <c r="CD7" s="57" t="e">
        <f t="shared" si="46"/>
        <v>#REF!</v>
      </c>
      <c r="CE7" s="55" t="s">
        <v>13</v>
      </c>
      <c r="CF7" s="58" t="e">
        <f t="shared" ref="CF7" si="71">HLOOKUP(CE7,pain,2,FALSE)</f>
        <v>#REF!</v>
      </c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</row>
    <row r="8" spans="1:216" ht="21.75" thickTop="1" thickBot="1" x14ac:dyDescent="0.35">
      <c r="A8" s="60"/>
      <c r="B8" s="41">
        <f>'[1]BAESA Cédric'!B4</f>
        <v>43766</v>
      </c>
      <c r="C8" s="42">
        <f>'[1]BAESA Cédric'!C4-1.5</f>
        <v>5.5</v>
      </c>
      <c r="D8" s="43">
        <f t="shared" si="12"/>
        <v>4</v>
      </c>
      <c r="E8" s="44">
        <f>COUNTIF($AE8:$UG8,E$2)</f>
        <v>0</v>
      </c>
      <c r="F8" s="44">
        <f t="shared" si="12"/>
        <v>0</v>
      </c>
      <c r="G8" s="45">
        <f t="shared" si="12"/>
        <v>0</v>
      </c>
      <c r="H8" s="45">
        <f t="shared" si="12"/>
        <v>0</v>
      </c>
      <c r="I8" s="45">
        <f t="shared" si="12"/>
        <v>0</v>
      </c>
      <c r="J8" s="45">
        <f t="shared" si="12"/>
        <v>0</v>
      </c>
      <c r="K8" s="45">
        <f t="shared" si="12"/>
        <v>0</v>
      </c>
      <c r="L8" s="46">
        <f t="shared" si="12"/>
        <v>0</v>
      </c>
      <c r="M8" s="47">
        <f t="shared" si="12"/>
        <v>12</v>
      </c>
      <c r="N8" s="48">
        <f t="shared" si="12"/>
        <v>0</v>
      </c>
      <c r="O8" s="49">
        <f t="shared" si="12"/>
        <v>2</v>
      </c>
      <c r="P8" s="49">
        <f t="shared" si="12"/>
        <v>0</v>
      </c>
      <c r="Q8" s="50">
        <f t="shared" si="12"/>
        <v>0</v>
      </c>
      <c r="R8" s="51">
        <f t="shared" si="12"/>
        <v>0</v>
      </c>
      <c r="S8" s="51">
        <f t="shared" si="12"/>
        <v>0</v>
      </c>
      <c r="T8" s="51">
        <f t="shared" si="13"/>
        <v>0</v>
      </c>
      <c r="U8" s="51">
        <f t="shared" si="13"/>
        <v>0</v>
      </c>
      <c r="V8" s="52">
        <f t="shared" si="13"/>
        <v>0</v>
      </c>
      <c r="W8" s="53">
        <f t="shared" si="13"/>
        <v>0</v>
      </c>
      <c r="X8" s="53">
        <f t="shared" si="13"/>
        <v>0</v>
      </c>
      <c r="Y8" s="53">
        <f t="shared" si="13"/>
        <v>0</v>
      </c>
      <c r="Z8" s="53">
        <f t="shared" si="13"/>
        <v>0</v>
      </c>
      <c r="AA8" s="53">
        <f t="shared" si="13"/>
        <v>0</v>
      </c>
      <c r="AB8" s="53">
        <f t="shared" si="13"/>
        <v>0</v>
      </c>
      <c r="AC8" s="53">
        <f t="shared" si="13"/>
        <v>0</v>
      </c>
      <c r="AD8" s="53">
        <f t="shared" si="13"/>
        <v>0</v>
      </c>
      <c r="AE8" s="54" t="e">
        <f t="shared" si="14"/>
        <v>#REF!</v>
      </c>
      <c r="AF8" s="55" t="s">
        <v>4</v>
      </c>
      <c r="AG8" s="56" t="e">
        <f t="shared" si="15"/>
        <v>#REF!</v>
      </c>
      <c r="AH8" s="57" t="e">
        <f t="shared" si="16"/>
        <v>#REF!</v>
      </c>
      <c r="AI8" s="55" t="s">
        <v>2</v>
      </c>
      <c r="AJ8" s="58" t="e">
        <f t="shared" si="17"/>
        <v>#REF!</v>
      </c>
      <c r="AK8" s="59" t="e">
        <f t="shared" si="18"/>
        <v>#REF!</v>
      </c>
      <c r="AL8" s="55" t="s">
        <v>2</v>
      </c>
      <c r="AM8" s="56" t="e">
        <f t="shared" si="19"/>
        <v>#REF!</v>
      </c>
      <c r="AN8" s="57" t="e">
        <f t="shared" si="20"/>
        <v>#REF!</v>
      </c>
      <c r="AO8" s="55" t="s">
        <v>2</v>
      </c>
      <c r="AP8" s="58" t="e">
        <f t="shared" si="21"/>
        <v>#REF!</v>
      </c>
      <c r="AQ8" s="59" t="e">
        <f t="shared" si="22"/>
        <v>#REF!</v>
      </c>
      <c r="AR8" s="55" t="s">
        <v>4</v>
      </c>
      <c r="AS8" s="56" t="e">
        <f t="shared" si="23"/>
        <v>#REF!</v>
      </c>
      <c r="AT8" s="57" t="e">
        <f t="shared" si="24"/>
        <v>#REF!</v>
      </c>
      <c r="AU8" s="55" t="s">
        <v>2</v>
      </c>
      <c r="AV8" s="58" t="e">
        <f t="shared" si="25"/>
        <v>#REF!</v>
      </c>
      <c r="AW8" s="59" t="e">
        <f t="shared" si="26"/>
        <v>#REF!</v>
      </c>
      <c r="AX8" s="55" t="s">
        <v>13</v>
      </c>
      <c r="AY8" s="56" t="e">
        <f t="shared" si="27"/>
        <v>#REF!</v>
      </c>
      <c r="AZ8" s="57" t="e">
        <f t="shared" si="28"/>
        <v>#REF!</v>
      </c>
      <c r="BA8" s="55" t="s">
        <v>13</v>
      </c>
      <c r="BB8" s="58" t="e">
        <f t="shared" si="29"/>
        <v>#REF!</v>
      </c>
      <c r="BC8" s="59" t="e">
        <f t="shared" si="30"/>
        <v>#REF!</v>
      </c>
      <c r="BD8" s="55" t="s">
        <v>13</v>
      </c>
      <c r="BE8" s="56" t="e">
        <f t="shared" si="27"/>
        <v>#REF!</v>
      </c>
      <c r="BF8" s="57" t="e">
        <f t="shared" si="31"/>
        <v>#REF!</v>
      </c>
      <c r="BG8" s="55" t="s">
        <v>13</v>
      </c>
      <c r="BH8" s="58" t="e">
        <f t="shared" si="29"/>
        <v>#REF!</v>
      </c>
      <c r="BI8" s="59" t="e">
        <f t="shared" si="32"/>
        <v>#REF!</v>
      </c>
      <c r="BJ8" s="55" t="s">
        <v>13</v>
      </c>
      <c r="BK8" s="56" t="e">
        <f t="shared" ref="BK8" si="72">HLOOKUP(BJ8,pain,2,FALSE)</f>
        <v>#REF!</v>
      </c>
      <c r="BL8" s="57" t="e">
        <f t="shared" si="34"/>
        <v>#REF!</v>
      </c>
      <c r="BM8" s="55" t="s">
        <v>13</v>
      </c>
      <c r="BN8" s="58" t="e">
        <f t="shared" ref="BN8" si="73">HLOOKUP(BM8,pain,2,FALSE)</f>
        <v>#REF!</v>
      </c>
      <c r="BO8" s="59" t="e">
        <f t="shared" si="36"/>
        <v>#REF!</v>
      </c>
      <c r="BP8" s="55" t="s">
        <v>13</v>
      </c>
      <c r="BQ8" s="56" t="e">
        <f t="shared" ref="BQ8" si="74">HLOOKUP(BP8,pain,2,FALSE)</f>
        <v>#REF!</v>
      </c>
      <c r="BR8" s="57" t="e">
        <f t="shared" si="38"/>
        <v>#REF!</v>
      </c>
      <c r="BS8" s="55" t="s">
        <v>13</v>
      </c>
      <c r="BT8" s="58" t="e">
        <f t="shared" ref="BT8" si="75">HLOOKUP(BS8,pain,2,FALSE)</f>
        <v>#REF!</v>
      </c>
      <c r="BU8" s="59" t="e">
        <f t="shared" si="40"/>
        <v>#REF!</v>
      </c>
      <c r="BV8" s="55" t="s">
        <v>13</v>
      </c>
      <c r="BW8" s="56" t="e">
        <f t="shared" ref="BW8" si="76">HLOOKUP(BV8,pain,2,FALSE)</f>
        <v>#REF!</v>
      </c>
      <c r="BX8" s="57" t="e">
        <f t="shared" si="42"/>
        <v>#REF!</v>
      </c>
      <c r="BY8" s="55" t="s">
        <v>13</v>
      </c>
      <c r="BZ8" s="58" t="e">
        <f t="shared" ref="BZ8" si="77">HLOOKUP(BY8,pain,2,FALSE)</f>
        <v>#REF!</v>
      </c>
      <c r="CA8" s="59" t="e">
        <f t="shared" si="44"/>
        <v>#REF!</v>
      </c>
      <c r="CB8" s="55" t="s">
        <v>13</v>
      </c>
      <c r="CC8" s="56" t="e">
        <f t="shared" ref="CC8" si="78">HLOOKUP(CB8,pain,2,FALSE)</f>
        <v>#REF!</v>
      </c>
      <c r="CD8" s="57" t="e">
        <f t="shared" si="46"/>
        <v>#REF!</v>
      </c>
      <c r="CE8" s="55" t="s">
        <v>13</v>
      </c>
      <c r="CF8" s="58" t="e">
        <f t="shared" ref="CF8" si="79">HLOOKUP(CE8,pain,2,FALSE)</f>
        <v>#REF!</v>
      </c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</row>
    <row r="9" spans="1:216" ht="21.75" thickTop="1" thickBot="1" x14ac:dyDescent="0.35">
      <c r="A9" s="60"/>
      <c r="B9" s="41">
        <f>'[1]BALZAN Geoffrey'!B4</f>
        <v>43374</v>
      </c>
      <c r="C9" s="42">
        <f>'[1]BALZAN Geoffrey'!C4-6.3</f>
        <v>3.7</v>
      </c>
      <c r="D9" s="43">
        <f t="shared" si="12"/>
        <v>3</v>
      </c>
      <c r="E9" s="44">
        <f t="shared" si="12"/>
        <v>0</v>
      </c>
      <c r="F9" s="44">
        <f t="shared" si="12"/>
        <v>0</v>
      </c>
      <c r="G9" s="45">
        <f t="shared" si="12"/>
        <v>0</v>
      </c>
      <c r="H9" s="45">
        <f t="shared" si="12"/>
        <v>3</v>
      </c>
      <c r="I9" s="45">
        <f t="shared" si="12"/>
        <v>0</v>
      </c>
      <c r="J9" s="45">
        <f t="shared" si="12"/>
        <v>0</v>
      </c>
      <c r="K9" s="45">
        <f t="shared" si="12"/>
        <v>0</v>
      </c>
      <c r="L9" s="46">
        <f t="shared" si="12"/>
        <v>0</v>
      </c>
      <c r="M9" s="47">
        <f t="shared" si="12"/>
        <v>12</v>
      </c>
      <c r="N9" s="48">
        <f t="shared" si="12"/>
        <v>0</v>
      </c>
      <c r="O9" s="49">
        <f t="shared" si="12"/>
        <v>0</v>
      </c>
      <c r="P9" s="49">
        <f t="shared" si="12"/>
        <v>0</v>
      </c>
      <c r="Q9" s="50">
        <f t="shared" si="12"/>
        <v>0</v>
      </c>
      <c r="R9" s="51">
        <f t="shared" si="12"/>
        <v>0</v>
      </c>
      <c r="S9" s="51">
        <f t="shared" si="12"/>
        <v>0</v>
      </c>
      <c r="T9" s="51">
        <f t="shared" si="13"/>
        <v>0</v>
      </c>
      <c r="U9" s="51">
        <f t="shared" si="13"/>
        <v>0</v>
      </c>
      <c r="V9" s="52">
        <f t="shared" si="13"/>
        <v>0</v>
      </c>
      <c r="W9" s="53">
        <f t="shared" si="13"/>
        <v>0</v>
      </c>
      <c r="X9" s="53">
        <f t="shared" si="13"/>
        <v>0</v>
      </c>
      <c r="Y9" s="53">
        <f t="shared" si="13"/>
        <v>0</v>
      </c>
      <c r="Z9" s="53">
        <f t="shared" si="13"/>
        <v>0</v>
      </c>
      <c r="AA9" s="53">
        <f t="shared" si="13"/>
        <v>0</v>
      </c>
      <c r="AB9" s="53">
        <f t="shared" si="13"/>
        <v>0</v>
      </c>
      <c r="AC9" s="53">
        <f t="shared" si="13"/>
        <v>0</v>
      </c>
      <c r="AD9" s="53">
        <f t="shared" si="13"/>
        <v>0</v>
      </c>
      <c r="AE9" s="54" t="e">
        <f t="shared" si="14"/>
        <v>#REF!</v>
      </c>
      <c r="AF9" s="55" t="s">
        <v>9</v>
      </c>
      <c r="AG9" s="56" t="e">
        <f t="shared" si="15"/>
        <v>#REF!</v>
      </c>
      <c r="AH9" s="57" t="e">
        <f t="shared" si="16"/>
        <v>#REF!</v>
      </c>
      <c r="AI9" s="55" t="s">
        <v>9</v>
      </c>
      <c r="AJ9" s="58" t="e">
        <f t="shared" si="17"/>
        <v>#REF!</v>
      </c>
      <c r="AK9" s="59" t="e">
        <f t="shared" si="18"/>
        <v>#REF!</v>
      </c>
      <c r="AL9" s="55" t="s">
        <v>2</v>
      </c>
      <c r="AM9" s="56" t="e">
        <f t="shared" si="19"/>
        <v>#REF!</v>
      </c>
      <c r="AN9" s="57" t="e">
        <f t="shared" si="20"/>
        <v>#REF!</v>
      </c>
      <c r="AO9" s="55" t="s">
        <v>2</v>
      </c>
      <c r="AP9" s="58" t="e">
        <f t="shared" si="21"/>
        <v>#REF!</v>
      </c>
      <c r="AQ9" s="59" t="e">
        <f t="shared" si="22"/>
        <v>#REF!</v>
      </c>
      <c r="AR9" s="55" t="s">
        <v>9</v>
      </c>
      <c r="AS9" s="56" t="e">
        <f t="shared" si="23"/>
        <v>#REF!</v>
      </c>
      <c r="AT9" s="57" t="e">
        <f t="shared" si="24"/>
        <v>#REF!</v>
      </c>
      <c r="AU9" s="55" t="s">
        <v>2</v>
      </c>
      <c r="AV9" s="58" t="e">
        <f t="shared" si="25"/>
        <v>#REF!</v>
      </c>
      <c r="AW9" s="59" t="e">
        <f t="shared" si="26"/>
        <v>#REF!</v>
      </c>
      <c r="AX9" s="55" t="s">
        <v>13</v>
      </c>
      <c r="AY9" s="56" t="e">
        <f t="shared" si="27"/>
        <v>#REF!</v>
      </c>
      <c r="AZ9" s="57" t="e">
        <f t="shared" si="28"/>
        <v>#REF!</v>
      </c>
      <c r="BA9" s="55" t="s">
        <v>13</v>
      </c>
      <c r="BB9" s="58" t="e">
        <f t="shared" si="29"/>
        <v>#REF!</v>
      </c>
      <c r="BC9" s="59" t="e">
        <f t="shared" si="30"/>
        <v>#REF!</v>
      </c>
      <c r="BD9" s="55" t="s">
        <v>13</v>
      </c>
      <c r="BE9" s="56" t="e">
        <f t="shared" si="27"/>
        <v>#REF!</v>
      </c>
      <c r="BF9" s="57" t="e">
        <f t="shared" si="31"/>
        <v>#REF!</v>
      </c>
      <c r="BG9" s="55" t="s">
        <v>13</v>
      </c>
      <c r="BH9" s="58" t="e">
        <f t="shared" si="29"/>
        <v>#REF!</v>
      </c>
      <c r="BI9" s="59" t="e">
        <f t="shared" si="32"/>
        <v>#REF!</v>
      </c>
      <c r="BJ9" s="55" t="s">
        <v>13</v>
      </c>
      <c r="BK9" s="56" t="e">
        <f t="shared" ref="BK9" si="80">HLOOKUP(BJ9,pain,2,FALSE)</f>
        <v>#REF!</v>
      </c>
      <c r="BL9" s="57" t="e">
        <f t="shared" si="34"/>
        <v>#REF!</v>
      </c>
      <c r="BM9" s="55" t="s">
        <v>13</v>
      </c>
      <c r="BN9" s="58" t="e">
        <f t="shared" ref="BN9" si="81">HLOOKUP(BM9,pain,2,FALSE)</f>
        <v>#REF!</v>
      </c>
      <c r="BO9" s="59" t="e">
        <f t="shared" si="36"/>
        <v>#REF!</v>
      </c>
      <c r="BP9" s="55" t="s">
        <v>13</v>
      </c>
      <c r="BQ9" s="56" t="e">
        <f t="shared" ref="BQ9" si="82">HLOOKUP(BP9,pain,2,FALSE)</f>
        <v>#REF!</v>
      </c>
      <c r="BR9" s="57" t="e">
        <f t="shared" si="38"/>
        <v>#REF!</v>
      </c>
      <c r="BS9" s="55" t="s">
        <v>13</v>
      </c>
      <c r="BT9" s="58" t="e">
        <f t="shared" ref="BT9" si="83">HLOOKUP(BS9,pain,2,FALSE)</f>
        <v>#REF!</v>
      </c>
      <c r="BU9" s="59" t="e">
        <f t="shared" si="40"/>
        <v>#REF!</v>
      </c>
      <c r="BV9" s="55" t="s">
        <v>13</v>
      </c>
      <c r="BW9" s="56" t="e">
        <f t="shared" ref="BW9" si="84">HLOOKUP(BV9,pain,2,FALSE)</f>
        <v>#REF!</v>
      </c>
      <c r="BX9" s="57" t="e">
        <f t="shared" si="42"/>
        <v>#REF!</v>
      </c>
      <c r="BY9" s="55" t="s">
        <v>13</v>
      </c>
      <c r="BZ9" s="58" t="e">
        <f t="shared" ref="BZ9" si="85">HLOOKUP(BY9,pain,2,FALSE)</f>
        <v>#REF!</v>
      </c>
      <c r="CA9" s="59" t="e">
        <f t="shared" si="44"/>
        <v>#REF!</v>
      </c>
      <c r="CB9" s="55" t="s">
        <v>13</v>
      </c>
      <c r="CC9" s="56" t="e">
        <f t="shared" ref="CC9" si="86">HLOOKUP(CB9,pain,2,FALSE)</f>
        <v>#REF!</v>
      </c>
      <c r="CD9" s="57" t="e">
        <f t="shared" si="46"/>
        <v>#REF!</v>
      </c>
      <c r="CE9" s="55" t="s">
        <v>13</v>
      </c>
      <c r="CF9" s="58" t="e">
        <f t="shared" ref="CF9" si="87">HLOOKUP(CE9,pain,2,FALSE)</f>
        <v>#REF!</v>
      </c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</row>
    <row r="10" spans="1:216" ht="21.75" thickTop="1" thickBot="1" x14ac:dyDescent="0.35">
      <c r="A10" s="60"/>
      <c r="B10" s="41">
        <f>'[1]BAUMGARTEN Thomas'!B4</f>
        <v>43454</v>
      </c>
      <c r="C10" s="42">
        <f>'[1]BAUMGARTEN Thomas'!C4-12.15</f>
        <v>3.8499999999999996</v>
      </c>
      <c r="D10" s="43">
        <f t="shared" si="12"/>
        <v>2</v>
      </c>
      <c r="E10" s="44">
        <f t="shared" si="12"/>
        <v>0</v>
      </c>
      <c r="F10" s="44">
        <f t="shared" si="12"/>
        <v>0</v>
      </c>
      <c r="G10" s="45">
        <f t="shared" si="12"/>
        <v>0</v>
      </c>
      <c r="H10" s="45">
        <f t="shared" si="12"/>
        <v>0</v>
      </c>
      <c r="I10" s="45">
        <f t="shared" si="12"/>
        <v>0</v>
      </c>
      <c r="J10" s="45">
        <f t="shared" si="12"/>
        <v>1</v>
      </c>
      <c r="K10" s="45">
        <f t="shared" si="12"/>
        <v>1</v>
      </c>
      <c r="L10" s="46">
        <f t="shared" si="12"/>
        <v>0</v>
      </c>
      <c r="M10" s="47">
        <f t="shared" si="12"/>
        <v>12</v>
      </c>
      <c r="N10" s="48">
        <f t="shared" si="12"/>
        <v>1</v>
      </c>
      <c r="O10" s="49">
        <f t="shared" si="12"/>
        <v>0</v>
      </c>
      <c r="P10" s="49">
        <f t="shared" si="12"/>
        <v>0</v>
      </c>
      <c r="Q10" s="50">
        <f t="shared" si="12"/>
        <v>1</v>
      </c>
      <c r="R10" s="51">
        <f t="shared" si="12"/>
        <v>0</v>
      </c>
      <c r="S10" s="51">
        <f t="shared" si="12"/>
        <v>0</v>
      </c>
      <c r="T10" s="51">
        <f t="shared" si="13"/>
        <v>0</v>
      </c>
      <c r="U10" s="51">
        <f t="shared" si="13"/>
        <v>0</v>
      </c>
      <c r="V10" s="52">
        <f t="shared" si="13"/>
        <v>0</v>
      </c>
      <c r="W10" s="53">
        <f t="shared" si="13"/>
        <v>0</v>
      </c>
      <c r="X10" s="53">
        <f t="shared" si="13"/>
        <v>0</v>
      </c>
      <c r="Y10" s="53">
        <f t="shared" si="13"/>
        <v>0</v>
      </c>
      <c r="Z10" s="53">
        <f t="shared" si="13"/>
        <v>0</v>
      </c>
      <c r="AA10" s="53">
        <f t="shared" si="13"/>
        <v>0</v>
      </c>
      <c r="AB10" s="53">
        <f t="shared" si="13"/>
        <v>0</v>
      </c>
      <c r="AC10" s="53">
        <f t="shared" si="13"/>
        <v>0</v>
      </c>
      <c r="AD10" s="53">
        <f t="shared" si="13"/>
        <v>0</v>
      </c>
      <c r="AE10" s="54" t="e">
        <f t="shared" si="14"/>
        <v>#REF!</v>
      </c>
      <c r="AF10" s="55" t="s">
        <v>12</v>
      </c>
      <c r="AG10" s="56" t="e">
        <f t="shared" si="15"/>
        <v>#REF!</v>
      </c>
      <c r="AH10" s="57" t="e">
        <f t="shared" si="16"/>
        <v>#REF!</v>
      </c>
      <c r="AI10" s="55" t="s">
        <v>11</v>
      </c>
      <c r="AJ10" s="58" t="e">
        <f t="shared" si="17"/>
        <v>#REF!</v>
      </c>
      <c r="AK10" s="59" t="e">
        <f t="shared" si="18"/>
        <v>#REF!</v>
      </c>
      <c r="AL10" s="55" t="s">
        <v>14</v>
      </c>
      <c r="AM10" s="56" t="e">
        <f t="shared" si="19"/>
        <v>#REF!</v>
      </c>
      <c r="AN10" s="57" t="e">
        <f t="shared" si="20"/>
        <v>#REF!</v>
      </c>
      <c r="AO10" s="55" t="s">
        <v>2</v>
      </c>
      <c r="AP10" s="58" t="e">
        <f t="shared" si="21"/>
        <v>#REF!</v>
      </c>
      <c r="AQ10" s="59" t="e">
        <f t="shared" si="22"/>
        <v>#REF!</v>
      </c>
      <c r="AR10" s="55" t="s">
        <v>16</v>
      </c>
      <c r="AS10" s="56" t="e">
        <f t="shared" si="23"/>
        <v>#REF!</v>
      </c>
      <c r="AT10" s="57" t="e">
        <f t="shared" si="24"/>
        <v>#REF!</v>
      </c>
      <c r="AU10" s="55" t="s">
        <v>2</v>
      </c>
      <c r="AV10" s="58" t="e">
        <f t="shared" si="25"/>
        <v>#REF!</v>
      </c>
      <c r="AW10" s="59" t="e">
        <f t="shared" si="26"/>
        <v>#REF!</v>
      </c>
      <c r="AX10" s="55" t="s">
        <v>13</v>
      </c>
      <c r="AY10" s="56" t="e">
        <f t="shared" si="27"/>
        <v>#REF!</v>
      </c>
      <c r="AZ10" s="57" t="e">
        <f t="shared" si="28"/>
        <v>#REF!</v>
      </c>
      <c r="BA10" s="55" t="s">
        <v>13</v>
      </c>
      <c r="BB10" s="58" t="e">
        <f t="shared" si="29"/>
        <v>#REF!</v>
      </c>
      <c r="BC10" s="59" t="e">
        <f t="shared" si="30"/>
        <v>#REF!</v>
      </c>
      <c r="BD10" s="55" t="s">
        <v>13</v>
      </c>
      <c r="BE10" s="56" t="e">
        <f t="shared" si="27"/>
        <v>#REF!</v>
      </c>
      <c r="BF10" s="57" t="e">
        <f t="shared" si="31"/>
        <v>#REF!</v>
      </c>
      <c r="BG10" s="55" t="s">
        <v>13</v>
      </c>
      <c r="BH10" s="58" t="e">
        <f t="shared" si="29"/>
        <v>#REF!</v>
      </c>
      <c r="BI10" s="59" t="e">
        <f t="shared" si="32"/>
        <v>#REF!</v>
      </c>
      <c r="BJ10" s="55" t="s">
        <v>13</v>
      </c>
      <c r="BK10" s="56" t="e">
        <f t="shared" ref="BK10" si="88">HLOOKUP(BJ10,pain,2,FALSE)</f>
        <v>#REF!</v>
      </c>
      <c r="BL10" s="57" t="e">
        <f t="shared" si="34"/>
        <v>#REF!</v>
      </c>
      <c r="BM10" s="55" t="s">
        <v>13</v>
      </c>
      <c r="BN10" s="58" t="e">
        <f t="shared" ref="BN10" si="89">HLOOKUP(BM10,pain,2,FALSE)</f>
        <v>#REF!</v>
      </c>
      <c r="BO10" s="59" t="e">
        <f t="shared" si="36"/>
        <v>#REF!</v>
      </c>
      <c r="BP10" s="55" t="s">
        <v>13</v>
      </c>
      <c r="BQ10" s="56" t="e">
        <f t="shared" ref="BQ10" si="90">HLOOKUP(BP10,pain,2,FALSE)</f>
        <v>#REF!</v>
      </c>
      <c r="BR10" s="57" t="e">
        <f t="shared" si="38"/>
        <v>#REF!</v>
      </c>
      <c r="BS10" s="55" t="s">
        <v>13</v>
      </c>
      <c r="BT10" s="58" t="e">
        <f t="shared" ref="BT10" si="91">HLOOKUP(BS10,pain,2,FALSE)</f>
        <v>#REF!</v>
      </c>
      <c r="BU10" s="59" t="e">
        <f t="shared" si="40"/>
        <v>#REF!</v>
      </c>
      <c r="BV10" s="55" t="s">
        <v>13</v>
      </c>
      <c r="BW10" s="56" t="e">
        <f t="shared" ref="BW10" si="92">HLOOKUP(BV10,pain,2,FALSE)</f>
        <v>#REF!</v>
      </c>
      <c r="BX10" s="57" t="e">
        <f t="shared" si="42"/>
        <v>#REF!</v>
      </c>
      <c r="BY10" s="55" t="s">
        <v>13</v>
      </c>
      <c r="BZ10" s="58" t="e">
        <f t="shared" ref="BZ10" si="93">HLOOKUP(BY10,pain,2,FALSE)</f>
        <v>#REF!</v>
      </c>
      <c r="CA10" s="59" t="e">
        <f t="shared" si="44"/>
        <v>#REF!</v>
      </c>
      <c r="CB10" s="55" t="s">
        <v>13</v>
      </c>
      <c r="CC10" s="56" t="e">
        <f t="shared" ref="CC10" si="94">HLOOKUP(CB10,pain,2,FALSE)</f>
        <v>#REF!</v>
      </c>
      <c r="CD10" s="57" t="e">
        <f t="shared" si="46"/>
        <v>#REF!</v>
      </c>
      <c r="CE10" s="55" t="s">
        <v>13</v>
      </c>
      <c r="CF10" s="58" t="e">
        <f t="shared" ref="CF10" si="95">HLOOKUP(CE10,pain,2,FALSE)</f>
        <v>#REF!</v>
      </c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</row>
    <row r="11" spans="1:216" ht="21.75" thickTop="1" thickBot="1" x14ac:dyDescent="0.35">
      <c r="A11" s="60"/>
      <c r="B11" s="41">
        <f>'[1]BIDALLE Julien'!B4</f>
        <v>43529</v>
      </c>
      <c r="C11" s="42">
        <f>'[1]BIDALLE Julien'!C4</f>
        <v>5</v>
      </c>
      <c r="D11" s="43">
        <f t="shared" si="12"/>
        <v>5</v>
      </c>
      <c r="E11" s="44">
        <f t="shared" si="12"/>
        <v>0</v>
      </c>
      <c r="F11" s="44">
        <f t="shared" si="12"/>
        <v>0</v>
      </c>
      <c r="G11" s="45">
        <f t="shared" si="12"/>
        <v>0</v>
      </c>
      <c r="H11" s="45">
        <f t="shared" si="12"/>
        <v>0</v>
      </c>
      <c r="I11" s="45">
        <f t="shared" si="12"/>
        <v>0</v>
      </c>
      <c r="J11" s="45">
        <f t="shared" si="12"/>
        <v>1</v>
      </c>
      <c r="K11" s="45">
        <f t="shared" si="12"/>
        <v>0</v>
      </c>
      <c r="L11" s="46">
        <f t="shared" si="12"/>
        <v>0</v>
      </c>
      <c r="M11" s="47">
        <f t="shared" si="12"/>
        <v>12</v>
      </c>
      <c r="N11" s="48">
        <f t="shared" si="12"/>
        <v>0</v>
      </c>
      <c r="O11" s="49">
        <f t="shared" si="12"/>
        <v>0</v>
      </c>
      <c r="P11" s="49">
        <f t="shared" si="12"/>
        <v>0</v>
      </c>
      <c r="Q11" s="50">
        <f t="shared" si="12"/>
        <v>0</v>
      </c>
      <c r="R11" s="51">
        <f t="shared" si="12"/>
        <v>0</v>
      </c>
      <c r="S11" s="51">
        <f t="shared" si="12"/>
        <v>0</v>
      </c>
      <c r="T11" s="51">
        <f t="shared" si="13"/>
        <v>0</v>
      </c>
      <c r="U11" s="51">
        <f t="shared" si="13"/>
        <v>0</v>
      </c>
      <c r="V11" s="52">
        <f t="shared" si="13"/>
        <v>0</v>
      </c>
      <c r="W11" s="53">
        <f t="shared" si="13"/>
        <v>0</v>
      </c>
      <c r="X11" s="53">
        <f t="shared" si="13"/>
        <v>0</v>
      </c>
      <c r="Y11" s="53">
        <f t="shared" si="13"/>
        <v>0</v>
      </c>
      <c r="Z11" s="53">
        <f t="shared" si="13"/>
        <v>0</v>
      </c>
      <c r="AA11" s="53">
        <f t="shared" si="13"/>
        <v>0</v>
      </c>
      <c r="AB11" s="53">
        <f t="shared" si="13"/>
        <v>0</v>
      </c>
      <c r="AC11" s="53">
        <f t="shared" si="13"/>
        <v>0</v>
      </c>
      <c r="AD11" s="53">
        <f t="shared" si="13"/>
        <v>0</v>
      </c>
      <c r="AE11" s="54" t="e">
        <f t="shared" si="14"/>
        <v>#REF!</v>
      </c>
      <c r="AF11" s="55" t="s">
        <v>2</v>
      </c>
      <c r="AG11" s="56" t="e">
        <f t="shared" si="15"/>
        <v>#REF!</v>
      </c>
      <c r="AH11" s="57" t="e">
        <f t="shared" si="16"/>
        <v>#REF!</v>
      </c>
      <c r="AI11" s="55" t="s">
        <v>2</v>
      </c>
      <c r="AJ11" s="58" t="e">
        <f t="shared" si="17"/>
        <v>#REF!</v>
      </c>
      <c r="AK11" s="59" t="e">
        <f t="shared" si="18"/>
        <v>#REF!</v>
      </c>
      <c r="AL11" s="55" t="s">
        <v>2</v>
      </c>
      <c r="AM11" s="56" t="e">
        <f t="shared" si="19"/>
        <v>#REF!</v>
      </c>
      <c r="AN11" s="57" t="e">
        <f t="shared" si="20"/>
        <v>#REF!</v>
      </c>
      <c r="AO11" s="55" t="s">
        <v>2</v>
      </c>
      <c r="AP11" s="58" t="e">
        <f t="shared" si="21"/>
        <v>#REF!</v>
      </c>
      <c r="AQ11" s="59" t="e">
        <f t="shared" si="22"/>
        <v>#REF!</v>
      </c>
      <c r="AR11" s="55" t="s">
        <v>11</v>
      </c>
      <c r="AS11" s="56" t="e">
        <f t="shared" si="23"/>
        <v>#REF!</v>
      </c>
      <c r="AT11" s="57" t="e">
        <f t="shared" si="24"/>
        <v>#REF!</v>
      </c>
      <c r="AU11" s="55" t="s">
        <v>2</v>
      </c>
      <c r="AV11" s="58" t="e">
        <f t="shared" si="25"/>
        <v>#REF!</v>
      </c>
      <c r="AW11" s="59" t="e">
        <f t="shared" si="26"/>
        <v>#REF!</v>
      </c>
      <c r="AX11" s="55" t="s">
        <v>13</v>
      </c>
      <c r="AY11" s="56" t="e">
        <f t="shared" si="27"/>
        <v>#REF!</v>
      </c>
      <c r="AZ11" s="57" t="e">
        <f t="shared" si="28"/>
        <v>#REF!</v>
      </c>
      <c r="BA11" s="55" t="s">
        <v>13</v>
      </c>
      <c r="BB11" s="58" t="e">
        <f t="shared" si="29"/>
        <v>#REF!</v>
      </c>
      <c r="BC11" s="59" t="e">
        <f t="shared" si="30"/>
        <v>#REF!</v>
      </c>
      <c r="BD11" s="55" t="s">
        <v>13</v>
      </c>
      <c r="BE11" s="56" t="e">
        <f t="shared" si="27"/>
        <v>#REF!</v>
      </c>
      <c r="BF11" s="57" t="e">
        <f t="shared" si="31"/>
        <v>#REF!</v>
      </c>
      <c r="BG11" s="55" t="s">
        <v>13</v>
      </c>
      <c r="BH11" s="58" t="e">
        <f t="shared" si="29"/>
        <v>#REF!</v>
      </c>
      <c r="BI11" s="59" t="e">
        <f t="shared" si="32"/>
        <v>#REF!</v>
      </c>
      <c r="BJ11" s="55" t="s">
        <v>13</v>
      </c>
      <c r="BK11" s="56" t="e">
        <f t="shared" ref="BK11" si="96">HLOOKUP(BJ11,pain,2,FALSE)</f>
        <v>#REF!</v>
      </c>
      <c r="BL11" s="57" t="e">
        <f t="shared" si="34"/>
        <v>#REF!</v>
      </c>
      <c r="BM11" s="55" t="s">
        <v>13</v>
      </c>
      <c r="BN11" s="58" t="e">
        <f t="shared" ref="BN11" si="97">HLOOKUP(BM11,pain,2,FALSE)</f>
        <v>#REF!</v>
      </c>
      <c r="BO11" s="59" t="e">
        <f t="shared" si="36"/>
        <v>#REF!</v>
      </c>
      <c r="BP11" s="55" t="s">
        <v>13</v>
      </c>
      <c r="BQ11" s="56" t="e">
        <f t="shared" ref="BQ11" si="98">HLOOKUP(BP11,pain,2,FALSE)</f>
        <v>#REF!</v>
      </c>
      <c r="BR11" s="57" t="e">
        <f t="shared" si="38"/>
        <v>#REF!</v>
      </c>
      <c r="BS11" s="55" t="s">
        <v>13</v>
      </c>
      <c r="BT11" s="58" t="e">
        <f t="shared" ref="BT11" si="99">HLOOKUP(BS11,pain,2,FALSE)</f>
        <v>#REF!</v>
      </c>
      <c r="BU11" s="59" t="e">
        <f t="shared" si="40"/>
        <v>#REF!</v>
      </c>
      <c r="BV11" s="55" t="s">
        <v>13</v>
      </c>
      <c r="BW11" s="56" t="e">
        <f t="shared" ref="BW11" si="100">HLOOKUP(BV11,pain,2,FALSE)</f>
        <v>#REF!</v>
      </c>
      <c r="BX11" s="57" t="e">
        <f t="shared" si="42"/>
        <v>#REF!</v>
      </c>
      <c r="BY11" s="55" t="s">
        <v>13</v>
      </c>
      <c r="BZ11" s="58" t="e">
        <f t="shared" ref="BZ11" si="101">HLOOKUP(BY11,pain,2,FALSE)</f>
        <v>#REF!</v>
      </c>
      <c r="CA11" s="59" t="e">
        <f t="shared" si="44"/>
        <v>#REF!</v>
      </c>
      <c r="CB11" s="55" t="s">
        <v>13</v>
      </c>
      <c r="CC11" s="56" t="e">
        <f t="shared" ref="CC11" si="102">HLOOKUP(CB11,pain,2,FALSE)</f>
        <v>#REF!</v>
      </c>
      <c r="CD11" s="57" t="e">
        <f t="shared" si="46"/>
        <v>#REF!</v>
      </c>
      <c r="CE11" s="55" t="s">
        <v>13</v>
      </c>
      <c r="CF11" s="58" t="e">
        <f t="shared" ref="CF11" si="103">HLOOKUP(CE11,pain,2,FALSE)</f>
        <v>#REF!</v>
      </c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</row>
    <row r="12" spans="1:216" ht="21.75" thickTop="1" thickBot="1" x14ac:dyDescent="0.35">
      <c r="A12" s="60"/>
      <c r="B12" s="41">
        <f>+'[1]BOUCHET Olivier'!B4</f>
        <v>43418</v>
      </c>
      <c r="C12" s="42">
        <f>'[1]BOUCHET Olivier'!C4-18</f>
        <v>12</v>
      </c>
      <c r="D12" s="43">
        <f t="shared" si="12"/>
        <v>4</v>
      </c>
      <c r="E12" s="44">
        <f t="shared" si="12"/>
        <v>0</v>
      </c>
      <c r="F12" s="44">
        <f t="shared" si="12"/>
        <v>0</v>
      </c>
      <c r="G12" s="45">
        <f t="shared" si="12"/>
        <v>0</v>
      </c>
      <c r="H12" s="45">
        <f t="shared" si="12"/>
        <v>0</v>
      </c>
      <c r="I12" s="45">
        <f t="shared" si="12"/>
        <v>0</v>
      </c>
      <c r="J12" s="45">
        <f t="shared" si="12"/>
        <v>0</v>
      </c>
      <c r="K12" s="45">
        <f t="shared" si="12"/>
        <v>0</v>
      </c>
      <c r="L12" s="46">
        <f t="shared" si="12"/>
        <v>0</v>
      </c>
      <c r="M12" s="47">
        <f t="shared" si="12"/>
        <v>12</v>
      </c>
      <c r="N12" s="48">
        <f t="shared" si="12"/>
        <v>0</v>
      </c>
      <c r="O12" s="49">
        <f t="shared" si="12"/>
        <v>2</v>
      </c>
      <c r="P12" s="49">
        <f t="shared" si="12"/>
        <v>0</v>
      </c>
      <c r="Q12" s="50">
        <f t="shared" si="12"/>
        <v>0</v>
      </c>
      <c r="R12" s="51">
        <f t="shared" si="12"/>
        <v>0</v>
      </c>
      <c r="S12" s="51">
        <f t="shared" si="12"/>
        <v>0</v>
      </c>
      <c r="T12" s="51">
        <f t="shared" si="13"/>
        <v>0</v>
      </c>
      <c r="U12" s="51">
        <f t="shared" si="13"/>
        <v>0</v>
      </c>
      <c r="V12" s="52">
        <f t="shared" si="13"/>
        <v>0</v>
      </c>
      <c r="W12" s="53">
        <f t="shared" si="13"/>
        <v>0</v>
      </c>
      <c r="X12" s="53">
        <f t="shared" si="13"/>
        <v>0</v>
      </c>
      <c r="Y12" s="53">
        <f t="shared" si="13"/>
        <v>0</v>
      </c>
      <c r="Z12" s="53">
        <f t="shared" si="13"/>
        <v>0</v>
      </c>
      <c r="AA12" s="53">
        <f t="shared" si="13"/>
        <v>0</v>
      </c>
      <c r="AB12" s="53">
        <f t="shared" si="13"/>
        <v>0</v>
      </c>
      <c r="AC12" s="53">
        <f t="shared" si="13"/>
        <v>0</v>
      </c>
      <c r="AD12" s="53">
        <f t="shared" si="13"/>
        <v>0</v>
      </c>
      <c r="AE12" s="54" t="e">
        <f t="shared" si="14"/>
        <v>#REF!</v>
      </c>
      <c r="AF12" s="55" t="s">
        <v>4</v>
      </c>
      <c r="AG12" s="56" t="e">
        <f t="shared" si="15"/>
        <v>#REF!</v>
      </c>
      <c r="AH12" s="57" t="e">
        <f t="shared" si="16"/>
        <v>#REF!</v>
      </c>
      <c r="AI12" s="55" t="s">
        <v>4</v>
      </c>
      <c r="AJ12" s="58" t="e">
        <f t="shared" si="17"/>
        <v>#REF!</v>
      </c>
      <c r="AK12" s="59" t="e">
        <f t="shared" si="18"/>
        <v>#REF!</v>
      </c>
      <c r="AL12" s="55" t="s">
        <v>2</v>
      </c>
      <c r="AM12" s="56" t="e">
        <f t="shared" si="19"/>
        <v>#REF!</v>
      </c>
      <c r="AN12" s="57" t="e">
        <f t="shared" si="20"/>
        <v>#REF!</v>
      </c>
      <c r="AO12" s="55" t="s">
        <v>2</v>
      </c>
      <c r="AP12" s="58" t="e">
        <f t="shared" si="21"/>
        <v>#REF!</v>
      </c>
      <c r="AQ12" s="59" t="e">
        <f t="shared" si="22"/>
        <v>#REF!</v>
      </c>
      <c r="AR12" s="55" t="s">
        <v>2</v>
      </c>
      <c r="AS12" s="56" t="e">
        <f t="shared" si="23"/>
        <v>#REF!</v>
      </c>
      <c r="AT12" s="57" t="e">
        <f t="shared" si="24"/>
        <v>#REF!</v>
      </c>
      <c r="AU12" s="55" t="s">
        <v>2</v>
      </c>
      <c r="AV12" s="58" t="e">
        <f t="shared" si="25"/>
        <v>#REF!</v>
      </c>
      <c r="AW12" s="59" t="e">
        <f t="shared" si="26"/>
        <v>#REF!</v>
      </c>
      <c r="AX12" s="55" t="s">
        <v>13</v>
      </c>
      <c r="AY12" s="56" t="e">
        <f t="shared" si="27"/>
        <v>#REF!</v>
      </c>
      <c r="AZ12" s="57" t="e">
        <f t="shared" si="28"/>
        <v>#REF!</v>
      </c>
      <c r="BA12" s="55" t="s">
        <v>13</v>
      </c>
      <c r="BB12" s="58" t="e">
        <f t="shared" si="29"/>
        <v>#REF!</v>
      </c>
      <c r="BC12" s="59" t="e">
        <f t="shared" si="30"/>
        <v>#REF!</v>
      </c>
      <c r="BD12" s="55" t="s">
        <v>13</v>
      </c>
      <c r="BE12" s="56" t="e">
        <f t="shared" si="27"/>
        <v>#REF!</v>
      </c>
      <c r="BF12" s="57" t="e">
        <f t="shared" si="31"/>
        <v>#REF!</v>
      </c>
      <c r="BG12" s="55" t="s">
        <v>13</v>
      </c>
      <c r="BH12" s="58" t="e">
        <f t="shared" si="29"/>
        <v>#REF!</v>
      </c>
      <c r="BI12" s="59" t="e">
        <f t="shared" si="32"/>
        <v>#REF!</v>
      </c>
      <c r="BJ12" s="55" t="s">
        <v>13</v>
      </c>
      <c r="BK12" s="56" t="e">
        <f t="shared" ref="BK12" si="104">HLOOKUP(BJ12,pain,2,FALSE)</f>
        <v>#REF!</v>
      </c>
      <c r="BL12" s="57" t="e">
        <f t="shared" si="34"/>
        <v>#REF!</v>
      </c>
      <c r="BM12" s="55" t="s">
        <v>13</v>
      </c>
      <c r="BN12" s="58" t="e">
        <f t="shared" ref="BN12" si="105">HLOOKUP(BM12,pain,2,FALSE)</f>
        <v>#REF!</v>
      </c>
      <c r="BO12" s="59" t="e">
        <f t="shared" si="36"/>
        <v>#REF!</v>
      </c>
      <c r="BP12" s="55" t="s">
        <v>13</v>
      </c>
      <c r="BQ12" s="56" t="e">
        <f t="shared" ref="BQ12" si="106">HLOOKUP(BP12,pain,2,FALSE)</f>
        <v>#REF!</v>
      </c>
      <c r="BR12" s="57" t="e">
        <f t="shared" si="38"/>
        <v>#REF!</v>
      </c>
      <c r="BS12" s="55" t="s">
        <v>13</v>
      </c>
      <c r="BT12" s="58" t="e">
        <f t="shared" ref="BT12" si="107">HLOOKUP(BS12,pain,2,FALSE)</f>
        <v>#REF!</v>
      </c>
      <c r="BU12" s="59" t="e">
        <f t="shared" si="40"/>
        <v>#REF!</v>
      </c>
      <c r="BV12" s="55" t="s">
        <v>13</v>
      </c>
      <c r="BW12" s="56" t="e">
        <f t="shared" ref="BW12" si="108">HLOOKUP(BV12,pain,2,FALSE)</f>
        <v>#REF!</v>
      </c>
      <c r="BX12" s="57" t="e">
        <f t="shared" si="42"/>
        <v>#REF!</v>
      </c>
      <c r="BY12" s="55" t="s">
        <v>13</v>
      </c>
      <c r="BZ12" s="58" t="e">
        <f t="shared" ref="BZ12" si="109">HLOOKUP(BY12,pain,2,FALSE)</f>
        <v>#REF!</v>
      </c>
      <c r="CA12" s="59" t="e">
        <f t="shared" si="44"/>
        <v>#REF!</v>
      </c>
      <c r="CB12" s="55" t="s">
        <v>13</v>
      </c>
      <c r="CC12" s="56" t="e">
        <f t="shared" ref="CC12" si="110">HLOOKUP(CB12,pain,2,FALSE)</f>
        <v>#REF!</v>
      </c>
      <c r="CD12" s="57" t="e">
        <f t="shared" si="46"/>
        <v>#REF!</v>
      </c>
      <c r="CE12" s="55" t="s">
        <v>13</v>
      </c>
      <c r="CF12" s="58" t="e">
        <f t="shared" ref="CF12" si="111">HLOOKUP(CE12,pain,2,FALSE)</f>
        <v>#REF!</v>
      </c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</row>
    <row r="13" spans="1:216" ht="21.75" thickTop="1" thickBot="1" x14ac:dyDescent="0.35">
      <c r="A13" s="60"/>
      <c r="B13" s="41">
        <f>'[1]CALGARO Guillaume'!B4</f>
        <v>43383</v>
      </c>
      <c r="C13" s="42">
        <f>'[1]CALGARO Guillaume'!C4-9.75</f>
        <v>0.25</v>
      </c>
      <c r="D13" s="43">
        <f t="shared" si="12"/>
        <v>6</v>
      </c>
      <c r="E13" s="44">
        <f t="shared" si="12"/>
        <v>0</v>
      </c>
      <c r="F13" s="44">
        <f t="shared" si="12"/>
        <v>0</v>
      </c>
      <c r="G13" s="45">
        <f t="shared" si="12"/>
        <v>0</v>
      </c>
      <c r="H13" s="45">
        <f t="shared" si="12"/>
        <v>0</v>
      </c>
      <c r="I13" s="45">
        <f t="shared" si="12"/>
        <v>0</v>
      </c>
      <c r="J13" s="45">
        <f t="shared" si="12"/>
        <v>0</v>
      </c>
      <c r="K13" s="45">
        <f t="shared" si="12"/>
        <v>0</v>
      </c>
      <c r="L13" s="46">
        <f t="shared" si="12"/>
        <v>0</v>
      </c>
      <c r="M13" s="47">
        <f t="shared" si="12"/>
        <v>12</v>
      </c>
      <c r="N13" s="48">
        <f t="shared" si="12"/>
        <v>0</v>
      </c>
      <c r="O13" s="49">
        <f t="shared" si="12"/>
        <v>0</v>
      </c>
      <c r="P13" s="49">
        <f t="shared" si="12"/>
        <v>0</v>
      </c>
      <c r="Q13" s="50">
        <f t="shared" si="12"/>
        <v>0</v>
      </c>
      <c r="R13" s="51">
        <f t="shared" si="12"/>
        <v>0</v>
      </c>
      <c r="S13" s="51">
        <f t="shared" si="12"/>
        <v>0</v>
      </c>
      <c r="T13" s="51">
        <f t="shared" si="13"/>
        <v>0</v>
      </c>
      <c r="U13" s="51">
        <f t="shared" si="13"/>
        <v>0</v>
      </c>
      <c r="V13" s="52">
        <f t="shared" si="13"/>
        <v>0</v>
      </c>
      <c r="W13" s="53">
        <f t="shared" si="13"/>
        <v>0</v>
      </c>
      <c r="X13" s="53">
        <f t="shared" si="13"/>
        <v>0</v>
      </c>
      <c r="Y13" s="53">
        <f t="shared" si="13"/>
        <v>0</v>
      </c>
      <c r="Z13" s="53">
        <f t="shared" si="13"/>
        <v>0</v>
      </c>
      <c r="AA13" s="53">
        <f t="shared" si="13"/>
        <v>0</v>
      </c>
      <c r="AB13" s="53">
        <f t="shared" si="13"/>
        <v>0</v>
      </c>
      <c r="AC13" s="53">
        <f t="shared" si="13"/>
        <v>0</v>
      </c>
      <c r="AD13" s="53">
        <f t="shared" si="13"/>
        <v>0</v>
      </c>
      <c r="AE13" s="54" t="e">
        <f t="shared" si="14"/>
        <v>#REF!</v>
      </c>
      <c r="AF13" s="55" t="s">
        <v>2</v>
      </c>
      <c r="AG13" s="56" t="e">
        <f t="shared" si="15"/>
        <v>#REF!</v>
      </c>
      <c r="AH13" s="57" t="e">
        <f t="shared" si="16"/>
        <v>#REF!</v>
      </c>
      <c r="AI13" s="55" t="s">
        <v>2</v>
      </c>
      <c r="AJ13" s="58" t="e">
        <f t="shared" si="17"/>
        <v>#REF!</v>
      </c>
      <c r="AK13" s="59" t="e">
        <f t="shared" si="18"/>
        <v>#REF!</v>
      </c>
      <c r="AL13" s="55" t="s">
        <v>2</v>
      </c>
      <c r="AM13" s="56" t="e">
        <f t="shared" si="19"/>
        <v>#REF!</v>
      </c>
      <c r="AN13" s="57" t="e">
        <f t="shared" si="20"/>
        <v>#REF!</v>
      </c>
      <c r="AO13" s="55" t="s">
        <v>2</v>
      </c>
      <c r="AP13" s="58" t="e">
        <f t="shared" si="21"/>
        <v>#REF!</v>
      </c>
      <c r="AQ13" s="59" t="e">
        <f t="shared" si="22"/>
        <v>#REF!</v>
      </c>
      <c r="AR13" s="55" t="s">
        <v>2</v>
      </c>
      <c r="AS13" s="56" t="e">
        <f t="shared" si="23"/>
        <v>#REF!</v>
      </c>
      <c r="AT13" s="57" t="e">
        <f t="shared" si="24"/>
        <v>#REF!</v>
      </c>
      <c r="AU13" s="55" t="s">
        <v>2</v>
      </c>
      <c r="AV13" s="58" t="e">
        <f t="shared" si="25"/>
        <v>#REF!</v>
      </c>
      <c r="AW13" s="59" t="e">
        <f t="shared" si="26"/>
        <v>#REF!</v>
      </c>
      <c r="AX13" s="55" t="s">
        <v>13</v>
      </c>
      <c r="AY13" s="56" t="e">
        <f t="shared" si="27"/>
        <v>#REF!</v>
      </c>
      <c r="AZ13" s="57" t="e">
        <f t="shared" si="28"/>
        <v>#REF!</v>
      </c>
      <c r="BA13" s="55" t="s">
        <v>13</v>
      </c>
      <c r="BB13" s="58" t="e">
        <f t="shared" si="29"/>
        <v>#REF!</v>
      </c>
      <c r="BC13" s="59" t="e">
        <f t="shared" si="30"/>
        <v>#REF!</v>
      </c>
      <c r="BD13" s="55" t="s">
        <v>13</v>
      </c>
      <c r="BE13" s="56" t="e">
        <f t="shared" si="27"/>
        <v>#REF!</v>
      </c>
      <c r="BF13" s="57" t="e">
        <f t="shared" si="31"/>
        <v>#REF!</v>
      </c>
      <c r="BG13" s="55" t="s">
        <v>13</v>
      </c>
      <c r="BH13" s="58" t="e">
        <f t="shared" si="29"/>
        <v>#REF!</v>
      </c>
      <c r="BI13" s="59" t="e">
        <f t="shared" si="32"/>
        <v>#REF!</v>
      </c>
      <c r="BJ13" s="55" t="s">
        <v>13</v>
      </c>
      <c r="BK13" s="56" t="e">
        <f t="shared" ref="BK13" si="112">HLOOKUP(BJ13,pain,2,FALSE)</f>
        <v>#REF!</v>
      </c>
      <c r="BL13" s="57" t="e">
        <f t="shared" si="34"/>
        <v>#REF!</v>
      </c>
      <c r="BM13" s="55" t="s">
        <v>13</v>
      </c>
      <c r="BN13" s="58" t="e">
        <f t="shared" ref="BN13" si="113">HLOOKUP(BM13,pain,2,FALSE)</f>
        <v>#REF!</v>
      </c>
      <c r="BO13" s="59" t="e">
        <f t="shared" si="36"/>
        <v>#REF!</v>
      </c>
      <c r="BP13" s="55" t="s">
        <v>13</v>
      </c>
      <c r="BQ13" s="56" t="e">
        <f t="shared" ref="BQ13" si="114">HLOOKUP(BP13,pain,2,FALSE)</f>
        <v>#REF!</v>
      </c>
      <c r="BR13" s="57" t="e">
        <f t="shared" si="38"/>
        <v>#REF!</v>
      </c>
      <c r="BS13" s="55" t="s">
        <v>13</v>
      </c>
      <c r="BT13" s="58" t="e">
        <f t="shared" ref="BT13" si="115">HLOOKUP(BS13,pain,2,FALSE)</f>
        <v>#REF!</v>
      </c>
      <c r="BU13" s="59" t="e">
        <f t="shared" si="40"/>
        <v>#REF!</v>
      </c>
      <c r="BV13" s="55" t="s">
        <v>13</v>
      </c>
      <c r="BW13" s="56" t="e">
        <f t="shared" ref="BW13" si="116">HLOOKUP(BV13,pain,2,FALSE)</f>
        <v>#REF!</v>
      </c>
      <c r="BX13" s="57" t="e">
        <f t="shared" si="42"/>
        <v>#REF!</v>
      </c>
      <c r="BY13" s="55" t="s">
        <v>13</v>
      </c>
      <c r="BZ13" s="58" t="e">
        <f t="shared" ref="BZ13" si="117">HLOOKUP(BY13,pain,2,FALSE)</f>
        <v>#REF!</v>
      </c>
      <c r="CA13" s="59" t="e">
        <f t="shared" si="44"/>
        <v>#REF!</v>
      </c>
      <c r="CB13" s="55" t="s">
        <v>13</v>
      </c>
      <c r="CC13" s="56" t="e">
        <f t="shared" ref="CC13" si="118">HLOOKUP(CB13,pain,2,FALSE)</f>
        <v>#REF!</v>
      </c>
      <c r="CD13" s="57" t="e">
        <f t="shared" si="46"/>
        <v>#REF!</v>
      </c>
      <c r="CE13" s="55" t="s">
        <v>13</v>
      </c>
      <c r="CF13" s="58" t="e">
        <f t="shared" ref="CF13" si="119">HLOOKUP(CE13,pain,2,FALSE)</f>
        <v>#REF!</v>
      </c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</row>
    <row r="14" spans="1:216" ht="21.75" thickTop="1" thickBot="1" x14ac:dyDescent="0.35">
      <c r="A14" s="60"/>
      <c r="B14" s="41">
        <f>'[1]CHENET Johan'!B4</f>
        <v>43473</v>
      </c>
      <c r="C14" s="42">
        <f>'[1]CHENET Johan'!C4-5.55</f>
        <v>-4.9999999999999822E-2</v>
      </c>
      <c r="D14" s="43">
        <f t="shared" si="12"/>
        <v>4</v>
      </c>
      <c r="E14" s="44">
        <f>COUNTIF($AE14:$UG14,E$2)</f>
        <v>0</v>
      </c>
      <c r="F14" s="44">
        <f t="shared" si="12"/>
        <v>0</v>
      </c>
      <c r="G14" s="45">
        <f t="shared" si="12"/>
        <v>0</v>
      </c>
      <c r="H14" s="45">
        <f t="shared" si="12"/>
        <v>0</v>
      </c>
      <c r="I14" s="45">
        <f t="shared" si="12"/>
        <v>0</v>
      </c>
      <c r="J14" s="45">
        <f t="shared" si="12"/>
        <v>0</v>
      </c>
      <c r="K14" s="45">
        <f t="shared" si="12"/>
        <v>0</v>
      </c>
      <c r="L14" s="46">
        <f t="shared" si="12"/>
        <v>0</v>
      </c>
      <c r="M14" s="47">
        <f t="shared" si="12"/>
        <v>12</v>
      </c>
      <c r="N14" s="48">
        <f t="shared" si="12"/>
        <v>0</v>
      </c>
      <c r="O14" s="49">
        <f t="shared" si="12"/>
        <v>0</v>
      </c>
      <c r="P14" s="49">
        <f t="shared" si="12"/>
        <v>0</v>
      </c>
      <c r="Q14" s="50">
        <f t="shared" si="12"/>
        <v>2</v>
      </c>
      <c r="R14" s="51">
        <f t="shared" si="12"/>
        <v>0</v>
      </c>
      <c r="S14" s="51">
        <f t="shared" si="12"/>
        <v>0</v>
      </c>
      <c r="T14" s="51">
        <f t="shared" si="13"/>
        <v>0</v>
      </c>
      <c r="U14" s="51">
        <f t="shared" si="13"/>
        <v>0</v>
      </c>
      <c r="V14" s="52">
        <f t="shared" si="13"/>
        <v>0</v>
      </c>
      <c r="W14" s="53">
        <f t="shared" si="13"/>
        <v>0</v>
      </c>
      <c r="X14" s="53">
        <f t="shared" si="13"/>
        <v>0</v>
      </c>
      <c r="Y14" s="53">
        <f t="shared" si="13"/>
        <v>0</v>
      </c>
      <c r="Z14" s="53">
        <f t="shared" si="13"/>
        <v>0</v>
      </c>
      <c r="AA14" s="53">
        <f t="shared" si="13"/>
        <v>0</v>
      </c>
      <c r="AB14" s="53">
        <f t="shared" si="13"/>
        <v>0</v>
      </c>
      <c r="AC14" s="53">
        <f t="shared" si="13"/>
        <v>0</v>
      </c>
      <c r="AD14" s="53">
        <f t="shared" si="13"/>
        <v>0</v>
      </c>
      <c r="AE14" s="54" t="e">
        <f t="shared" si="14"/>
        <v>#REF!</v>
      </c>
      <c r="AF14" s="55" t="s">
        <v>16</v>
      </c>
      <c r="AG14" s="56" t="e">
        <f t="shared" si="15"/>
        <v>#REF!</v>
      </c>
      <c r="AH14" s="57" t="e">
        <f t="shared" si="16"/>
        <v>#REF!</v>
      </c>
      <c r="AI14" s="55" t="s">
        <v>2</v>
      </c>
      <c r="AJ14" s="58" t="e">
        <f t="shared" si="17"/>
        <v>#REF!</v>
      </c>
      <c r="AK14" s="59" t="e">
        <f t="shared" si="18"/>
        <v>#REF!</v>
      </c>
      <c r="AL14" s="55" t="s">
        <v>2</v>
      </c>
      <c r="AM14" s="56" t="e">
        <f t="shared" si="19"/>
        <v>#REF!</v>
      </c>
      <c r="AN14" s="57" t="e">
        <f t="shared" si="20"/>
        <v>#REF!</v>
      </c>
      <c r="AO14" s="55" t="s">
        <v>2</v>
      </c>
      <c r="AP14" s="58" t="e">
        <f t="shared" si="21"/>
        <v>#REF!</v>
      </c>
      <c r="AQ14" s="59" t="e">
        <f t="shared" si="22"/>
        <v>#REF!</v>
      </c>
      <c r="AR14" s="55" t="s">
        <v>16</v>
      </c>
      <c r="AS14" s="56" t="e">
        <f t="shared" si="23"/>
        <v>#REF!</v>
      </c>
      <c r="AT14" s="57" t="e">
        <f t="shared" si="24"/>
        <v>#REF!</v>
      </c>
      <c r="AU14" s="55" t="s">
        <v>2</v>
      </c>
      <c r="AV14" s="58" t="e">
        <f t="shared" si="25"/>
        <v>#REF!</v>
      </c>
      <c r="AW14" s="59" t="e">
        <f t="shared" si="26"/>
        <v>#REF!</v>
      </c>
      <c r="AX14" s="55" t="s">
        <v>13</v>
      </c>
      <c r="AY14" s="56" t="e">
        <f t="shared" si="27"/>
        <v>#REF!</v>
      </c>
      <c r="AZ14" s="57" t="e">
        <f t="shared" si="28"/>
        <v>#REF!</v>
      </c>
      <c r="BA14" s="55" t="s">
        <v>13</v>
      </c>
      <c r="BB14" s="58" t="e">
        <f t="shared" si="29"/>
        <v>#REF!</v>
      </c>
      <c r="BC14" s="59" t="e">
        <f t="shared" si="30"/>
        <v>#REF!</v>
      </c>
      <c r="BD14" s="55" t="s">
        <v>13</v>
      </c>
      <c r="BE14" s="56" t="e">
        <f t="shared" si="27"/>
        <v>#REF!</v>
      </c>
      <c r="BF14" s="57" t="e">
        <f t="shared" si="31"/>
        <v>#REF!</v>
      </c>
      <c r="BG14" s="55" t="s">
        <v>13</v>
      </c>
      <c r="BH14" s="58" t="e">
        <f t="shared" si="29"/>
        <v>#REF!</v>
      </c>
      <c r="BI14" s="59" t="e">
        <f t="shared" si="32"/>
        <v>#REF!</v>
      </c>
      <c r="BJ14" s="55" t="s">
        <v>13</v>
      </c>
      <c r="BK14" s="56" t="e">
        <f t="shared" ref="BK14" si="120">HLOOKUP(BJ14,pain,2,FALSE)</f>
        <v>#REF!</v>
      </c>
      <c r="BL14" s="57" t="e">
        <f t="shared" si="34"/>
        <v>#REF!</v>
      </c>
      <c r="BM14" s="55" t="s">
        <v>13</v>
      </c>
      <c r="BN14" s="58" t="e">
        <f t="shared" ref="BN14" si="121">HLOOKUP(BM14,pain,2,FALSE)</f>
        <v>#REF!</v>
      </c>
      <c r="BO14" s="59" t="e">
        <f t="shared" si="36"/>
        <v>#REF!</v>
      </c>
      <c r="BP14" s="55" t="s">
        <v>13</v>
      </c>
      <c r="BQ14" s="56" t="e">
        <f t="shared" ref="BQ14" si="122">HLOOKUP(BP14,pain,2,FALSE)</f>
        <v>#REF!</v>
      </c>
      <c r="BR14" s="57" t="e">
        <f t="shared" si="38"/>
        <v>#REF!</v>
      </c>
      <c r="BS14" s="55" t="s">
        <v>13</v>
      </c>
      <c r="BT14" s="58" t="e">
        <f t="shared" ref="BT14" si="123">HLOOKUP(BS14,pain,2,FALSE)</f>
        <v>#REF!</v>
      </c>
      <c r="BU14" s="59" t="e">
        <f t="shared" si="40"/>
        <v>#REF!</v>
      </c>
      <c r="BV14" s="55" t="s">
        <v>13</v>
      </c>
      <c r="BW14" s="56" t="e">
        <f t="shared" ref="BW14" si="124">HLOOKUP(BV14,pain,2,FALSE)</f>
        <v>#REF!</v>
      </c>
      <c r="BX14" s="57" t="e">
        <f t="shared" si="42"/>
        <v>#REF!</v>
      </c>
      <c r="BY14" s="55" t="s">
        <v>13</v>
      </c>
      <c r="BZ14" s="58" t="e">
        <f t="shared" ref="BZ14" si="125">HLOOKUP(BY14,pain,2,FALSE)</f>
        <v>#REF!</v>
      </c>
      <c r="CA14" s="59" t="e">
        <f t="shared" si="44"/>
        <v>#REF!</v>
      </c>
      <c r="CB14" s="55" t="s">
        <v>13</v>
      </c>
      <c r="CC14" s="56" t="e">
        <f t="shared" ref="CC14" si="126">HLOOKUP(CB14,pain,2,FALSE)</f>
        <v>#REF!</v>
      </c>
      <c r="CD14" s="57" t="e">
        <f t="shared" si="46"/>
        <v>#REF!</v>
      </c>
      <c r="CE14" s="55" t="s">
        <v>13</v>
      </c>
      <c r="CF14" s="58" t="e">
        <f t="shared" ref="CF14" si="127">HLOOKUP(CE14,pain,2,FALSE)</f>
        <v>#REF!</v>
      </c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</row>
    <row r="15" spans="1:216" ht="21.75" thickTop="1" thickBot="1" x14ac:dyDescent="0.35">
      <c r="A15" s="60"/>
      <c r="B15" s="41">
        <f>'[1]CHEVALIN Marvin'!B4</f>
        <v>43378</v>
      </c>
      <c r="C15" s="42">
        <f>'[1]CHEVALIN Marvin'!C4+7.9</f>
        <v>12.9</v>
      </c>
      <c r="D15" s="43">
        <f t="shared" si="12"/>
        <v>3</v>
      </c>
      <c r="E15" s="44">
        <f t="shared" si="12"/>
        <v>0</v>
      </c>
      <c r="F15" s="44">
        <f t="shared" si="12"/>
        <v>0</v>
      </c>
      <c r="G15" s="45">
        <f t="shared" si="12"/>
        <v>0</v>
      </c>
      <c r="H15" s="45">
        <f t="shared" si="12"/>
        <v>0</v>
      </c>
      <c r="I15" s="45">
        <f t="shared" si="12"/>
        <v>0</v>
      </c>
      <c r="J15" s="45">
        <f t="shared" si="12"/>
        <v>0</v>
      </c>
      <c r="K15" s="45">
        <f t="shared" si="12"/>
        <v>3</v>
      </c>
      <c r="L15" s="46">
        <f t="shared" si="12"/>
        <v>0</v>
      </c>
      <c r="M15" s="47">
        <f t="shared" si="12"/>
        <v>12</v>
      </c>
      <c r="N15" s="48">
        <f t="shared" si="12"/>
        <v>0</v>
      </c>
      <c r="O15" s="49">
        <f t="shared" si="12"/>
        <v>0</v>
      </c>
      <c r="P15" s="49">
        <f t="shared" si="12"/>
        <v>0</v>
      </c>
      <c r="Q15" s="50">
        <f t="shared" si="12"/>
        <v>0</v>
      </c>
      <c r="R15" s="51">
        <f t="shared" si="12"/>
        <v>0</v>
      </c>
      <c r="S15" s="51">
        <f t="shared" si="12"/>
        <v>0</v>
      </c>
      <c r="T15" s="51">
        <f t="shared" si="13"/>
        <v>0</v>
      </c>
      <c r="U15" s="51">
        <f t="shared" si="13"/>
        <v>0</v>
      </c>
      <c r="V15" s="52">
        <f t="shared" si="13"/>
        <v>0</v>
      </c>
      <c r="W15" s="53">
        <f t="shared" si="13"/>
        <v>0</v>
      </c>
      <c r="X15" s="53">
        <f t="shared" si="13"/>
        <v>0</v>
      </c>
      <c r="Y15" s="53">
        <f t="shared" si="13"/>
        <v>0</v>
      </c>
      <c r="Z15" s="53">
        <f t="shared" si="13"/>
        <v>0</v>
      </c>
      <c r="AA15" s="53">
        <f t="shared" si="13"/>
        <v>0</v>
      </c>
      <c r="AB15" s="53">
        <f t="shared" si="13"/>
        <v>0</v>
      </c>
      <c r="AC15" s="53">
        <f t="shared" si="13"/>
        <v>0</v>
      </c>
      <c r="AD15" s="53">
        <f t="shared" si="13"/>
        <v>0</v>
      </c>
      <c r="AE15" s="54" t="e">
        <f t="shared" si="14"/>
        <v>#REF!</v>
      </c>
      <c r="AF15" s="55" t="s">
        <v>12</v>
      </c>
      <c r="AG15" s="56" t="e">
        <f t="shared" si="15"/>
        <v>#REF!</v>
      </c>
      <c r="AH15" s="57" t="e">
        <f t="shared" si="16"/>
        <v>#REF!</v>
      </c>
      <c r="AI15" s="55" t="s">
        <v>12</v>
      </c>
      <c r="AJ15" s="58" t="e">
        <f t="shared" si="17"/>
        <v>#REF!</v>
      </c>
      <c r="AK15" s="59" t="e">
        <f t="shared" si="18"/>
        <v>#REF!</v>
      </c>
      <c r="AL15" s="55" t="s">
        <v>2</v>
      </c>
      <c r="AM15" s="56" t="e">
        <f t="shared" si="19"/>
        <v>#REF!</v>
      </c>
      <c r="AN15" s="57" t="e">
        <f t="shared" si="20"/>
        <v>#REF!</v>
      </c>
      <c r="AO15" s="55" t="s">
        <v>2</v>
      </c>
      <c r="AP15" s="58" t="e">
        <f t="shared" si="21"/>
        <v>#REF!</v>
      </c>
      <c r="AQ15" s="59" t="e">
        <f t="shared" si="22"/>
        <v>#REF!</v>
      </c>
      <c r="AR15" s="55" t="s">
        <v>12</v>
      </c>
      <c r="AS15" s="56" t="e">
        <f t="shared" si="23"/>
        <v>#REF!</v>
      </c>
      <c r="AT15" s="57" t="e">
        <f t="shared" si="24"/>
        <v>#REF!</v>
      </c>
      <c r="AU15" s="55" t="s">
        <v>2</v>
      </c>
      <c r="AV15" s="58" t="e">
        <f t="shared" si="25"/>
        <v>#REF!</v>
      </c>
      <c r="AW15" s="59" t="e">
        <f t="shared" si="26"/>
        <v>#REF!</v>
      </c>
      <c r="AX15" s="55" t="s">
        <v>13</v>
      </c>
      <c r="AY15" s="56" t="e">
        <f t="shared" si="27"/>
        <v>#REF!</v>
      </c>
      <c r="AZ15" s="57" t="e">
        <f t="shared" si="28"/>
        <v>#REF!</v>
      </c>
      <c r="BA15" s="55" t="s">
        <v>13</v>
      </c>
      <c r="BB15" s="58" t="e">
        <f t="shared" si="29"/>
        <v>#REF!</v>
      </c>
      <c r="BC15" s="59" t="e">
        <f t="shared" si="30"/>
        <v>#REF!</v>
      </c>
      <c r="BD15" s="55" t="s">
        <v>13</v>
      </c>
      <c r="BE15" s="56" t="e">
        <f t="shared" si="27"/>
        <v>#REF!</v>
      </c>
      <c r="BF15" s="57" t="e">
        <f t="shared" si="31"/>
        <v>#REF!</v>
      </c>
      <c r="BG15" s="55" t="s">
        <v>13</v>
      </c>
      <c r="BH15" s="58" t="e">
        <f t="shared" si="29"/>
        <v>#REF!</v>
      </c>
      <c r="BI15" s="59" t="e">
        <f t="shared" si="32"/>
        <v>#REF!</v>
      </c>
      <c r="BJ15" s="55" t="s">
        <v>13</v>
      </c>
      <c r="BK15" s="56" t="e">
        <f t="shared" ref="BK15" si="128">HLOOKUP(BJ15,pain,2,FALSE)</f>
        <v>#REF!</v>
      </c>
      <c r="BL15" s="57" t="e">
        <f t="shared" si="34"/>
        <v>#REF!</v>
      </c>
      <c r="BM15" s="55" t="s">
        <v>13</v>
      </c>
      <c r="BN15" s="58" t="e">
        <f t="shared" ref="BN15" si="129">HLOOKUP(BM15,pain,2,FALSE)</f>
        <v>#REF!</v>
      </c>
      <c r="BO15" s="59" t="e">
        <f t="shared" si="36"/>
        <v>#REF!</v>
      </c>
      <c r="BP15" s="55" t="s">
        <v>13</v>
      </c>
      <c r="BQ15" s="56" t="e">
        <f t="shared" ref="BQ15" si="130">HLOOKUP(BP15,pain,2,FALSE)</f>
        <v>#REF!</v>
      </c>
      <c r="BR15" s="57" t="e">
        <f t="shared" si="38"/>
        <v>#REF!</v>
      </c>
      <c r="BS15" s="55" t="s">
        <v>13</v>
      </c>
      <c r="BT15" s="58" t="e">
        <f t="shared" ref="BT15" si="131">HLOOKUP(BS15,pain,2,FALSE)</f>
        <v>#REF!</v>
      </c>
      <c r="BU15" s="59" t="e">
        <f t="shared" si="40"/>
        <v>#REF!</v>
      </c>
      <c r="BV15" s="55" t="s">
        <v>13</v>
      </c>
      <c r="BW15" s="56" t="e">
        <f t="shared" ref="BW15" si="132">HLOOKUP(BV15,pain,2,FALSE)</f>
        <v>#REF!</v>
      </c>
      <c r="BX15" s="57" t="e">
        <f t="shared" si="42"/>
        <v>#REF!</v>
      </c>
      <c r="BY15" s="55" t="s">
        <v>13</v>
      </c>
      <c r="BZ15" s="58" t="e">
        <f t="shared" ref="BZ15" si="133">HLOOKUP(BY15,pain,2,FALSE)</f>
        <v>#REF!</v>
      </c>
      <c r="CA15" s="59" t="e">
        <f t="shared" si="44"/>
        <v>#REF!</v>
      </c>
      <c r="CB15" s="55" t="s">
        <v>13</v>
      </c>
      <c r="CC15" s="56" t="e">
        <f t="shared" ref="CC15" si="134">HLOOKUP(CB15,pain,2,FALSE)</f>
        <v>#REF!</v>
      </c>
      <c r="CD15" s="57" t="e">
        <f t="shared" si="46"/>
        <v>#REF!</v>
      </c>
      <c r="CE15" s="55" t="s">
        <v>13</v>
      </c>
      <c r="CF15" s="58" t="e">
        <f t="shared" ref="CF15" si="135">HLOOKUP(CE15,pain,2,FALSE)</f>
        <v>#REF!</v>
      </c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</row>
    <row r="16" spans="1:216" ht="21.75" thickTop="1" thickBot="1" x14ac:dyDescent="0.35">
      <c r="A16" s="60"/>
      <c r="B16" s="41">
        <f>'[1]CIESILSKI Julien'!B4</f>
        <v>43474</v>
      </c>
      <c r="C16" s="42">
        <f>'[1]CIESILSKI Julien'!C4-7.1</f>
        <v>12.9</v>
      </c>
      <c r="D16" s="43">
        <f t="shared" si="12"/>
        <v>5</v>
      </c>
      <c r="E16" s="44">
        <f t="shared" si="12"/>
        <v>0</v>
      </c>
      <c r="F16" s="44">
        <f t="shared" si="12"/>
        <v>0</v>
      </c>
      <c r="G16" s="45">
        <f t="shared" si="12"/>
        <v>0</v>
      </c>
      <c r="H16" s="45">
        <f t="shared" si="12"/>
        <v>0</v>
      </c>
      <c r="I16" s="45">
        <f t="shared" si="12"/>
        <v>0</v>
      </c>
      <c r="J16" s="45">
        <f t="shared" si="12"/>
        <v>0</v>
      </c>
      <c r="K16" s="45">
        <f t="shared" si="12"/>
        <v>1</v>
      </c>
      <c r="L16" s="46">
        <f t="shared" si="12"/>
        <v>0</v>
      </c>
      <c r="M16" s="47">
        <f t="shared" si="12"/>
        <v>12</v>
      </c>
      <c r="N16" s="48">
        <f t="shared" si="12"/>
        <v>0</v>
      </c>
      <c r="O16" s="49">
        <f t="shared" si="12"/>
        <v>0</v>
      </c>
      <c r="P16" s="49">
        <f t="shared" si="12"/>
        <v>0</v>
      </c>
      <c r="Q16" s="50">
        <f t="shared" si="12"/>
        <v>0</v>
      </c>
      <c r="R16" s="51">
        <f t="shared" si="12"/>
        <v>0</v>
      </c>
      <c r="S16" s="51">
        <f t="shared" si="12"/>
        <v>0</v>
      </c>
      <c r="T16" s="51">
        <f t="shared" si="13"/>
        <v>0</v>
      </c>
      <c r="U16" s="51">
        <f t="shared" si="13"/>
        <v>0</v>
      </c>
      <c r="V16" s="52">
        <f t="shared" si="13"/>
        <v>0</v>
      </c>
      <c r="W16" s="53">
        <f t="shared" si="13"/>
        <v>0</v>
      </c>
      <c r="X16" s="53">
        <f t="shared" si="13"/>
        <v>0</v>
      </c>
      <c r="Y16" s="53">
        <f t="shared" si="13"/>
        <v>0</v>
      </c>
      <c r="Z16" s="53">
        <f t="shared" si="13"/>
        <v>0</v>
      </c>
      <c r="AA16" s="53">
        <f t="shared" si="13"/>
        <v>0</v>
      </c>
      <c r="AB16" s="53">
        <f t="shared" si="13"/>
        <v>0</v>
      </c>
      <c r="AC16" s="53">
        <f t="shared" si="13"/>
        <v>0</v>
      </c>
      <c r="AD16" s="53">
        <f t="shared" si="13"/>
        <v>0</v>
      </c>
      <c r="AE16" s="54" t="e">
        <f t="shared" si="14"/>
        <v>#REF!</v>
      </c>
      <c r="AF16" s="55" t="s">
        <v>2</v>
      </c>
      <c r="AG16" s="56" t="e">
        <f t="shared" si="15"/>
        <v>#REF!</v>
      </c>
      <c r="AH16" s="57" t="e">
        <f t="shared" si="16"/>
        <v>#REF!</v>
      </c>
      <c r="AI16" s="55" t="s">
        <v>2</v>
      </c>
      <c r="AJ16" s="58" t="e">
        <f t="shared" si="17"/>
        <v>#REF!</v>
      </c>
      <c r="AK16" s="59" t="e">
        <f t="shared" si="18"/>
        <v>#REF!</v>
      </c>
      <c r="AL16" s="55" t="s">
        <v>2</v>
      </c>
      <c r="AM16" s="56" t="e">
        <f t="shared" si="19"/>
        <v>#REF!</v>
      </c>
      <c r="AN16" s="57" t="e">
        <f t="shared" si="20"/>
        <v>#REF!</v>
      </c>
      <c r="AO16" s="55" t="s">
        <v>2</v>
      </c>
      <c r="AP16" s="58" t="e">
        <f t="shared" si="21"/>
        <v>#REF!</v>
      </c>
      <c r="AQ16" s="59" t="e">
        <f t="shared" si="22"/>
        <v>#REF!</v>
      </c>
      <c r="AR16" s="55" t="s">
        <v>12</v>
      </c>
      <c r="AS16" s="56" t="e">
        <f t="shared" si="23"/>
        <v>#REF!</v>
      </c>
      <c r="AT16" s="57" t="e">
        <f t="shared" si="24"/>
        <v>#REF!</v>
      </c>
      <c r="AU16" s="55" t="s">
        <v>2</v>
      </c>
      <c r="AV16" s="58" t="e">
        <f t="shared" si="25"/>
        <v>#REF!</v>
      </c>
      <c r="AW16" s="59" t="e">
        <f t="shared" si="26"/>
        <v>#REF!</v>
      </c>
      <c r="AX16" s="55" t="s">
        <v>13</v>
      </c>
      <c r="AY16" s="56" t="e">
        <f t="shared" si="27"/>
        <v>#REF!</v>
      </c>
      <c r="AZ16" s="57" t="e">
        <f t="shared" si="28"/>
        <v>#REF!</v>
      </c>
      <c r="BA16" s="55" t="s">
        <v>13</v>
      </c>
      <c r="BB16" s="58" t="e">
        <f t="shared" si="29"/>
        <v>#REF!</v>
      </c>
      <c r="BC16" s="59" t="e">
        <f t="shared" si="30"/>
        <v>#REF!</v>
      </c>
      <c r="BD16" s="55" t="s">
        <v>13</v>
      </c>
      <c r="BE16" s="56" t="e">
        <f t="shared" si="27"/>
        <v>#REF!</v>
      </c>
      <c r="BF16" s="57" t="e">
        <f t="shared" si="31"/>
        <v>#REF!</v>
      </c>
      <c r="BG16" s="55" t="s">
        <v>13</v>
      </c>
      <c r="BH16" s="58" t="e">
        <f t="shared" si="29"/>
        <v>#REF!</v>
      </c>
      <c r="BI16" s="59" t="e">
        <f t="shared" si="32"/>
        <v>#REF!</v>
      </c>
      <c r="BJ16" s="55" t="s">
        <v>13</v>
      </c>
      <c r="BK16" s="56" t="e">
        <f t="shared" ref="BK16" si="136">HLOOKUP(BJ16,pain,2,FALSE)</f>
        <v>#REF!</v>
      </c>
      <c r="BL16" s="57" t="e">
        <f t="shared" si="34"/>
        <v>#REF!</v>
      </c>
      <c r="BM16" s="55" t="s">
        <v>13</v>
      </c>
      <c r="BN16" s="58" t="e">
        <f t="shared" ref="BN16" si="137">HLOOKUP(BM16,pain,2,FALSE)</f>
        <v>#REF!</v>
      </c>
      <c r="BO16" s="59" t="e">
        <f t="shared" si="36"/>
        <v>#REF!</v>
      </c>
      <c r="BP16" s="55" t="s">
        <v>13</v>
      </c>
      <c r="BQ16" s="56" t="e">
        <f t="shared" ref="BQ16" si="138">HLOOKUP(BP16,pain,2,FALSE)</f>
        <v>#REF!</v>
      </c>
      <c r="BR16" s="57" t="e">
        <f t="shared" si="38"/>
        <v>#REF!</v>
      </c>
      <c r="BS16" s="55" t="s">
        <v>13</v>
      </c>
      <c r="BT16" s="58" t="e">
        <f t="shared" ref="BT16" si="139">HLOOKUP(BS16,pain,2,FALSE)</f>
        <v>#REF!</v>
      </c>
      <c r="BU16" s="59" t="e">
        <f t="shared" si="40"/>
        <v>#REF!</v>
      </c>
      <c r="BV16" s="55" t="s">
        <v>13</v>
      </c>
      <c r="BW16" s="56" t="e">
        <f t="shared" ref="BW16" si="140">HLOOKUP(BV16,pain,2,FALSE)</f>
        <v>#REF!</v>
      </c>
      <c r="BX16" s="57" t="e">
        <f t="shared" si="42"/>
        <v>#REF!</v>
      </c>
      <c r="BY16" s="55" t="s">
        <v>13</v>
      </c>
      <c r="BZ16" s="58" t="e">
        <f t="shared" ref="BZ16" si="141">HLOOKUP(BY16,pain,2,FALSE)</f>
        <v>#REF!</v>
      </c>
      <c r="CA16" s="59" t="e">
        <f t="shared" si="44"/>
        <v>#REF!</v>
      </c>
      <c r="CB16" s="55" t="s">
        <v>13</v>
      </c>
      <c r="CC16" s="56" t="e">
        <f t="shared" ref="CC16" si="142">HLOOKUP(CB16,pain,2,FALSE)</f>
        <v>#REF!</v>
      </c>
      <c r="CD16" s="57" t="e">
        <f t="shared" si="46"/>
        <v>#REF!</v>
      </c>
      <c r="CE16" s="55" t="s">
        <v>13</v>
      </c>
      <c r="CF16" s="58" t="e">
        <f t="shared" ref="CF16" si="143">HLOOKUP(CE16,pain,2,FALSE)</f>
        <v>#REF!</v>
      </c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</row>
    <row r="17" spans="1:216" ht="21.75" thickTop="1" thickBot="1" x14ac:dyDescent="0.35">
      <c r="A17" s="60"/>
      <c r="B17" s="41">
        <f>'[1]COLAS Éric'!B4</f>
        <v>43392</v>
      </c>
      <c r="C17" s="42">
        <f>'[1]COLAS Éric'!C4-5.65</f>
        <v>4.3499999999999996</v>
      </c>
      <c r="D17" s="43">
        <f t="shared" si="12"/>
        <v>5</v>
      </c>
      <c r="E17" s="44">
        <f t="shared" si="12"/>
        <v>0</v>
      </c>
      <c r="F17" s="44">
        <f t="shared" si="12"/>
        <v>0</v>
      </c>
      <c r="G17" s="45">
        <f t="shared" si="12"/>
        <v>0</v>
      </c>
      <c r="H17" s="45">
        <f t="shared" si="12"/>
        <v>0</v>
      </c>
      <c r="I17" s="45">
        <f t="shared" si="12"/>
        <v>1</v>
      </c>
      <c r="J17" s="45">
        <f t="shared" si="12"/>
        <v>0</v>
      </c>
      <c r="K17" s="45">
        <f t="shared" si="12"/>
        <v>0</v>
      </c>
      <c r="L17" s="46">
        <f t="shared" si="12"/>
        <v>0</v>
      </c>
      <c r="M17" s="47">
        <f t="shared" si="12"/>
        <v>12</v>
      </c>
      <c r="N17" s="48">
        <f t="shared" si="12"/>
        <v>0</v>
      </c>
      <c r="O17" s="49">
        <f t="shared" si="12"/>
        <v>0</v>
      </c>
      <c r="P17" s="49">
        <f t="shared" si="12"/>
        <v>0</v>
      </c>
      <c r="Q17" s="50">
        <f t="shared" si="12"/>
        <v>0</v>
      </c>
      <c r="R17" s="51">
        <f t="shared" si="12"/>
        <v>0</v>
      </c>
      <c r="S17" s="51">
        <f t="shared" si="12"/>
        <v>0</v>
      </c>
      <c r="T17" s="51">
        <f t="shared" si="13"/>
        <v>0</v>
      </c>
      <c r="U17" s="51">
        <f t="shared" si="13"/>
        <v>0</v>
      </c>
      <c r="V17" s="52">
        <f t="shared" si="13"/>
        <v>0</v>
      </c>
      <c r="W17" s="53">
        <f t="shared" si="13"/>
        <v>0</v>
      </c>
      <c r="X17" s="53">
        <f t="shared" si="13"/>
        <v>0</v>
      </c>
      <c r="Y17" s="53">
        <f t="shared" si="13"/>
        <v>0</v>
      </c>
      <c r="Z17" s="53">
        <f t="shared" si="13"/>
        <v>0</v>
      </c>
      <c r="AA17" s="53">
        <f t="shared" si="13"/>
        <v>0</v>
      </c>
      <c r="AB17" s="53">
        <f t="shared" si="13"/>
        <v>0</v>
      </c>
      <c r="AC17" s="53">
        <f t="shared" si="13"/>
        <v>0</v>
      </c>
      <c r="AD17" s="53">
        <f t="shared" si="13"/>
        <v>0</v>
      </c>
      <c r="AE17" s="54" t="e">
        <f t="shared" si="14"/>
        <v>#REF!</v>
      </c>
      <c r="AF17" s="55" t="s">
        <v>2</v>
      </c>
      <c r="AG17" s="56" t="e">
        <f t="shared" si="15"/>
        <v>#REF!</v>
      </c>
      <c r="AH17" s="57" t="e">
        <f t="shared" si="16"/>
        <v>#REF!</v>
      </c>
      <c r="AI17" s="55" t="s">
        <v>2</v>
      </c>
      <c r="AJ17" s="58" t="e">
        <f t="shared" si="17"/>
        <v>#REF!</v>
      </c>
      <c r="AK17" s="59" t="e">
        <f t="shared" si="18"/>
        <v>#REF!</v>
      </c>
      <c r="AL17" s="55" t="s">
        <v>2</v>
      </c>
      <c r="AM17" s="56" t="e">
        <f>HLOOKUP(AL17,pain,2,FALSE)</f>
        <v>#REF!</v>
      </c>
      <c r="AN17" s="57" t="e">
        <f t="shared" si="20"/>
        <v>#REF!</v>
      </c>
      <c r="AO17" s="55" t="s">
        <v>2</v>
      </c>
      <c r="AP17" s="58" t="e">
        <f t="shared" si="21"/>
        <v>#REF!</v>
      </c>
      <c r="AQ17" s="59" t="e">
        <f t="shared" si="22"/>
        <v>#REF!</v>
      </c>
      <c r="AR17" s="55" t="s">
        <v>10</v>
      </c>
      <c r="AS17" s="56" t="e">
        <f t="shared" si="23"/>
        <v>#REF!</v>
      </c>
      <c r="AT17" s="57" t="e">
        <f t="shared" si="24"/>
        <v>#REF!</v>
      </c>
      <c r="AU17" s="55" t="s">
        <v>2</v>
      </c>
      <c r="AV17" s="58" t="e">
        <f t="shared" si="25"/>
        <v>#REF!</v>
      </c>
      <c r="AW17" s="59" t="e">
        <f t="shared" si="26"/>
        <v>#REF!</v>
      </c>
      <c r="AX17" s="55" t="s">
        <v>13</v>
      </c>
      <c r="AY17" s="56" t="e">
        <f t="shared" si="27"/>
        <v>#REF!</v>
      </c>
      <c r="AZ17" s="57" t="e">
        <f t="shared" si="28"/>
        <v>#REF!</v>
      </c>
      <c r="BA17" s="55" t="s">
        <v>13</v>
      </c>
      <c r="BB17" s="58" t="e">
        <f t="shared" si="29"/>
        <v>#REF!</v>
      </c>
      <c r="BC17" s="59" t="e">
        <f t="shared" si="30"/>
        <v>#REF!</v>
      </c>
      <c r="BD17" s="55" t="s">
        <v>13</v>
      </c>
      <c r="BE17" s="56" t="e">
        <f t="shared" si="27"/>
        <v>#REF!</v>
      </c>
      <c r="BF17" s="57" t="e">
        <f t="shared" si="31"/>
        <v>#REF!</v>
      </c>
      <c r="BG17" s="55" t="s">
        <v>13</v>
      </c>
      <c r="BH17" s="58" t="e">
        <f t="shared" si="29"/>
        <v>#REF!</v>
      </c>
      <c r="BI17" s="59" t="e">
        <f t="shared" si="32"/>
        <v>#REF!</v>
      </c>
      <c r="BJ17" s="55" t="s">
        <v>13</v>
      </c>
      <c r="BK17" s="56" t="e">
        <f t="shared" ref="BK17" si="144">HLOOKUP(BJ17,pain,2,FALSE)</f>
        <v>#REF!</v>
      </c>
      <c r="BL17" s="57" t="e">
        <f t="shared" si="34"/>
        <v>#REF!</v>
      </c>
      <c r="BM17" s="55" t="s">
        <v>13</v>
      </c>
      <c r="BN17" s="58" t="e">
        <f t="shared" ref="BN17" si="145">HLOOKUP(BM17,pain,2,FALSE)</f>
        <v>#REF!</v>
      </c>
      <c r="BO17" s="59" t="e">
        <f t="shared" si="36"/>
        <v>#REF!</v>
      </c>
      <c r="BP17" s="55" t="s">
        <v>13</v>
      </c>
      <c r="BQ17" s="56" t="e">
        <f t="shared" ref="BQ17" si="146">HLOOKUP(BP17,pain,2,FALSE)</f>
        <v>#REF!</v>
      </c>
      <c r="BR17" s="57" t="e">
        <f t="shared" si="38"/>
        <v>#REF!</v>
      </c>
      <c r="BS17" s="55" t="s">
        <v>13</v>
      </c>
      <c r="BT17" s="58" t="e">
        <f t="shared" ref="BT17" si="147">HLOOKUP(BS17,pain,2,FALSE)</f>
        <v>#REF!</v>
      </c>
      <c r="BU17" s="59" t="e">
        <f t="shared" si="40"/>
        <v>#REF!</v>
      </c>
      <c r="BV17" s="55" t="s">
        <v>13</v>
      </c>
      <c r="BW17" s="56" t="e">
        <f t="shared" ref="BW17" si="148">HLOOKUP(BV17,pain,2,FALSE)</f>
        <v>#REF!</v>
      </c>
      <c r="BX17" s="57" t="e">
        <f t="shared" si="42"/>
        <v>#REF!</v>
      </c>
      <c r="BY17" s="55" t="s">
        <v>13</v>
      </c>
      <c r="BZ17" s="58" t="e">
        <f t="shared" ref="BZ17" si="149">HLOOKUP(BY17,pain,2,FALSE)</f>
        <v>#REF!</v>
      </c>
      <c r="CA17" s="59" t="e">
        <f t="shared" si="44"/>
        <v>#REF!</v>
      </c>
      <c r="CB17" s="55" t="s">
        <v>13</v>
      </c>
      <c r="CC17" s="56" t="e">
        <f t="shared" ref="CC17" si="150">HLOOKUP(CB17,pain,2,FALSE)</f>
        <v>#REF!</v>
      </c>
      <c r="CD17" s="57" t="e">
        <f t="shared" si="46"/>
        <v>#REF!</v>
      </c>
      <c r="CE17" s="55" t="s">
        <v>13</v>
      </c>
      <c r="CF17" s="58" t="e">
        <f t="shared" ref="CF17" si="151">HLOOKUP(CE17,pain,2,FALSE)</f>
        <v>#REF!</v>
      </c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</row>
    <row r="18" spans="1:216" ht="21.75" thickTop="1" thickBot="1" x14ac:dyDescent="0.35">
      <c r="A18" s="60"/>
      <c r="B18" s="41">
        <f>'[1]COLLIER Thomas'!B4</f>
        <v>43392</v>
      </c>
      <c r="C18" s="42">
        <f>'[1]COLLIER Thomas'!C4-9.5</f>
        <v>10.5</v>
      </c>
      <c r="D18" s="43">
        <f t="shared" si="12"/>
        <v>4</v>
      </c>
      <c r="E18" s="44">
        <f t="shared" si="12"/>
        <v>0</v>
      </c>
      <c r="F18" s="44">
        <f t="shared" si="12"/>
        <v>0</v>
      </c>
      <c r="G18" s="45">
        <f t="shared" si="12"/>
        <v>0</v>
      </c>
      <c r="H18" s="45">
        <f t="shared" si="12"/>
        <v>0</v>
      </c>
      <c r="I18" s="45">
        <f t="shared" si="12"/>
        <v>0</v>
      </c>
      <c r="J18" s="45">
        <f t="shared" si="12"/>
        <v>0</v>
      </c>
      <c r="K18" s="45">
        <f t="shared" si="12"/>
        <v>0</v>
      </c>
      <c r="L18" s="46">
        <f t="shared" si="12"/>
        <v>0</v>
      </c>
      <c r="M18" s="47">
        <f t="shared" si="12"/>
        <v>12</v>
      </c>
      <c r="N18" s="48">
        <f t="shared" si="12"/>
        <v>0</v>
      </c>
      <c r="O18" s="49">
        <f t="shared" si="12"/>
        <v>1</v>
      </c>
      <c r="P18" s="49">
        <f t="shared" si="12"/>
        <v>0</v>
      </c>
      <c r="Q18" s="50">
        <f t="shared" si="12"/>
        <v>1</v>
      </c>
      <c r="R18" s="51">
        <f t="shared" si="12"/>
        <v>0</v>
      </c>
      <c r="S18" s="51">
        <f t="shared" si="12"/>
        <v>0</v>
      </c>
      <c r="T18" s="51">
        <f t="shared" si="13"/>
        <v>0</v>
      </c>
      <c r="U18" s="51">
        <f t="shared" si="13"/>
        <v>0</v>
      </c>
      <c r="V18" s="52">
        <f t="shared" si="13"/>
        <v>0</v>
      </c>
      <c r="W18" s="53">
        <f t="shared" si="13"/>
        <v>0</v>
      </c>
      <c r="X18" s="53">
        <f t="shared" si="13"/>
        <v>0</v>
      </c>
      <c r="Y18" s="53">
        <f t="shared" si="13"/>
        <v>0</v>
      </c>
      <c r="Z18" s="53">
        <f t="shared" si="13"/>
        <v>0</v>
      </c>
      <c r="AA18" s="53">
        <f t="shared" si="13"/>
        <v>0</v>
      </c>
      <c r="AB18" s="53">
        <f t="shared" si="13"/>
        <v>0</v>
      </c>
      <c r="AC18" s="53">
        <f t="shared" si="13"/>
        <v>0</v>
      </c>
      <c r="AD18" s="53">
        <f t="shared" si="13"/>
        <v>0</v>
      </c>
      <c r="AE18" s="54" t="e">
        <f t="shared" si="14"/>
        <v>#REF!</v>
      </c>
      <c r="AF18" s="55" t="s">
        <v>2</v>
      </c>
      <c r="AG18" s="56" t="e">
        <f t="shared" si="15"/>
        <v>#REF!</v>
      </c>
      <c r="AH18" s="57" t="e">
        <f t="shared" si="16"/>
        <v>#REF!</v>
      </c>
      <c r="AI18" s="55" t="s">
        <v>2</v>
      </c>
      <c r="AJ18" s="58" t="e">
        <f t="shared" si="17"/>
        <v>#REF!</v>
      </c>
      <c r="AK18" s="59" t="e">
        <f t="shared" si="18"/>
        <v>#REF!</v>
      </c>
      <c r="AL18" s="55" t="s">
        <v>16</v>
      </c>
      <c r="AM18" s="56" t="e">
        <f t="shared" si="19"/>
        <v>#REF!</v>
      </c>
      <c r="AN18" s="57" t="e">
        <f t="shared" si="20"/>
        <v>#REF!</v>
      </c>
      <c r="AO18" s="55" t="s">
        <v>2</v>
      </c>
      <c r="AP18" s="58" t="e">
        <f t="shared" si="21"/>
        <v>#REF!</v>
      </c>
      <c r="AQ18" s="59" t="e">
        <f t="shared" si="22"/>
        <v>#REF!</v>
      </c>
      <c r="AR18" s="55" t="s">
        <v>4</v>
      </c>
      <c r="AS18" s="56" t="e">
        <f>HLOOKUP(AR18,pain,2,FALSE)</f>
        <v>#REF!</v>
      </c>
      <c r="AT18" s="57" t="e">
        <f t="shared" si="24"/>
        <v>#REF!</v>
      </c>
      <c r="AU18" s="55" t="s">
        <v>2</v>
      </c>
      <c r="AV18" s="58" t="e">
        <f t="shared" si="25"/>
        <v>#REF!</v>
      </c>
      <c r="AW18" s="59" t="e">
        <f t="shared" si="26"/>
        <v>#REF!</v>
      </c>
      <c r="AX18" s="55" t="s">
        <v>13</v>
      </c>
      <c r="AY18" s="56" t="e">
        <f t="shared" si="27"/>
        <v>#REF!</v>
      </c>
      <c r="AZ18" s="57" t="e">
        <f t="shared" si="28"/>
        <v>#REF!</v>
      </c>
      <c r="BA18" s="55" t="s">
        <v>13</v>
      </c>
      <c r="BB18" s="58" t="e">
        <f t="shared" si="29"/>
        <v>#REF!</v>
      </c>
      <c r="BC18" s="59" t="e">
        <f t="shared" si="30"/>
        <v>#REF!</v>
      </c>
      <c r="BD18" s="55" t="s">
        <v>13</v>
      </c>
      <c r="BE18" s="56" t="e">
        <f t="shared" si="27"/>
        <v>#REF!</v>
      </c>
      <c r="BF18" s="57" t="e">
        <f t="shared" si="31"/>
        <v>#REF!</v>
      </c>
      <c r="BG18" s="55" t="s">
        <v>13</v>
      </c>
      <c r="BH18" s="58" t="e">
        <f t="shared" si="29"/>
        <v>#REF!</v>
      </c>
      <c r="BI18" s="59" t="e">
        <f t="shared" si="32"/>
        <v>#REF!</v>
      </c>
      <c r="BJ18" s="55" t="s">
        <v>13</v>
      </c>
      <c r="BK18" s="56" t="e">
        <f t="shared" ref="BK18" si="152">HLOOKUP(BJ18,pain,2,FALSE)</f>
        <v>#REF!</v>
      </c>
      <c r="BL18" s="57" t="e">
        <f t="shared" si="34"/>
        <v>#REF!</v>
      </c>
      <c r="BM18" s="55" t="s">
        <v>13</v>
      </c>
      <c r="BN18" s="58" t="e">
        <f t="shared" ref="BN18" si="153">HLOOKUP(BM18,pain,2,FALSE)</f>
        <v>#REF!</v>
      </c>
      <c r="BO18" s="59" t="e">
        <f t="shared" si="36"/>
        <v>#REF!</v>
      </c>
      <c r="BP18" s="55" t="s">
        <v>13</v>
      </c>
      <c r="BQ18" s="56" t="e">
        <f t="shared" ref="BQ18" si="154">HLOOKUP(BP18,pain,2,FALSE)</f>
        <v>#REF!</v>
      </c>
      <c r="BR18" s="57" t="e">
        <f t="shared" si="38"/>
        <v>#REF!</v>
      </c>
      <c r="BS18" s="55" t="s">
        <v>13</v>
      </c>
      <c r="BT18" s="58" t="e">
        <f t="shared" ref="BT18" si="155">HLOOKUP(BS18,pain,2,FALSE)</f>
        <v>#REF!</v>
      </c>
      <c r="BU18" s="59" t="e">
        <f t="shared" si="40"/>
        <v>#REF!</v>
      </c>
      <c r="BV18" s="55" t="s">
        <v>13</v>
      </c>
      <c r="BW18" s="56" t="e">
        <f t="shared" ref="BW18" si="156">HLOOKUP(BV18,pain,2,FALSE)</f>
        <v>#REF!</v>
      </c>
      <c r="BX18" s="57" t="e">
        <f t="shared" si="42"/>
        <v>#REF!</v>
      </c>
      <c r="BY18" s="55" t="s">
        <v>13</v>
      </c>
      <c r="BZ18" s="58" t="e">
        <f t="shared" ref="BZ18" si="157">HLOOKUP(BY18,pain,2,FALSE)</f>
        <v>#REF!</v>
      </c>
      <c r="CA18" s="59" t="e">
        <f t="shared" si="44"/>
        <v>#REF!</v>
      </c>
      <c r="CB18" s="55" t="s">
        <v>13</v>
      </c>
      <c r="CC18" s="56" t="e">
        <f t="shared" ref="CC18" si="158">HLOOKUP(CB18,pain,2,FALSE)</f>
        <v>#REF!</v>
      </c>
      <c r="CD18" s="57" t="e">
        <f t="shared" si="46"/>
        <v>#REF!</v>
      </c>
      <c r="CE18" s="55" t="s">
        <v>13</v>
      </c>
      <c r="CF18" s="58" t="e">
        <f t="shared" ref="CF18" si="159">HLOOKUP(CE18,pain,2,FALSE)</f>
        <v>#REF!</v>
      </c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</row>
    <row r="19" spans="1:216" ht="21.75" thickTop="1" thickBot="1" x14ac:dyDescent="0.35">
      <c r="A19" s="60"/>
      <c r="B19" s="41">
        <f>'[1]CUADRADO François'!B4</f>
        <v>0</v>
      </c>
      <c r="C19" s="42">
        <f>'[1]CUADRADO François'!C4</f>
        <v>0</v>
      </c>
      <c r="D19" s="43">
        <f t="shared" si="12"/>
        <v>2</v>
      </c>
      <c r="E19" s="44">
        <f t="shared" si="12"/>
        <v>0</v>
      </c>
      <c r="F19" s="44">
        <f t="shared" si="12"/>
        <v>0</v>
      </c>
      <c r="G19" s="45">
        <f t="shared" si="12"/>
        <v>0</v>
      </c>
      <c r="H19" s="45">
        <f t="shared" si="12"/>
        <v>0</v>
      </c>
      <c r="I19" s="45">
        <f t="shared" si="12"/>
        <v>0</v>
      </c>
      <c r="J19" s="45">
        <f t="shared" si="12"/>
        <v>0</v>
      </c>
      <c r="K19" s="45">
        <f t="shared" si="12"/>
        <v>0</v>
      </c>
      <c r="L19" s="46">
        <f t="shared" si="12"/>
        <v>0</v>
      </c>
      <c r="M19" s="47">
        <f t="shared" si="12"/>
        <v>12</v>
      </c>
      <c r="N19" s="48">
        <f t="shared" si="12"/>
        <v>0</v>
      </c>
      <c r="O19" s="49">
        <f t="shared" si="12"/>
        <v>0</v>
      </c>
      <c r="P19" s="49">
        <f t="shared" si="12"/>
        <v>0</v>
      </c>
      <c r="Q19" s="50">
        <f t="shared" si="12"/>
        <v>4</v>
      </c>
      <c r="R19" s="51">
        <f t="shared" si="12"/>
        <v>0</v>
      </c>
      <c r="S19" s="51">
        <f t="shared" si="12"/>
        <v>0</v>
      </c>
      <c r="T19" s="51">
        <f t="shared" si="13"/>
        <v>0</v>
      </c>
      <c r="U19" s="51">
        <f t="shared" si="13"/>
        <v>0</v>
      </c>
      <c r="V19" s="52">
        <f t="shared" si="13"/>
        <v>0</v>
      </c>
      <c r="W19" s="53">
        <f t="shared" si="13"/>
        <v>0</v>
      </c>
      <c r="X19" s="53">
        <f t="shared" si="13"/>
        <v>0</v>
      </c>
      <c r="Y19" s="53">
        <f t="shared" si="13"/>
        <v>0</v>
      </c>
      <c r="Z19" s="53">
        <f t="shared" si="13"/>
        <v>0</v>
      </c>
      <c r="AA19" s="53">
        <f t="shared" si="13"/>
        <v>0</v>
      </c>
      <c r="AB19" s="53">
        <f t="shared" si="13"/>
        <v>0</v>
      </c>
      <c r="AC19" s="53">
        <f t="shared" si="13"/>
        <v>0</v>
      </c>
      <c r="AD19" s="53">
        <f t="shared" si="13"/>
        <v>0</v>
      </c>
      <c r="AE19" s="54" t="e">
        <f t="shared" si="14"/>
        <v>#REF!</v>
      </c>
      <c r="AF19" s="55" t="s">
        <v>16</v>
      </c>
      <c r="AG19" s="56" t="e">
        <f t="shared" si="15"/>
        <v>#REF!</v>
      </c>
      <c r="AH19" s="57" t="e">
        <f t="shared" si="16"/>
        <v>#REF!</v>
      </c>
      <c r="AI19" s="55" t="s">
        <v>16</v>
      </c>
      <c r="AJ19" s="58" t="e">
        <f t="shared" si="17"/>
        <v>#REF!</v>
      </c>
      <c r="AK19" s="59" t="e">
        <f t="shared" si="18"/>
        <v>#REF!</v>
      </c>
      <c r="AL19" s="55" t="s">
        <v>16</v>
      </c>
      <c r="AM19" s="56" t="e">
        <f t="shared" si="19"/>
        <v>#REF!</v>
      </c>
      <c r="AN19" s="57" t="e">
        <f t="shared" si="20"/>
        <v>#REF!</v>
      </c>
      <c r="AO19" s="55" t="s">
        <v>2</v>
      </c>
      <c r="AP19" s="58" t="e">
        <f t="shared" si="21"/>
        <v>#REF!</v>
      </c>
      <c r="AQ19" s="59" t="e">
        <f t="shared" si="22"/>
        <v>#REF!</v>
      </c>
      <c r="AR19" s="55" t="s">
        <v>16</v>
      </c>
      <c r="AS19" s="56" t="e">
        <f t="shared" si="23"/>
        <v>#REF!</v>
      </c>
      <c r="AT19" s="57" t="e">
        <f t="shared" si="24"/>
        <v>#REF!</v>
      </c>
      <c r="AU19" s="55" t="s">
        <v>2</v>
      </c>
      <c r="AV19" s="58" t="e">
        <f t="shared" si="25"/>
        <v>#REF!</v>
      </c>
      <c r="AW19" s="59" t="e">
        <f t="shared" si="26"/>
        <v>#REF!</v>
      </c>
      <c r="AX19" s="55" t="s">
        <v>13</v>
      </c>
      <c r="AY19" s="56" t="e">
        <f t="shared" si="27"/>
        <v>#REF!</v>
      </c>
      <c r="AZ19" s="57" t="e">
        <f t="shared" si="28"/>
        <v>#REF!</v>
      </c>
      <c r="BA19" s="55" t="s">
        <v>13</v>
      </c>
      <c r="BB19" s="58" t="e">
        <f t="shared" si="29"/>
        <v>#REF!</v>
      </c>
      <c r="BC19" s="59" t="e">
        <f t="shared" si="30"/>
        <v>#REF!</v>
      </c>
      <c r="BD19" s="55" t="s">
        <v>13</v>
      </c>
      <c r="BE19" s="56" t="e">
        <f t="shared" si="27"/>
        <v>#REF!</v>
      </c>
      <c r="BF19" s="57" t="e">
        <f t="shared" si="31"/>
        <v>#REF!</v>
      </c>
      <c r="BG19" s="55" t="s">
        <v>13</v>
      </c>
      <c r="BH19" s="58" t="e">
        <f t="shared" si="29"/>
        <v>#REF!</v>
      </c>
      <c r="BI19" s="59" t="e">
        <f t="shared" si="32"/>
        <v>#REF!</v>
      </c>
      <c r="BJ19" s="55" t="s">
        <v>13</v>
      </c>
      <c r="BK19" s="56" t="e">
        <f t="shared" ref="BK19" si="160">HLOOKUP(BJ19,pain,2,FALSE)</f>
        <v>#REF!</v>
      </c>
      <c r="BL19" s="57" t="e">
        <f t="shared" si="34"/>
        <v>#REF!</v>
      </c>
      <c r="BM19" s="55" t="s">
        <v>13</v>
      </c>
      <c r="BN19" s="58" t="e">
        <f t="shared" ref="BN19" si="161">HLOOKUP(BM19,pain,2,FALSE)</f>
        <v>#REF!</v>
      </c>
      <c r="BO19" s="59" t="e">
        <f t="shared" si="36"/>
        <v>#REF!</v>
      </c>
      <c r="BP19" s="55" t="s">
        <v>13</v>
      </c>
      <c r="BQ19" s="56" t="e">
        <f t="shared" ref="BQ19" si="162">HLOOKUP(BP19,pain,2,FALSE)</f>
        <v>#REF!</v>
      </c>
      <c r="BR19" s="57" t="e">
        <f t="shared" si="38"/>
        <v>#REF!</v>
      </c>
      <c r="BS19" s="55" t="s">
        <v>13</v>
      </c>
      <c r="BT19" s="58" t="e">
        <f t="shared" ref="BT19" si="163">HLOOKUP(BS19,pain,2,FALSE)</f>
        <v>#REF!</v>
      </c>
      <c r="BU19" s="59" t="e">
        <f t="shared" si="40"/>
        <v>#REF!</v>
      </c>
      <c r="BV19" s="55" t="s">
        <v>13</v>
      </c>
      <c r="BW19" s="56" t="e">
        <f t="shared" ref="BW19" si="164">HLOOKUP(BV19,pain,2,FALSE)</f>
        <v>#REF!</v>
      </c>
      <c r="BX19" s="57" t="e">
        <f t="shared" si="42"/>
        <v>#REF!</v>
      </c>
      <c r="BY19" s="55" t="s">
        <v>13</v>
      </c>
      <c r="BZ19" s="58" t="e">
        <f t="shared" ref="BZ19" si="165">HLOOKUP(BY19,pain,2,FALSE)</f>
        <v>#REF!</v>
      </c>
      <c r="CA19" s="59" t="e">
        <f t="shared" si="44"/>
        <v>#REF!</v>
      </c>
      <c r="CB19" s="55" t="s">
        <v>13</v>
      </c>
      <c r="CC19" s="56" t="e">
        <f t="shared" ref="CC19" si="166">HLOOKUP(CB19,pain,2,FALSE)</f>
        <v>#REF!</v>
      </c>
      <c r="CD19" s="57" t="e">
        <f t="shared" si="46"/>
        <v>#REF!</v>
      </c>
      <c r="CE19" s="55" t="s">
        <v>13</v>
      </c>
      <c r="CF19" s="58" t="e">
        <f t="shared" ref="CF19" si="167">HLOOKUP(CE19,pain,2,FALSE)</f>
        <v>#REF!</v>
      </c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</row>
    <row r="20" spans="1:216" ht="21.75" thickTop="1" thickBot="1" x14ac:dyDescent="0.35">
      <c r="A20" s="60"/>
      <c r="B20" s="41">
        <f>'[1]DODET Boris'!B4</f>
        <v>43378</v>
      </c>
      <c r="C20" s="42">
        <f>'[1]DODET Boris'!C4-4.4</f>
        <v>5.6</v>
      </c>
      <c r="D20" s="43">
        <f t="shared" ref="D20:S35" si="168">COUNTIF($AE20:$UG20,D$2)</f>
        <v>3</v>
      </c>
      <c r="E20" s="44">
        <f>COUNTIF($AE20:$UG20,E$2)</f>
        <v>0</v>
      </c>
      <c r="F20" s="44">
        <f t="shared" si="168"/>
        <v>0</v>
      </c>
      <c r="G20" s="45">
        <f t="shared" si="168"/>
        <v>0</v>
      </c>
      <c r="H20" s="45">
        <f t="shared" si="168"/>
        <v>3</v>
      </c>
      <c r="I20" s="45">
        <f t="shared" si="168"/>
        <v>0</v>
      </c>
      <c r="J20" s="45">
        <f t="shared" si="168"/>
        <v>0</v>
      </c>
      <c r="K20" s="45">
        <f t="shared" si="168"/>
        <v>0</v>
      </c>
      <c r="L20" s="46">
        <f t="shared" si="168"/>
        <v>0</v>
      </c>
      <c r="M20" s="47">
        <f t="shared" si="168"/>
        <v>12</v>
      </c>
      <c r="N20" s="48">
        <f t="shared" si="168"/>
        <v>0</v>
      </c>
      <c r="O20" s="49">
        <f t="shared" si="168"/>
        <v>0</v>
      </c>
      <c r="P20" s="49">
        <f t="shared" si="168"/>
        <v>0</v>
      </c>
      <c r="Q20" s="50">
        <f t="shared" si="168"/>
        <v>0</v>
      </c>
      <c r="R20" s="51">
        <f t="shared" si="168"/>
        <v>0</v>
      </c>
      <c r="S20" s="51">
        <f t="shared" si="168"/>
        <v>0</v>
      </c>
      <c r="T20" s="51">
        <f t="shared" ref="T20:AD35" si="169">COUNTIF($AE20:$UG20,T$2)</f>
        <v>0</v>
      </c>
      <c r="U20" s="51">
        <f t="shared" si="169"/>
        <v>0</v>
      </c>
      <c r="V20" s="52">
        <f t="shared" si="169"/>
        <v>0</v>
      </c>
      <c r="W20" s="53">
        <f t="shared" si="169"/>
        <v>0</v>
      </c>
      <c r="X20" s="53">
        <f t="shared" si="169"/>
        <v>0</v>
      </c>
      <c r="Y20" s="53">
        <f t="shared" si="169"/>
        <v>0</v>
      </c>
      <c r="Z20" s="53">
        <f t="shared" si="169"/>
        <v>0</v>
      </c>
      <c r="AA20" s="53">
        <f t="shared" si="169"/>
        <v>0</v>
      </c>
      <c r="AB20" s="53">
        <f t="shared" si="169"/>
        <v>0</v>
      </c>
      <c r="AC20" s="53">
        <f t="shared" si="169"/>
        <v>0</v>
      </c>
      <c r="AD20" s="53">
        <f t="shared" si="169"/>
        <v>0</v>
      </c>
      <c r="AE20" s="54" t="e">
        <f t="shared" si="14"/>
        <v>#REF!</v>
      </c>
      <c r="AF20" s="55" t="s">
        <v>9</v>
      </c>
      <c r="AG20" s="56" t="e">
        <f t="shared" si="15"/>
        <v>#REF!</v>
      </c>
      <c r="AH20" s="57" t="e">
        <f t="shared" si="16"/>
        <v>#REF!</v>
      </c>
      <c r="AI20" s="55" t="s">
        <v>9</v>
      </c>
      <c r="AJ20" s="58" t="e">
        <f t="shared" si="17"/>
        <v>#REF!</v>
      </c>
      <c r="AK20" s="59" t="e">
        <f t="shared" si="18"/>
        <v>#REF!</v>
      </c>
      <c r="AL20" s="55" t="s">
        <v>2</v>
      </c>
      <c r="AM20" s="56" t="e">
        <f t="shared" si="19"/>
        <v>#REF!</v>
      </c>
      <c r="AN20" s="57" t="e">
        <f t="shared" si="20"/>
        <v>#REF!</v>
      </c>
      <c r="AO20" s="55" t="s">
        <v>2</v>
      </c>
      <c r="AP20" s="58" t="e">
        <f t="shared" si="21"/>
        <v>#REF!</v>
      </c>
      <c r="AQ20" s="59" t="e">
        <f t="shared" si="22"/>
        <v>#REF!</v>
      </c>
      <c r="AR20" s="55" t="s">
        <v>9</v>
      </c>
      <c r="AS20" s="56" t="e">
        <f t="shared" si="23"/>
        <v>#REF!</v>
      </c>
      <c r="AT20" s="57" t="e">
        <f t="shared" si="24"/>
        <v>#REF!</v>
      </c>
      <c r="AU20" s="55" t="s">
        <v>2</v>
      </c>
      <c r="AV20" s="58" t="e">
        <f t="shared" si="25"/>
        <v>#REF!</v>
      </c>
      <c r="AW20" s="59" t="e">
        <f t="shared" si="26"/>
        <v>#REF!</v>
      </c>
      <c r="AX20" s="55" t="s">
        <v>13</v>
      </c>
      <c r="AY20" s="56" t="e">
        <f t="shared" ref="AY20:BE35" si="170">HLOOKUP(AX20,pain,2,FALSE)</f>
        <v>#REF!</v>
      </c>
      <c r="AZ20" s="57" t="e">
        <f t="shared" si="28"/>
        <v>#REF!</v>
      </c>
      <c r="BA20" s="55" t="s">
        <v>13</v>
      </c>
      <c r="BB20" s="58" t="e">
        <f t="shared" ref="BB20:BH35" si="171">HLOOKUP(BA20,pain,2,FALSE)</f>
        <v>#REF!</v>
      </c>
      <c r="BC20" s="59" t="e">
        <f t="shared" si="30"/>
        <v>#REF!</v>
      </c>
      <c r="BD20" s="55" t="s">
        <v>13</v>
      </c>
      <c r="BE20" s="56" t="e">
        <f t="shared" si="170"/>
        <v>#REF!</v>
      </c>
      <c r="BF20" s="57" t="e">
        <f t="shared" si="31"/>
        <v>#REF!</v>
      </c>
      <c r="BG20" s="55" t="s">
        <v>13</v>
      </c>
      <c r="BH20" s="58" t="e">
        <f t="shared" si="171"/>
        <v>#REF!</v>
      </c>
      <c r="BI20" s="59" t="e">
        <f t="shared" si="32"/>
        <v>#REF!</v>
      </c>
      <c r="BJ20" s="55" t="s">
        <v>13</v>
      </c>
      <c r="BK20" s="56" t="e">
        <f t="shared" ref="BK20" si="172">HLOOKUP(BJ20,pain,2,FALSE)</f>
        <v>#REF!</v>
      </c>
      <c r="BL20" s="57" t="e">
        <f t="shared" si="34"/>
        <v>#REF!</v>
      </c>
      <c r="BM20" s="55" t="s">
        <v>13</v>
      </c>
      <c r="BN20" s="58" t="e">
        <f t="shared" ref="BN20" si="173">HLOOKUP(BM20,pain,2,FALSE)</f>
        <v>#REF!</v>
      </c>
      <c r="BO20" s="59" t="e">
        <f t="shared" si="36"/>
        <v>#REF!</v>
      </c>
      <c r="BP20" s="55" t="s">
        <v>13</v>
      </c>
      <c r="BQ20" s="56" t="e">
        <f t="shared" ref="BQ20" si="174">HLOOKUP(BP20,pain,2,FALSE)</f>
        <v>#REF!</v>
      </c>
      <c r="BR20" s="57" t="e">
        <f t="shared" si="38"/>
        <v>#REF!</v>
      </c>
      <c r="BS20" s="55" t="s">
        <v>13</v>
      </c>
      <c r="BT20" s="58" t="e">
        <f t="shared" ref="BT20" si="175">HLOOKUP(BS20,pain,2,FALSE)</f>
        <v>#REF!</v>
      </c>
      <c r="BU20" s="59" t="e">
        <f t="shared" si="40"/>
        <v>#REF!</v>
      </c>
      <c r="BV20" s="55" t="s">
        <v>13</v>
      </c>
      <c r="BW20" s="56" t="e">
        <f t="shared" ref="BW20" si="176">HLOOKUP(BV20,pain,2,FALSE)</f>
        <v>#REF!</v>
      </c>
      <c r="BX20" s="57" t="e">
        <f t="shared" si="42"/>
        <v>#REF!</v>
      </c>
      <c r="BY20" s="55" t="s">
        <v>13</v>
      </c>
      <c r="BZ20" s="58" t="e">
        <f t="shared" ref="BZ20" si="177">HLOOKUP(BY20,pain,2,FALSE)</f>
        <v>#REF!</v>
      </c>
      <c r="CA20" s="59" t="e">
        <f t="shared" si="44"/>
        <v>#REF!</v>
      </c>
      <c r="CB20" s="55" t="s">
        <v>13</v>
      </c>
      <c r="CC20" s="56" t="e">
        <f t="shared" ref="CC20" si="178">HLOOKUP(CB20,pain,2,FALSE)</f>
        <v>#REF!</v>
      </c>
      <c r="CD20" s="57" t="e">
        <f t="shared" si="46"/>
        <v>#REF!</v>
      </c>
      <c r="CE20" s="55" t="s">
        <v>13</v>
      </c>
      <c r="CF20" s="58" t="e">
        <f t="shared" ref="CF20" si="179">HLOOKUP(CE20,pain,2,FALSE)</f>
        <v>#REF!</v>
      </c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</row>
    <row r="21" spans="1:216" ht="21.75" thickTop="1" thickBot="1" x14ac:dyDescent="0.35">
      <c r="A21" s="60"/>
      <c r="B21" s="41">
        <f>'[1]ESPOSITO Marco'!B4</f>
        <v>43397</v>
      </c>
      <c r="C21" s="42">
        <f>'[1]ESPOSITO Marco'!C4-2.3</f>
        <v>7.7</v>
      </c>
      <c r="D21" s="43">
        <f t="shared" si="168"/>
        <v>2</v>
      </c>
      <c r="E21" s="44">
        <f t="shared" si="168"/>
        <v>0</v>
      </c>
      <c r="F21" s="44">
        <f t="shared" si="168"/>
        <v>0</v>
      </c>
      <c r="G21" s="45">
        <f t="shared" si="168"/>
        <v>0</v>
      </c>
      <c r="H21" s="45">
        <f t="shared" si="168"/>
        <v>1</v>
      </c>
      <c r="I21" s="45">
        <f t="shared" si="168"/>
        <v>0</v>
      </c>
      <c r="J21" s="45">
        <f t="shared" si="168"/>
        <v>0</v>
      </c>
      <c r="K21" s="45">
        <f t="shared" si="168"/>
        <v>0</v>
      </c>
      <c r="L21" s="46">
        <f t="shared" si="168"/>
        <v>0</v>
      </c>
      <c r="M21" s="47">
        <f t="shared" si="168"/>
        <v>11</v>
      </c>
      <c r="N21" s="48">
        <f t="shared" si="168"/>
        <v>0</v>
      </c>
      <c r="O21" s="49">
        <f t="shared" si="168"/>
        <v>0</v>
      </c>
      <c r="P21" s="49">
        <f t="shared" si="168"/>
        <v>0</v>
      </c>
      <c r="Q21" s="50">
        <f t="shared" si="168"/>
        <v>4</v>
      </c>
      <c r="R21" s="51">
        <f t="shared" si="168"/>
        <v>0</v>
      </c>
      <c r="S21" s="51">
        <f t="shared" si="168"/>
        <v>0</v>
      </c>
      <c r="T21" s="51">
        <f t="shared" si="169"/>
        <v>0</v>
      </c>
      <c r="U21" s="51">
        <f t="shared" si="169"/>
        <v>0</v>
      </c>
      <c r="V21" s="52">
        <f>COUNTIF($AE21:$UG21,V$2)</f>
        <v>0</v>
      </c>
      <c r="W21" s="53">
        <f t="shared" si="169"/>
        <v>0</v>
      </c>
      <c r="X21" s="53">
        <f t="shared" si="169"/>
        <v>0</v>
      </c>
      <c r="Y21" s="53">
        <f t="shared" si="169"/>
        <v>0</v>
      </c>
      <c r="Z21" s="53">
        <f t="shared" si="169"/>
        <v>0</v>
      </c>
      <c r="AA21" s="53">
        <f t="shared" si="169"/>
        <v>0</v>
      </c>
      <c r="AB21" s="53">
        <f t="shared" si="169"/>
        <v>0</v>
      </c>
      <c r="AC21" s="53">
        <f t="shared" si="169"/>
        <v>0</v>
      </c>
      <c r="AD21" s="53">
        <f t="shared" si="169"/>
        <v>0</v>
      </c>
      <c r="AE21" s="54" t="e">
        <f>C21-AG21</f>
        <v>#REF!</v>
      </c>
      <c r="AF21" s="55" t="s">
        <v>16</v>
      </c>
      <c r="AG21" s="56" t="e">
        <f>HLOOKUP(AF21,pain,2,FALSE)</f>
        <v>#REF!</v>
      </c>
      <c r="AH21" s="57" t="e">
        <f t="shared" si="16"/>
        <v>#REF!</v>
      </c>
      <c r="AI21" s="55" t="s">
        <v>9</v>
      </c>
      <c r="AJ21" s="58" t="e">
        <f t="shared" si="17"/>
        <v>#REF!</v>
      </c>
      <c r="AK21" s="59" t="e">
        <f t="shared" si="18"/>
        <v>#REF!</v>
      </c>
      <c r="AL21" s="55" t="s">
        <v>16</v>
      </c>
      <c r="AM21" s="56" t="e">
        <f t="shared" si="19"/>
        <v>#REF!</v>
      </c>
      <c r="AN21" s="57" t="e">
        <f t="shared" si="20"/>
        <v>#REF!</v>
      </c>
      <c r="AO21" s="55" t="s">
        <v>2</v>
      </c>
      <c r="AP21" s="58" t="e">
        <f t="shared" si="21"/>
        <v>#REF!</v>
      </c>
      <c r="AQ21" s="59" t="e">
        <f t="shared" si="22"/>
        <v>#REF!</v>
      </c>
      <c r="AR21" s="55" t="s">
        <v>16</v>
      </c>
      <c r="AS21" s="56" t="e">
        <f t="shared" si="23"/>
        <v>#REF!</v>
      </c>
      <c r="AT21" s="57" t="e">
        <f t="shared" si="24"/>
        <v>#REF!</v>
      </c>
      <c r="AU21" s="55" t="s">
        <v>2</v>
      </c>
      <c r="AV21" s="58" t="e">
        <f t="shared" si="25"/>
        <v>#REF!</v>
      </c>
      <c r="AW21" s="59" t="e">
        <f t="shared" si="26"/>
        <v>#REF!</v>
      </c>
      <c r="AX21" s="55" t="s">
        <v>13</v>
      </c>
      <c r="AY21" s="56" t="e">
        <f t="shared" si="170"/>
        <v>#REF!</v>
      </c>
      <c r="AZ21" s="57" t="e">
        <f t="shared" si="28"/>
        <v>#REF!</v>
      </c>
      <c r="BA21" s="55" t="s">
        <v>16</v>
      </c>
      <c r="BB21" s="58" t="e">
        <f t="shared" si="171"/>
        <v>#REF!</v>
      </c>
      <c r="BC21" s="59" t="e">
        <f t="shared" si="30"/>
        <v>#REF!</v>
      </c>
      <c r="BD21" s="55" t="s">
        <v>13</v>
      </c>
      <c r="BE21" s="56" t="e">
        <f t="shared" si="170"/>
        <v>#REF!</v>
      </c>
      <c r="BF21" s="57" t="e">
        <f t="shared" si="31"/>
        <v>#REF!</v>
      </c>
      <c r="BG21" s="55" t="s">
        <v>13</v>
      </c>
      <c r="BH21" s="58" t="e">
        <f t="shared" si="171"/>
        <v>#REF!</v>
      </c>
      <c r="BI21" s="59" t="e">
        <f t="shared" si="32"/>
        <v>#REF!</v>
      </c>
      <c r="BJ21" s="55" t="s">
        <v>13</v>
      </c>
      <c r="BK21" s="56" t="e">
        <f t="shared" ref="BK21" si="180">HLOOKUP(BJ21,pain,2,FALSE)</f>
        <v>#REF!</v>
      </c>
      <c r="BL21" s="57" t="e">
        <f t="shared" si="34"/>
        <v>#REF!</v>
      </c>
      <c r="BM21" s="55" t="s">
        <v>13</v>
      </c>
      <c r="BN21" s="58" t="e">
        <f t="shared" ref="BN21" si="181">HLOOKUP(BM21,pain,2,FALSE)</f>
        <v>#REF!</v>
      </c>
      <c r="BO21" s="59" t="e">
        <f t="shared" si="36"/>
        <v>#REF!</v>
      </c>
      <c r="BP21" s="55" t="s">
        <v>13</v>
      </c>
      <c r="BQ21" s="56" t="e">
        <f t="shared" ref="BQ21" si="182">HLOOKUP(BP21,pain,2,FALSE)</f>
        <v>#REF!</v>
      </c>
      <c r="BR21" s="57" t="e">
        <f t="shared" si="38"/>
        <v>#REF!</v>
      </c>
      <c r="BS21" s="55" t="s">
        <v>13</v>
      </c>
      <c r="BT21" s="58" t="e">
        <f t="shared" ref="BT21" si="183">HLOOKUP(BS21,pain,2,FALSE)</f>
        <v>#REF!</v>
      </c>
      <c r="BU21" s="59" t="e">
        <f t="shared" si="40"/>
        <v>#REF!</v>
      </c>
      <c r="BV21" s="55" t="s">
        <v>13</v>
      </c>
      <c r="BW21" s="56" t="e">
        <f t="shared" ref="BW21" si="184">HLOOKUP(BV21,pain,2,FALSE)</f>
        <v>#REF!</v>
      </c>
      <c r="BX21" s="57" t="e">
        <f t="shared" si="42"/>
        <v>#REF!</v>
      </c>
      <c r="BY21" s="55" t="s">
        <v>13</v>
      </c>
      <c r="BZ21" s="58" t="e">
        <f t="shared" ref="BZ21" si="185">HLOOKUP(BY21,pain,2,FALSE)</f>
        <v>#REF!</v>
      </c>
      <c r="CA21" s="59" t="e">
        <f t="shared" si="44"/>
        <v>#REF!</v>
      </c>
      <c r="CB21" s="55" t="s">
        <v>13</v>
      </c>
      <c r="CC21" s="56" t="e">
        <f t="shared" ref="CC21" si="186">HLOOKUP(CB21,pain,2,FALSE)</f>
        <v>#REF!</v>
      </c>
      <c r="CD21" s="57" t="e">
        <f t="shared" si="46"/>
        <v>#REF!</v>
      </c>
      <c r="CE21" s="55" t="s">
        <v>13</v>
      </c>
      <c r="CF21" s="58" t="e">
        <f t="shared" ref="CF21" si="187">HLOOKUP(CE21,pain,2,FALSE)</f>
        <v>#REF!</v>
      </c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</row>
    <row r="22" spans="1:216" ht="21.75" thickTop="1" thickBot="1" x14ac:dyDescent="0.35">
      <c r="A22" s="60"/>
      <c r="B22" s="41">
        <f>'[1]LABAUDINIERE Julien'!B4</f>
        <v>43529</v>
      </c>
      <c r="C22" s="42">
        <f>'[1]LABAUDINIERE Julien'!C4-1.8</f>
        <v>13.2</v>
      </c>
      <c r="D22" s="43">
        <f t="shared" si="168"/>
        <v>3</v>
      </c>
      <c r="E22" s="44">
        <f t="shared" si="168"/>
        <v>0</v>
      </c>
      <c r="F22" s="44">
        <f t="shared" si="168"/>
        <v>0</v>
      </c>
      <c r="G22" s="45">
        <f t="shared" si="168"/>
        <v>0</v>
      </c>
      <c r="H22" s="45">
        <f t="shared" si="168"/>
        <v>0</v>
      </c>
      <c r="I22" s="45">
        <f t="shared" si="168"/>
        <v>0</v>
      </c>
      <c r="J22" s="45">
        <f t="shared" si="168"/>
        <v>0</v>
      </c>
      <c r="K22" s="45">
        <f t="shared" si="168"/>
        <v>0</v>
      </c>
      <c r="L22" s="46">
        <f t="shared" si="168"/>
        <v>0</v>
      </c>
      <c r="M22" s="47">
        <f t="shared" si="168"/>
        <v>12</v>
      </c>
      <c r="N22" s="48">
        <f t="shared" si="168"/>
        <v>3</v>
      </c>
      <c r="O22" s="49">
        <f t="shared" si="168"/>
        <v>0</v>
      </c>
      <c r="P22" s="49">
        <f t="shared" si="168"/>
        <v>0</v>
      </c>
      <c r="Q22" s="50">
        <f t="shared" si="168"/>
        <v>0</v>
      </c>
      <c r="R22" s="51">
        <f t="shared" si="168"/>
        <v>0</v>
      </c>
      <c r="S22" s="51">
        <f t="shared" si="168"/>
        <v>0</v>
      </c>
      <c r="T22" s="51">
        <f t="shared" si="169"/>
        <v>0</v>
      </c>
      <c r="U22" s="51">
        <f t="shared" si="169"/>
        <v>0</v>
      </c>
      <c r="V22" s="52">
        <f t="shared" si="169"/>
        <v>0</v>
      </c>
      <c r="W22" s="53">
        <f t="shared" si="169"/>
        <v>0</v>
      </c>
      <c r="X22" s="53">
        <f t="shared" si="169"/>
        <v>0</v>
      </c>
      <c r="Y22" s="53">
        <f t="shared" si="169"/>
        <v>0</v>
      </c>
      <c r="Z22" s="53">
        <f t="shared" si="169"/>
        <v>0</v>
      </c>
      <c r="AA22" s="53">
        <f t="shared" si="169"/>
        <v>0</v>
      </c>
      <c r="AB22" s="53">
        <f t="shared" si="169"/>
        <v>0</v>
      </c>
      <c r="AC22" s="53">
        <f t="shared" si="169"/>
        <v>0</v>
      </c>
      <c r="AD22" s="53">
        <f t="shared" si="169"/>
        <v>0</v>
      </c>
      <c r="AE22" s="54" t="e">
        <f t="shared" si="14"/>
        <v>#REF!</v>
      </c>
      <c r="AF22" s="55" t="s">
        <v>14</v>
      </c>
      <c r="AG22" s="56" t="e">
        <f t="shared" si="15"/>
        <v>#REF!</v>
      </c>
      <c r="AH22" s="57" t="e">
        <f t="shared" si="16"/>
        <v>#REF!</v>
      </c>
      <c r="AI22" s="55" t="s">
        <v>14</v>
      </c>
      <c r="AJ22" s="58" t="e">
        <f t="shared" si="17"/>
        <v>#REF!</v>
      </c>
      <c r="AK22" s="59" t="e">
        <f t="shared" si="18"/>
        <v>#REF!</v>
      </c>
      <c r="AL22" s="55" t="s">
        <v>2</v>
      </c>
      <c r="AM22" s="56" t="e">
        <f t="shared" si="19"/>
        <v>#REF!</v>
      </c>
      <c r="AN22" s="57" t="e">
        <f t="shared" si="20"/>
        <v>#REF!</v>
      </c>
      <c r="AO22" s="55" t="s">
        <v>2</v>
      </c>
      <c r="AP22" s="58" t="e">
        <f t="shared" si="21"/>
        <v>#REF!</v>
      </c>
      <c r="AQ22" s="59" t="e">
        <f t="shared" si="22"/>
        <v>#REF!</v>
      </c>
      <c r="AR22" s="55" t="s">
        <v>14</v>
      </c>
      <c r="AS22" s="56" t="e">
        <f t="shared" si="23"/>
        <v>#REF!</v>
      </c>
      <c r="AT22" s="57" t="e">
        <f t="shared" si="24"/>
        <v>#REF!</v>
      </c>
      <c r="AU22" s="55" t="s">
        <v>2</v>
      </c>
      <c r="AV22" s="58" t="e">
        <f t="shared" si="25"/>
        <v>#REF!</v>
      </c>
      <c r="AW22" s="59" t="e">
        <f t="shared" si="26"/>
        <v>#REF!</v>
      </c>
      <c r="AX22" s="55" t="s">
        <v>13</v>
      </c>
      <c r="AY22" s="56" t="e">
        <f t="shared" si="170"/>
        <v>#REF!</v>
      </c>
      <c r="AZ22" s="57" t="e">
        <f t="shared" si="28"/>
        <v>#REF!</v>
      </c>
      <c r="BA22" s="55" t="s">
        <v>13</v>
      </c>
      <c r="BB22" s="58" t="e">
        <f t="shared" si="171"/>
        <v>#REF!</v>
      </c>
      <c r="BC22" s="59" t="e">
        <f t="shared" si="30"/>
        <v>#REF!</v>
      </c>
      <c r="BD22" s="55" t="s">
        <v>13</v>
      </c>
      <c r="BE22" s="56" t="e">
        <f t="shared" si="170"/>
        <v>#REF!</v>
      </c>
      <c r="BF22" s="57" t="e">
        <f t="shared" si="31"/>
        <v>#REF!</v>
      </c>
      <c r="BG22" s="55" t="s">
        <v>13</v>
      </c>
      <c r="BH22" s="58" t="e">
        <f t="shared" si="171"/>
        <v>#REF!</v>
      </c>
      <c r="BI22" s="59" t="e">
        <f t="shared" si="32"/>
        <v>#REF!</v>
      </c>
      <c r="BJ22" s="55" t="s">
        <v>13</v>
      </c>
      <c r="BK22" s="56" t="e">
        <f t="shared" ref="BK22" si="188">HLOOKUP(BJ22,pain,2,FALSE)</f>
        <v>#REF!</v>
      </c>
      <c r="BL22" s="57" t="e">
        <f t="shared" si="34"/>
        <v>#REF!</v>
      </c>
      <c r="BM22" s="55" t="s">
        <v>13</v>
      </c>
      <c r="BN22" s="58" t="e">
        <f t="shared" ref="BN22" si="189">HLOOKUP(BM22,pain,2,FALSE)</f>
        <v>#REF!</v>
      </c>
      <c r="BO22" s="59" t="e">
        <f t="shared" si="36"/>
        <v>#REF!</v>
      </c>
      <c r="BP22" s="55" t="s">
        <v>13</v>
      </c>
      <c r="BQ22" s="56" t="e">
        <f t="shared" ref="BQ22" si="190">HLOOKUP(BP22,pain,2,FALSE)</f>
        <v>#REF!</v>
      </c>
      <c r="BR22" s="57" t="e">
        <f t="shared" si="38"/>
        <v>#REF!</v>
      </c>
      <c r="BS22" s="55" t="s">
        <v>13</v>
      </c>
      <c r="BT22" s="58" t="e">
        <f t="shared" ref="BT22" si="191">HLOOKUP(BS22,pain,2,FALSE)</f>
        <v>#REF!</v>
      </c>
      <c r="BU22" s="59" t="e">
        <f t="shared" si="40"/>
        <v>#REF!</v>
      </c>
      <c r="BV22" s="55" t="s">
        <v>13</v>
      </c>
      <c r="BW22" s="56" t="e">
        <f t="shared" ref="BW22" si="192">HLOOKUP(BV22,pain,2,FALSE)</f>
        <v>#REF!</v>
      </c>
      <c r="BX22" s="57" t="e">
        <f t="shared" si="42"/>
        <v>#REF!</v>
      </c>
      <c r="BY22" s="55" t="s">
        <v>13</v>
      </c>
      <c r="BZ22" s="58" t="e">
        <f t="shared" ref="BZ22" si="193">HLOOKUP(BY22,pain,2,FALSE)</f>
        <v>#REF!</v>
      </c>
      <c r="CA22" s="59" t="e">
        <f t="shared" si="44"/>
        <v>#REF!</v>
      </c>
      <c r="CB22" s="55" t="s">
        <v>13</v>
      </c>
      <c r="CC22" s="56" t="e">
        <f t="shared" ref="CC22" si="194">HLOOKUP(CB22,pain,2,FALSE)</f>
        <v>#REF!</v>
      </c>
      <c r="CD22" s="57" t="e">
        <f t="shared" si="46"/>
        <v>#REF!</v>
      </c>
      <c r="CE22" s="55" t="s">
        <v>13</v>
      </c>
      <c r="CF22" s="58" t="e">
        <f t="shared" ref="CF22" si="195">HLOOKUP(CE22,pain,2,FALSE)</f>
        <v>#REF!</v>
      </c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</row>
    <row r="23" spans="1:216" ht="21.75" thickTop="1" thickBot="1" x14ac:dyDescent="0.35">
      <c r="A23" s="60"/>
      <c r="B23" s="41">
        <f>'[1]LEQUEUX Amélien'!B4</f>
        <v>43378</v>
      </c>
      <c r="C23" s="42">
        <f>'[1]LEQUEUX Amélien'!C4+1.55</f>
        <v>6.55</v>
      </c>
      <c r="D23" s="43">
        <f t="shared" si="168"/>
        <v>3</v>
      </c>
      <c r="E23" s="44">
        <f t="shared" si="168"/>
        <v>0</v>
      </c>
      <c r="F23" s="44">
        <f t="shared" si="168"/>
        <v>0</v>
      </c>
      <c r="G23" s="45">
        <f t="shared" si="168"/>
        <v>0</v>
      </c>
      <c r="H23" s="45">
        <f t="shared" si="168"/>
        <v>0</v>
      </c>
      <c r="I23" s="45">
        <f t="shared" si="168"/>
        <v>0</v>
      </c>
      <c r="J23" s="45">
        <f t="shared" si="168"/>
        <v>0</v>
      </c>
      <c r="K23" s="45">
        <f t="shared" si="168"/>
        <v>0</v>
      </c>
      <c r="L23" s="46">
        <f t="shared" si="168"/>
        <v>0</v>
      </c>
      <c r="M23" s="47">
        <f t="shared" si="168"/>
        <v>12</v>
      </c>
      <c r="N23" s="48">
        <f t="shared" si="168"/>
        <v>3</v>
      </c>
      <c r="O23" s="49">
        <f t="shared" si="168"/>
        <v>0</v>
      </c>
      <c r="P23" s="49">
        <f t="shared" si="168"/>
        <v>0</v>
      </c>
      <c r="Q23" s="50">
        <f t="shared" si="168"/>
        <v>0</v>
      </c>
      <c r="R23" s="51">
        <f t="shared" si="168"/>
        <v>0</v>
      </c>
      <c r="S23" s="51">
        <f t="shared" si="168"/>
        <v>0</v>
      </c>
      <c r="T23" s="51">
        <f t="shared" si="169"/>
        <v>0</v>
      </c>
      <c r="U23" s="51">
        <f t="shared" si="169"/>
        <v>0</v>
      </c>
      <c r="V23" s="52">
        <f t="shared" si="169"/>
        <v>0</v>
      </c>
      <c r="W23" s="53">
        <f t="shared" si="169"/>
        <v>0</v>
      </c>
      <c r="X23" s="53">
        <f t="shared" si="169"/>
        <v>0</v>
      </c>
      <c r="Y23" s="53">
        <f t="shared" si="169"/>
        <v>0</v>
      </c>
      <c r="Z23" s="53">
        <f t="shared" si="169"/>
        <v>0</v>
      </c>
      <c r="AA23" s="53">
        <f t="shared" si="169"/>
        <v>0</v>
      </c>
      <c r="AB23" s="53">
        <f t="shared" si="169"/>
        <v>0</v>
      </c>
      <c r="AC23" s="53">
        <f t="shared" si="169"/>
        <v>0</v>
      </c>
      <c r="AD23" s="53">
        <f t="shared" si="169"/>
        <v>0</v>
      </c>
      <c r="AE23" s="54" t="e">
        <f t="shared" si="14"/>
        <v>#REF!</v>
      </c>
      <c r="AF23" s="55" t="s">
        <v>14</v>
      </c>
      <c r="AG23" s="56" t="e">
        <f t="shared" si="15"/>
        <v>#REF!</v>
      </c>
      <c r="AH23" s="57" t="e">
        <f t="shared" si="16"/>
        <v>#REF!</v>
      </c>
      <c r="AI23" s="55" t="s">
        <v>14</v>
      </c>
      <c r="AJ23" s="58" t="e">
        <f t="shared" si="17"/>
        <v>#REF!</v>
      </c>
      <c r="AK23" s="59" t="e">
        <f t="shared" si="18"/>
        <v>#REF!</v>
      </c>
      <c r="AL23" s="55" t="s">
        <v>2</v>
      </c>
      <c r="AM23" s="56" t="e">
        <f t="shared" si="19"/>
        <v>#REF!</v>
      </c>
      <c r="AN23" s="57" t="e">
        <f t="shared" si="20"/>
        <v>#REF!</v>
      </c>
      <c r="AO23" s="55" t="s">
        <v>2</v>
      </c>
      <c r="AP23" s="58" t="e">
        <f t="shared" si="21"/>
        <v>#REF!</v>
      </c>
      <c r="AQ23" s="59" t="e">
        <f t="shared" si="22"/>
        <v>#REF!</v>
      </c>
      <c r="AR23" s="55" t="s">
        <v>14</v>
      </c>
      <c r="AS23" s="56" t="e">
        <f t="shared" si="23"/>
        <v>#REF!</v>
      </c>
      <c r="AT23" s="57" t="e">
        <f t="shared" si="24"/>
        <v>#REF!</v>
      </c>
      <c r="AU23" s="55" t="s">
        <v>2</v>
      </c>
      <c r="AV23" s="58" t="e">
        <f t="shared" si="25"/>
        <v>#REF!</v>
      </c>
      <c r="AW23" s="59" t="e">
        <f t="shared" si="26"/>
        <v>#REF!</v>
      </c>
      <c r="AX23" s="55" t="s">
        <v>13</v>
      </c>
      <c r="AY23" s="56" t="e">
        <f t="shared" si="170"/>
        <v>#REF!</v>
      </c>
      <c r="AZ23" s="57" t="e">
        <f t="shared" si="28"/>
        <v>#REF!</v>
      </c>
      <c r="BA23" s="55" t="s">
        <v>13</v>
      </c>
      <c r="BB23" s="58" t="e">
        <f t="shared" si="171"/>
        <v>#REF!</v>
      </c>
      <c r="BC23" s="59" t="e">
        <f t="shared" si="30"/>
        <v>#REF!</v>
      </c>
      <c r="BD23" s="55" t="s">
        <v>13</v>
      </c>
      <c r="BE23" s="56" t="e">
        <f t="shared" si="170"/>
        <v>#REF!</v>
      </c>
      <c r="BF23" s="57" t="e">
        <f t="shared" si="31"/>
        <v>#REF!</v>
      </c>
      <c r="BG23" s="55" t="s">
        <v>13</v>
      </c>
      <c r="BH23" s="58" t="e">
        <f t="shared" si="171"/>
        <v>#REF!</v>
      </c>
      <c r="BI23" s="59" t="e">
        <f t="shared" si="32"/>
        <v>#REF!</v>
      </c>
      <c r="BJ23" s="55" t="s">
        <v>13</v>
      </c>
      <c r="BK23" s="56" t="e">
        <f t="shared" ref="BK23" si="196">HLOOKUP(BJ23,pain,2,FALSE)</f>
        <v>#REF!</v>
      </c>
      <c r="BL23" s="57" t="e">
        <f t="shared" si="34"/>
        <v>#REF!</v>
      </c>
      <c r="BM23" s="55" t="s">
        <v>13</v>
      </c>
      <c r="BN23" s="58" t="e">
        <f t="shared" ref="BN23" si="197">HLOOKUP(BM23,pain,2,FALSE)</f>
        <v>#REF!</v>
      </c>
      <c r="BO23" s="59" t="e">
        <f t="shared" si="36"/>
        <v>#REF!</v>
      </c>
      <c r="BP23" s="55" t="s">
        <v>13</v>
      </c>
      <c r="BQ23" s="56" t="e">
        <f t="shared" ref="BQ23" si="198">HLOOKUP(BP23,pain,2,FALSE)</f>
        <v>#REF!</v>
      </c>
      <c r="BR23" s="57" t="e">
        <f t="shared" si="38"/>
        <v>#REF!</v>
      </c>
      <c r="BS23" s="55" t="s">
        <v>13</v>
      </c>
      <c r="BT23" s="58" t="e">
        <f t="shared" ref="BT23" si="199">HLOOKUP(BS23,pain,2,FALSE)</f>
        <v>#REF!</v>
      </c>
      <c r="BU23" s="59" t="e">
        <f t="shared" si="40"/>
        <v>#REF!</v>
      </c>
      <c r="BV23" s="55" t="s">
        <v>13</v>
      </c>
      <c r="BW23" s="56" t="e">
        <f t="shared" ref="BW23" si="200">HLOOKUP(BV23,pain,2,FALSE)</f>
        <v>#REF!</v>
      </c>
      <c r="BX23" s="57" t="e">
        <f t="shared" si="42"/>
        <v>#REF!</v>
      </c>
      <c r="BY23" s="55" t="s">
        <v>13</v>
      </c>
      <c r="BZ23" s="58" t="e">
        <f t="shared" ref="BZ23" si="201">HLOOKUP(BY23,pain,2,FALSE)</f>
        <v>#REF!</v>
      </c>
      <c r="CA23" s="59" t="e">
        <f t="shared" si="44"/>
        <v>#REF!</v>
      </c>
      <c r="CB23" s="55" t="s">
        <v>13</v>
      </c>
      <c r="CC23" s="56" t="e">
        <f t="shared" ref="CC23" si="202">HLOOKUP(CB23,pain,2,FALSE)</f>
        <v>#REF!</v>
      </c>
      <c r="CD23" s="57" t="e">
        <f t="shared" si="46"/>
        <v>#REF!</v>
      </c>
      <c r="CE23" s="55" t="s">
        <v>13</v>
      </c>
      <c r="CF23" s="58" t="e">
        <f t="shared" ref="CF23" si="203">HLOOKUP(CE23,pain,2,FALSE)</f>
        <v>#REF!</v>
      </c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</row>
    <row r="24" spans="1:216" ht="21.75" thickTop="1" thickBot="1" x14ac:dyDescent="0.35">
      <c r="A24" s="60"/>
      <c r="B24" s="41">
        <f>'[1]LITAIZE Kevin'!B5</f>
        <v>0</v>
      </c>
      <c r="C24" s="42">
        <f>'[1]LITAIZE Kevin'!C5</f>
        <v>0</v>
      </c>
      <c r="D24" s="43">
        <f t="shared" si="168"/>
        <v>2</v>
      </c>
      <c r="E24" s="44">
        <f t="shared" si="168"/>
        <v>0</v>
      </c>
      <c r="F24" s="44">
        <f t="shared" si="168"/>
        <v>0</v>
      </c>
      <c r="G24" s="45">
        <f t="shared" si="168"/>
        <v>0</v>
      </c>
      <c r="H24" s="45">
        <f t="shared" si="168"/>
        <v>0</v>
      </c>
      <c r="I24" s="45">
        <f t="shared" si="168"/>
        <v>0</v>
      </c>
      <c r="J24" s="45">
        <f t="shared" si="168"/>
        <v>0</v>
      </c>
      <c r="K24" s="45">
        <f t="shared" si="168"/>
        <v>0</v>
      </c>
      <c r="L24" s="46">
        <f t="shared" si="168"/>
        <v>0</v>
      </c>
      <c r="M24" s="47">
        <f t="shared" si="168"/>
        <v>16</v>
      </c>
      <c r="N24" s="48">
        <f t="shared" si="168"/>
        <v>0</v>
      </c>
      <c r="O24" s="49">
        <f t="shared" si="168"/>
        <v>0</v>
      </c>
      <c r="P24" s="49">
        <f t="shared" si="168"/>
        <v>0</v>
      </c>
      <c r="Q24" s="50">
        <f t="shared" si="168"/>
        <v>0</v>
      </c>
      <c r="R24" s="51">
        <f t="shared" si="168"/>
        <v>0</v>
      </c>
      <c r="S24" s="51">
        <f t="shared" si="168"/>
        <v>0</v>
      </c>
      <c r="T24" s="51">
        <f t="shared" si="169"/>
        <v>0</v>
      </c>
      <c r="U24" s="51">
        <f t="shared" si="169"/>
        <v>0</v>
      </c>
      <c r="V24" s="52">
        <f t="shared" si="169"/>
        <v>0</v>
      </c>
      <c r="W24" s="53">
        <f t="shared" si="169"/>
        <v>0</v>
      </c>
      <c r="X24" s="53">
        <f t="shared" si="169"/>
        <v>0</v>
      </c>
      <c r="Y24" s="53">
        <f t="shared" si="169"/>
        <v>0</v>
      </c>
      <c r="Z24" s="53">
        <f t="shared" si="169"/>
        <v>0</v>
      </c>
      <c r="AA24" s="53">
        <f t="shared" si="169"/>
        <v>0</v>
      </c>
      <c r="AB24" s="53">
        <f t="shared" si="169"/>
        <v>0</v>
      </c>
      <c r="AC24" s="53">
        <f t="shared" si="169"/>
        <v>0</v>
      </c>
      <c r="AD24" s="53">
        <f t="shared" si="169"/>
        <v>0</v>
      </c>
      <c r="AE24" s="54" t="e">
        <f t="shared" si="14"/>
        <v>#REF!</v>
      </c>
      <c r="AF24" s="55" t="s">
        <v>13</v>
      </c>
      <c r="AG24" s="56" t="e">
        <f t="shared" si="15"/>
        <v>#REF!</v>
      </c>
      <c r="AH24" s="57" t="e">
        <f t="shared" si="16"/>
        <v>#REF!</v>
      </c>
      <c r="AI24" s="55" t="s">
        <v>13</v>
      </c>
      <c r="AJ24" s="58" t="e">
        <f t="shared" si="17"/>
        <v>#REF!</v>
      </c>
      <c r="AK24" s="59">
        <v>0</v>
      </c>
      <c r="AL24" s="55" t="s">
        <v>13</v>
      </c>
      <c r="AM24" s="56" t="e">
        <f t="shared" si="19"/>
        <v>#REF!</v>
      </c>
      <c r="AN24" s="57" t="e">
        <f t="shared" si="20"/>
        <v>#REF!</v>
      </c>
      <c r="AO24" s="55" t="s">
        <v>2</v>
      </c>
      <c r="AP24" s="58" t="e">
        <f t="shared" si="21"/>
        <v>#REF!</v>
      </c>
      <c r="AQ24" s="59" t="e">
        <f t="shared" si="22"/>
        <v>#REF!</v>
      </c>
      <c r="AR24" s="55" t="s">
        <v>13</v>
      </c>
      <c r="AS24" s="56" t="e">
        <f t="shared" si="23"/>
        <v>#REF!</v>
      </c>
      <c r="AT24" s="57" t="e">
        <f t="shared" si="24"/>
        <v>#REF!</v>
      </c>
      <c r="AU24" s="55" t="s">
        <v>2</v>
      </c>
      <c r="AV24" s="58" t="e">
        <f t="shared" si="25"/>
        <v>#REF!</v>
      </c>
      <c r="AW24" s="59" t="e">
        <f t="shared" si="26"/>
        <v>#REF!</v>
      </c>
      <c r="AX24" s="55" t="s">
        <v>13</v>
      </c>
      <c r="AY24" s="56" t="e">
        <f t="shared" si="170"/>
        <v>#REF!</v>
      </c>
      <c r="AZ24" s="57" t="e">
        <f t="shared" si="28"/>
        <v>#REF!</v>
      </c>
      <c r="BA24" s="55" t="s">
        <v>13</v>
      </c>
      <c r="BB24" s="58" t="e">
        <f t="shared" si="171"/>
        <v>#REF!</v>
      </c>
      <c r="BC24" s="59" t="e">
        <f t="shared" si="30"/>
        <v>#REF!</v>
      </c>
      <c r="BD24" s="55" t="s">
        <v>13</v>
      </c>
      <c r="BE24" s="56" t="e">
        <f t="shared" si="170"/>
        <v>#REF!</v>
      </c>
      <c r="BF24" s="57" t="e">
        <f t="shared" si="31"/>
        <v>#REF!</v>
      </c>
      <c r="BG24" s="55" t="s">
        <v>13</v>
      </c>
      <c r="BH24" s="58" t="e">
        <f t="shared" si="171"/>
        <v>#REF!</v>
      </c>
      <c r="BI24" s="59" t="e">
        <f t="shared" si="32"/>
        <v>#REF!</v>
      </c>
      <c r="BJ24" s="55" t="s">
        <v>13</v>
      </c>
      <c r="BK24" s="56" t="e">
        <f t="shared" ref="BK24" si="204">HLOOKUP(BJ24,pain,2,FALSE)</f>
        <v>#REF!</v>
      </c>
      <c r="BL24" s="57" t="e">
        <f t="shared" si="34"/>
        <v>#REF!</v>
      </c>
      <c r="BM24" s="55" t="s">
        <v>13</v>
      </c>
      <c r="BN24" s="58" t="e">
        <f t="shared" ref="BN24" si="205">HLOOKUP(BM24,pain,2,FALSE)</f>
        <v>#REF!</v>
      </c>
      <c r="BO24" s="59" t="e">
        <f t="shared" si="36"/>
        <v>#REF!</v>
      </c>
      <c r="BP24" s="55" t="s">
        <v>13</v>
      </c>
      <c r="BQ24" s="56" t="e">
        <f t="shared" ref="BQ24" si="206">HLOOKUP(BP24,pain,2,FALSE)</f>
        <v>#REF!</v>
      </c>
      <c r="BR24" s="57" t="e">
        <f t="shared" si="38"/>
        <v>#REF!</v>
      </c>
      <c r="BS24" s="55" t="s">
        <v>13</v>
      </c>
      <c r="BT24" s="58" t="e">
        <f t="shared" ref="BT24" si="207">HLOOKUP(BS24,pain,2,FALSE)</f>
        <v>#REF!</v>
      </c>
      <c r="BU24" s="59" t="e">
        <f t="shared" si="40"/>
        <v>#REF!</v>
      </c>
      <c r="BV24" s="55" t="s">
        <v>13</v>
      </c>
      <c r="BW24" s="56" t="e">
        <f t="shared" ref="BW24" si="208">HLOOKUP(BV24,pain,2,FALSE)</f>
        <v>#REF!</v>
      </c>
      <c r="BX24" s="57" t="e">
        <f t="shared" si="42"/>
        <v>#REF!</v>
      </c>
      <c r="BY24" s="55" t="s">
        <v>13</v>
      </c>
      <c r="BZ24" s="58" t="e">
        <f t="shared" ref="BZ24" si="209">HLOOKUP(BY24,pain,2,FALSE)</f>
        <v>#REF!</v>
      </c>
      <c r="CA24" s="59" t="e">
        <f t="shared" si="44"/>
        <v>#REF!</v>
      </c>
      <c r="CB24" s="55" t="s">
        <v>13</v>
      </c>
      <c r="CC24" s="56" t="e">
        <f t="shared" ref="CC24" si="210">HLOOKUP(CB24,pain,2,FALSE)</f>
        <v>#REF!</v>
      </c>
      <c r="CD24" s="57" t="e">
        <f t="shared" si="46"/>
        <v>#REF!</v>
      </c>
      <c r="CE24" s="55" t="s">
        <v>13</v>
      </c>
      <c r="CF24" s="58" t="e">
        <f t="shared" ref="CF24" si="211">HLOOKUP(CE24,pain,2,FALSE)</f>
        <v>#REF!</v>
      </c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</row>
    <row r="25" spans="1:216" ht="21.75" thickTop="1" thickBot="1" x14ac:dyDescent="0.35">
      <c r="A25" s="60"/>
      <c r="B25" s="41">
        <f>'[1]MANARANCHE Julien'!B4</f>
        <v>43452</v>
      </c>
      <c r="C25" s="42">
        <f>'[1]MANARANCHE Julien'!C4-9.9</f>
        <v>10.1</v>
      </c>
      <c r="D25" s="43">
        <f t="shared" si="168"/>
        <v>2</v>
      </c>
      <c r="E25" s="44">
        <f t="shared" si="168"/>
        <v>0</v>
      </c>
      <c r="F25" s="44">
        <f t="shared" si="168"/>
        <v>0</v>
      </c>
      <c r="G25" s="45">
        <f t="shared" si="168"/>
        <v>0</v>
      </c>
      <c r="H25" s="45">
        <f t="shared" si="168"/>
        <v>0</v>
      </c>
      <c r="I25" s="45">
        <f t="shared" si="168"/>
        <v>0</v>
      </c>
      <c r="J25" s="45">
        <f t="shared" si="168"/>
        <v>2</v>
      </c>
      <c r="K25" s="45">
        <f t="shared" si="168"/>
        <v>0</v>
      </c>
      <c r="L25" s="46">
        <f t="shared" si="168"/>
        <v>0</v>
      </c>
      <c r="M25" s="47">
        <f t="shared" si="168"/>
        <v>12</v>
      </c>
      <c r="N25" s="48">
        <f t="shared" si="168"/>
        <v>0</v>
      </c>
      <c r="O25" s="49">
        <f t="shared" si="168"/>
        <v>1</v>
      </c>
      <c r="P25" s="49">
        <f t="shared" si="168"/>
        <v>0</v>
      </c>
      <c r="Q25" s="50">
        <f t="shared" si="168"/>
        <v>1</v>
      </c>
      <c r="R25" s="51">
        <f t="shared" si="168"/>
        <v>0</v>
      </c>
      <c r="S25" s="51">
        <f t="shared" si="168"/>
        <v>0</v>
      </c>
      <c r="T25" s="51">
        <f t="shared" si="169"/>
        <v>0</v>
      </c>
      <c r="U25" s="51">
        <f t="shared" si="169"/>
        <v>0</v>
      </c>
      <c r="V25" s="52">
        <f t="shared" si="169"/>
        <v>0</v>
      </c>
      <c r="W25" s="53">
        <f t="shared" si="169"/>
        <v>0</v>
      </c>
      <c r="X25" s="53">
        <f t="shared" si="169"/>
        <v>0</v>
      </c>
      <c r="Y25" s="53">
        <f t="shared" si="169"/>
        <v>0</v>
      </c>
      <c r="Z25" s="53">
        <f t="shared" si="169"/>
        <v>0</v>
      </c>
      <c r="AA25" s="53">
        <f t="shared" si="169"/>
        <v>0</v>
      </c>
      <c r="AB25" s="53">
        <f t="shared" si="169"/>
        <v>0</v>
      </c>
      <c r="AC25" s="53">
        <f t="shared" si="169"/>
        <v>0</v>
      </c>
      <c r="AD25" s="53">
        <f t="shared" si="169"/>
        <v>0</v>
      </c>
      <c r="AE25" s="54" t="e">
        <f t="shared" si="14"/>
        <v>#REF!</v>
      </c>
      <c r="AF25" s="55" t="s">
        <v>11</v>
      </c>
      <c r="AG25" s="56" t="e">
        <f t="shared" si="15"/>
        <v>#REF!</v>
      </c>
      <c r="AH25" s="57" t="e">
        <f t="shared" si="16"/>
        <v>#REF!</v>
      </c>
      <c r="AI25" s="55" t="s">
        <v>11</v>
      </c>
      <c r="AJ25" s="58" t="e">
        <f t="shared" si="17"/>
        <v>#REF!</v>
      </c>
      <c r="AK25" s="59" t="e">
        <f t="shared" ref="AK25:AK77" si="212">AH25-AM25</f>
        <v>#REF!</v>
      </c>
      <c r="AL25" s="55" t="s">
        <v>4</v>
      </c>
      <c r="AM25" s="56" t="e">
        <f t="shared" si="19"/>
        <v>#REF!</v>
      </c>
      <c r="AN25" s="57" t="e">
        <f t="shared" si="20"/>
        <v>#REF!</v>
      </c>
      <c r="AO25" s="55" t="s">
        <v>2</v>
      </c>
      <c r="AP25" s="58" t="e">
        <f t="shared" si="21"/>
        <v>#REF!</v>
      </c>
      <c r="AQ25" s="59" t="e">
        <f t="shared" si="22"/>
        <v>#REF!</v>
      </c>
      <c r="AR25" s="55" t="s">
        <v>16</v>
      </c>
      <c r="AS25" s="56" t="e">
        <f t="shared" si="23"/>
        <v>#REF!</v>
      </c>
      <c r="AT25" s="57" t="e">
        <f t="shared" si="24"/>
        <v>#REF!</v>
      </c>
      <c r="AU25" s="55" t="s">
        <v>2</v>
      </c>
      <c r="AV25" s="58" t="e">
        <f t="shared" si="25"/>
        <v>#REF!</v>
      </c>
      <c r="AW25" s="59" t="e">
        <f t="shared" si="26"/>
        <v>#REF!</v>
      </c>
      <c r="AX25" s="55" t="s">
        <v>13</v>
      </c>
      <c r="AY25" s="56" t="e">
        <f t="shared" si="170"/>
        <v>#REF!</v>
      </c>
      <c r="AZ25" s="57" t="e">
        <f t="shared" si="28"/>
        <v>#REF!</v>
      </c>
      <c r="BA25" s="55" t="s">
        <v>13</v>
      </c>
      <c r="BB25" s="58" t="e">
        <f t="shared" si="171"/>
        <v>#REF!</v>
      </c>
      <c r="BC25" s="59" t="e">
        <f t="shared" si="30"/>
        <v>#REF!</v>
      </c>
      <c r="BD25" s="55" t="s">
        <v>13</v>
      </c>
      <c r="BE25" s="56" t="e">
        <f t="shared" si="170"/>
        <v>#REF!</v>
      </c>
      <c r="BF25" s="57" t="e">
        <f t="shared" si="31"/>
        <v>#REF!</v>
      </c>
      <c r="BG25" s="55" t="s">
        <v>13</v>
      </c>
      <c r="BH25" s="58" t="e">
        <f t="shared" si="171"/>
        <v>#REF!</v>
      </c>
      <c r="BI25" s="59" t="e">
        <f t="shared" si="32"/>
        <v>#REF!</v>
      </c>
      <c r="BJ25" s="55" t="s">
        <v>13</v>
      </c>
      <c r="BK25" s="56" t="e">
        <f t="shared" ref="BK25" si="213">HLOOKUP(BJ25,pain,2,FALSE)</f>
        <v>#REF!</v>
      </c>
      <c r="BL25" s="57" t="e">
        <f t="shared" si="34"/>
        <v>#REF!</v>
      </c>
      <c r="BM25" s="55" t="s">
        <v>13</v>
      </c>
      <c r="BN25" s="58" t="e">
        <f t="shared" ref="BN25" si="214">HLOOKUP(BM25,pain,2,FALSE)</f>
        <v>#REF!</v>
      </c>
      <c r="BO25" s="59" t="e">
        <f t="shared" si="36"/>
        <v>#REF!</v>
      </c>
      <c r="BP25" s="55" t="s">
        <v>13</v>
      </c>
      <c r="BQ25" s="56" t="e">
        <f t="shared" ref="BQ25" si="215">HLOOKUP(BP25,pain,2,FALSE)</f>
        <v>#REF!</v>
      </c>
      <c r="BR25" s="57" t="e">
        <f t="shared" si="38"/>
        <v>#REF!</v>
      </c>
      <c r="BS25" s="55" t="s">
        <v>13</v>
      </c>
      <c r="BT25" s="58" t="e">
        <f t="shared" ref="BT25" si="216">HLOOKUP(BS25,pain,2,FALSE)</f>
        <v>#REF!</v>
      </c>
      <c r="BU25" s="59" t="e">
        <f t="shared" si="40"/>
        <v>#REF!</v>
      </c>
      <c r="BV25" s="55" t="s">
        <v>13</v>
      </c>
      <c r="BW25" s="56" t="e">
        <f t="shared" ref="BW25" si="217">HLOOKUP(BV25,pain,2,FALSE)</f>
        <v>#REF!</v>
      </c>
      <c r="BX25" s="57" t="e">
        <f t="shared" si="42"/>
        <v>#REF!</v>
      </c>
      <c r="BY25" s="55" t="s">
        <v>13</v>
      </c>
      <c r="BZ25" s="58" t="e">
        <f t="shared" ref="BZ25" si="218">HLOOKUP(BY25,pain,2,FALSE)</f>
        <v>#REF!</v>
      </c>
      <c r="CA25" s="59" t="e">
        <f t="shared" si="44"/>
        <v>#REF!</v>
      </c>
      <c r="CB25" s="55" t="s">
        <v>13</v>
      </c>
      <c r="CC25" s="56" t="e">
        <f t="shared" ref="CC25" si="219">HLOOKUP(CB25,pain,2,FALSE)</f>
        <v>#REF!</v>
      </c>
      <c r="CD25" s="57" t="e">
        <f t="shared" si="46"/>
        <v>#REF!</v>
      </c>
      <c r="CE25" s="55" t="s">
        <v>13</v>
      </c>
      <c r="CF25" s="58" t="e">
        <f t="shared" ref="CF25" si="220">HLOOKUP(CE25,pain,2,FALSE)</f>
        <v>#REF!</v>
      </c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</row>
    <row r="26" spans="1:216" ht="21.75" thickTop="1" thickBot="1" x14ac:dyDescent="0.35">
      <c r="A26" s="60"/>
      <c r="B26" s="41">
        <f>'[1]MANIA Florian'!B5</f>
        <v>0</v>
      </c>
      <c r="C26" s="42">
        <f>'[1]MANIA Florian'!C5</f>
        <v>0</v>
      </c>
      <c r="D26" s="43">
        <f t="shared" si="168"/>
        <v>2</v>
      </c>
      <c r="E26" s="44">
        <f t="shared" si="168"/>
        <v>0</v>
      </c>
      <c r="F26" s="44">
        <f t="shared" si="168"/>
        <v>0</v>
      </c>
      <c r="G26" s="45">
        <f t="shared" si="168"/>
        <v>0</v>
      </c>
      <c r="H26" s="45">
        <f t="shared" si="168"/>
        <v>0</v>
      </c>
      <c r="I26" s="45">
        <f t="shared" si="168"/>
        <v>0</v>
      </c>
      <c r="J26" s="45">
        <f t="shared" si="168"/>
        <v>0</v>
      </c>
      <c r="K26" s="45">
        <f t="shared" si="168"/>
        <v>0</v>
      </c>
      <c r="L26" s="46">
        <f t="shared" si="168"/>
        <v>0</v>
      </c>
      <c r="M26" s="47">
        <f t="shared" si="168"/>
        <v>16</v>
      </c>
      <c r="N26" s="48">
        <f t="shared" si="168"/>
        <v>0</v>
      </c>
      <c r="O26" s="49">
        <f t="shared" si="168"/>
        <v>0</v>
      </c>
      <c r="P26" s="49">
        <f t="shared" si="168"/>
        <v>0</v>
      </c>
      <c r="Q26" s="50">
        <f t="shared" si="168"/>
        <v>0</v>
      </c>
      <c r="R26" s="51">
        <f t="shared" si="168"/>
        <v>0</v>
      </c>
      <c r="S26" s="51">
        <f t="shared" si="168"/>
        <v>0</v>
      </c>
      <c r="T26" s="51">
        <f t="shared" si="169"/>
        <v>0</v>
      </c>
      <c r="U26" s="51">
        <f t="shared" si="169"/>
        <v>0</v>
      </c>
      <c r="V26" s="52">
        <f t="shared" si="169"/>
        <v>0</v>
      </c>
      <c r="W26" s="53">
        <f t="shared" si="169"/>
        <v>0</v>
      </c>
      <c r="X26" s="53">
        <f t="shared" si="169"/>
        <v>0</v>
      </c>
      <c r="Y26" s="53">
        <f t="shared" si="169"/>
        <v>0</v>
      </c>
      <c r="Z26" s="53">
        <f t="shared" si="169"/>
        <v>0</v>
      </c>
      <c r="AA26" s="53">
        <f t="shared" si="169"/>
        <v>0</v>
      </c>
      <c r="AB26" s="53">
        <f t="shared" si="169"/>
        <v>0</v>
      </c>
      <c r="AC26" s="53">
        <f t="shared" si="169"/>
        <v>0</v>
      </c>
      <c r="AD26" s="53">
        <f t="shared" si="169"/>
        <v>0</v>
      </c>
      <c r="AE26" s="54" t="e">
        <f t="shared" si="14"/>
        <v>#REF!</v>
      </c>
      <c r="AF26" s="55" t="s">
        <v>13</v>
      </c>
      <c r="AG26" s="56" t="e">
        <f t="shared" si="15"/>
        <v>#REF!</v>
      </c>
      <c r="AH26" s="57" t="e">
        <f t="shared" si="16"/>
        <v>#REF!</v>
      </c>
      <c r="AI26" s="55" t="s">
        <v>13</v>
      </c>
      <c r="AJ26" s="58" t="e">
        <f t="shared" si="17"/>
        <v>#REF!</v>
      </c>
      <c r="AK26" s="59" t="e">
        <f t="shared" si="212"/>
        <v>#REF!</v>
      </c>
      <c r="AL26" s="55" t="s">
        <v>13</v>
      </c>
      <c r="AM26" s="56" t="e">
        <f t="shared" si="19"/>
        <v>#REF!</v>
      </c>
      <c r="AN26" s="57" t="e">
        <f t="shared" si="20"/>
        <v>#REF!</v>
      </c>
      <c r="AO26" s="55" t="s">
        <v>2</v>
      </c>
      <c r="AP26" s="58" t="e">
        <f t="shared" si="21"/>
        <v>#REF!</v>
      </c>
      <c r="AQ26" s="59" t="e">
        <f t="shared" si="22"/>
        <v>#REF!</v>
      </c>
      <c r="AR26" s="55" t="s">
        <v>13</v>
      </c>
      <c r="AS26" s="56" t="e">
        <f t="shared" si="23"/>
        <v>#REF!</v>
      </c>
      <c r="AT26" s="57" t="e">
        <f t="shared" si="24"/>
        <v>#REF!</v>
      </c>
      <c r="AU26" s="55" t="s">
        <v>2</v>
      </c>
      <c r="AV26" s="58" t="e">
        <f t="shared" si="25"/>
        <v>#REF!</v>
      </c>
      <c r="AW26" s="59" t="e">
        <f t="shared" si="26"/>
        <v>#REF!</v>
      </c>
      <c r="AX26" s="55" t="s">
        <v>13</v>
      </c>
      <c r="AY26" s="56" t="e">
        <f t="shared" si="170"/>
        <v>#REF!</v>
      </c>
      <c r="AZ26" s="57" t="e">
        <f t="shared" si="28"/>
        <v>#REF!</v>
      </c>
      <c r="BA26" s="55" t="s">
        <v>13</v>
      </c>
      <c r="BB26" s="58" t="e">
        <f t="shared" si="171"/>
        <v>#REF!</v>
      </c>
      <c r="BC26" s="59" t="e">
        <f t="shared" si="30"/>
        <v>#REF!</v>
      </c>
      <c r="BD26" s="55" t="s">
        <v>13</v>
      </c>
      <c r="BE26" s="56" t="e">
        <f t="shared" si="170"/>
        <v>#REF!</v>
      </c>
      <c r="BF26" s="57" t="e">
        <f t="shared" si="31"/>
        <v>#REF!</v>
      </c>
      <c r="BG26" s="55" t="s">
        <v>13</v>
      </c>
      <c r="BH26" s="58" t="e">
        <f t="shared" si="171"/>
        <v>#REF!</v>
      </c>
      <c r="BI26" s="59" t="e">
        <f t="shared" si="32"/>
        <v>#REF!</v>
      </c>
      <c r="BJ26" s="55" t="s">
        <v>13</v>
      </c>
      <c r="BK26" s="56" t="e">
        <f t="shared" ref="BK26" si="221">HLOOKUP(BJ26,pain,2,FALSE)</f>
        <v>#REF!</v>
      </c>
      <c r="BL26" s="57" t="e">
        <f t="shared" si="34"/>
        <v>#REF!</v>
      </c>
      <c r="BM26" s="55" t="s">
        <v>13</v>
      </c>
      <c r="BN26" s="58" t="e">
        <f t="shared" ref="BN26" si="222">HLOOKUP(BM26,pain,2,FALSE)</f>
        <v>#REF!</v>
      </c>
      <c r="BO26" s="59" t="e">
        <f t="shared" si="36"/>
        <v>#REF!</v>
      </c>
      <c r="BP26" s="55" t="s">
        <v>13</v>
      </c>
      <c r="BQ26" s="56" t="e">
        <f t="shared" ref="BQ26" si="223">HLOOKUP(BP26,pain,2,FALSE)</f>
        <v>#REF!</v>
      </c>
      <c r="BR26" s="57" t="e">
        <f t="shared" si="38"/>
        <v>#REF!</v>
      </c>
      <c r="BS26" s="55" t="s">
        <v>13</v>
      </c>
      <c r="BT26" s="58" t="e">
        <f t="shared" ref="BT26" si="224">HLOOKUP(BS26,pain,2,FALSE)</f>
        <v>#REF!</v>
      </c>
      <c r="BU26" s="59" t="e">
        <f t="shared" si="40"/>
        <v>#REF!</v>
      </c>
      <c r="BV26" s="55" t="s">
        <v>13</v>
      </c>
      <c r="BW26" s="56" t="e">
        <f t="shared" ref="BW26" si="225">HLOOKUP(BV26,pain,2,FALSE)</f>
        <v>#REF!</v>
      </c>
      <c r="BX26" s="57" t="e">
        <f t="shared" si="42"/>
        <v>#REF!</v>
      </c>
      <c r="BY26" s="55" t="s">
        <v>13</v>
      </c>
      <c r="BZ26" s="58" t="e">
        <f t="shared" ref="BZ26" si="226">HLOOKUP(BY26,pain,2,FALSE)</f>
        <v>#REF!</v>
      </c>
      <c r="CA26" s="59" t="e">
        <f t="shared" si="44"/>
        <v>#REF!</v>
      </c>
      <c r="CB26" s="55" t="s">
        <v>13</v>
      </c>
      <c r="CC26" s="56" t="e">
        <f t="shared" ref="CC26" si="227">HLOOKUP(CB26,pain,2,FALSE)</f>
        <v>#REF!</v>
      </c>
      <c r="CD26" s="57" t="e">
        <f t="shared" si="46"/>
        <v>#REF!</v>
      </c>
      <c r="CE26" s="55" t="s">
        <v>13</v>
      </c>
      <c r="CF26" s="58" t="e">
        <f t="shared" ref="CF26" si="228">HLOOKUP(CE26,pain,2,FALSE)</f>
        <v>#REF!</v>
      </c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</row>
    <row r="27" spans="1:216" ht="21.75" thickTop="1" thickBot="1" x14ac:dyDescent="0.35">
      <c r="A27" s="60"/>
      <c r="B27" s="41">
        <f>'[1]MINIAMA Yohan'!B4</f>
        <v>43530</v>
      </c>
      <c r="C27" s="42">
        <f>'[1]MINIAMA Yohan'!C4-5.55</f>
        <v>9.4499999999999993</v>
      </c>
      <c r="D27" s="43">
        <f t="shared" si="168"/>
        <v>2</v>
      </c>
      <c r="E27" s="44">
        <f t="shared" si="168"/>
        <v>0</v>
      </c>
      <c r="F27" s="44">
        <f t="shared" si="168"/>
        <v>0</v>
      </c>
      <c r="G27" s="45">
        <f t="shared" si="168"/>
        <v>0</v>
      </c>
      <c r="H27" s="45">
        <f t="shared" si="168"/>
        <v>0</v>
      </c>
      <c r="I27" s="45">
        <f t="shared" si="168"/>
        <v>0</v>
      </c>
      <c r="J27" s="45">
        <f t="shared" si="168"/>
        <v>0</v>
      </c>
      <c r="K27" s="45">
        <f t="shared" si="168"/>
        <v>0</v>
      </c>
      <c r="L27" s="46">
        <f t="shared" si="168"/>
        <v>0</v>
      </c>
      <c r="M27" s="47">
        <f t="shared" si="168"/>
        <v>12</v>
      </c>
      <c r="N27" s="48">
        <f t="shared" si="168"/>
        <v>4</v>
      </c>
      <c r="O27" s="49">
        <f t="shared" si="168"/>
        <v>0</v>
      </c>
      <c r="P27" s="49">
        <f t="shared" si="168"/>
        <v>0</v>
      </c>
      <c r="Q27" s="50">
        <f t="shared" si="168"/>
        <v>0</v>
      </c>
      <c r="R27" s="51">
        <f t="shared" si="168"/>
        <v>0</v>
      </c>
      <c r="S27" s="51">
        <f t="shared" si="168"/>
        <v>0</v>
      </c>
      <c r="T27" s="51">
        <f t="shared" si="169"/>
        <v>0</v>
      </c>
      <c r="U27" s="51">
        <f t="shared" si="169"/>
        <v>0</v>
      </c>
      <c r="V27" s="52">
        <f t="shared" si="169"/>
        <v>0</v>
      </c>
      <c r="W27" s="53">
        <f t="shared" si="169"/>
        <v>0</v>
      </c>
      <c r="X27" s="53">
        <f t="shared" si="169"/>
        <v>0</v>
      </c>
      <c r="Y27" s="53">
        <f t="shared" si="169"/>
        <v>0</v>
      </c>
      <c r="Z27" s="53">
        <f t="shared" si="169"/>
        <v>0</v>
      </c>
      <c r="AA27" s="53">
        <f t="shared" si="169"/>
        <v>0</v>
      </c>
      <c r="AB27" s="53">
        <f t="shared" si="169"/>
        <v>0</v>
      </c>
      <c r="AC27" s="53">
        <f t="shared" si="169"/>
        <v>0</v>
      </c>
      <c r="AD27" s="53">
        <f t="shared" si="169"/>
        <v>0</v>
      </c>
      <c r="AE27" s="54" t="e">
        <f t="shared" si="14"/>
        <v>#REF!</v>
      </c>
      <c r="AF27" s="55" t="s">
        <v>14</v>
      </c>
      <c r="AG27" s="56" t="e">
        <f t="shared" si="15"/>
        <v>#REF!</v>
      </c>
      <c r="AH27" s="57" t="e">
        <f t="shared" si="16"/>
        <v>#REF!</v>
      </c>
      <c r="AI27" s="55" t="s">
        <v>14</v>
      </c>
      <c r="AJ27" s="58" t="e">
        <f t="shared" si="17"/>
        <v>#REF!</v>
      </c>
      <c r="AK27" s="59" t="e">
        <f t="shared" si="212"/>
        <v>#REF!</v>
      </c>
      <c r="AL27" s="55" t="s">
        <v>14</v>
      </c>
      <c r="AM27" s="56" t="e">
        <f t="shared" si="19"/>
        <v>#REF!</v>
      </c>
      <c r="AN27" s="57" t="e">
        <f t="shared" si="20"/>
        <v>#REF!</v>
      </c>
      <c r="AO27" s="55" t="s">
        <v>2</v>
      </c>
      <c r="AP27" s="58" t="e">
        <f t="shared" si="21"/>
        <v>#REF!</v>
      </c>
      <c r="AQ27" s="59" t="e">
        <f t="shared" si="22"/>
        <v>#REF!</v>
      </c>
      <c r="AR27" s="55" t="s">
        <v>14</v>
      </c>
      <c r="AS27" s="56" t="e">
        <f t="shared" si="23"/>
        <v>#REF!</v>
      </c>
      <c r="AT27" s="57" t="e">
        <f t="shared" si="24"/>
        <v>#REF!</v>
      </c>
      <c r="AU27" s="55" t="s">
        <v>2</v>
      </c>
      <c r="AV27" s="58" t="e">
        <f t="shared" si="25"/>
        <v>#REF!</v>
      </c>
      <c r="AW27" s="59" t="e">
        <f t="shared" si="26"/>
        <v>#REF!</v>
      </c>
      <c r="AX27" s="55" t="s">
        <v>13</v>
      </c>
      <c r="AY27" s="56" t="e">
        <f t="shared" si="170"/>
        <v>#REF!</v>
      </c>
      <c r="AZ27" s="57" t="e">
        <f t="shared" si="28"/>
        <v>#REF!</v>
      </c>
      <c r="BA27" s="55" t="s">
        <v>13</v>
      </c>
      <c r="BB27" s="58" t="e">
        <f t="shared" si="171"/>
        <v>#REF!</v>
      </c>
      <c r="BC27" s="59" t="e">
        <f t="shared" si="30"/>
        <v>#REF!</v>
      </c>
      <c r="BD27" s="55" t="s">
        <v>13</v>
      </c>
      <c r="BE27" s="56" t="e">
        <f t="shared" si="170"/>
        <v>#REF!</v>
      </c>
      <c r="BF27" s="57" t="e">
        <f t="shared" si="31"/>
        <v>#REF!</v>
      </c>
      <c r="BG27" s="55" t="s">
        <v>13</v>
      </c>
      <c r="BH27" s="58" t="e">
        <f t="shared" si="171"/>
        <v>#REF!</v>
      </c>
      <c r="BI27" s="59" t="e">
        <f t="shared" si="32"/>
        <v>#REF!</v>
      </c>
      <c r="BJ27" s="55" t="s">
        <v>13</v>
      </c>
      <c r="BK27" s="56" t="e">
        <f t="shared" ref="BK27" si="229">HLOOKUP(BJ27,pain,2,FALSE)</f>
        <v>#REF!</v>
      </c>
      <c r="BL27" s="57" t="e">
        <f t="shared" si="34"/>
        <v>#REF!</v>
      </c>
      <c r="BM27" s="55" t="s">
        <v>13</v>
      </c>
      <c r="BN27" s="58" t="e">
        <f t="shared" ref="BN27" si="230">HLOOKUP(BM27,pain,2,FALSE)</f>
        <v>#REF!</v>
      </c>
      <c r="BO27" s="59" t="e">
        <f t="shared" si="36"/>
        <v>#REF!</v>
      </c>
      <c r="BP27" s="55" t="s">
        <v>13</v>
      </c>
      <c r="BQ27" s="56" t="e">
        <f t="shared" ref="BQ27" si="231">HLOOKUP(BP27,pain,2,FALSE)</f>
        <v>#REF!</v>
      </c>
      <c r="BR27" s="57" t="e">
        <f t="shared" si="38"/>
        <v>#REF!</v>
      </c>
      <c r="BS27" s="55" t="s">
        <v>13</v>
      </c>
      <c r="BT27" s="58" t="e">
        <f t="shared" ref="BT27" si="232">HLOOKUP(BS27,pain,2,FALSE)</f>
        <v>#REF!</v>
      </c>
      <c r="BU27" s="59" t="e">
        <f t="shared" si="40"/>
        <v>#REF!</v>
      </c>
      <c r="BV27" s="55" t="s">
        <v>13</v>
      </c>
      <c r="BW27" s="56" t="e">
        <f t="shared" ref="BW27" si="233">HLOOKUP(BV27,pain,2,FALSE)</f>
        <v>#REF!</v>
      </c>
      <c r="BX27" s="57" t="e">
        <f t="shared" si="42"/>
        <v>#REF!</v>
      </c>
      <c r="BY27" s="55" t="s">
        <v>13</v>
      </c>
      <c r="BZ27" s="58" t="e">
        <f t="shared" ref="BZ27" si="234">HLOOKUP(BY27,pain,2,FALSE)</f>
        <v>#REF!</v>
      </c>
      <c r="CA27" s="59" t="e">
        <f t="shared" si="44"/>
        <v>#REF!</v>
      </c>
      <c r="CB27" s="55" t="s">
        <v>13</v>
      </c>
      <c r="CC27" s="56" t="e">
        <f t="shared" ref="CC27" si="235">HLOOKUP(CB27,pain,2,FALSE)</f>
        <v>#REF!</v>
      </c>
      <c r="CD27" s="57" t="e">
        <f t="shared" si="46"/>
        <v>#REF!</v>
      </c>
      <c r="CE27" s="55" t="s">
        <v>13</v>
      </c>
      <c r="CF27" s="58" t="e">
        <f t="shared" ref="CF27" si="236">HLOOKUP(CE27,pain,2,FALSE)</f>
        <v>#REF!</v>
      </c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</row>
    <row r="28" spans="1:216" ht="21.75" thickTop="1" thickBot="1" x14ac:dyDescent="0.35">
      <c r="A28" s="60"/>
      <c r="B28" s="41">
        <f>'[1]PISANI Sébastien'!B4</f>
        <v>43398</v>
      </c>
      <c r="C28" s="42">
        <f>'[1]PISANI Sébastien'!C4-6.3</f>
        <v>3.7</v>
      </c>
      <c r="D28" s="43">
        <f t="shared" si="168"/>
        <v>4</v>
      </c>
      <c r="E28" s="44">
        <f t="shared" si="168"/>
        <v>0</v>
      </c>
      <c r="F28" s="44">
        <f t="shared" si="168"/>
        <v>0</v>
      </c>
      <c r="G28" s="45">
        <f t="shared" si="168"/>
        <v>0</v>
      </c>
      <c r="H28" s="45">
        <f t="shared" si="168"/>
        <v>1</v>
      </c>
      <c r="I28" s="45">
        <f t="shared" si="168"/>
        <v>0</v>
      </c>
      <c r="J28" s="45">
        <f t="shared" si="168"/>
        <v>0</v>
      </c>
      <c r="K28" s="45">
        <f t="shared" si="168"/>
        <v>0</v>
      </c>
      <c r="L28" s="46">
        <f t="shared" si="168"/>
        <v>0</v>
      </c>
      <c r="M28" s="47">
        <f t="shared" si="168"/>
        <v>12</v>
      </c>
      <c r="N28" s="48">
        <f t="shared" si="168"/>
        <v>0</v>
      </c>
      <c r="O28" s="49">
        <f t="shared" si="168"/>
        <v>0</v>
      </c>
      <c r="P28" s="49">
        <f t="shared" si="168"/>
        <v>0</v>
      </c>
      <c r="Q28" s="50">
        <f t="shared" si="168"/>
        <v>1</v>
      </c>
      <c r="R28" s="51">
        <f t="shared" si="168"/>
        <v>0</v>
      </c>
      <c r="S28" s="51">
        <f t="shared" si="168"/>
        <v>0</v>
      </c>
      <c r="T28" s="51">
        <f t="shared" si="169"/>
        <v>0</v>
      </c>
      <c r="U28" s="51">
        <f t="shared" si="169"/>
        <v>0</v>
      </c>
      <c r="V28" s="52">
        <f t="shared" si="169"/>
        <v>0</v>
      </c>
      <c r="W28" s="53">
        <f t="shared" si="169"/>
        <v>0</v>
      </c>
      <c r="X28" s="53">
        <f t="shared" si="169"/>
        <v>0</v>
      </c>
      <c r="Y28" s="53">
        <f t="shared" si="169"/>
        <v>0</v>
      </c>
      <c r="Z28" s="53">
        <f t="shared" si="169"/>
        <v>0</v>
      </c>
      <c r="AA28" s="53">
        <f t="shared" si="169"/>
        <v>0</v>
      </c>
      <c r="AB28" s="53">
        <f t="shared" si="169"/>
        <v>0</v>
      </c>
      <c r="AC28" s="53">
        <f t="shared" si="169"/>
        <v>0</v>
      </c>
      <c r="AD28" s="53">
        <f t="shared" si="169"/>
        <v>0</v>
      </c>
      <c r="AE28" s="54" t="e">
        <f t="shared" si="14"/>
        <v>#REF!</v>
      </c>
      <c r="AF28" s="55" t="s">
        <v>2</v>
      </c>
      <c r="AG28" s="56" t="e">
        <f t="shared" si="15"/>
        <v>#REF!</v>
      </c>
      <c r="AH28" s="57" t="e">
        <f t="shared" si="16"/>
        <v>#REF!</v>
      </c>
      <c r="AI28" s="55" t="s">
        <v>2</v>
      </c>
      <c r="AJ28" s="58" t="e">
        <f t="shared" si="17"/>
        <v>#REF!</v>
      </c>
      <c r="AK28" s="59" t="e">
        <f t="shared" si="212"/>
        <v>#REF!</v>
      </c>
      <c r="AL28" s="55" t="s">
        <v>9</v>
      </c>
      <c r="AM28" s="56" t="e">
        <f t="shared" si="19"/>
        <v>#REF!</v>
      </c>
      <c r="AN28" s="57" t="e">
        <f t="shared" si="20"/>
        <v>#REF!</v>
      </c>
      <c r="AO28" s="55" t="s">
        <v>2</v>
      </c>
      <c r="AP28" s="58" t="e">
        <f t="shared" si="21"/>
        <v>#REF!</v>
      </c>
      <c r="AQ28" s="59" t="e">
        <f t="shared" si="22"/>
        <v>#REF!</v>
      </c>
      <c r="AR28" s="55" t="s">
        <v>16</v>
      </c>
      <c r="AS28" s="56" t="e">
        <f t="shared" si="23"/>
        <v>#REF!</v>
      </c>
      <c r="AT28" s="57" t="e">
        <f t="shared" si="24"/>
        <v>#REF!</v>
      </c>
      <c r="AU28" s="55" t="s">
        <v>2</v>
      </c>
      <c r="AV28" s="58" t="e">
        <f t="shared" si="25"/>
        <v>#REF!</v>
      </c>
      <c r="AW28" s="59" t="e">
        <f t="shared" si="26"/>
        <v>#REF!</v>
      </c>
      <c r="AX28" s="55" t="s">
        <v>13</v>
      </c>
      <c r="AY28" s="56" t="e">
        <f t="shared" si="170"/>
        <v>#REF!</v>
      </c>
      <c r="AZ28" s="57" t="e">
        <f t="shared" si="28"/>
        <v>#REF!</v>
      </c>
      <c r="BA28" s="55" t="s">
        <v>13</v>
      </c>
      <c r="BB28" s="58" t="e">
        <f t="shared" si="171"/>
        <v>#REF!</v>
      </c>
      <c r="BC28" s="59" t="e">
        <f t="shared" si="30"/>
        <v>#REF!</v>
      </c>
      <c r="BD28" s="55" t="s">
        <v>13</v>
      </c>
      <c r="BE28" s="56" t="e">
        <f t="shared" si="170"/>
        <v>#REF!</v>
      </c>
      <c r="BF28" s="57" t="e">
        <f t="shared" si="31"/>
        <v>#REF!</v>
      </c>
      <c r="BG28" s="55" t="s">
        <v>13</v>
      </c>
      <c r="BH28" s="58" t="e">
        <f t="shared" si="171"/>
        <v>#REF!</v>
      </c>
      <c r="BI28" s="59" t="e">
        <f t="shared" si="32"/>
        <v>#REF!</v>
      </c>
      <c r="BJ28" s="55" t="s">
        <v>13</v>
      </c>
      <c r="BK28" s="56" t="e">
        <f t="shared" ref="BK28" si="237">HLOOKUP(BJ28,pain,2,FALSE)</f>
        <v>#REF!</v>
      </c>
      <c r="BL28" s="57" t="e">
        <f t="shared" si="34"/>
        <v>#REF!</v>
      </c>
      <c r="BM28" s="55" t="s">
        <v>13</v>
      </c>
      <c r="BN28" s="58" t="e">
        <f t="shared" ref="BN28" si="238">HLOOKUP(BM28,pain,2,FALSE)</f>
        <v>#REF!</v>
      </c>
      <c r="BO28" s="59" t="e">
        <f t="shared" si="36"/>
        <v>#REF!</v>
      </c>
      <c r="BP28" s="55" t="s">
        <v>13</v>
      </c>
      <c r="BQ28" s="56" t="e">
        <f t="shared" ref="BQ28" si="239">HLOOKUP(BP28,pain,2,FALSE)</f>
        <v>#REF!</v>
      </c>
      <c r="BR28" s="57" t="e">
        <f t="shared" si="38"/>
        <v>#REF!</v>
      </c>
      <c r="BS28" s="55" t="s">
        <v>13</v>
      </c>
      <c r="BT28" s="58" t="e">
        <f t="shared" ref="BT28" si="240">HLOOKUP(BS28,pain,2,FALSE)</f>
        <v>#REF!</v>
      </c>
      <c r="BU28" s="59" t="e">
        <f t="shared" si="40"/>
        <v>#REF!</v>
      </c>
      <c r="BV28" s="55" t="s">
        <v>13</v>
      </c>
      <c r="BW28" s="56" t="e">
        <f t="shared" ref="BW28" si="241">HLOOKUP(BV28,pain,2,FALSE)</f>
        <v>#REF!</v>
      </c>
      <c r="BX28" s="57" t="e">
        <f t="shared" si="42"/>
        <v>#REF!</v>
      </c>
      <c r="BY28" s="55" t="s">
        <v>13</v>
      </c>
      <c r="BZ28" s="58" t="e">
        <f t="shared" ref="BZ28" si="242">HLOOKUP(BY28,pain,2,FALSE)</f>
        <v>#REF!</v>
      </c>
      <c r="CA28" s="59" t="e">
        <f t="shared" si="44"/>
        <v>#REF!</v>
      </c>
      <c r="CB28" s="55" t="s">
        <v>13</v>
      </c>
      <c r="CC28" s="56" t="e">
        <f t="shared" ref="CC28" si="243">HLOOKUP(CB28,pain,2,FALSE)</f>
        <v>#REF!</v>
      </c>
      <c r="CD28" s="57" t="e">
        <f t="shared" si="46"/>
        <v>#REF!</v>
      </c>
      <c r="CE28" s="55" t="s">
        <v>13</v>
      </c>
      <c r="CF28" s="58" t="e">
        <f t="shared" ref="CF28" si="244">HLOOKUP(CE28,pain,2,FALSE)</f>
        <v>#REF!</v>
      </c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</row>
    <row r="29" spans="1:216" ht="21.75" thickTop="1" thickBot="1" x14ac:dyDescent="0.35">
      <c r="A29" s="60"/>
      <c r="B29" s="41">
        <f>'[1]RENAULT Sylvain'!B5</f>
        <v>0</v>
      </c>
      <c r="C29" s="42">
        <f>'[1]RENAULT Sylvain'!C5</f>
        <v>0</v>
      </c>
      <c r="D29" s="43">
        <f t="shared" si="168"/>
        <v>2</v>
      </c>
      <c r="E29" s="44">
        <f t="shared" si="168"/>
        <v>0</v>
      </c>
      <c r="F29" s="44">
        <f t="shared" si="168"/>
        <v>0</v>
      </c>
      <c r="G29" s="45">
        <f t="shared" si="168"/>
        <v>0</v>
      </c>
      <c r="H29" s="45">
        <f t="shared" si="168"/>
        <v>0</v>
      </c>
      <c r="I29" s="45">
        <f t="shared" si="168"/>
        <v>0</v>
      </c>
      <c r="J29" s="45">
        <f t="shared" si="168"/>
        <v>0</v>
      </c>
      <c r="K29" s="45">
        <f t="shared" si="168"/>
        <v>0</v>
      </c>
      <c r="L29" s="46">
        <f t="shared" si="168"/>
        <v>0</v>
      </c>
      <c r="M29" s="47">
        <f t="shared" si="168"/>
        <v>16</v>
      </c>
      <c r="N29" s="48">
        <f t="shared" si="168"/>
        <v>0</v>
      </c>
      <c r="O29" s="49">
        <f t="shared" si="168"/>
        <v>0</v>
      </c>
      <c r="P29" s="49">
        <f t="shared" si="168"/>
        <v>0</v>
      </c>
      <c r="Q29" s="50">
        <f t="shared" si="168"/>
        <v>0</v>
      </c>
      <c r="R29" s="51">
        <f t="shared" si="168"/>
        <v>0</v>
      </c>
      <c r="S29" s="51">
        <f t="shared" si="168"/>
        <v>0</v>
      </c>
      <c r="T29" s="51">
        <f t="shared" si="169"/>
        <v>0</v>
      </c>
      <c r="U29" s="51">
        <f t="shared" si="169"/>
        <v>0</v>
      </c>
      <c r="V29" s="52">
        <f t="shared" si="169"/>
        <v>0</v>
      </c>
      <c r="W29" s="53">
        <f t="shared" si="169"/>
        <v>0</v>
      </c>
      <c r="X29" s="53">
        <f t="shared" si="169"/>
        <v>0</v>
      </c>
      <c r="Y29" s="53">
        <f t="shared" si="169"/>
        <v>0</v>
      </c>
      <c r="Z29" s="53">
        <f t="shared" si="169"/>
        <v>0</v>
      </c>
      <c r="AA29" s="53">
        <f t="shared" si="169"/>
        <v>0</v>
      </c>
      <c r="AB29" s="53">
        <f t="shared" si="169"/>
        <v>0</v>
      </c>
      <c r="AC29" s="53">
        <f t="shared" si="169"/>
        <v>0</v>
      </c>
      <c r="AD29" s="53">
        <f t="shared" si="169"/>
        <v>0</v>
      </c>
      <c r="AE29" s="54" t="e">
        <f t="shared" si="14"/>
        <v>#REF!</v>
      </c>
      <c r="AF29" s="55" t="s">
        <v>13</v>
      </c>
      <c r="AG29" s="56" t="e">
        <f t="shared" si="15"/>
        <v>#REF!</v>
      </c>
      <c r="AH29" s="57" t="e">
        <f t="shared" si="16"/>
        <v>#REF!</v>
      </c>
      <c r="AI29" s="55" t="s">
        <v>13</v>
      </c>
      <c r="AJ29" s="58" t="e">
        <f t="shared" si="17"/>
        <v>#REF!</v>
      </c>
      <c r="AK29" s="59" t="e">
        <f t="shared" si="212"/>
        <v>#REF!</v>
      </c>
      <c r="AL29" s="55" t="s">
        <v>13</v>
      </c>
      <c r="AM29" s="56" t="e">
        <f t="shared" si="19"/>
        <v>#REF!</v>
      </c>
      <c r="AN29" s="57" t="e">
        <f t="shared" si="20"/>
        <v>#REF!</v>
      </c>
      <c r="AO29" s="55" t="s">
        <v>2</v>
      </c>
      <c r="AP29" s="58" t="e">
        <f t="shared" si="21"/>
        <v>#REF!</v>
      </c>
      <c r="AQ29" s="59" t="e">
        <f t="shared" si="22"/>
        <v>#REF!</v>
      </c>
      <c r="AR29" s="55" t="s">
        <v>13</v>
      </c>
      <c r="AS29" s="56" t="e">
        <f t="shared" si="23"/>
        <v>#REF!</v>
      </c>
      <c r="AT29" s="57" t="e">
        <f t="shared" si="24"/>
        <v>#REF!</v>
      </c>
      <c r="AU29" s="55" t="s">
        <v>2</v>
      </c>
      <c r="AV29" s="58" t="e">
        <f t="shared" si="25"/>
        <v>#REF!</v>
      </c>
      <c r="AW29" s="59" t="e">
        <f t="shared" si="26"/>
        <v>#REF!</v>
      </c>
      <c r="AX29" s="55" t="s">
        <v>13</v>
      </c>
      <c r="AY29" s="56" t="e">
        <f t="shared" si="170"/>
        <v>#REF!</v>
      </c>
      <c r="AZ29" s="57" t="e">
        <f t="shared" si="28"/>
        <v>#REF!</v>
      </c>
      <c r="BA29" s="55" t="s">
        <v>13</v>
      </c>
      <c r="BB29" s="58" t="e">
        <f t="shared" si="171"/>
        <v>#REF!</v>
      </c>
      <c r="BC29" s="59" t="e">
        <f t="shared" si="30"/>
        <v>#REF!</v>
      </c>
      <c r="BD29" s="55" t="s">
        <v>13</v>
      </c>
      <c r="BE29" s="56" t="e">
        <f t="shared" si="170"/>
        <v>#REF!</v>
      </c>
      <c r="BF29" s="57" t="e">
        <f t="shared" si="31"/>
        <v>#REF!</v>
      </c>
      <c r="BG29" s="55" t="s">
        <v>13</v>
      </c>
      <c r="BH29" s="58" t="e">
        <f t="shared" si="171"/>
        <v>#REF!</v>
      </c>
      <c r="BI29" s="59" t="e">
        <f t="shared" si="32"/>
        <v>#REF!</v>
      </c>
      <c r="BJ29" s="55" t="s">
        <v>13</v>
      </c>
      <c r="BK29" s="56" t="e">
        <f t="shared" ref="BK29" si="245">HLOOKUP(BJ29,pain,2,FALSE)</f>
        <v>#REF!</v>
      </c>
      <c r="BL29" s="57" t="e">
        <f t="shared" si="34"/>
        <v>#REF!</v>
      </c>
      <c r="BM29" s="55" t="s">
        <v>13</v>
      </c>
      <c r="BN29" s="58" t="e">
        <f t="shared" ref="BN29" si="246">HLOOKUP(BM29,pain,2,FALSE)</f>
        <v>#REF!</v>
      </c>
      <c r="BO29" s="59" t="e">
        <f t="shared" si="36"/>
        <v>#REF!</v>
      </c>
      <c r="BP29" s="55" t="s">
        <v>13</v>
      </c>
      <c r="BQ29" s="56" t="e">
        <f t="shared" ref="BQ29" si="247">HLOOKUP(BP29,pain,2,FALSE)</f>
        <v>#REF!</v>
      </c>
      <c r="BR29" s="57" t="e">
        <f t="shared" si="38"/>
        <v>#REF!</v>
      </c>
      <c r="BS29" s="55" t="s">
        <v>13</v>
      </c>
      <c r="BT29" s="58" t="e">
        <f t="shared" ref="BT29" si="248">HLOOKUP(BS29,pain,2,FALSE)</f>
        <v>#REF!</v>
      </c>
      <c r="BU29" s="59" t="e">
        <f t="shared" si="40"/>
        <v>#REF!</v>
      </c>
      <c r="BV29" s="55" t="s">
        <v>13</v>
      </c>
      <c r="BW29" s="56" t="e">
        <f t="shared" ref="BW29" si="249">HLOOKUP(BV29,pain,2,FALSE)</f>
        <v>#REF!</v>
      </c>
      <c r="BX29" s="57" t="e">
        <f t="shared" si="42"/>
        <v>#REF!</v>
      </c>
      <c r="BY29" s="55" t="s">
        <v>13</v>
      </c>
      <c r="BZ29" s="58" t="e">
        <f t="shared" ref="BZ29" si="250">HLOOKUP(BY29,pain,2,FALSE)</f>
        <v>#REF!</v>
      </c>
      <c r="CA29" s="59" t="e">
        <f t="shared" si="44"/>
        <v>#REF!</v>
      </c>
      <c r="CB29" s="55" t="s">
        <v>13</v>
      </c>
      <c r="CC29" s="56" t="e">
        <f t="shared" ref="CC29" si="251">HLOOKUP(CB29,pain,2,FALSE)</f>
        <v>#REF!</v>
      </c>
      <c r="CD29" s="57" t="e">
        <f t="shared" si="46"/>
        <v>#REF!</v>
      </c>
      <c r="CE29" s="55" t="s">
        <v>13</v>
      </c>
      <c r="CF29" s="58" t="e">
        <f t="shared" ref="CF29" si="252">HLOOKUP(CE29,pain,2,FALSE)</f>
        <v>#REF!</v>
      </c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</row>
    <row r="30" spans="1:216" ht="21.75" thickTop="1" thickBot="1" x14ac:dyDescent="0.35">
      <c r="A30" s="60"/>
      <c r="B30" s="41">
        <f>'[1]RICHARD  axel'!B4</f>
        <v>43398</v>
      </c>
      <c r="C30" s="42">
        <f>'[1]RICHARD  axel'!C4-7.65</f>
        <v>12.35</v>
      </c>
      <c r="D30" s="43">
        <f t="shared" si="168"/>
        <v>3</v>
      </c>
      <c r="E30" s="44">
        <f t="shared" si="168"/>
        <v>0</v>
      </c>
      <c r="F30" s="44">
        <f t="shared" si="168"/>
        <v>0</v>
      </c>
      <c r="G30" s="45">
        <f t="shared" si="168"/>
        <v>1</v>
      </c>
      <c r="H30" s="45">
        <f t="shared" si="168"/>
        <v>0</v>
      </c>
      <c r="I30" s="45">
        <f t="shared" si="168"/>
        <v>0</v>
      </c>
      <c r="J30" s="45">
        <f t="shared" si="168"/>
        <v>1</v>
      </c>
      <c r="K30" s="45">
        <f t="shared" si="168"/>
        <v>0</v>
      </c>
      <c r="L30" s="46">
        <f t="shared" si="168"/>
        <v>0</v>
      </c>
      <c r="M30" s="47">
        <f t="shared" si="168"/>
        <v>12</v>
      </c>
      <c r="N30" s="48">
        <f t="shared" si="168"/>
        <v>0</v>
      </c>
      <c r="O30" s="49">
        <f t="shared" si="168"/>
        <v>0</v>
      </c>
      <c r="P30" s="49">
        <f t="shared" si="168"/>
        <v>0</v>
      </c>
      <c r="Q30" s="50">
        <f t="shared" si="168"/>
        <v>1</v>
      </c>
      <c r="R30" s="51">
        <f t="shared" si="168"/>
        <v>0</v>
      </c>
      <c r="S30" s="51">
        <f t="shared" si="168"/>
        <v>0</v>
      </c>
      <c r="T30" s="51">
        <f t="shared" si="169"/>
        <v>0</v>
      </c>
      <c r="U30" s="51">
        <f t="shared" si="169"/>
        <v>0</v>
      </c>
      <c r="V30" s="52">
        <f t="shared" si="169"/>
        <v>0</v>
      </c>
      <c r="W30" s="53">
        <f t="shared" si="169"/>
        <v>0</v>
      </c>
      <c r="X30" s="53">
        <f t="shared" si="169"/>
        <v>0</v>
      </c>
      <c r="Y30" s="53">
        <f t="shared" si="169"/>
        <v>0</v>
      </c>
      <c r="Z30" s="53">
        <f t="shared" si="169"/>
        <v>0</v>
      </c>
      <c r="AA30" s="53">
        <f t="shared" si="169"/>
        <v>0</v>
      </c>
      <c r="AB30" s="53">
        <f t="shared" si="169"/>
        <v>0</v>
      </c>
      <c r="AC30" s="53">
        <f t="shared" si="169"/>
        <v>0</v>
      </c>
      <c r="AD30" s="53">
        <f t="shared" si="169"/>
        <v>0</v>
      </c>
      <c r="AE30" s="54" t="e">
        <f t="shared" si="14"/>
        <v>#REF!</v>
      </c>
      <c r="AF30" s="55" t="s">
        <v>2</v>
      </c>
      <c r="AG30" s="56" t="e">
        <f t="shared" si="15"/>
        <v>#REF!</v>
      </c>
      <c r="AH30" s="57" t="e">
        <f t="shared" si="16"/>
        <v>#REF!</v>
      </c>
      <c r="AI30" s="55" t="s">
        <v>3</v>
      </c>
      <c r="AJ30" s="58" t="e">
        <f t="shared" si="17"/>
        <v>#REF!</v>
      </c>
      <c r="AK30" s="59" t="e">
        <f t="shared" si="212"/>
        <v>#REF!</v>
      </c>
      <c r="AL30" s="55" t="s">
        <v>16</v>
      </c>
      <c r="AM30" s="56" t="e">
        <f t="shared" si="19"/>
        <v>#REF!</v>
      </c>
      <c r="AN30" s="57" t="e">
        <f t="shared" si="20"/>
        <v>#REF!</v>
      </c>
      <c r="AO30" s="55" t="s">
        <v>2</v>
      </c>
      <c r="AP30" s="58" t="e">
        <f t="shared" si="21"/>
        <v>#REF!</v>
      </c>
      <c r="AQ30" s="59" t="e">
        <f t="shared" si="22"/>
        <v>#REF!</v>
      </c>
      <c r="AR30" s="55" t="s">
        <v>11</v>
      </c>
      <c r="AS30" s="56" t="e">
        <f t="shared" si="23"/>
        <v>#REF!</v>
      </c>
      <c r="AT30" s="57" t="e">
        <f t="shared" si="24"/>
        <v>#REF!</v>
      </c>
      <c r="AU30" s="55" t="s">
        <v>2</v>
      </c>
      <c r="AV30" s="58" t="e">
        <f t="shared" si="25"/>
        <v>#REF!</v>
      </c>
      <c r="AW30" s="59" t="e">
        <f t="shared" si="26"/>
        <v>#REF!</v>
      </c>
      <c r="AX30" s="55" t="s">
        <v>13</v>
      </c>
      <c r="AY30" s="56" t="e">
        <f t="shared" si="170"/>
        <v>#REF!</v>
      </c>
      <c r="AZ30" s="57" t="e">
        <f t="shared" si="28"/>
        <v>#REF!</v>
      </c>
      <c r="BA30" s="55" t="s">
        <v>13</v>
      </c>
      <c r="BB30" s="58" t="e">
        <f t="shared" si="171"/>
        <v>#REF!</v>
      </c>
      <c r="BC30" s="59" t="e">
        <f t="shared" si="30"/>
        <v>#REF!</v>
      </c>
      <c r="BD30" s="55" t="s">
        <v>13</v>
      </c>
      <c r="BE30" s="56" t="e">
        <f t="shared" si="170"/>
        <v>#REF!</v>
      </c>
      <c r="BF30" s="57" t="e">
        <f t="shared" si="31"/>
        <v>#REF!</v>
      </c>
      <c r="BG30" s="55" t="s">
        <v>13</v>
      </c>
      <c r="BH30" s="58" t="e">
        <f t="shared" si="171"/>
        <v>#REF!</v>
      </c>
      <c r="BI30" s="59" t="e">
        <f t="shared" si="32"/>
        <v>#REF!</v>
      </c>
      <c r="BJ30" s="55" t="s">
        <v>13</v>
      </c>
      <c r="BK30" s="56" t="e">
        <f t="shared" ref="BK30" si="253">HLOOKUP(BJ30,pain,2,FALSE)</f>
        <v>#REF!</v>
      </c>
      <c r="BL30" s="57" t="e">
        <f t="shared" si="34"/>
        <v>#REF!</v>
      </c>
      <c r="BM30" s="55" t="s">
        <v>13</v>
      </c>
      <c r="BN30" s="58" t="e">
        <f t="shared" ref="BN30" si="254">HLOOKUP(BM30,pain,2,FALSE)</f>
        <v>#REF!</v>
      </c>
      <c r="BO30" s="59" t="e">
        <f t="shared" si="36"/>
        <v>#REF!</v>
      </c>
      <c r="BP30" s="55" t="s">
        <v>13</v>
      </c>
      <c r="BQ30" s="56" t="e">
        <f t="shared" ref="BQ30" si="255">HLOOKUP(BP30,pain,2,FALSE)</f>
        <v>#REF!</v>
      </c>
      <c r="BR30" s="57" t="e">
        <f t="shared" si="38"/>
        <v>#REF!</v>
      </c>
      <c r="BS30" s="55" t="s">
        <v>13</v>
      </c>
      <c r="BT30" s="58" t="e">
        <f t="shared" ref="BT30" si="256">HLOOKUP(BS30,pain,2,FALSE)</f>
        <v>#REF!</v>
      </c>
      <c r="BU30" s="59" t="e">
        <f t="shared" si="40"/>
        <v>#REF!</v>
      </c>
      <c r="BV30" s="55" t="s">
        <v>13</v>
      </c>
      <c r="BW30" s="56" t="e">
        <f t="shared" ref="BW30" si="257">HLOOKUP(BV30,pain,2,FALSE)</f>
        <v>#REF!</v>
      </c>
      <c r="BX30" s="57" t="e">
        <f t="shared" si="42"/>
        <v>#REF!</v>
      </c>
      <c r="BY30" s="55" t="s">
        <v>13</v>
      </c>
      <c r="BZ30" s="58" t="e">
        <f t="shared" ref="BZ30" si="258">HLOOKUP(BY30,pain,2,FALSE)</f>
        <v>#REF!</v>
      </c>
      <c r="CA30" s="59" t="e">
        <f t="shared" si="44"/>
        <v>#REF!</v>
      </c>
      <c r="CB30" s="55" t="s">
        <v>13</v>
      </c>
      <c r="CC30" s="56" t="e">
        <f t="shared" ref="CC30" si="259">HLOOKUP(CB30,pain,2,FALSE)</f>
        <v>#REF!</v>
      </c>
      <c r="CD30" s="57" t="e">
        <f t="shared" si="46"/>
        <v>#REF!</v>
      </c>
      <c r="CE30" s="55" t="s">
        <v>13</v>
      </c>
      <c r="CF30" s="58" t="e">
        <f t="shared" ref="CF30" si="260">HLOOKUP(CE30,pain,2,FALSE)</f>
        <v>#REF!</v>
      </c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</row>
    <row r="31" spans="1:216" ht="21.75" thickTop="1" thickBot="1" x14ac:dyDescent="0.35">
      <c r="A31" s="60"/>
      <c r="B31" s="41">
        <f>'[1]ROUGEOT Steven'!B4</f>
        <v>43529</v>
      </c>
      <c r="C31" s="42">
        <f>'[1]ROUGEOT Steven'!C4-13.4</f>
        <v>16.600000000000001</v>
      </c>
      <c r="D31" s="43">
        <f t="shared" si="168"/>
        <v>2</v>
      </c>
      <c r="E31" s="44">
        <f t="shared" si="168"/>
        <v>1</v>
      </c>
      <c r="F31" s="44">
        <f t="shared" si="168"/>
        <v>0</v>
      </c>
      <c r="G31" s="45">
        <f t="shared" si="168"/>
        <v>0</v>
      </c>
      <c r="H31" s="45">
        <f t="shared" si="168"/>
        <v>0</v>
      </c>
      <c r="I31" s="45">
        <f t="shared" si="168"/>
        <v>0</v>
      </c>
      <c r="J31" s="45">
        <f t="shared" si="168"/>
        <v>0</v>
      </c>
      <c r="K31" s="45">
        <f t="shared" si="168"/>
        <v>0</v>
      </c>
      <c r="L31" s="46">
        <f t="shared" si="168"/>
        <v>0</v>
      </c>
      <c r="M31" s="47">
        <f t="shared" si="168"/>
        <v>11</v>
      </c>
      <c r="N31" s="48">
        <f t="shared" si="168"/>
        <v>0</v>
      </c>
      <c r="O31" s="49">
        <f t="shared" si="168"/>
        <v>0</v>
      </c>
      <c r="P31" s="49">
        <f t="shared" si="168"/>
        <v>1</v>
      </c>
      <c r="Q31" s="50">
        <f t="shared" si="168"/>
        <v>0</v>
      </c>
      <c r="R31" s="51">
        <f t="shared" si="168"/>
        <v>0</v>
      </c>
      <c r="S31" s="51">
        <f t="shared" si="168"/>
        <v>0</v>
      </c>
      <c r="T31" s="51">
        <f t="shared" si="169"/>
        <v>0</v>
      </c>
      <c r="U31" s="51">
        <f t="shared" si="169"/>
        <v>1</v>
      </c>
      <c r="V31" s="52">
        <f t="shared" si="169"/>
        <v>2</v>
      </c>
      <c r="W31" s="53">
        <f t="shared" si="169"/>
        <v>0</v>
      </c>
      <c r="X31" s="53">
        <f t="shared" si="169"/>
        <v>0</v>
      </c>
      <c r="Y31" s="53">
        <f t="shared" si="169"/>
        <v>0</v>
      </c>
      <c r="Z31" s="53">
        <f t="shared" si="169"/>
        <v>0</v>
      </c>
      <c r="AA31" s="53">
        <f t="shared" si="169"/>
        <v>0</v>
      </c>
      <c r="AB31" s="53">
        <f t="shared" si="169"/>
        <v>0</v>
      </c>
      <c r="AC31" s="53">
        <f t="shared" si="169"/>
        <v>0</v>
      </c>
      <c r="AD31" s="53">
        <f t="shared" si="169"/>
        <v>0</v>
      </c>
      <c r="AE31" s="54" t="e">
        <f t="shared" si="14"/>
        <v>#REF!</v>
      </c>
      <c r="AF31" s="55" t="s">
        <v>15</v>
      </c>
      <c r="AG31" s="56" t="e">
        <f t="shared" si="15"/>
        <v>#REF!</v>
      </c>
      <c r="AH31" s="57" t="e">
        <f t="shared" si="16"/>
        <v>#REF!</v>
      </c>
      <c r="AI31" s="55" t="s">
        <v>5</v>
      </c>
      <c r="AJ31" s="58" t="e">
        <f t="shared" si="17"/>
        <v>#REF!</v>
      </c>
      <c r="AK31" s="59" t="e">
        <f t="shared" si="212"/>
        <v>#REF!</v>
      </c>
      <c r="AL31" s="55" t="s">
        <v>21</v>
      </c>
      <c r="AM31" s="56" t="e">
        <f t="shared" si="19"/>
        <v>#REF!</v>
      </c>
      <c r="AN31" s="57" t="e">
        <f t="shared" si="20"/>
        <v>#REF!</v>
      </c>
      <c r="AO31" s="55" t="s">
        <v>2</v>
      </c>
      <c r="AP31" s="58" t="e">
        <f t="shared" si="21"/>
        <v>#REF!</v>
      </c>
      <c r="AQ31" s="59" t="e">
        <f t="shared" si="22"/>
        <v>#REF!</v>
      </c>
      <c r="AR31" s="55" t="s">
        <v>21</v>
      </c>
      <c r="AS31" s="56" t="e">
        <f t="shared" si="23"/>
        <v>#REF!</v>
      </c>
      <c r="AT31" s="57" t="e">
        <f t="shared" si="24"/>
        <v>#REF!</v>
      </c>
      <c r="AU31" s="55" t="s">
        <v>2</v>
      </c>
      <c r="AV31" s="58" t="e">
        <f t="shared" si="25"/>
        <v>#REF!</v>
      </c>
      <c r="AW31" s="59" t="e">
        <f t="shared" si="26"/>
        <v>#REF!</v>
      </c>
      <c r="AX31" s="55" t="s">
        <v>13</v>
      </c>
      <c r="AY31" s="56" t="e">
        <f t="shared" si="170"/>
        <v>#REF!</v>
      </c>
      <c r="AZ31" s="57" t="e">
        <f t="shared" si="28"/>
        <v>#REF!</v>
      </c>
      <c r="BA31" s="55" t="s">
        <v>20</v>
      </c>
      <c r="BB31" s="58" t="e">
        <f t="shared" si="171"/>
        <v>#REF!</v>
      </c>
      <c r="BC31" s="59" t="e">
        <f t="shared" si="30"/>
        <v>#REF!</v>
      </c>
      <c r="BD31" s="55" t="s">
        <v>13</v>
      </c>
      <c r="BE31" s="56" t="e">
        <f t="shared" si="170"/>
        <v>#REF!</v>
      </c>
      <c r="BF31" s="57" t="e">
        <f t="shared" si="31"/>
        <v>#REF!</v>
      </c>
      <c r="BG31" s="55" t="s">
        <v>13</v>
      </c>
      <c r="BH31" s="58" t="e">
        <f t="shared" si="171"/>
        <v>#REF!</v>
      </c>
      <c r="BI31" s="59" t="e">
        <f t="shared" si="32"/>
        <v>#REF!</v>
      </c>
      <c r="BJ31" s="55" t="s">
        <v>13</v>
      </c>
      <c r="BK31" s="56" t="e">
        <f t="shared" ref="BK31" si="261">HLOOKUP(BJ31,pain,2,FALSE)</f>
        <v>#REF!</v>
      </c>
      <c r="BL31" s="57" t="e">
        <f t="shared" si="34"/>
        <v>#REF!</v>
      </c>
      <c r="BM31" s="55" t="s">
        <v>13</v>
      </c>
      <c r="BN31" s="58" t="e">
        <f t="shared" ref="BN31" si="262">HLOOKUP(BM31,pain,2,FALSE)</f>
        <v>#REF!</v>
      </c>
      <c r="BO31" s="59" t="e">
        <f t="shared" si="36"/>
        <v>#REF!</v>
      </c>
      <c r="BP31" s="55" t="s">
        <v>13</v>
      </c>
      <c r="BQ31" s="56" t="e">
        <f t="shared" ref="BQ31" si="263">HLOOKUP(BP31,pain,2,FALSE)</f>
        <v>#REF!</v>
      </c>
      <c r="BR31" s="57" t="e">
        <f t="shared" si="38"/>
        <v>#REF!</v>
      </c>
      <c r="BS31" s="55" t="s">
        <v>13</v>
      </c>
      <c r="BT31" s="58" t="e">
        <f t="shared" ref="BT31" si="264">HLOOKUP(BS31,pain,2,FALSE)</f>
        <v>#REF!</v>
      </c>
      <c r="BU31" s="59" t="e">
        <f t="shared" si="40"/>
        <v>#REF!</v>
      </c>
      <c r="BV31" s="55" t="s">
        <v>13</v>
      </c>
      <c r="BW31" s="56" t="e">
        <f t="shared" ref="BW31" si="265">HLOOKUP(BV31,pain,2,FALSE)</f>
        <v>#REF!</v>
      </c>
      <c r="BX31" s="57" t="e">
        <f t="shared" si="42"/>
        <v>#REF!</v>
      </c>
      <c r="BY31" s="55" t="s">
        <v>13</v>
      </c>
      <c r="BZ31" s="58" t="e">
        <f t="shared" ref="BZ31" si="266">HLOOKUP(BY31,pain,2,FALSE)</f>
        <v>#REF!</v>
      </c>
      <c r="CA31" s="59" t="e">
        <f t="shared" si="44"/>
        <v>#REF!</v>
      </c>
      <c r="CB31" s="55" t="s">
        <v>13</v>
      </c>
      <c r="CC31" s="56" t="e">
        <f t="shared" ref="CC31" si="267">HLOOKUP(CB31,pain,2,FALSE)</f>
        <v>#REF!</v>
      </c>
      <c r="CD31" s="57" t="e">
        <f t="shared" si="46"/>
        <v>#REF!</v>
      </c>
      <c r="CE31" s="55" t="s">
        <v>13</v>
      </c>
      <c r="CF31" s="58" t="e">
        <f t="shared" ref="CF31" si="268">HLOOKUP(CE31,pain,2,FALSE)</f>
        <v>#REF!</v>
      </c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</row>
    <row r="32" spans="1:216" ht="21.75" thickTop="1" thickBot="1" x14ac:dyDescent="0.35">
      <c r="A32" s="61"/>
      <c r="B32" s="41">
        <f>'[1]BOUGEL Matthieu'!B5</f>
        <v>0</v>
      </c>
      <c r="C32" s="42">
        <f>'[1]BOUGEL Matthieu'!C5</f>
        <v>0</v>
      </c>
      <c r="D32" s="43">
        <f t="shared" si="168"/>
        <v>2</v>
      </c>
      <c r="E32" s="44">
        <f t="shared" si="168"/>
        <v>0</v>
      </c>
      <c r="F32" s="44">
        <f t="shared" si="168"/>
        <v>0</v>
      </c>
      <c r="G32" s="45">
        <f t="shared" si="168"/>
        <v>0</v>
      </c>
      <c r="H32" s="45">
        <f t="shared" si="168"/>
        <v>0</v>
      </c>
      <c r="I32" s="45">
        <f t="shared" si="168"/>
        <v>0</v>
      </c>
      <c r="J32" s="45">
        <f t="shared" si="168"/>
        <v>0</v>
      </c>
      <c r="K32" s="45">
        <f t="shared" si="168"/>
        <v>0</v>
      </c>
      <c r="L32" s="46">
        <f t="shared" si="168"/>
        <v>0</v>
      </c>
      <c r="M32" s="47">
        <f t="shared" si="168"/>
        <v>16</v>
      </c>
      <c r="N32" s="48">
        <f t="shared" si="168"/>
        <v>0</v>
      </c>
      <c r="O32" s="49">
        <f t="shared" si="168"/>
        <v>0</v>
      </c>
      <c r="P32" s="49">
        <f t="shared" si="168"/>
        <v>0</v>
      </c>
      <c r="Q32" s="50">
        <f t="shared" si="168"/>
        <v>0</v>
      </c>
      <c r="R32" s="51">
        <f t="shared" si="168"/>
        <v>0</v>
      </c>
      <c r="S32" s="51">
        <f t="shared" si="168"/>
        <v>0</v>
      </c>
      <c r="T32" s="51">
        <f t="shared" si="169"/>
        <v>0</v>
      </c>
      <c r="U32" s="51">
        <f t="shared" si="169"/>
        <v>0</v>
      </c>
      <c r="V32" s="52">
        <f t="shared" si="169"/>
        <v>0</v>
      </c>
      <c r="W32" s="53">
        <f t="shared" si="169"/>
        <v>0</v>
      </c>
      <c r="X32" s="53">
        <f t="shared" si="169"/>
        <v>0</v>
      </c>
      <c r="Y32" s="53">
        <f t="shared" si="169"/>
        <v>0</v>
      </c>
      <c r="Z32" s="53">
        <f t="shared" si="169"/>
        <v>0</v>
      </c>
      <c r="AA32" s="53">
        <f t="shared" si="169"/>
        <v>0</v>
      </c>
      <c r="AB32" s="53">
        <f t="shared" si="169"/>
        <v>0</v>
      </c>
      <c r="AC32" s="53">
        <f t="shared" si="169"/>
        <v>0</v>
      </c>
      <c r="AD32" s="53">
        <f t="shared" si="169"/>
        <v>0</v>
      </c>
      <c r="AE32" s="54" t="e">
        <f t="shared" si="14"/>
        <v>#REF!</v>
      </c>
      <c r="AF32" s="55" t="s">
        <v>13</v>
      </c>
      <c r="AG32" s="56" t="e">
        <f t="shared" si="15"/>
        <v>#REF!</v>
      </c>
      <c r="AH32" s="57" t="e">
        <f t="shared" si="16"/>
        <v>#REF!</v>
      </c>
      <c r="AI32" s="55" t="s">
        <v>13</v>
      </c>
      <c r="AJ32" s="58" t="e">
        <f t="shared" si="17"/>
        <v>#REF!</v>
      </c>
      <c r="AK32" s="59" t="e">
        <f t="shared" si="212"/>
        <v>#REF!</v>
      </c>
      <c r="AL32" s="55" t="s">
        <v>13</v>
      </c>
      <c r="AM32" s="56" t="e">
        <f t="shared" si="19"/>
        <v>#REF!</v>
      </c>
      <c r="AN32" s="57" t="e">
        <f t="shared" si="20"/>
        <v>#REF!</v>
      </c>
      <c r="AO32" s="55" t="s">
        <v>2</v>
      </c>
      <c r="AP32" s="58" t="e">
        <f t="shared" si="21"/>
        <v>#REF!</v>
      </c>
      <c r="AQ32" s="59" t="e">
        <f t="shared" si="22"/>
        <v>#REF!</v>
      </c>
      <c r="AR32" s="55" t="s">
        <v>13</v>
      </c>
      <c r="AS32" s="56" t="e">
        <f t="shared" si="23"/>
        <v>#REF!</v>
      </c>
      <c r="AT32" s="57" t="e">
        <f t="shared" si="24"/>
        <v>#REF!</v>
      </c>
      <c r="AU32" s="55" t="s">
        <v>2</v>
      </c>
      <c r="AV32" s="58" t="e">
        <f t="shared" si="25"/>
        <v>#REF!</v>
      </c>
      <c r="AW32" s="59" t="e">
        <f t="shared" si="26"/>
        <v>#REF!</v>
      </c>
      <c r="AX32" s="55" t="s">
        <v>13</v>
      </c>
      <c r="AY32" s="56" t="e">
        <f t="shared" si="170"/>
        <v>#REF!</v>
      </c>
      <c r="AZ32" s="57" t="e">
        <f t="shared" si="28"/>
        <v>#REF!</v>
      </c>
      <c r="BA32" s="55" t="s">
        <v>13</v>
      </c>
      <c r="BB32" s="58" t="e">
        <f t="shared" si="171"/>
        <v>#REF!</v>
      </c>
      <c r="BC32" s="59" t="e">
        <f t="shared" si="30"/>
        <v>#REF!</v>
      </c>
      <c r="BD32" s="55" t="s">
        <v>13</v>
      </c>
      <c r="BE32" s="56" t="e">
        <f t="shared" si="170"/>
        <v>#REF!</v>
      </c>
      <c r="BF32" s="57" t="e">
        <f t="shared" si="31"/>
        <v>#REF!</v>
      </c>
      <c r="BG32" s="55" t="s">
        <v>13</v>
      </c>
      <c r="BH32" s="58" t="e">
        <f t="shared" si="171"/>
        <v>#REF!</v>
      </c>
      <c r="BI32" s="59" t="e">
        <f t="shared" si="32"/>
        <v>#REF!</v>
      </c>
      <c r="BJ32" s="55" t="s">
        <v>13</v>
      </c>
      <c r="BK32" s="56" t="e">
        <f t="shared" ref="BK32" si="269">HLOOKUP(BJ32,pain,2,FALSE)</f>
        <v>#REF!</v>
      </c>
      <c r="BL32" s="57" t="e">
        <f t="shared" si="34"/>
        <v>#REF!</v>
      </c>
      <c r="BM32" s="55" t="s">
        <v>13</v>
      </c>
      <c r="BN32" s="58" t="e">
        <f t="shared" ref="BN32" si="270">HLOOKUP(BM32,pain,2,FALSE)</f>
        <v>#REF!</v>
      </c>
      <c r="BO32" s="59" t="e">
        <f t="shared" si="36"/>
        <v>#REF!</v>
      </c>
      <c r="BP32" s="55" t="s">
        <v>13</v>
      </c>
      <c r="BQ32" s="56" t="e">
        <f t="shared" ref="BQ32" si="271">HLOOKUP(BP32,pain,2,FALSE)</f>
        <v>#REF!</v>
      </c>
      <c r="BR32" s="57" t="e">
        <f t="shared" si="38"/>
        <v>#REF!</v>
      </c>
      <c r="BS32" s="55" t="s">
        <v>13</v>
      </c>
      <c r="BT32" s="58" t="e">
        <f t="shared" ref="BT32" si="272">HLOOKUP(BS32,pain,2,FALSE)</f>
        <v>#REF!</v>
      </c>
      <c r="BU32" s="59" t="e">
        <f t="shared" si="40"/>
        <v>#REF!</v>
      </c>
      <c r="BV32" s="55" t="s">
        <v>13</v>
      </c>
      <c r="BW32" s="56" t="e">
        <f t="shared" ref="BW32" si="273">HLOOKUP(BV32,pain,2,FALSE)</f>
        <v>#REF!</v>
      </c>
      <c r="BX32" s="57" t="e">
        <f t="shared" si="42"/>
        <v>#REF!</v>
      </c>
      <c r="BY32" s="55" t="s">
        <v>13</v>
      </c>
      <c r="BZ32" s="58" t="e">
        <f t="shared" ref="BZ32" si="274">HLOOKUP(BY32,pain,2,FALSE)</f>
        <v>#REF!</v>
      </c>
      <c r="CA32" s="59" t="e">
        <f t="shared" si="44"/>
        <v>#REF!</v>
      </c>
      <c r="CB32" s="55" t="s">
        <v>13</v>
      </c>
      <c r="CC32" s="56" t="e">
        <f t="shared" ref="CC32" si="275">HLOOKUP(CB32,pain,2,FALSE)</f>
        <v>#REF!</v>
      </c>
      <c r="CD32" s="57" t="e">
        <f t="shared" si="46"/>
        <v>#REF!</v>
      </c>
      <c r="CE32" s="55" t="s">
        <v>13</v>
      </c>
      <c r="CF32" s="58" t="e">
        <f t="shared" ref="CF32" si="276">HLOOKUP(CE32,pain,2,FALSE)</f>
        <v>#REF!</v>
      </c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</row>
    <row r="33" spans="1:216" ht="21.75" thickTop="1" thickBot="1" x14ac:dyDescent="0.35">
      <c r="A33" s="61"/>
      <c r="B33" s="41">
        <f>'[1]CADART Julien'!B5</f>
        <v>0</v>
      </c>
      <c r="C33" s="42">
        <f>'[1]CADART Julien'!C5</f>
        <v>0</v>
      </c>
      <c r="D33" s="43">
        <f t="shared" si="168"/>
        <v>2</v>
      </c>
      <c r="E33" s="44">
        <f t="shared" si="168"/>
        <v>0</v>
      </c>
      <c r="F33" s="44">
        <f t="shared" si="168"/>
        <v>0</v>
      </c>
      <c r="G33" s="45">
        <f t="shared" si="168"/>
        <v>0</v>
      </c>
      <c r="H33" s="45">
        <f t="shared" si="168"/>
        <v>0</v>
      </c>
      <c r="I33" s="45">
        <f t="shared" si="168"/>
        <v>0</v>
      </c>
      <c r="J33" s="45">
        <f t="shared" si="168"/>
        <v>0</v>
      </c>
      <c r="K33" s="45">
        <f t="shared" si="168"/>
        <v>0</v>
      </c>
      <c r="L33" s="46">
        <f t="shared" si="168"/>
        <v>0</v>
      </c>
      <c r="M33" s="47">
        <f t="shared" si="168"/>
        <v>16</v>
      </c>
      <c r="N33" s="48">
        <f t="shared" si="168"/>
        <v>0</v>
      </c>
      <c r="O33" s="49">
        <f t="shared" si="168"/>
        <v>0</v>
      </c>
      <c r="P33" s="49">
        <f t="shared" si="168"/>
        <v>0</v>
      </c>
      <c r="Q33" s="50">
        <f t="shared" si="168"/>
        <v>0</v>
      </c>
      <c r="R33" s="51">
        <f t="shared" si="168"/>
        <v>0</v>
      </c>
      <c r="S33" s="51">
        <f t="shared" si="168"/>
        <v>0</v>
      </c>
      <c r="T33" s="51">
        <f t="shared" si="169"/>
        <v>0</v>
      </c>
      <c r="U33" s="51">
        <f t="shared" si="169"/>
        <v>0</v>
      </c>
      <c r="V33" s="52">
        <f t="shared" si="169"/>
        <v>0</v>
      </c>
      <c r="W33" s="53">
        <f t="shared" si="169"/>
        <v>0</v>
      </c>
      <c r="X33" s="53">
        <f t="shared" si="169"/>
        <v>0</v>
      </c>
      <c r="Y33" s="53">
        <f t="shared" si="169"/>
        <v>0</v>
      </c>
      <c r="Z33" s="53">
        <f t="shared" si="169"/>
        <v>0</v>
      </c>
      <c r="AA33" s="53">
        <f t="shared" si="169"/>
        <v>0</v>
      </c>
      <c r="AB33" s="53">
        <f t="shared" si="169"/>
        <v>0</v>
      </c>
      <c r="AC33" s="53">
        <f t="shared" si="169"/>
        <v>0</v>
      </c>
      <c r="AD33" s="53">
        <f t="shared" si="169"/>
        <v>0</v>
      </c>
      <c r="AE33" s="54" t="e">
        <f t="shared" si="14"/>
        <v>#REF!</v>
      </c>
      <c r="AF33" s="55" t="s">
        <v>13</v>
      </c>
      <c r="AG33" s="56" t="e">
        <f t="shared" si="15"/>
        <v>#REF!</v>
      </c>
      <c r="AH33" s="57" t="e">
        <f t="shared" si="16"/>
        <v>#REF!</v>
      </c>
      <c r="AI33" s="55" t="s">
        <v>13</v>
      </c>
      <c r="AJ33" s="58" t="e">
        <f t="shared" si="17"/>
        <v>#REF!</v>
      </c>
      <c r="AK33" s="59" t="e">
        <f t="shared" si="212"/>
        <v>#REF!</v>
      </c>
      <c r="AL33" s="55" t="s">
        <v>13</v>
      </c>
      <c r="AM33" s="56" t="e">
        <f t="shared" si="19"/>
        <v>#REF!</v>
      </c>
      <c r="AN33" s="57" t="e">
        <f t="shared" si="20"/>
        <v>#REF!</v>
      </c>
      <c r="AO33" s="55" t="s">
        <v>2</v>
      </c>
      <c r="AP33" s="58" t="e">
        <f t="shared" si="21"/>
        <v>#REF!</v>
      </c>
      <c r="AQ33" s="59" t="e">
        <f t="shared" si="22"/>
        <v>#REF!</v>
      </c>
      <c r="AR33" s="55" t="s">
        <v>13</v>
      </c>
      <c r="AS33" s="56" t="e">
        <f t="shared" si="23"/>
        <v>#REF!</v>
      </c>
      <c r="AT33" s="57" t="e">
        <f t="shared" si="24"/>
        <v>#REF!</v>
      </c>
      <c r="AU33" s="55" t="s">
        <v>2</v>
      </c>
      <c r="AV33" s="58" t="e">
        <f t="shared" si="25"/>
        <v>#REF!</v>
      </c>
      <c r="AW33" s="59" t="e">
        <f t="shared" si="26"/>
        <v>#REF!</v>
      </c>
      <c r="AX33" s="55" t="s">
        <v>13</v>
      </c>
      <c r="AY33" s="56" t="e">
        <f t="shared" si="170"/>
        <v>#REF!</v>
      </c>
      <c r="AZ33" s="57" t="e">
        <f t="shared" si="28"/>
        <v>#REF!</v>
      </c>
      <c r="BA33" s="55" t="s">
        <v>13</v>
      </c>
      <c r="BB33" s="58" t="e">
        <f t="shared" si="171"/>
        <v>#REF!</v>
      </c>
      <c r="BC33" s="59" t="e">
        <f t="shared" si="30"/>
        <v>#REF!</v>
      </c>
      <c r="BD33" s="55" t="s">
        <v>13</v>
      </c>
      <c r="BE33" s="56" t="e">
        <f t="shared" si="170"/>
        <v>#REF!</v>
      </c>
      <c r="BF33" s="57" t="e">
        <f t="shared" si="31"/>
        <v>#REF!</v>
      </c>
      <c r="BG33" s="55" t="s">
        <v>13</v>
      </c>
      <c r="BH33" s="58" t="e">
        <f t="shared" si="171"/>
        <v>#REF!</v>
      </c>
      <c r="BI33" s="59" t="e">
        <f t="shared" si="32"/>
        <v>#REF!</v>
      </c>
      <c r="BJ33" s="55" t="s">
        <v>13</v>
      </c>
      <c r="BK33" s="56" t="e">
        <f t="shared" ref="BK33" si="277">HLOOKUP(BJ33,pain,2,FALSE)</f>
        <v>#REF!</v>
      </c>
      <c r="BL33" s="57" t="e">
        <f t="shared" si="34"/>
        <v>#REF!</v>
      </c>
      <c r="BM33" s="55" t="s">
        <v>13</v>
      </c>
      <c r="BN33" s="58" t="e">
        <f t="shared" ref="BN33" si="278">HLOOKUP(BM33,pain,2,FALSE)</f>
        <v>#REF!</v>
      </c>
      <c r="BO33" s="59" t="e">
        <f t="shared" si="36"/>
        <v>#REF!</v>
      </c>
      <c r="BP33" s="55" t="s">
        <v>13</v>
      </c>
      <c r="BQ33" s="56" t="e">
        <f t="shared" ref="BQ33" si="279">HLOOKUP(BP33,pain,2,FALSE)</f>
        <v>#REF!</v>
      </c>
      <c r="BR33" s="57" t="e">
        <f t="shared" si="38"/>
        <v>#REF!</v>
      </c>
      <c r="BS33" s="55" t="s">
        <v>13</v>
      </c>
      <c r="BT33" s="58" t="e">
        <f t="shared" ref="BT33" si="280">HLOOKUP(BS33,pain,2,FALSE)</f>
        <v>#REF!</v>
      </c>
      <c r="BU33" s="59" t="e">
        <f t="shared" si="40"/>
        <v>#REF!</v>
      </c>
      <c r="BV33" s="55" t="s">
        <v>13</v>
      </c>
      <c r="BW33" s="56" t="e">
        <f t="shared" ref="BW33" si="281">HLOOKUP(BV33,pain,2,FALSE)</f>
        <v>#REF!</v>
      </c>
      <c r="BX33" s="57" t="e">
        <f t="shared" si="42"/>
        <v>#REF!</v>
      </c>
      <c r="BY33" s="55" t="s">
        <v>13</v>
      </c>
      <c r="BZ33" s="58" t="e">
        <f t="shared" ref="BZ33" si="282">HLOOKUP(BY33,pain,2,FALSE)</f>
        <v>#REF!</v>
      </c>
      <c r="CA33" s="59" t="e">
        <f t="shared" si="44"/>
        <v>#REF!</v>
      </c>
      <c r="CB33" s="55" t="s">
        <v>13</v>
      </c>
      <c r="CC33" s="56" t="e">
        <f t="shared" ref="CC33" si="283">HLOOKUP(CB33,pain,2,FALSE)</f>
        <v>#REF!</v>
      </c>
      <c r="CD33" s="57" t="e">
        <f t="shared" si="46"/>
        <v>#REF!</v>
      </c>
      <c r="CE33" s="55" t="s">
        <v>13</v>
      </c>
      <c r="CF33" s="58" t="e">
        <f t="shared" ref="CF33" si="284">HLOOKUP(CE33,pain,2,FALSE)</f>
        <v>#REF!</v>
      </c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</row>
    <row r="34" spans="1:216" ht="21.75" thickTop="1" thickBot="1" x14ac:dyDescent="0.35">
      <c r="A34" s="61"/>
      <c r="B34" s="41">
        <f>'[1]COLLARDEY Jb'!B5</f>
        <v>0</v>
      </c>
      <c r="C34" s="42">
        <f>'[1]COLLARDEY Jb'!C5</f>
        <v>0</v>
      </c>
      <c r="D34" s="43">
        <f t="shared" si="168"/>
        <v>2</v>
      </c>
      <c r="E34" s="44">
        <f>COUNTIF($AE34:$UG34,E$2)</f>
        <v>0</v>
      </c>
      <c r="F34" s="44">
        <f t="shared" si="168"/>
        <v>0</v>
      </c>
      <c r="G34" s="45">
        <f t="shared" si="168"/>
        <v>0</v>
      </c>
      <c r="H34" s="45">
        <f t="shared" si="168"/>
        <v>0</v>
      </c>
      <c r="I34" s="45">
        <f t="shared" si="168"/>
        <v>0</v>
      </c>
      <c r="J34" s="45">
        <f t="shared" si="168"/>
        <v>0</v>
      </c>
      <c r="K34" s="45">
        <f t="shared" si="168"/>
        <v>0</v>
      </c>
      <c r="L34" s="46">
        <f t="shared" si="168"/>
        <v>0</v>
      </c>
      <c r="M34" s="47">
        <f t="shared" si="168"/>
        <v>16</v>
      </c>
      <c r="N34" s="48">
        <f t="shared" si="168"/>
        <v>0</v>
      </c>
      <c r="O34" s="49">
        <f t="shared" si="168"/>
        <v>0</v>
      </c>
      <c r="P34" s="49">
        <f t="shared" si="168"/>
        <v>0</v>
      </c>
      <c r="Q34" s="50">
        <f t="shared" si="168"/>
        <v>0</v>
      </c>
      <c r="R34" s="51">
        <f t="shared" si="168"/>
        <v>0</v>
      </c>
      <c r="S34" s="51">
        <f t="shared" si="168"/>
        <v>0</v>
      </c>
      <c r="T34" s="51">
        <f t="shared" si="169"/>
        <v>0</v>
      </c>
      <c r="U34" s="51">
        <f t="shared" si="169"/>
        <v>0</v>
      </c>
      <c r="V34" s="52">
        <f t="shared" si="169"/>
        <v>0</v>
      </c>
      <c r="W34" s="53">
        <f t="shared" si="169"/>
        <v>0</v>
      </c>
      <c r="X34" s="53">
        <f t="shared" si="169"/>
        <v>0</v>
      </c>
      <c r="Y34" s="53">
        <f t="shared" si="169"/>
        <v>0</v>
      </c>
      <c r="Z34" s="53">
        <f t="shared" si="169"/>
        <v>0</v>
      </c>
      <c r="AA34" s="53">
        <f t="shared" si="169"/>
        <v>0</v>
      </c>
      <c r="AB34" s="53">
        <f t="shared" si="169"/>
        <v>0</v>
      </c>
      <c r="AC34" s="53">
        <f t="shared" si="169"/>
        <v>0</v>
      </c>
      <c r="AD34" s="53">
        <f t="shared" si="169"/>
        <v>0</v>
      </c>
      <c r="AE34" s="54" t="e">
        <f t="shared" si="14"/>
        <v>#REF!</v>
      </c>
      <c r="AF34" s="55" t="s">
        <v>13</v>
      </c>
      <c r="AG34" s="56" t="e">
        <f t="shared" si="15"/>
        <v>#REF!</v>
      </c>
      <c r="AH34" s="57" t="e">
        <f t="shared" si="16"/>
        <v>#REF!</v>
      </c>
      <c r="AI34" s="55" t="s">
        <v>13</v>
      </c>
      <c r="AJ34" s="58" t="e">
        <f t="shared" si="17"/>
        <v>#REF!</v>
      </c>
      <c r="AK34" s="59" t="e">
        <f t="shared" si="212"/>
        <v>#REF!</v>
      </c>
      <c r="AL34" s="55" t="s">
        <v>13</v>
      </c>
      <c r="AM34" s="56" t="e">
        <f t="shared" si="19"/>
        <v>#REF!</v>
      </c>
      <c r="AN34" s="57" t="e">
        <f t="shared" si="20"/>
        <v>#REF!</v>
      </c>
      <c r="AO34" s="55" t="s">
        <v>2</v>
      </c>
      <c r="AP34" s="58" t="e">
        <f t="shared" si="21"/>
        <v>#REF!</v>
      </c>
      <c r="AQ34" s="59" t="e">
        <f t="shared" si="22"/>
        <v>#REF!</v>
      </c>
      <c r="AR34" s="55" t="s">
        <v>13</v>
      </c>
      <c r="AS34" s="56" t="e">
        <f t="shared" si="23"/>
        <v>#REF!</v>
      </c>
      <c r="AT34" s="57" t="e">
        <f t="shared" si="24"/>
        <v>#REF!</v>
      </c>
      <c r="AU34" s="55" t="s">
        <v>2</v>
      </c>
      <c r="AV34" s="58" t="e">
        <f t="shared" si="25"/>
        <v>#REF!</v>
      </c>
      <c r="AW34" s="59" t="e">
        <f t="shared" si="26"/>
        <v>#REF!</v>
      </c>
      <c r="AX34" s="55" t="s">
        <v>13</v>
      </c>
      <c r="AY34" s="56" t="e">
        <f t="shared" si="170"/>
        <v>#REF!</v>
      </c>
      <c r="AZ34" s="57" t="e">
        <f t="shared" si="28"/>
        <v>#REF!</v>
      </c>
      <c r="BA34" s="55" t="s">
        <v>13</v>
      </c>
      <c r="BB34" s="58" t="e">
        <f t="shared" si="171"/>
        <v>#REF!</v>
      </c>
      <c r="BC34" s="59" t="e">
        <f t="shared" si="30"/>
        <v>#REF!</v>
      </c>
      <c r="BD34" s="55" t="s">
        <v>13</v>
      </c>
      <c r="BE34" s="56" t="e">
        <f t="shared" si="170"/>
        <v>#REF!</v>
      </c>
      <c r="BF34" s="57" t="e">
        <f t="shared" si="31"/>
        <v>#REF!</v>
      </c>
      <c r="BG34" s="55" t="s">
        <v>13</v>
      </c>
      <c r="BH34" s="58" t="e">
        <f t="shared" si="171"/>
        <v>#REF!</v>
      </c>
      <c r="BI34" s="59" t="e">
        <f t="shared" si="32"/>
        <v>#REF!</v>
      </c>
      <c r="BJ34" s="55" t="s">
        <v>13</v>
      </c>
      <c r="BK34" s="56" t="e">
        <f t="shared" ref="BK34" si="285">HLOOKUP(BJ34,pain,2,FALSE)</f>
        <v>#REF!</v>
      </c>
      <c r="BL34" s="57" t="e">
        <f t="shared" si="34"/>
        <v>#REF!</v>
      </c>
      <c r="BM34" s="55" t="s">
        <v>13</v>
      </c>
      <c r="BN34" s="58" t="e">
        <f t="shared" ref="BN34" si="286">HLOOKUP(BM34,pain,2,FALSE)</f>
        <v>#REF!</v>
      </c>
      <c r="BO34" s="59" t="e">
        <f t="shared" si="36"/>
        <v>#REF!</v>
      </c>
      <c r="BP34" s="55" t="s">
        <v>13</v>
      </c>
      <c r="BQ34" s="56" t="e">
        <f t="shared" ref="BQ34" si="287">HLOOKUP(BP34,pain,2,FALSE)</f>
        <v>#REF!</v>
      </c>
      <c r="BR34" s="57" t="e">
        <f t="shared" si="38"/>
        <v>#REF!</v>
      </c>
      <c r="BS34" s="55" t="s">
        <v>13</v>
      </c>
      <c r="BT34" s="58" t="e">
        <f t="shared" ref="BT34" si="288">HLOOKUP(BS34,pain,2,FALSE)</f>
        <v>#REF!</v>
      </c>
      <c r="BU34" s="59" t="e">
        <f t="shared" si="40"/>
        <v>#REF!</v>
      </c>
      <c r="BV34" s="55" t="s">
        <v>13</v>
      </c>
      <c r="BW34" s="56" t="e">
        <f t="shared" ref="BW34" si="289">HLOOKUP(BV34,pain,2,FALSE)</f>
        <v>#REF!</v>
      </c>
      <c r="BX34" s="57" t="e">
        <f t="shared" si="42"/>
        <v>#REF!</v>
      </c>
      <c r="BY34" s="55" t="s">
        <v>13</v>
      </c>
      <c r="BZ34" s="58" t="e">
        <f t="shared" ref="BZ34" si="290">HLOOKUP(BY34,pain,2,FALSE)</f>
        <v>#REF!</v>
      </c>
      <c r="CA34" s="59" t="e">
        <f t="shared" si="44"/>
        <v>#REF!</v>
      </c>
      <c r="CB34" s="55" t="s">
        <v>13</v>
      </c>
      <c r="CC34" s="56" t="e">
        <f t="shared" ref="CC34" si="291">HLOOKUP(CB34,pain,2,FALSE)</f>
        <v>#REF!</v>
      </c>
      <c r="CD34" s="57" t="e">
        <f t="shared" si="46"/>
        <v>#REF!</v>
      </c>
      <c r="CE34" s="55" t="s">
        <v>13</v>
      </c>
      <c r="CF34" s="58" t="e">
        <f t="shared" ref="CF34" si="292">HLOOKUP(CE34,pain,2,FALSE)</f>
        <v>#REF!</v>
      </c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</row>
    <row r="35" spans="1:216" ht="21.75" thickTop="1" thickBot="1" x14ac:dyDescent="0.35">
      <c r="A35" s="62"/>
      <c r="B35" s="41">
        <f>'[1]DOIN Florian'!B5</f>
        <v>0</v>
      </c>
      <c r="C35" s="42">
        <f>'[1]DOIN Florian'!C5</f>
        <v>0</v>
      </c>
      <c r="D35" s="43">
        <f t="shared" si="168"/>
        <v>2</v>
      </c>
      <c r="E35" s="44">
        <f t="shared" si="168"/>
        <v>0</v>
      </c>
      <c r="F35" s="44">
        <f t="shared" si="168"/>
        <v>0</v>
      </c>
      <c r="G35" s="45">
        <f t="shared" si="168"/>
        <v>0</v>
      </c>
      <c r="H35" s="45">
        <f t="shared" si="168"/>
        <v>0</v>
      </c>
      <c r="I35" s="45">
        <f t="shared" si="168"/>
        <v>0</v>
      </c>
      <c r="J35" s="45">
        <f t="shared" si="168"/>
        <v>0</v>
      </c>
      <c r="K35" s="45">
        <f t="shared" si="168"/>
        <v>0</v>
      </c>
      <c r="L35" s="46">
        <f t="shared" si="168"/>
        <v>0</v>
      </c>
      <c r="M35" s="47">
        <f t="shared" si="168"/>
        <v>16</v>
      </c>
      <c r="N35" s="48">
        <f t="shared" si="168"/>
        <v>0</v>
      </c>
      <c r="O35" s="49">
        <f t="shared" si="168"/>
        <v>0</v>
      </c>
      <c r="P35" s="49">
        <f t="shared" si="168"/>
        <v>0</v>
      </c>
      <c r="Q35" s="50">
        <f t="shared" si="168"/>
        <v>0</v>
      </c>
      <c r="R35" s="51">
        <f t="shared" si="168"/>
        <v>0</v>
      </c>
      <c r="S35" s="51">
        <f t="shared" si="168"/>
        <v>0</v>
      </c>
      <c r="T35" s="51">
        <f t="shared" si="169"/>
        <v>0</v>
      </c>
      <c r="U35" s="51">
        <f t="shared" si="169"/>
        <v>0</v>
      </c>
      <c r="V35" s="52">
        <f t="shared" si="169"/>
        <v>0</v>
      </c>
      <c r="W35" s="53">
        <f t="shared" si="169"/>
        <v>0</v>
      </c>
      <c r="X35" s="53">
        <f t="shared" si="169"/>
        <v>0</v>
      </c>
      <c r="Y35" s="53">
        <f t="shared" si="169"/>
        <v>0</v>
      </c>
      <c r="Z35" s="53">
        <f t="shared" si="169"/>
        <v>0</v>
      </c>
      <c r="AA35" s="53">
        <f t="shared" si="169"/>
        <v>0</v>
      </c>
      <c r="AB35" s="53">
        <f t="shared" si="169"/>
        <v>0</v>
      </c>
      <c r="AC35" s="53">
        <f t="shared" si="169"/>
        <v>0</v>
      </c>
      <c r="AD35" s="53">
        <f t="shared" si="169"/>
        <v>0</v>
      </c>
      <c r="AE35" s="54" t="e">
        <f t="shared" si="14"/>
        <v>#REF!</v>
      </c>
      <c r="AF35" s="55" t="s">
        <v>13</v>
      </c>
      <c r="AG35" s="56" t="e">
        <f t="shared" si="15"/>
        <v>#REF!</v>
      </c>
      <c r="AH35" s="57" t="e">
        <f t="shared" si="16"/>
        <v>#REF!</v>
      </c>
      <c r="AI35" s="55" t="s">
        <v>13</v>
      </c>
      <c r="AJ35" s="58" t="e">
        <f t="shared" si="17"/>
        <v>#REF!</v>
      </c>
      <c r="AK35" s="59" t="e">
        <f t="shared" si="212"/>
        <v>#REF!</v>
      </c>
      <c r="AL35" s="55" t="s">
        <v>13</v>
      </c>
      <c r="AM35" s="56" t="e">
        <f t="shared" si="19"/>
        <v>#REF!</v>
      </c>
      <c r="AN35" s="57" t="e">
        <f t="shared" si="20"/>
        <v>#REF!</v>
      </c>
      <c r="AO35" s="55" t="s">
        <v>2</v>
      </c>
      <c r="AP35" s="58" t="e">
        <f t="shared" si="21"/>
        <v>#REF!</v>
      </c>
      <c r="AQ35" s="59" t="e">
        <f t="shared" si="22"/>
        <v>#REF!</v>
      </c>
      <c r="AR35" s="55" t="s">
        <v>13</v>
      </c>
      <c r="AS35" s="56" t="e">
        <f t="shared" si="23"/>
        <v>#REF!</v>
      </c>
      <c r="AT35" s="57" t="e">
        <f t="shared" si="24"/>
        <v>#REF!</v>
      </c>
      <c r="AU35" s="55" t="s">
        <v>2</v>
      </c>
      <c r="AV35" s="58" t="e">
        <f t="shared" si="25"/>
        <v>#REF!</v>
      </c>
      <c r="AW35" s="59" t="e">
        <f t="shared" si="26"/>
        <v>#REF!</v>
      </c>
      <c r="AX35" s="55" t="s">
        <v>13</v>
      </c>
      <c r="AY35" s="56" t="e">
        <f t="shared" si="170"/>
        <v>#REF!</v>
      </c>
      <c r="AZ35" s="57" t="e">
        <f t="shared" si="28"/>
        <v>#REF!</v>
      </c>
      <c r="BA35" s="55" t="s">
        <v>13</v>
      </c>
      <c r="BB35" s="58" t="e">
        <f t="shared" si="171"/>
        <v>#REF!</v>
      </c>
      <c r="BC35" s="59" t="e">
        <f t="shared" si="30"/>
        <v>#REF!</v>
      </c>
      <c r="BD35" s="55" t="s">
        <v>13</v>
      </c>
      <c r="BE35" s="56" t="e">
        <f t="shared" si="170"/>
        <v>#REF!</v>
      </c>
      <c r="BF35" s="57" t="e">
        <f t="shared" si="31"/>
        <v>#REF!</v>
      </c>
      <c r="BG35" s="55" t="s">
        <v>13</v>
      </c>
      <c r="BH35" s="58" t="e">
        <f t="shared" si="171"/>
        <v>#REF!</v>
      </c>
      <c r="BI35" s="59" t="e">
        <f t="shared" si="32"/>
        <v>#REF!</v>
      </c>
      <c r="BJ35" s="55" t="s">
        <v>13</v>
      </c>
      <c r="BK35" s="56" t="e">
        <f t="shared" ref="BK35" si="293">HLOOKUP(BJ35,pain,2,FALSE)</f>
        <v>#REF!</v>
      </c>
      <c r="BL35" s="57" t="e">
        <f t="shared" si="34"/>
        <v>#REF!</v>
      </c>
      <c r="BM35" s="55" t="s">
        <v>13</v>
      </c>
      <c r="BN35" s="58" t="e">
        <f t="shared" ref="BN35" si="294">HLOOKUP(BM35,pain,2,FALSE)</f>
        <v>#REF!</v>
      </c>
      <c r="BO35" s="59" t="e">
        <f t="shared" si="36"/>
        <v>#REF!</v>
      </c>
      <c r="BP35" s="55" t="s">
        <v>13</v>
      </c>
      <c r="BQ35" s="56" t="e">
        <f t="shared" ref="BQ35" si="295">HLOOKUP(BP35,pain,2,FALSE)</f>
        <v>#REF!</v>
      </c>
      <c r="BR35" s="57" t="e">
        <f t="shared" si="38"/>
        <v>#REF!</v>
      </c>
      <c r="BS35" s="55" t="s">
        <v>13</v>
      </c>
      <c r="BT35" s="58" t="e">
        <f t="shared" ref="BT35" si="296">HLOOKUP(BS35,pain,2,FALSE)</f>
        <v>#REF!</v>
      </c>
      <c r="BU35" s="59" t="e">
        <f t="shared" si="40"/>
        <v>#REF!</v>
      </c>
      <c r="BV35" s="55" t="s">
        <v>13</v>
      </c>
      <c r="BW35" s="56" t="e">
        <f t="shared" ref="BW35" si="297">HLOOKUP(BV35,pain,2,FALSE)</f>
        <v>#REF!</v>
      </c>
      <c r="BX35" s="57" t="e">
        <f t="shared" si="42"/>
        <v>#REF!</v>
      </c>
      <c r="BY35" s="55" t="s">
        <v>13</v>
      </c>
      <c r="BZ35" s="58" t="e">
        <f t="shared" ref="BZ35" si="298">HLOOKUP(BY35,pain,2,FALSE)</f>
        <v>#REF!</v>
      </c>
      <c r="CA35" s="59" t="e">
        <f t="shared" si="44"/>
        <v>#REF!</v>
      </c>
      <c r="CB35" s="55" t="s">
        <v>13</v>
      </c>
      <c r="CC35" s="56" t="e">
        <f t="shared" ref="CC35" si="299">HLOOKUP(CB35,pain,2,FALSE)</f>
        <v>#REF!</v>
      </c>
      <c r="CD35" s="57" t="e">
        <f t="shared" si="46"/>
        <v>#REF!</v>
      </c>
      <c r="CE35" s="55" t="s">
        <v>13</v>
      </c>
      <c r="CF35" s="58" t="e">
        <f t="shared" ref="CF35" si="300">HLOOKUP(CE35,pain,2,FALSE)</f>
        <v>#REF!</v>
      </c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</row>
    <row r="36" spans="1:216" ht="21.75" thickTop="1" thickBot="1" x14ac:dyDescent="0.35">
      <c r="A36" s="61"/>
      <c r="B36" s="41">
        <f>'[1]GARRO Cedric'!B4</f>
        <v>0</v>
      </c>
      <c r="C36" s="42">
        <f>'[1]GARRO Cedric'!C4</f>
        <v>0</v>
      </c>
      <c r="D36" s="43">
        <f t="shared" ref="D36:S51" si="301">COUNTIF($AE36:$UG36,D$2)</f>
        <v>2</v>
      </c>
      <c r="E36" s="44">
        <f t="shared" si="301"/>
        <v>0</v>
      </c>
      <c r="F36" s="44">
        <f t="shared" si="301"/>
        <v>0</v>
      </c>
      <c r="G36" s="45">
        <f t="shared" si="301"/>
        <v>0</v>
      </c>
      <c r="H36" s="45">
        <f t="shared" si="301"/>
        <v>0</v>
      </c>
      <c r="I36" s="45">
        <f t="shared" si="301"/>
        <v>0</v>
      </c>
      <c r="J36" s="45">
        <f t="shared" si="301"/>
        <v>0</v>
      </c>
      <c r="K36" s="45">
        <f t="shared" si="301"/>
        <v>0</v>
      </c>
      <c r="L36" s="46">
        <f t="shared" si="301"/>
        <v>0</v>
      </c>
      <c r="M36" s="47">
        <f t="shared" si="301"/>
        <v>16</v>
      </c>
      <c r="N36" s="48">
        <f t="shared" si="301"/>
        <v>0</v>
      </c>
      <c r="O36" s="49">
        <f t="shared" si="301"/>
        <v>0</v>
      </c>
      <c r="P36" s="49">
        <f t="shared" si="301"/>
        <v>0</v>
      </c>
      <c r="Q36" s="50">
        <f t="shared" si="301"/>
        <v>0</v>
      </c>
      <c r="R36" s="51">
        <f t="shared" si="301"/>
        <v>0</v>
      </c>
      <c r="S36" s="51">
        <f t="shared" si="301"/>
        <v>0</v>
      </c>
      <c r="T36" s="51">
        <f t="shared" ref="T36:AD51" si="302">COUNTIF($AE36:$UG36,T$2)</f>
        <v>0</v>
      </c>
      <c r="U36" s="51">
        <f t="shared" si="302"/>
        <v>0</v>
      </c>
      <c r="V36" s="52">
        <f t="shared" si="302"/>
        <v>0</v>
      </c>
      <c r="W36" s="53">
        <f t="shared" si="302"/>
        <v>0</v>
      </c>
      <c r="X36" s="53">
        <f t="shared" si="302"/>
        <v>0</v>
      </c>
      <c r="Y36" s="53">
        <f t="shared" si="302"/>
        <v>0</v>
      </c>
      <c r="Z36" s="53">
        <f t="shared" si="302"/>
        <v>0</v>
      </c>
      <c r="AA36" s="53">
        <f t="shared" si="302"/>
        <v>0</v>
      </c>
      <c r="AB36" s="53">
        <f t="shared" si="302"/>
        <v>0</v>
      </c>
      <c r="AC36" s="53">
        <f t="shared" si="302"/>
        <v>0</v>
      </c>
      <c r="AD36" s="53">
        <f t="shared" si="302"/>
        <v>0</v>
      </c>
      <c r="AE36" s="54" t="e">
        <f t="shared" si="14"/>
        <v>#REF!</v>
      </c>
      <c r="AF36" s="55" t="s">
        <v>13</v>
      </c>
      <c r="AG36" s="56" t="e">
        <f t="shared" ref="AG36:AG67" si="303">HLOOKUP(AF36,pain,2,FALSE)</f>
        <v>#REF!</v>
      </c>
      <c r="AH36" s="57" t="e">
        <f t="shared" si="16"/>
        <v>#REF!</v>
      </c>
      <c r="AI36" s="55" t="s">
        <v>13</v>
      </c>
      <c r="AJ36" s="58" t="e">
        <f t="shared" ref="AJ36:AJ67" si="304">HLOOKUP(AI36,pain,2,FALSE)</f>
        <v>#REF!</v>
      </c>
      <c r="AK36" s="59" t="e">
        <f t="shared" si="212"/>
        <v>#REF!</v>
      </c>
      <c r="AL36" s="55" t="s">
        <v>13</v>
      </c>
      <c r="AM36" s="56" t="e">
        <f t="shared" ref="AM36:AM67" si="305">HLOOKUP(AL36,pain,2,FALSE)</f>
        <v>#REF!</v>
      </c>
      <c r="AN36" s="57" t="e">
        <f t="shared" si="20"/>
        <v>#REF!</v>
      </c>
      <c r="AO36" s="55" t="s">
        <v>2</v>
      </c>
      <c r="AP36" s="58" t="e">
        <f t="shared" ref="AP36:AP67" si="306">HLOOKUP(AO36,pain,2,FALSE)</f>
        <v>#REF!</v>
      </c>
      <c r="AQ36" s="59" t="e">
        <f t="shared" si="22"/>
        <v>#REF!</v>
      </c>
      <c r="AR36" s="55" t="s">
        <v>13</v>
      </c>
      <c r="AS36" s="56" t="e">
        <f t="shared" ref="AS36:AS67" si="307">HLOOKUP(AR36,pain,2,FALSE)</f>
        <v>#REF!</v>
      </c>
      <c r="AT36" s="57" t="e">
        <f t="shared" si="24"/>
        <v>#REF!</v>
      </c>
      <c r="AU36" s="55" t="s">
        <v>2</v>
      </c>
      <c r="AV36" s="58" t="e">
        <f t="shared" ref="AV36:AV67" si="308">HLOOKUP(AU36,pain,2,FALSE)</f>
        <v>#REF!</v>
      </c>
      <c r="AW36" s="59" t="e">
        <f t="shared" si="26"/>
        <v>#REF!</v>
      </c>
      <c r="AX36" s="55" t="s">
        <v>13</v>
      </c>
      <c r="AY36" s="56" t="e">
        <f t="shared" ref="AY36:BE51" si="309">HLOOKUP(AX36,pain,2,FALSE)</f>
        <v>#REF!</v>
      </c>
      <c r="AZ36" s="57" t="e">
        <f t="shared" si="28"/>
        <v>#REF!</v>
      </c>
      <c r="BA36" s="55" t="s">
        <v>13</v>
      </c>
      <c r="BB36" s="58" t="e">
        <f t="shared" ref="BB36:BH51" si="310">HLOOKUP(BA36,pain,2,FALSE)</f>
        <v>#REF!</v>
      </c>
      <c r="BC36" s="59" t="e">
        <f t="shared" si="30"/>
        <v>#REF!</v>
      </c>
      <c r="BD36" s="55" t="s">
        <v>13</v>
      </c>
      <c r="BE36" s="56" t="e">
        <f t="shared" si="309"/>
        <v>#REF!</v>
      </c>
      <c r="BF36" s="57" t="e">
        <f t="shared" si="31"/>
        <v>#REF!</v>
      </c>
      <c r="BG36" s="55" t="s">
        <v>13</v>
      </c>
      <c r="BH36" s="58" t="e">
        <f t="shared" si="310"/>
        <v>#REF!</v>
      </c>
      <c r="BI36" s="59" t="e">
        <f t="shared" si="32"/>
        <v>#REF!</v>
      </c>
      <c r="BJ36" s="55" t="s">
        <v>13</v>
      </c>
      <c r="BK36" s="56" t="e">
        <f t="shared" ref="BK36" si="311">HLOOKUP(BJ36,pain,2,FALSE)</f>
        <v>#REF!</v>
      </c>
      <c r="BL36" s="57" t="e">
        <f t="shared" si="34"/>
        <v>#REF!</v>
      </c>
      <c r="BM36" s="55" t="s">
        <v>13</v>
      </c>
      <c r="BN36" s="58" t="e">
        <f t="shared" ref="BN36" si="312">HLOOKUP(BM36,pain,2,FALSE)</f>
        <v>#REF!</v>
      </c>
      <c r="BO36" s="59" t="e">
        <f t="shared" si="36"/>
        <v>#REF!</v>
      </c>
      <c r="BP36" s="55" t="s">
        <v>13</v>
      </c>
      <c r="BQ36" s="56" t="e">
        <f t="shared" ref="BQ36" si="313">HLOOKUP(BP36,pain,2,FALSE)</f>
        <v>#REF!</v>
      </c>
      <c r="BR36" s="57" t="e">
        <f t="shared" si="38"/>
        <v>#REF!</v>
      </c>
      <c r="BS36" s="55" t="s">
        <v>13</v>
      </c>
      <c r="BT36" s="58" t="e">
        <f t="shared" ref="BT36" si="314">HLOOKUP(BS36,pain,2,FALSE)</f>
        <v>#REF!</v>
      </c>
      <c r="BU36" s="59" t="e">
        <f t="shared" si="40"/>
        <v>#REF!</v>
      </c>
      <c r="BV36" s="55" t="s">
        <v>13</v>
      </c>
      <c r="BW36" s="56" t="e">
        <f t="shared" ref="BW36" si="315">HLOOKUP(BV36,pain,2,FALSE)</f>
        <v>#REF!</v>
      </c>
      <c r="BX36" s="57" t="e">
        <f t="shared" si="42"/>
        <v>#REF!</v>
      </c>
      <c r="BY36" s="55" t="s">
        <v>13</v>
      </c>
      <c r="BZ36" s="58" t="e">
        <f t="shared" ref="BZ36" si="316">HLOOKUP(BY36,pain,2,FALSE)</f>
        <v>#REF!</v>
      </c>
      <c r="CA36" s="59" t="e">
        <f t="shared" si="44"/>
        <v>#REF!</v>
      </c>
      <c r="CB36" s="55" t="s">
        <v>13</v>
      </c>
      <c r="CC36" s="56" t="e">
        <f t="shared" ref="CC36" si="317">HLOOKUP(CB36,pain,2,FALSE)</f>
        <v>#REF!</v>
      </c>
      <c r="CD36" s="57" t="e">
        <f t="shared" si="46"/>
        <v>#REF!</v>
      </c>
      <c r="CE36" s="55" t="s">
        <v>13</v>
      </c>
      <c r="CF36" s="58" t="e">
        <f t="shared" ref="CF36" si="318">HLOOKUP(CE36,pain,2,FALSE)</f>
        <v>#REF!</v>
      </c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  <c r="GK36" s="25"/>
      <c r="GL36" s="25"/>
      <c r="GM36" s="25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25"/>
      <c r="HA36" s="25"/>
      <c r="HB36" s="25"/>
      <c r="HC36" s="25"/>
      <c r="HD36" s="25"/>
      <c r="HE36" s="25"/>
      <c r="HF36" s="25"/>
      <c r="HG36" s="25"/>
      <c r="HH36" s="25"/>
    </row>
    <row r="37" spans="1:216" ht="21.75" thickTop="1" thickBot="1" x14ac:dyDescent="0.35">
      <c r="A37" s="61"/>
      <c r="B37" s="41">
        <f>'[1]GUYOMAR  Florian'!B5</f>
        <v>0</v>
      </c>
      <c r="C37" s="42">
        <f>'[1]GUYOMAR  Florian'!C5</f>
        <v>0</v>
      </c>
      <c r="D37" s="43">
        <f t="shared" si="301"/>
        <v>2</v>
      </c>
      <c r="E37" s="44">
        <f t="shared" si="301"/>
        <v>0</v>
      </c>
      <c r="F37" s="44">
        <f t="shared" si="301"/>
        <v>0</v>
      </c>
      <c r="G37" s="45">
        <f t="shared" si="301"/>
        <v>0</v>
      </c>
      <c r="H37" s="45">
        <f t="shared" si="301"/>
        <v>0</v>
      </c>
      <c r="I37" s="45">
        <f t="shared" si="301"/>
        <v>0</v>
      </c>
      <c r="J37" s="45">
        <f t="shared" si="301"/>
        <v>0</v>
      </c>
      <c r="K37" s="45">
        <f t="shared" si="301"/>
        <v>0</v>
      </c>
      <c r="L37" s="46">
        <f t="shared" si="301"/>
        <v>0</v>
      </c>
      <c r="M37" s="47">
        <f t="shared" si="301"/>
        <v>16</v>
      </c>
      <c r="N37" s="48">
        <f t="shared" si="301"/>
        <v>0</v>
      </c>
      <c r="O37" s="49">
        <f t="shared" si="301"/>
        <v>0</v>
      </c>
      <c r="P37" s="49">
        <f t="shared" si="301"/>
        <v>0</v>
      </c>
      <c r="Q37" s="50">
        <f t="shared" si="301"/>
        <v>0</v>
      </c>
      <c r="R37" s="51">
        <f t="shared" si="301"/>
        <v>0</v>
      </c>
      <c r="S37" s="51">
        <f t="shared" si="301"/>
        <v>0</v>
      </c>
      <c r="T37" s="51">
        <f t="shared" si="302"/>
        <v>0</v>
      </c>
      <c r="U37" s="51">
        <f t="shared" si="302"/>
        <v>0</v>
      </c>
      <c r="V37" s="52">
        <f t="shared" si="302"/>
        <v>0</v>
      </c>
      <c r="W37" s="53">
        <f t="shared" si="302"/>
        <v>0</v>
      </c>
      <c r="X37" s="53">
        <f t="shared" si="302"/>
        <v>0</v>
      </c>
      <c r="Y37" s="53">
        <f t="shared" si="302"/>
        <v>0</v>
      </c>
      <c r="Z37" s="53">
        <f t="shared" si="302"/>
        <v>0</v>
      </c>
      <c r="AA37" s="53">
        <f t="shared" si="302"/>
        <v>0</v>
      </c>
      <c r="AB37" s="53">
        <f t="shared" si="302"/>
        <v>0</v>
      </c>
      <c r="AC37" s="53">
        <f t="shared" si="302"/>
        <v>0</v>
      </c>
      <c r="AD37" s="53">
        <f t="shared" si="302"/>
        <v>0</v>
      </c>
      <c r="AE37" s="54" t="e">
        <f t="shared" si="14"/>
        <v>#REF!</v>
      </c>
      <c r="AF37" s="55" t="s">
        <v>13</v>
      </c>
      <c r="AG37" s="56" t="e">
        <f t="shared" si="303"/>
        <v>#REF!</v>
      </c>
      <c r="AH37" s="57" t="e">
        <f t="shared" si="16"/>
        <v>#REF!</v>
      </c>
      <c r="AI37" s="55" t="s">
        <v>13</v>
      </c>
      <c r="AJ37" s="58" t="e">
        <f t="shared" si="304"/>
        <v>#REF!</v>
      </c>
      <c r="AK37" s="59" t="e">
        <f t="shared" si="212"/>
        <v>#REF!</v>
      </c>
      <c r="AL37" s="55" t="s">
        <v>13</v>
      </c>
      <c r="AM37" s="56" t="e">
        <f t="shared" si="305"/>
        <v>#REF!</v>
      </c>
      <c r="AN37" s="57" t="e">
        <f t="shared" si="20"/>
        <v>#REF!</v>
      </c>
      <c r="AO37" s="55" t="s">
        <v>2</v>
      </c>
      <c r="AP37" s="58" t="e">
        <f t="shared" si="306"/>
        <v>#REF!</v>
      </c>
      <c r="AQ37" s="59" t="e">
        <f t="shared" si="22"/>
        <v>#REF!</v>
      </c>
      <c r="AR37" s="55" t="s">
        <v>13</v>
      </c>
      <c r="AS37" s="56" t="e">
        <f t="shared" si="307"/>
        <v>#REF!</v>
      </c>
      <c r="AT37" s="57" t="e">
        <f t="shared" si="24"/>
        <v>#REF!</v>
      </c>
      <c r="AU37" s="55" t="s">
        <v>2</v>
      </c>
      <c r="AV37" s="58" t="e">
        <f t="shared" si="308"/>
        <v>#REF!</v>
      </c>
      <c r="AW37" s="59" t="e">
        <f t="shared" si="26"/>
        <v>#REF!</v>
      </c>
      <c r="AX37" s="55" t="s">
        <v>13</v>
      </c>
      <c r="AY37" s="56" t="e">
        <f t="shared" si="309"/>
        <v>#REF!</v>
      </c>
      <c r="AZ37" s="57" t="e">
        <f t="shared" si="28"/>
        <v>#REF!</v>
      </c>
      <c r="BA37" s="55" t="s">
        <v>13</v>
      </c>
      <c r="BB37" s="58" t="e">
        <f t="shared" si="310"/>
        <v>#REF!</v>
      </c>
      <c r="BC37" s="59" t="e">
        <f t="shared" si="30"/>
        <v>#REF!</v>
      </c>
      <c r="BD37" s="55" t="s">
        <v>13</v>
      </c>
      <c r="BE37" s="56" t="e">
        <f t="shared" si="309"/>
        <v>#REF!</v>
      </c>
      <c r="BF37" s="57" t="e">
        <f t="shared" si="31"/>
        <v>#REF!</v>
      </c>
      <c r="BG37" s="55" t="s">
        <v>13</v>
      </c>
      <c r="BH37" s="58" t="e">
        <f t="shared" si="310"/>
        <v>#REF!</v>
      </c>
      <c r="BI37" s="59" t="e">
        <f t="shared" si="32"/>
        <v>#REF!</v>
      </c>
      <c r="BJ37" s="55" t="s">
        <v>13</v>
      </c>
      <c r="BK37" s="56" t="e">
        <f t="shared" ref="BK37" si="319">HLOOKUP(BJ37,pain,2,FALSE)</f>
        <v>#REF!</v>
      </c>
      <c r="BL37" s="57" t="e">
        <f t="shared" si="34"/>
        <v>#REF!</v>
      </c>
      <c r="BM37" s="55" t="s">
        <v>13</v>
      </c>
      <c r="BN37" s="58" t="e">
        <f t="shared" ref="BN37" si="320">HLOOKUP(BM37,pain,2,FALSE)</f>
        <v>#REF!</v>
      </c>
      <c r="BO37" s="59" t="e">
        <f t="shared" si="36"/>
        <v>#REF!</v>
      </c>
      <c r="BP37" s="55" t="s">
        <v>13</v>
      </c>
      <c r="BQ37" s="56" t="e">
        <f t="shared" ref="BQ37" si="321">HLOOKUP(BP37,pain,2,FALSE)</f>
        <v>#REF!</v>
      </c>
      <c r="BR37" s="57" t="e">
        <f t="shared" si="38"/>
        <v>#REF!</v>
      </c>
      <c r="BS37" s="55" t="s">
        <v>13</v>
      </c>
      <c r="BT37" s="58" t="e">
        <f t="shared" ref="BT37" si="322">HLOOKUP(BS37,pain,2,FALSE)</f>
        <v>#REF!</v>
      </c>
      <c r="BU37" s="59" t="e">
        <f t="shared" si="40"/>
        <v>#REF!</v>
      </c>
      <c r="BV37" s="55" t="s">
        <v>13</v>
      </c>
      <c r="BW37" s="56" t="e">
        <f t="shared" ref="BW37" si="323">HLOOKUP(BV37,pain,2,FALSE)</f>
        <v>#REF!</v>
      </c>
      <c r="BX37" s="57" t="e">
        <f t="shared" si="42"/>
        <v>#REF!</v>
      </c>
      <c r="BY37" s="55" t="s">
        <v>13</v>
      </c>
      <c r="BZ37" s="58" t="e">
        <f t="shared" ref="BZ37" si="324">HLOOKUP(BY37,pain,2,FALSE)</f>
        <v>#REF!</v>
      </c>
      <c r="CA37" s="59" t="e">
        <f t="shared" si="44"/>
        <v>#REF!</v>
      </c>
      <c r="CB37" s="55" t="s">
        <v>13</v>
      </c>
      <c r="CC37" s="56" t="e">
        <f t="shared" ref="CC37" si="325">HLOOKUP(CB37,pain,2,FALSE)</f>
        <v>#REF!</v>
      </c>
      <c r="CD37" s="57" t="e">
        <f t="shared" si="46"/>
        <v>#REF!</v>
      </c>
      <c r="CE37" s="55" t="s">
        <v>13</v>
      </c>
      <c r="CF37" s="58" t="e">
        <f t="shared" ref="CF37" si="326">HLOOKUP(CE37,pain,2,FALSE)</f>
        <v>#REF!</v>
      </c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</row>
    <row r="38" spans="1:216" ht="21.75" thickTop="1" thickBot="1" x14ac:dyDescent="0.35">
      <c r="A38" s="61"/>
      <c r="B38" s="41">
        <f>'[1]HUVIER Maxence'!B4</f>
        <v>0</v>
      </c>
      <c r="C38" s="42">
        <f>'[1]HUVIER Maxence'!C4</f>
        <v>0</v>
      </c>
      <c r="D38" s="43">
        <f t="shared" si="301"/>
        <v>2</v>
      </c>
      <c r="E38" s="44">
        <f t="shared" si="301"/>
        <v>0</v>
      </c>
      <c r="F38" s="44">
        <f t="shared" si="301"/>
        <v>0</v>
      </c>
      <c r="G38" s="45">
        <f t="shared" si="301"/>
        <v>0</v>
      </c>
      <c r="H38" s="45">
        <f t="shared" si="301"/>
        <v>0</v>
      </c>
      <c r="I38" s="45">
        <f t="shared" si="301"/>
        <v>0</v>
      </c>
      <c r="J38" s="45">
        <f t="shared" si="301"/>
        <v>0</v>
      </c>
      <c r="K38" s="45">
        <f t="shared" si="301"/>
        <v>0</v>
      </c>
      <c r="L38" s="46">
        <f t="shared" si="301"/>
        <v>0</v>
      </c>
      <c r="M38" s="47">
        <f t="shared" si="301"/>
        <v>16</v>
      </c>
      <c r="N38" s="48">
        <f t="shared" si="301"/>
        <v>0</v>
      </c>
      <c r="O38" s="49">
        <f t="shared" si="301"/>
        <v>0</v>
      </c>
      <c r="P38" s="49">
        <f t="shared" si="301"/>
        <v>0</v>
      </c>
      <c r="Q38" s="50">
        <f t="shared" si="301"/>
        <v>0</v>
      </c>
      <c r="R38" s="51">
        <f t="shared" si="301"/>
        <v>0</v>
      </c>
      <c r="S38" s="51">
        <f t="shared" si="301"/>
        <v>0</v>
      </c>
      <c r="T38" s="51">
        <f t="shared" si="302"/>
        <v>0</v>
      </c>
      <c r="U38" s="51">
        <f t="shared" si="302"/>
        <v>0</v>
      </c>
      <c r="V38" s="52">
        <f t="shared" si="302"/>
        <v>0</v>
      </c>
      <c r="W38" s="53">
        <f t="shared" si="302"/>
        <v>0</v>
      </c>
      <c r="X38" s="53">
        <f t="shared" si="302"/>
        <v>0</v>
      </c>
      <c r="Y38" s="53">
        <f t="shared" si="302"/>
        <v>0</v>
      </c>
      <c r="Z38" s="53">
        <f t="shared" si="302"/>
        <v>0</v>
      </c>
      <c r="AA38" s="53">
        <f t="shared" si="302"/>
        <v>0</v>
      </c>
      <c r="AB38" s="53">
        <f t="shared" si="302"/>
        <v>0</v>
      </c>
      <c r="AC38" s="53">
        <f t="shared" si="302"/>
        <v>0</v>
      </c>
      <c r="AD38" s="53">
        <f t="shared" si="302"/>
        <v>0</v>
      </c>
      <c r="AE38" s="54" t="e">
        <f t="shared" si="14"/>
        <v>#REF!</v>
      </c>
      <c r="AF38" s="55" t="s">
        <v>13</v>
      </c>
      <c r="AG38" s="56" t="e">
        <f t="shared" si="303"/>
        <v>#REF!</v>
      </c>
      <c r="AH38" s="57" t="e">
        <f t="shared" si="16"/>
        <v>#REF!</v>
      </c>
      <c r="AI38" s="55" t="s">
        <v>13</v>
      </c>
      <c r="AJ38" s="58" t="e">
        <f t="shared" si="304"/>
        <v>#REF!</v>
      </c>
      <c r="AK38" s="59" t="e">
        <f t="shared" si="212"/>
        <v>#REF!</v>
      </c>
      <c r="AL38" s="55" t="s">
        <v>13</v>
      </c>
      <c r="AM38" s="56" t="e">
        <f t="shared" si="305"/>
        <v>#REF!</v>
      </c>
      <c r="AN38" s="57" t="e">
        <f t="shared" si="20"/>
        <v>#REF!</v>
      </c>
      <c r="AO38" s="55" t="s">
        <v>2</v>
      </c>
      <c r="AP38" s="58" t="e">
        <f t="shared" si="306"/>
        <v>#REF!</v>
      </c>
      <c r="AQ38" s="59" t="e">
        <f t="shared" si="22"/>
        <v>#REF!</v>
      </c>
      <c r="AR38" s="55" t="s">
        <v>13</v>
      </c>
      <c r="AS38" s="56" t="e">
        <f t="shared" si="307"/>
        <v>#REF!</v>
      </c>
      <c r="AT38" s="57" t="e">
        <f t="shared" si="24"/>
        <v>#REF!</v>
      </c>
      <c r="AU38" s="55" t="s">
        <v>2</v>
      </c>
      <c r="AV38" s="58" t="e">
        <f t="shared" si="308"/>
        <v>#REF!</v>
      </c>
      <c r="AW38" s="59" t="e">
        <f t="shared" si="26"/>
        <v>#REF!</v>
      </c>
      <c r="AX38" s="55" t="s">
        <v>13</v>
      </c>
      <c r="AY38" s="56" t="e">
        <f t="shared" si="309"/>
        <v>#REF!</v>
      </c>
      <c r="AZ38" s="57" t="e">
        <f t="shared" si="28"/>
        <v>#REF!</v>
      </c>
      <c r="BA38" s="55" t="s">
        <v>13</v>
      </c>
      <c r="BB38" s="58" t="e">
        <f t="shared" si="310"/>
        <v>#REF!</v>
      </c>
      <c r="BC38" s="59" t="e">
        <f t="shared" si="30"/>
        <v>#REF!</v>
      </c>
      <c r="BD38" s="55" t="s">
        <v>13</v>
      </c>
      <c r="BE38" s="56" t="e">
        <f t="shared" si="309"/>
        <v>#REF!</v>
      </c>
      <c r="BF38" s="57" t="e">
        <f t="shared" si="31"/>
        <v>#REF!</v>
      </c>
      <c r="BG38" s="55" t="s">
        <v>13</v>
      </c>
      <c r="BH38" s="58" t="e">
        <f t="shared" si="310"/>
        <v>#REF!</v>
      </c>
      <c r="BI38" s="59" t="e">
        <f t="shared" si="32"/>
        <v>#REF!</v>
      </c>
      <c r="BJ38" s="55" t="s">
        <v>13</v>
      </c>
      <c r="BK38" s="56" t="e">
        <f t="shared" ref="BK38" si="327">HLOOKUP(BJ38,pain,2,FALSE)</f>
        <v>#REF!</v>
      </c>
      <c r="BL38" s="57" t="e">
        <f t="shared" si="34"/>
        <v>#REF!</v>
      </c>
      <c r="BM38" s="55" t="s">
        <v>13</v>
      </c>
      <c r="BN38" s="58" t="e">
        <f t="shared" ref="BN38" si="328">HLOOKUP(BM38,pain,2,FALSE)</f>
        <v>#REF!</v>
      </c>
      <c r="BO38" s="59" t="e">
        <f t="shared" si="36"/>
        <v>#REF!</v>
      </c>
      <c r="BP38" s="55" t="s">
        <v>13</v>
      </c>
      <c r="BQ38" s="56" t="e">
        <f t="shared" ref="BQ38" si="329">HLOOKUP(BP38,pain,2,FALSE)</f>
        <v>#REF!</v>
      </c>
      <c r="BR38" s="57" t="e">
        <f t="shared" si="38"/>
        <v>#REF!</v>
      </c>
      <c r="BS38" s="55" t="s">
        <v>13</v>
      </c>
      <c r="BT38" s="58" t="e">
        <f t="shared" ref="BT38" si="330">HLOOKUP(BS38,pain,2,FALSE)</f>
        <v>#REF!</v>
      </c>
      <c r="BU38" s="59" t="e">
        <f t="shared" si="40"/>
        <v>#REF!</v>
      </c>
      <c r="BV38" s="55" t="s">
        <v>13</v>
      </c>
      <c r="BW38" s="56" t="e">
        <f t="shared" ref="BW38" si="331">HLOOKUP(BV38,pain,2,FALSE)</f>
        <v>#REF!</v>
      </c>
      <c r="BX38" s="57" t="e">
        <f t="shared" si="42"/>
        <v>#REF!</v>
      </c>
      <c r="BY38" s="55" t="s">
        <v>13</v>
      </c>
      <c r="BZ38" s="58" t="e">
        <f t="shared" ref="BZ38" si="332">HLOOKUP(BY38,pain,2,FALSE)</f>
        <v>#REF!</v>
      </c>
      <c r="CA38" s="59" t="e">
        <f t="shared" si="44"/>
        <v>#REF!</v>
      </c>
      <c r="CB38" s="55" t="s">
        <v>13</v>
      </c>
      <c r="CC38" s="56" t="e">
        <f t="shared" ref="CC38" si="333">HLOOKUP(CB38,pain,2,FALSE)</f>
        <v>#REF!</v>
      </c>
      <c r="CD38" s="57" t="e">
        <f t="shared" si="46"/>
        <v>#REF!</v>
      </c>
      <c r="CE38" s="55" t="s">
        <v>13</v>
      </c>
      <c r="CF38" s="58" t="e">
        <f t="shared" ref="CF38" si="334">HLOOKUP(CE38,pain,2,FALSE)</f>
        <v>#REF!</v>
      </c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</row>
    <row r="39" spans="1:216" ht="21.75" thickTop="1" thickBot="1" x14ac:dyDescent="0.35">
      <c r="A39" s="61"/>
      <c r="B39" s="41">
        <f>'[1]KOUKOUI Aeriti'!B4</f>
        <v>0</v>
      </c>
      <c r="C39" s="42">
        <f>'[1]KOUKOUI Aeriti'!C4</f>
        <v>0</v>
      </c>
      <c r="D39" s="43">
        <f t="shared" si="301"/>
        <v>2</v>
      </c>
      <c r="E39" s="44">
        <f t="shared" si="301"/>
        <v>0</v>
      </c>
      <c r="F39" s="44">
        <f t="shared" si="301"/>
        <v>0</v>
      </c>
      <c r="G39" s="45">
        <f t="shared" si="301"/>
        <v>0</v>
      </c>
      <c r="H39" s="45">
        <f t="shared" si="301"/>
        <v>0</v>
      </c>
      <c r="I39" s="45">
        <f t="shared" si="301"/>
        <v>0</v>
      </c>
      <c r="J39" s="45">
        <f t="shared" si="301"/>
        <v>0</v>
      </c>
      <c r="K39" s="45">
        <f t="shared" si="301"/>
        <v>0</v>
      </c>
      <c r="L39" s="46">
        <f t="shared" si="301"/>
        <v>0</v>
      </c>
      <c r="M39" s="47">
        <f t="shared" si="301"/>
        <v>16</v>
      </c>
      <c r="N39" s="48">
        <f t="shared" si="301"/>
        <v>0</v>
      </c>
      <c r="O39" s="49">
        <f t="shared" si="301"/>
        <v>0</v>
      </c>
      <c r="P39" s="49">
        <f t="shared" si="301"/>
        <v>0</v>
      </c>
      <c r="Q39" s="50">
        <f t="shared" si="301"/>
        <v>0</v>
      </c>
      <c r="R39" s="51">
        <f t="shared" si="301"/>
        <v>0</v>
      </c>
      <c r="S39" s="51">
        <f t="shared" si="301"/>
        <v>0</v>
      </c>
      <c r="T39" s="51">
        <f t="shared" si="302"/>
        <v>0</v>
      </c>
      <c r="U39" s="51">
        <f t="shared" si="302"/>
        <v>0</v>
      </c>
      <c r="V39" s="52">
        <f t="shared" si="302"/>
        <v>0</v>
      </c>
      <c r="W39" s="53">
        <f t="shared" si="302"/>
        <v>0</v>
      </c>
      <c r="X39" s="53">
        <f t="shared" si="302"/>
        <v>0</v>
      </c>
      <c r="Y39" s="53">
        <f t="shared" si="302"/>
        <v>0</v>
      </c>
      <c r="Z39" s="53">
        <f t="shared" si="302"/>
        <v>0</v>
      </c>
      <c r="AA39" s="53">
        <f t="shared" si="302"/>
        <v>0</v>
      </c>
      <c r="AB39" s="53">
        <f t="shared" si="302"/>
        <v>0</v>
      </c>
      <c r="AC39" s="53">
        <f t="shared" si="302"/>
        <v>0</v>
      </c>
      <c r="AD39" s="53">
        <f t="shared" si="302"/>
        <v>0</v>
      </c>
      <c r="AE39" s="54" t="e">
        <f t="shared" si="14"/>
        <v>#REF!</v>
      </c>
      <c r="AF39" s="55" t="s">
        <v>13</v>
      </c>
      <c r="AG39" s="56" t="e">
        <f t="shared" si="303"/>
        <v>#REF!</v>
      </c>
      <c r="AH39" s="57" t="e">
        <f t="shared" si="16"/>
        <v>#REF!</v>
      </c>
      <c r="AI39" s="55" t="s">
        <v>13</v>
      </c>
      <c r="AJ39" s="58" t="e">
        <f t="shared" si="304"/>
        <v>#REF!</v>
      </c>
      <c r="AK39" s="59" t="e">
        <f t="shared" si="212"/>
        <v>#REF!</v>
      </c>
      <c r="AL39" s="55" t="s">
        <v>13</v>
      </c>
      <c r="AM39" s="56" t="e">
        <f t="shared" si="305"/>
        <v>#REF!</v>
      </c>
      <c r="AN39" s="57" t="e">
        <f t="shared" si="20"/>
        <v>#REF!</v>
      </c>
      <c r="AO39" s="55" t="s">
        <v>2</v>
      </c>
      <c r="AP39" s="58" t="e">
        <f t="shared" si="306"/>
        <v>#REF!</v>
      </c>
      <c r="AQ39" s="59" t="e">
        <f t="shared" si="22"/>
        <v>#REF!</v>
      </c>
      <c r="AR39" s="55" t="s">
        <v>13</v>
      </c>
      <c r="AS39" s="56" t="e">
        <f t="shared" si="307"/>
        <v>#REF!</v>
      </c>
      <c r="AT39" s="57" t="e">
        <f t="shared" si="24"/>
        <v>#REF!</v>
      </c>
      <c r="AU39" s="55" t="s">
        <v>2</v>
      </c>
      <c r="AV39" s="58" t="e">
        <f t="shared" si="308"/>
        <v>#REF!</v>
      </c>
      <c r="AW39" s="59" t="e">
        <f t="shared" si="26"/>
        <v>#REF!</v>
      </c>
      <c r="AX39" s="55" t="s">
        <v>13</v>
      </c>
      <c r="AY39" s="56" t="e">
        <f t="shared" si="309"/>
        <v>#REF!</v>
      </c>
      <c r="AZ39" s="57" t="e">
        <f t="shared" si="28"/>
        <v>#REF!</v>
      </c>
      <c r="BA39" s="55" t="s">
        <v>13</v>
      </c>
      <c r="BB39" s="58" t="e">
        <f t="shared" si="310"/>
        <v>#REF!</v>
      </c>
      <c r="BC39" s="59" t="e">
        <f t="shared" si="30"/>
        <v>#REF!</v>
      </c>
      <c r="BD39" s="55" t="s">
        <v>13</v>
      </c>
      <c r="BE39" s="56" t="e">
        <f t="shared" si="309"/>
        <v>#REF!</v>
      </c>
      <c r="BF39" s="57" t="e">
        <f t="shared" si="31"/>
        <v>#REF!</v>
      </c>
      <c r="BG39" s="55" t="s">
        <v>13</v>
      </c>
      <c r="BH39" s="58" t="e">
        <f t="shared" si="310"/>
        <v>#REF!</v>
      </c>
      <c r="BI39" s="59" t="e">
        <f t="shared" si="32"/>
        <v>#REF!</v>
      </c>
      <c r="BJ39" s="55" t="s">
        <v>13</v>
      </c>
      <c r="BK39" s="56" t="e">
        <f t="shared" ref="BK39" si="335">HLOOKUP(BJ39,pain,2,FALSE)</f>
        <v>#REF!</v>
      </c>
      <c r="BL39" s="57" t="e">
        <f t="shared" si="34"/>
        <v>#REF!</v>
      </c>
      <c r="BM39" s="55" t="s">
        <v>13</v>
      </c>
      <c r="BN39" s="58" t="e">
        <f t="shared" ref="BN39" si="336">HLOOKUP(BM39,pain,2,FALSE)</f>
        <v>#REF!</v>
      </c>
      <c r="BO39" s="59" t="e">
        <f t="shared" si="36"/>
        <v>#REF!</v>
      </c>
      <c r="BP39" s="55" t="s">
        <v>13</v>
      </c>
      <c r="BQ39" s="56" t="e">
        <f t="shared" ref="BQ39" si="337">HLOOKUP(BP39,pain,2,FALSE)</f>
        <v>#REF!</v>
      </c>
      <c r="BR39" s="57" t="e">
        <f t="shared" si="38"/>
        <v>#REF!</v>
      </c>
      <c r="BS39" s="55" t="s">
        <v>13</v>
      </c>
      <c r="BT39" s="58" t="e">
        <f t="shared" ref="BT39" si="338">HLOOKUP(BS39,pain,2,FALSE)</f>
        <v>#REF!</v>
      </c>
      <c r="BU39" s="59" t="e">
        <f t="shared" si="40"/>
        <v>#REF!</v>
      </c>
      <c r="BV39" s="55" t="s">
        <v>13</v>
      </c>
      <c r="BW39" s="56" t="e">
        <f t="shared" ref="BW39" si="339">HLOOKUP(BV39,pain,2,FALSE)</f>
        <v>#REF!</v>
      </c>
      <c r="BX39" s="57" t="e">
        <f t="shared" si="42"/>
        <v>#REF!</v>
      </c>
      <c r="BY39" s="55" t="s">
        <v>13</v>
      </c>
      <c r="BZ39" s="58" t="e">
        <f t="shared" ref="BZ39" si="340">HLOOKUP(BY39,pain,2,FALSE)</f>
        <v>#REF!</v>
      </c>
      <c r="CA39" s="59" t="e">
        <f t="shared" si="44"/>
        <v>#REF!</v>
      </c>
      <c r="CB39" s="55" t="s">
        <v>13</v>
      </c>
      <c r="CC39" s="56" t="e">
        <f t="shared" ref="CC39" si="341">HLOOKUP(CB39,pain,2,FALSE)</f>
        <v>#REF!</v>
      </c>
      <c r="CD39" s="57" t="e">
        <f t="shared" si="46"/>
        <v>#REF!</v>
      </c>
      <c r="CE39" s="55" t="s">
        <v>13</v>
      </c>
      <c r="CF39" s="58" t="e">
        <f t="shared" ref="CF39" si="342">HLOOKUP(CE39,pain,2,FALSE)</f>
        <v>#REF!</v>
      </c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</row>
    <row r="40" spans="1:216" ht="21.75" thickTop="1" thickBot="1" x14ac:dyDescent="0.35">
      <c r="A40" s="61"/>
      <c r="B40" s="41">
        <f>'[1]LAFFUT Gerome'!B4</f>
        <v>0</v>
      </c>
      <c r="C40" s="42">
        <f>'[1]LAFFUT Gerome'!C4</f>
        <v>0</v>
      </c>
      <c r="D40" s="43">
        <f t="shared" si="301"/>
        <v>2</v>
      </c>
      <c r="E40" s="44">
        <f t="shared" si="301"/>
        <v>0</v>
      </c>
      <c r="F40" s="44">
        <f t="shared" si="301"/>
        <v>0</v>
      </c>
      <c r="G40" s="45">
        <f t="shared" si="301"/>
        <v>0</v>
      </c>
      <c r="H40" s="45">
        <f t="shared" si="301"/>
        <v>0</v>
      </c>
      <c r="I40" s="45">
        <f t="shared" si="301"/>
        <v>0</v>
      </c>
      <c r="J40" s="45">
        <f t="shared" si="301"/>
        <v>0</v>
      </c>
      <c r="K40" s="45">
        <f t="shared" si="301"/>
        <v>0</v>
      </c>
      <c r="L40" s="46">
        <f t="shared" si="301"/>
        <v>0</v>
      </c>
      <c r="M40" s="47">
        <f t="shared" si="301"/>
        <v>16</v>
      </c>
      <c r="N40" s="48">
        <f t="shared" si="301"/>
        <v>0</v>
      </c>
      <c r="O40" s="49">
        <f t="shared" si="301"/>
        <v>0</v>
      </c>
      <c r="P40" s="49">
        <f t="shared" si="301"/>
        <v>0</v>
      </c>
      <c r="Q40" s="50">
        <f t="shared" si="301"/>
        <v>0</v>
      </c>
      <c r="R40" s="51">
        <f t="shared" si="301"/>
        <v>0</v>
      </c>
      <c r="S40" s="51">
        <f t="shared" si="301"/>
        <v>0</v>
      </c>
      <c r="T40" s="51">
        <f t="shared" si="302"/>
        <v>0</v>
      </c>
      <c r="U40" s="51">
        <f t="shared" si="302"/>
        <v>0</v>
      </c>
      <c r="V40" s="52">
        <f t="shared" si="302"/>
        <v>0</v>
      </c>
      <c r="W40" s="53">
        <f t="shared" si="302"/>
        <v>0</v>
      </c>
      <c r="X40" s="53">
        <f t="shared" si="302"/>
        <v>0</v>
      </c>
      <c r="Y40" s="53">
        <f t="shared" si="302"/>
        <v>0</v>
      </c>
      <c r="Z40" s="53">
        <f t="shared" si="302"/>
        <v>0</v>
      </c>
      <c r="AA40" s="53">
        <f t="shared" si="302"/>
        <v>0</v>
      </c>
      <c r="AB40" s="53">
        <f t="shared" si="302"/>
        <v>0</v>
      </c>
      <c r="AC40" s="53">
        <f t="shared" si="302"/>
        <v>0</v>
      </c>
      <c r="AD40" s="53">
        <f t="shared" si="302"/>
        <v>0</v>
      </c>
      <c r="AE40" s="54" t="e">
        <f t="shared" si="14"/>
        <v>#REF!</v>
      </c>
      <c r="AF40" s="55" t="s">
        <v>13</v>
      </c>
      <c r="AG40" s="56" t="e">
        <f t="shared" si="303"/>
        <v>#REF!</v>
      </c>
      <c r="AH40" s="57" t="e">
        <f t="shared" si="16"/>
        <v>#REF!</v>
      </c>
      <c r="AI40" s="55" t="s">
        <v>13</v>
      </c>
      <c r="AJ40" s="58" t="e">
        <f t="shared" si="304"/>
        <v>#REF!</v>
      </c>
      <c r="AK40" s="59" t="e">
        <f t="shared" si="212"/>
        <v>#REF!</v>
      </c>
      <c r="AL40" s="55" t="s">
        <v>13</v>
      </c>
      <c r="AM40" s="56" t="e">
        <f t="shared" si="305"/>
        <v>#REF!</v>
      </c>
      <c r="AN40" s="57" t="e">
        <f t="shared" si="20"/>
        <v>#REF!</v>
      </c>
      <c r="AO40" s="55" t="s">
        <v>2</v>
      </c>
      <c r="AP40" s="58" t="e">
        <f t="shared" si="306"/>
        <v>#REF!</v>
      </c>
      <c r="AQ40" s="59" t="e">
        <f t="shared" si="22"/>
        <v>#REF!</v>
      </c>
      <c r="AR40" s="55" t="s">
        <v>13</v>
      </c>
      <c r="AS40" s="56" t="e">
        <f t="shared" si="307"/>
        <v>#REF!</v>
      </c>
      <c r="AT40" s="57" t="e">
        <f t="shared" si="24"/>
        <v>#REF!</v>
      </c>
      <c r="AU40" s="55" t="s">
        <v>2</v>
      </c>
      <c r="AV40" s="58" t="e">
        <f t="shared" si="308"/>
        <v>#REF!</v>
      </c>
      <c r="AW40" s="59" t="e">
        <f t="shared" si="26"/>
        <v>#REF!</v>
      </c>
      <c r="AX40" s="55" t="s">
        <v>13</v>
      </c>
      <c r="AY40" s="56" t="e">
        <f t="shared" si="309"/>
        <v>#REF!</v>
      </c>
      <c r="AZ40" s="57" t="e">
        <f t="shared" si="28"/>
        <v>#REF!</v>
      </c>
      <c r="BA40" s="55" t="s">
        <v>13</v>
      </c>
      <c r="BB40" s="58" t="e">
        <f t="shared" si="310"/>
        <v>#REF!</v>
      </c>
      <c r="BC40" s="59" t="e">
        <f t="shared" si="30"/>
        <v>#REF!</v>
      </c>
      <c r="BD40" s="55" t="s">
        <v>13</v>
      </c>
      <c r="BE40" s="56" t="e">
        <f t="shared" si="309"/>
        <v>#REF!</v>
      </c>
      <c r="BF40" s="57" t="e">
        <f t="shared" si="31"/>
        <v>#REF!</v>
      </c>
      <c r="BG40" s="55" t="s">
        <v>13</v>
      </c>
      <c r="BH40" s="58" t="e">
        <f t="shared" si="310"/>
        <v>#REF!</v>
      </c>
      <c r="BI40" s="59" t="e">
        <f t="shared" si="32"/>
        <v>#REF!</v>
      </c>
      <c r="BJ40" s="55" t="s">
        <v>13</v>
      </c>
      <c r="BK40" s="56" t="e">
        <f t="shared" ref="BK40" si="343">HLOOKUP(BJ40,pain,2,FALSE)</f>
        <v>#REF!</v>
      </c>
      <c r="BL40" s="57" t="e">
        <f t="shared" si="34"/>
        <v>#REF!</v>
      </c>
      <c r="BM40" s="55" t="s">
        <v>13</v>
      </c>
      <c r="BN40" s="58" t="e">
        <f t="shared" ref="BN40" si="344">HLOOKUP(BM40,pain,2,FALSE)</f>
        <v>#REF!</v>
      </c>
      <c r="BO40" s="59" t="e">
        <f t="shared" si="36"/>
        <v>#REF!</v>
      </c>
      <c r="BP40" s="55" t="s">
        <v>13</v>
      </c>
      <c r="BQ40" s="56" t="e">
        <f t="shared" ref="BQ40" si="345">HLOOKUP(BP40,pain,2,FALSE)</f>
        <v>#REF!</v>
      </c>
      <c r="BR40" s="57" t="e">
        <f t="shared" si="38"/>
        <v>#REF!</v>
      </c>
      <c r="BS40" s="55" t="s">
        <v>13</v>
      </c>
      <c r="BT40" s="58" t="e">
        <f t="shared" ref="BT40" si="346">HLOOKUP(BS40,pain,2,FALSE)</f>
        <v>#REF!</v>
      </c>
      <c r="BU40" s="59" t="e">
        <f t="shared" si="40"/>
        <v>#REF!</v>
      </c>
      <c r="BV40" s="55" t="s">
        <v>13</v>
      </c>
      <c r="BW40" s="56" t="e">
        <f t="shared" ref="BW40" si="347">HLOOKUP(BV40,pain,2,FALSE)</f>
        <v>#REF!</v>
      </c>
      <c r="BX40" s="57" t="e">
        <f t="shared" si="42"/>
        <v>#REF!</v>
      </c>
      <c r="BY40" s="55" t="s">
        <v>13</v>
      </c>
      <c r="BZ40" s="58" t="e">
        <f t="shared" ref="BZ40" si="348">HLOOKUP(BY40,pain,2,FALSE)</f>
        <v>#REF!</v>
      </c>
      <c r="CA40" s="59" t="e">
        <f t="shared" si="44"/>
        <v>#REF!</v>
      </c>
      <c r="CB40" s="55" t="s">
        <v>13</v>
      </c>
      <c r="CC40" s="56" t="e">
        <f t="shared" ref="CC40" si="349">HLOOKUP(CB40,pain,2,FALSE)</f>
        <v>#REF!</v>
      </c>
      <c r="CD40" s="57" t="e">
        <f t="shared" si="46"/>
        <v>#REF!</v>
      </c>
      <c r="CE40" s="55" t="s">
        <v>13</v>
      </c>
      <c r="CF40" s="58" t="e">
        <f t="shared" ref="CF40" si="350">HLOOKUP(CE40,pain,2,FALSE)</f>
        <v>#REF!</v>
      </c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</row>
    <row r="41" spans="1:216" ht="21.75" thickTop="1" thickBot="1" x14ac:dyDescent="0.35">
      <c r="A41" s="61"/>
      <c r="B41" s="41">
        <f>'[1]LEBRUN Thomas'!B4</f>
        <v>0</v>
      </c>
      <c r="C41" s="42">
        <f>'[1]LEBRUN Thomas'!C4</f>
        <v>0</v>
      </c>
      <c r="D41" s="43">
        <f t="shared" si="301"/>
        <v>2</v>
      </c>
      <c r="E41" s="44">
        <f t="shared" si="301"/>
        <v>0</v>
      </c>
      <c r="F41" s="44">
        <f t="shared" si="301"/>
        <v>0</v>
      </c>
      <c r="G41" s="45">
        <f t="shared" si="301"/>
        <v>0</v>
      </c>
      <c r="H41" s="45">
        <f t="shared" si="301"/>
        <v>0</v>
      </c>
      <c r="I41" s="45">
        <f t="shared" si="301"/>
        <v>0</v>
      </c>
      <c r="J41" s="45">
        <f t="shared" si="301"/>
        <v>0</v>
      </c>
      <c r="K41" s="45">
        <f t="shared" si="301"/>
        <v>0</v>
      </c>
      <c r="L41" s="46">
        <f t="shared" si="301"/>
        <v>0</v>
      </c>
      <c r="M41" s="47">
        <f t="shared" si="301"/>
        <v>16</v>
      </c>
      <c r="N41" s="48">
        <f t="shared" si="301"/>
        <v>0</v>
      </c>
      <c r="O41" s="49">
        <f t="shared" si="301"/>
        <v>0</v>
      </c>
      <c r="P41" s="49">
        <f t="shared" si="301"/>
        <v>0</v>
      </c>
      <c r="Q41" s="50">
        <f t="shared" si="301"/>
        <v>0</v>
      </c>
      <c r="R41" s="51">
        <f t="shared" si="301"/>
        <v>0</v>
      </c>
      <c r="S41" s="51">
        <f t="shared" si="301"/>
        <v>0</v>
      </c>
      <c r="T41" s="51">
        <f t="shared" si="302"/>
        <v>0</v>
      </c>
      <c r="U41" s="51">
        <f t="shared" si="302"/>
        <v>0</v>
      </c>
      <c r="V41" s="52">
        <f t="shared" si="302"/>
        <v>0</v>
      </c>
      <c r="W41" s="53">
        <f t="shared" si="302"/>
        <v>0</v>
      </c>
      <c r="X41" s="53">
        <f t="shared" si="302"/>
        <v>0</v>
      </c>
      <c r="Y41" s="53">
        <f t="shared" si="302"/>
        <v>0</v>
      </c>
      <c r="Z41" s="53">
        <f t="shared" si="302"/>
        <v>0</v>
      </c>
      <c r="AA41" s="53">
        <f t="shared" si="302"/>
        <v>0</v>
      </c>
      <c r="AB41" s="53">
        <f t="shared" si="302"/>
        <v>0</v>
      </c>
      <c r="AC41" s="53">
        <f t="shared" si="302"/>
        <v>0</v>
      </c>
      <c r="AD41" s="53">
        <f t="shared" si="302"/>
        <v>0</v>
      </c>
      <c r="AE41" s="54" t="e">
        <f t="shared" si="14"/>
        <v>#REF!</v>
      </c>
      <c r="AF41" s="55" t="s">
        <v>13</v>
      </c>
      <c r="AG41" s="56" t="e">
        <f t="shared" si="303"/>
        <v>#REF!</v>
      </c>
      <c r="AH41" s="57" t="e">
        <f t="shared" si="16"/>
        <v>#REF!</v>
      </c>
      <c r="AI41" s="55" t="s">
        <v>13</v>
      </c>
      <c r="AJ41" s="58" t="e">
        <f t="shared" si="304"/>
        <v>#REF!</v>
      </c>
      <c r="AK41" s="59" t="e">
        <f t="shared" si="212"/>
        <v>#REF!</v>
      </c>
      <c r="AL41" s="55" t="s">
        <v>13</v>
      </c>
      <c r="AM41" s="56" t="e">
        <f t="shared" si="305"/>
        <v>#REF!</v>
      </c>
      <c r="AN41" s="57" t="e">
        <f t="shared" si="20"/>
        <v>#REF!</v>
      </c>
      <c r="AO41" s="55" t="s">
        <v>2</v>
      </c>
      <c r="AP41" s="58" t="e">
        <f t="shared" si="306"/>
        <v>#REF!</v>
      </c>
      <c r="AQ41" s="59" t="e">
        <f t="shared" si="22"/>
        <v>#REF!</v>
      </c>
      <c r="AR41" s="55" t="s">
        <v>13</v>
      </c>
      <c r="AS41" s="56" t="e">
        <f t="shared" si="307"/>
        <v>#REF!</v>
      </c>
      <c r="AT41" s="57" t="e">
        <f t="shared" si="24"/>
        <v>#REF!</v>
      </c>
      <c r="AU41" s="55" t="s">
        <v>2</v>
      </c>
      <c r="AV41" s="58" t="e">
        <f t="shared" si="308"/>
        <v>#REF!</v>
      </c>
      <c r="AW41" s="59" t="e">
        <f t="shared" si="26"/>
        <v>#REF!</v>
      </c>
      <c r="AX41" s="55" t="s">
        <v>13</v>
      </c>
      <c r="AY41" s="56" t="e">
        <f t="shared" si="309"/>
        <v>#REF!</v>
      </c>
      <c r="AZ41" s="57" t="e">
        <f t="shared" si="28"/>
        <v>#REF!</v>
      </c>
      <c r="BA41" s="55" t="s">
        <v>13</v>
      </c>
      <c r="BB41" s="58" t="e">
        <f t="shared" si="310"/>
        <v>#REF!</v>
      </c>
      <c r="BC41" s="59" t="e">
        <f t="shared" si="30"/>
        <v>#REF!</v>
      </c>
      <c r="BD41" s="55" t="s">
        <v>13</v>
      </c>
      <c r="BE41" s="56" t="e">
        <f t="shared" si="309"/>
        <v>#REF!</v>
      </c>
      <c r="BF41" s="57" t="e">
        <f t="shared" si="31"/>
        <v>#REF!</v>
      </c>
      <c r="BG41" s="55" t="s">
        <v>13</v>
      </c>
      <c r="BH41" s="58" t="e">
        <f t="shared" si="310"/>
        <v>#REF!</v>
      </c>
      <c r="BI41" s="59" t="e">
        <f t="shared" si="32"/>
        <v>#REF!</v>
      </c>
      <c r="BJ41" s="55" t="s">
        <v>13</v>
      </c>
      <c r="BK41" s="56" t="e">
        <f t="shared" ref="BK41" si="351">HLOOKUP(BJ41,pain,2,FALSE)</f>
        <v>#REF!</v>
      </c>
      <c r="BL41" s="57" t="e">
        <f t="shared" si="34"/>
        <v>#REF!</v>
      </c>
      <c r="BM41" s="55" t="s">
        <v>13</v>
      </c>
      <c r="BN41" s="58" t="e">
        <f t="shared" ref="BN41" si="352">HLOOKUP(BM41,pain,2,FALSE)</f>
        <v>#REF!</v>
      </c>
      <c r="BO41" s="59" t="e">
        <f t="shared" si="36"/>
        <v>#REF!</v>
      </c>
      <c r="BP41" s="55" t="s">
        <v>13</v>
      </c>
      <c r="BQ41" s="56" t="e">
        <f t="shared" ref="BQ41" si="353">HLOOKUP(BP41,pain,2,FALSE)</f>
        <v>#REF!</v>
      </c>
      <c r="BR41" s="57" t="e">
        <f t="shared" si="38"/>
        <v>#REF!</v>
      </c>
      <c r="BS41" s="55" t="s">
        <v>13</v>
      </c>
      <c r="BT41" s="58" t="e">
        <f t="shared" ref="BT41" si="354">HLOOKUP(BS41,pain,2,FALSE)</f>
        <v>#REF!</v>
      </c>
      <c r="BU41" s="59" t="e">
        <f t="shared" si="40"/>
        <v>#REF!</v>
      </c>
      <c r="BV41" s="55" t="s">
        <v>13</v>
      </c>
      <c r="BW41" s="56" t="e">
        <f t="shared" ref="BW41" si="355">HLOOKUP(BV41,pain,2,FALSE)</f>
        <v>#REF!</v>
      </c>
      <c r="BX41" s="57" t="e">
        <f t="shared" si="42"/>
        <v>#REF!</v>
      </c>
      <c r="BY41" s="55" t="s">
        <v>13</v>
      </c>
      <c r="BZ41" s="58" t="e">
        <f t="shared" ref="BZ41" si="356">HLOOKUP(BY41,pain,2,FALSE)</f>
        <v>#REF!</v>
      </c>
      <c r="CA41" s="59" t="e">
        <f t="shared" si="44"/>
        <v>#REF!</v>
      </c>
      <c r="CB41" s="55" t="s">
        <v>13</v>
      </c>
      <c r="CC41" s="56" t="e">
        <f t="shared" ref="CC41" si="357">HLOOKUP(CB41,pain,2,FALSE)</f>
        <v>#REF!</v>
      </c>
      <c r="CD41" s="57" t="e">
        <f t="shared" si="46"/>
        <v>#REF!</v>
      </c>
      <c r="CE41" s="55" t="s">
        <v>13</v>
      </c>
      <c r="CF41" s="58" t="e">
        <f t="shared" ref="CF41" si="358">HLOOKUP(CE41,pain,2,FALSE)</f>
        <v>#REF!</v>
      </c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</row>
    <row r="42" spans="1:216" ht="21.75" thickTop="1" thickBot="1" x14ac:dyDescent="0.35">
      <c r="A42" s="61"/>
      <c r="B42" s="41">
        <f>'[1]LEFEBVRE Jerome '!B4</f>
        <v>0</v>
      </c>
      <c r="C42" s="42">
        <f>'[1]LEFEBVRE Jerome '!C4</f>
        <v>0</v>
      </c>
      <c r="D42" s="43">
        <f t="shared" si="301"/>
        <v>2</v>
      </c>
      <c r="E42" s="44">
        <f t="shared" si="301"/>
        <v>0</v>
      </c>
      <c r="F42" s="44">
        <f t="shared" si="301"/>
        <v>0</v>
      </c>
      <c r="G42" s="45">
        <f t="shared" si="301"/>
        <v>0</v>
      </c>
      <c r="H42" s="45">
        <f t="shared" si="301"/>
        <v>0</v>
      </c>
      <c r="I42" s="45">
        <f t="shared" si="301"/>
        <v>0</v>
      </c>
      <c r="J42" s="45">
        <f t="shared" si="301"/>
        <v>0</v>
      </c>
      <c r="K42" s="45">
        <f t="shared" si="301"/>
        <v>0</v>
      </c>
      <c r="L42" s="46">
        <f t="shared" si="301"/>
        <v>0</v>
      </c>
      <c r="M42" s="47">
        <f t="shared" si="301"/>
        <v>16</v>
      </c>
      <c r="N42" s="48">
        <f t="shared" si="301"/>
        <v>0</v>
      </c>
      <c r="O42" s="49">
        <f t="shared" si="301"/>
        <v>0</v>
      </c>
      <c r="P42" s="49">
        <f t="shared" si="301"/>
        <v>0</v>
      </c>
      <c r="Q42" s="50">
        <f t="shared" si="301"/>
        <v>0</v>
      </c>
      <c r="R42" s="51">
        <f t="shared" si="301"/>
        <v>0</v>
      </c>
      <c r="S42" s="51">
        <f t="shared" si="301"/>
        <v>0</v>
      </c>
      <c r="T42" s="51">
        <f t="shared" si="302"/>
        <v>0</v>
      </c>
      <c r="U42" s="51">
        <f t="shared" si="302"/>
        <v>0</v>
      </c>
      <c r="V42" s="52">
        <f t="shared" si="302"/>
        <v>0</v>
      </c>
      <c r="W42" s="53">
        <f t="shared" si="302"/>
        <v>0</v>
      </c>
      <c r="X42" s="53">
        <f t="shared" si="302"/>
        <v>0</v>
      </c>
      <c r="Y42" s="53">
        <f t="shared" si="302"/>
        <v>0</v>
      </c>
      <c r="Z42" s="53">
        <f t="shared" si="302"/>
        <v>0</v>
      </c>
      <c r="AA42" s="53">
        <f t="shared" si="302"/>
        <v>0</v>
      </c>
      <c r="AB42" s="53">
        <f t="shared" si="302"/>
        <v>0</v>
      </c>
      <c r="AC42" s="53">
        <f t="shared" si="302"/>
        <v>0</v>
      </c>
      <c r="AD42" s="53">
        <f t="shared" si="302"/>
        <v>0</v>
      </c>
      <c r="AE42" s="54" t="e">
        <f t="shared" si="14"/>
        <v>#REF!</v>
      </c>
      <c r="AF42" s="55" t="s">
        <v>13</v>
      </c>
      <c r="AG42" s="56" t="e">
        <f t="shared" si="303"/>
        <v>#REF!</v>
      </c>
      <c r="AH42" s="57" t="e">
        <f t="shared" si="16"/>
        <v>#REF!</v>
      </c>
      <c r="AI42" s="55" t="s">
        <v>13</v>
      </c>
      <c r="AJ42" s="58" t="e">
        <f t="shared" si="304"/>
        <v>#REF!</v>
      </c>
      <c r="AK42" s="59" t="e">
        <f t="shared" si="212"/>
        <v>#REF!</v>
      </c>
      <c r="AL42" s="55" t="s">
        <v>13</v>
      </c>
      <c r="AM42" s="56" t="e">
        <f t="shared" si="305"/>
        <v>#REF!</v>
      </c>
      <c r="AN42" s="57" t="e">
        <f t="shared" si="20"/>
        <v>#REF!</v>
      </c>
      <c r="AO42" s="55" t="s">
        <v>2</v>
      </c>
      <c r="AP42" s="58" t="e">
        <f t="shared" si="306"/>
        <v>#REF!</v>
      </c>
      <c r="AQ42" s="59" t="e">
        <f t="shared" si="22"/>
        <v>#REF!</v>
      </c>
      <c r="AR42" s="55" t="s">
        <v>13</v>
      </c>
      <c r="AS42" s="56" t="e">
        <f t="shared" si="307"/>
        <v>#REF!</v>
      </c>
      <c r="AT42" s="57" t="e">
        <f t="shared" si="24"/>
        <v>#REF!</v>
      </c>
      <c r="AU42" s="55" t="s">
        <v>2</v>
      </c>
      <c r="AV42" s="58" t="e">
        <f t="shared" si="308"/>
        <v>#REF!</v>
      </c>
      <c r="AW42" s="59" t="e">
        <f t="shared" si="26"/>
        <v>#REF!</v>
      </c>
      <c r="AX42" s="55" t="s">
        <v>13</v>
      </c>
      <c r="AY42" s="56" t="e">
        <f t="shared" si="309"/>
        <v>#REF!</v>
      </c>
      <c r="AZ42" s="57" t="e">
        <f t="shared" si="28"/>
        <v>#REF!</v>
      </c>
      <c r="BA42" s="55" t="s">
        <v>13</v>
      </c>
      <c r="BB42" s="58" t="e">
        <f t="shared" si="310"/>
        <v>#REF!</v>
      </c>
      <c r="BC42" s="59" t="e">
        <f t="shared" si="30"/>
        <v>#REF!</v>
      </c>
      <c r="BD42" s="55" t="s">
        <v>13</v>
      </c>
      <c r="BE42" s="56" t="e">
        <f t="shared" si="309"/>
        <v>#REF!</v>
      </c>
      <c r="BF42" s="57" t="e">
        <f t="shared" si="31"/>
        <v>#REF!</v>
      </c>
      <c r="BG42" s="55" t="s">
        <v>13</v>
      </c>
      <c r="BH42" s="58" t="e">
        <f t="shared" si="310"/>
        <v>#REF!</v>
      </c>
      <c r="BI42" s="59" t="e">
        <f t="shared" si="32"/>
        <v>#REF!</v>
      </c>
      <c r="BJ42" s="55" t="s">
        <v>13</v>
      </c>
      <c r="BK42" s="56" t="e">
        <f t="shared" ref="BK42" si="359">HLOOKUP(BJ42,pain,2,FALSE)</f>
        <v>#REF!</v>
      </c>
      <c r="BL42" s="57" t="e">
        <f t="shared" si="34"/>
        <v>#REF!</v>
      </c>
      <c r="BM42" s="55" t="s">
        <v>13</v>
      </c>
      <c r="BN42" s="58" t="e">
        <f t="shared" ref="BN42" si="360">HLOOKUP(BM42,pain,2,FALSE)</f>
        <v>#REF!</v>
      </c>
      <c r="BO42" s="59" t="e">
        <f t="shared" si="36"/>
        <v>#REF!</v>
      </c>
      <c r="BP42" s="55" t="s">
        <v>13</v>
      </c>
      <c r="BQ42" s="56" t="e">
        <f t="shared" ref="BQ42" si="361">HLOOKUP(BP42,pain,2,FALSE)</f>
        <v>#REF!</v>
      </c>
      <c r="BR42" s="57" t="e">
        <f t="shared" si="38"/>
        <v>#REF!</v>
      </c>
      <c r="BS42" s="55" t="s">
        <v>13</v>
      </c>
      <c r="BT42" s="58" t="e">
        <f t="shared" ref="BT42" si="362">HLOOKUP(BS42,pain,2,FALSE)</f>
        <v>#REF!</v>
      </c>
      <c r="BU42" s="59" t="e">
        <f t="shared" si="40"/>
        <v>#REF!</v>
      </c>
      <c r="BV42" s="55" t="s">
        <v>13</v>
      </c>
      <c r="BW42" s="56" t="e">
        <f t="shared" ref="BW42" si="363">HLOOKUP(BV42,pain,2,FALSE)</f>
        <v>#REF!</v>
      </c>
      <c r="BX42" s="57" t="e">
        <f t="shared" si="42"/>
        <v>#REF!</v>
      </c>
      <c r="BY42" s="55" t="s">
        <v>13</v>
      </c>
      <c r="BZ42" s="58" t="e">
        <f t="shared" ref="BZ42" si="364">HLOOKUP(BY42,pain,2,FALSE)</f>
        <v>#REF!</v>
      </c>
      <c r="CA42" s="59" t="e">
        <f t="shared" si="44"/>
        <v>#REF!</v>
      </c>
      <c r="CB42" s="55" t="s">
        <v>13</v>
      </c>
      <c r="CC42" s="56" t="e">
        <f t="shared" ref="CC42" si="365">HLOOKUP(CB42,pain,2,FALSE)</f>
        <v>#REF!</v>
      </c>
      <c r="CD42" s="57" t="e">
        <f t="shared" si="46"/>
        <v>#REF!</v>
      </c>
      <c r="CE42" s="55" t="s">
        <v>13</v>
      </c>
      <c r="CF42" s="58" t="e">
        <f t="shared" ref="CF42" si="366">HLOOKUP(CE42,pain,2,FALSE)</f>
        <v>#REF!</v>
      </c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</row>
    <row r="43" spans="1:216" ht="21.75" thickTop="1" thickBot="1" x14ac:dyDescent="0.35">
      <c r="A43" s="61"/>
      <c r="B43" s="41">
        <f>'[1]MATHIEU Victor'!B4</f>
        <v>0</v>
      </c>
      <c r="C43" s="42">
        <f>'[1]MATHIEU Victor'!C4</f>
        <v>0</v>
      </c>
      <c r="D43" s="43">
        <f t="shared" si="301"/>
        <v>2</v>
      </c>
      <c r="E43" s="44">
        <f t="shared" si="301"/>
        <v>0</v>
      </c>
      <c r="F43" s="44">
        <f t="shared" si="301"/>
        <v>0</v>
      </c>
      <c r="G43" s="45">
        <f t="shared" si="301"/>
        <v>0</v>
      </c>
      <c r="H43" s="45">
        <f t="shared" si="301"/>
        <v>0</v>
      </c>
      <c r="I43" s="45">
        <f t="shared" si="301"/>
        <v>0</v>
      </c>
      <c r="J43" s="45">
        <f t="shared" si="301"/>
        <v>0</v>
      </c>
      <c r="K43" s="45">
        <f t="shared" si="301"/>
        <v>0</v>
      </c>
      <c r="L43" s="46">
        <f t="shared" si="301"/>
        <v>0</v>
      </c>
      <c r="M43" s="47">
        <f t="shared" si="301"/>
        <v>16</v>
      </c>
      <c r="N43" s="48">
        <f t="shared" si="301"/>
        <v>0</v>
      </c>
      <c r="O43" s="49">
        <f t="shared" si="301"/>
        <v>0</v>
      </c>
      <c r="P43" s="49">
        <f t="shared" si="301"/>
        <v>0</v>
      </c>
      <c r="Q43" s="50">
        <f t="shared" si="301"/>
        <v>0</v>
      </c>
      <c r="R43" s="51">
        <f t="shared" si="301"/>
        <v>0</v>
      </c>
      <c r="S43" s="51">
        <f t="shared" si="301"/>
        <v>0</v>
      </c>
      <c r="T43" s="51">
        <f t="shared" si="302"/>
        <v>0</v>
      </c>
      <c r="U43" s="51">
        <f t="shared" si="302"/>
        <v>0</v>
      </c>
      <c r="V43" s="52">
        <f t="shared" si="302"/>
        <v>0</v>
      </c>
      <c r="W43" s="53">
        <f t="shared" si="302"/>
        <v>0</v>
      </c>
      <c r="X43" s="53">
        <f t="shared" si="302"/>
        <v>0</v>
      </c>
      <c r="Y43" s="53">
        <f t="shared" si="302"/>
        <v>0</v>
      </c>
      <c r="Z43" s="53">
        <f t="shared" si="302"/>
        <v>0</v>
      </c>
      <c r="AA43" s="53">
        <f t="shared" si="302"/>
        <v>0</v>
      </c>
      <c r="AB43" s="53">
        <f t="shared" si="302"/>
        <v>0</v>
      </c>
      <c r="AC43" s="53">
        <f t="shared" si="302"/>
        <v>0</v>
      </c>
      <c r="AD43" s="53">
        <f t="shared" si="302"/>
        <v>0</v>
      </c>
      <c r="AE43" s="54" t="e">
        <f t="shared" si="14"/>
        <v>#REF!</v>
      </c>
      <c r="AF43" s="55" t="s">
        <v>13</v>
      </c>
      <c r="AG43" s="56" t="e">
        <f t="shared" si="303"/>
        <v>#REF!</v>
      </c>
      <c r="AH43" s="57" t="e">
        <f t="shared" si="16"/>
        <v>#REF!</v>
      </c>
      <c r="AI43" s="55" t="s">
        <v>13</v>
      </c>
      <c r="AJ43" s="58" t="e">
        <f t="shared" si="304"/>
        <v>#REF!</v>
      </c>
      <c r="AK43" s="59" t="e">
        <f t="shared" si="212"/>
        <v>#REF!</v>
      </c>
      <c r="AL43" s="55" t="s">
        <v>13</v>
      </c>
      <c r="AM43" s="56" t="e">
        <f t="shared" si="305"/>
        <v>#REF!</v>
      </c>
      <c r="AN43" s="57" t="e">
        <f t="shared" si="20"/>
        <v>#REF!</v>
      </c>
      <c r="AO43" s="55" t="s">
        <v>2</v>
      </c>
      <c r="AP43" s="58" t="e">
        <f t="shared" si="306"/>
        <v>#REF!</v>
      </c>
      <c r="AQ43" s="59" t="e">
        <f t="shared" si="22"/>
        <v>#REF!</v>
      </c>
      <c r="AR43" s="55" t="s">
        <v>13</v>
      </c>
      <c r="AS43" s="56" t="e">
        <f t="shared" si="307"/>
        <v>#REF!</v>
      </c>
      <c r="AT43" s="57" t="e">
        <f t="shared" si="24"/>
        <v>#REF!</v>
      </c>
      <c r="AU43" s="55" t="s">
        <v>2</v>
      </c>
      <c r="AV43" s="58" t="e">
        <f t="shared" si="308"/>
        <v>#REF!</v>
      </c>
      <c r="AW43" s="59" t="e">
        <f t="shared" si="26"/>
        <v>#REF!</v>
      </c>
      <c r="AX43" s="55" t="s">
        <v>13</v>
      </c>
      <c r="AY43" s="56" t="e">
        <f t="shared" si="309"/>
        <v>#REF!</v>
      </c>
      <c r="AZ43" s="57" t="e">
        <f t="shared" si="28"/>
        <v>#REF!</v>
      </c>
      <c r="BA43" s="55" t="s">
        <v>13</v>
      </c>
      <c r="BB43" s="58" t="e">
        <f t="shared" si="310"/>
        <v>#REF!</v>
      </c>
      <c r="BC43" s="59" t="e">
        <f t="shared" si="30"/>
        <v>#REF!</v>
      </c>
      <c r="BD43" s="55" t="s">
        <v>13</v>
      </c>
      <c r="BE43" s="56" t="e">
        <f t="shared" si="309"/>
        <v>#REF!</v>
      </c>
      <c r="BF43" s="57" t="e">
        <f t="shared" si="31"/>
        <v>#REF!</v>
      </c>
      <c r="BG43" s="55" t="s">
        <v>13</v>
      </c>
      <c r="BH43" s="58" t="e">
        <f t="shared" si="310"/>
        <v>#REF!</v>
      </c>
      <c r="BI43" s="59" t="e">
        <f t="shared" si="32"/>
        <v>#REF!</v>
      </c>
      <c r="BJ43" s="55" t="s">
        <v>13</v>
      </c>
      <c r="BK43" s="56" t="e">
        <f t="shared" ref="BK43" si="367">HLOOKUP(BJ43,pain,2,FALSE)</f>
        <v>#REF!</v>
      </c>
      <c r="BL43" s="57" t="e">
        <f t="shared" si="34"/>
        <v>#REF!</v>
      </c>
      <c r="BM43" s="55" t="s">
        <v>13</v>
      </c>
      <c r="BN43" s="58" t="e">
        <f t="shared" ref="BN43" si="368">HLOOKUP(BM43,pain,2,FALSE)</f>
        <v>#REF!</v>
      </c>
      <c r="BO43" s="59" t="e">
        <f t="shared" si="36"/>
        <v>#REF!</v>
      </c>
      <c r="BP43" s="55" t="s">
        <v>13</v>
      </c>
      <c r="BQ43" s="56" t="e">
        <f t="shared" ref="BQ43" si="369">HLOOKUP(BP43,pain,2,FALSE)</f>
        <v>#REF!</v>
      </c>
      <c r="BR43" s="57" t="e">
        <f t="shared" si="38"/>
        <v>#REF!</v>
      </c>
      <c r="BS43" s="55" t="s">
        <v>13</v>
      </c>
      <c r="BT43" s="58" t="e">
        <f t="shared" ref="BT43" si="370">HLOOKUP(BS43,pain,2,FALSE)</f>
        <v>#REF!</v>
      </c>
      <c r="BU43" s="59" t="e">
        <f t="shared" si="40"/>
        <v>#REF!</v>
      </c>
      <c r="BV43" s="55" t="s">
        <v>13</v>
      </c>
      <c r="BW43" s="56" t="e">
        <f t="shared" ref="BW43" si="371">HLOOKUP(BV43,pain,2,FALSE)</f>
        <v>#REF!</v>
      </c>
      <c r="BX43" s="57" t="e">
        <f t="shared" si="42"/>
        <v>#REF!</v>
      </c>
      <c r="BY43" s="55" t="s">
        <v>13</v>
      </c>
      <c r="BZ43" s="58" t="e">
        <f t="shared" ref="BZ43" si="372">HLOOKUP(BY43,pain,2,FALSE)</f>
        <v>#REF!</v>
      </c>
      <c r="CA43" s="59" t="e">
        <f t="shared" si="44"/>
        <v>#REF!</v>
      </c>
      <c r="CB43" s="55" t="s">
        <v>13</v>
      </c>
      <c r="CC43" s="56" t="e">
        <f t="shared" ref="CC43" si="373">HLOOKUP(CB43,pain,2,FALSE)</f>
        <v>#REF!</v>
      </c>
      <c r="CD43" s="57" t="e">
        <f t="shared" si="46"/>
        <v>#REF!</v>
      </c>
      <c r="CE43" s="55" t="s">
        <v>13</v>
      </c>
      <c r="CF43" s="58" t="e">
        <f t="shared" ref="CF43" si="374">HLOOKUP(CE43,pain,2,FALSE)</f>
        <v>#REF!</v>
      </c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</row>
    <row r="44" spans="1:216" ht="21.75" thickTop="1" thickBot="1" x14ac:dyDescent="0.35">
      <c r="A44" s="61"/>
      <c r="B44" s="41">
        <f>'[1]MAURICE Thomas'!B4</f>
        <v>0</v>
      </c>
      <c r="C44" s="42">
        <f>'[1]MAURICE Thomas'!C4</f>
        <v>0</v>
      </c>
      <c r="D44" s="43">
        <f t="shared" si="301"/>
        <v>2</v>
      </c>
      <c r="E44" s="44">
        <f t="shared" si="301"/>
        <v>0</v>
      </c>
      <c r="F44" s="44">
        <f t="shared" si="301"/>
        <v>0</v>
      </c>
      <c r="G44" s="45">
        <f t="shared" si="301"/>
        <v>0</v>
      </c>
      <c r="H44" s="45">
        <f t="shared" si="301"/>
        <v>0</v>
      </c>
      <c r="I44" s="45">
        <f t="shared" si="301"/>
        <v>0</v>
      </c>
      <c r="J44" s="45">
        <f t="shared" si="301"/>
        <v>0</v>
      </c>
      <c r="K44" s="45">
        <f t="shared" si="301"/>
        <v>0</v>
      </c>
      <c r="L44" s="46">
        <f t="shared" si="301"/>
        <v>0</v>
      </c>
      <c r="M44" s="47">
        <f t="shared" si="301"/>
        <v>16</v>
      </c>
      <c r="N44" s="48">
        <f t="shared" si="301"/>
        <v>0</v>
      </c>
      <c r="O44" s="49">
        <f t="shared" si="301"/>
        <v>0</v>
      </c>
      <c r="P44" s="49">
        <f t="shared" si="301"/>
        <v>0</v>
      </c>
      <c r="Q44" s="50">
        <f t="shared" si="301"/>
        <v>0</v>
      </c>
      <c r="R44" s="51">
        <f t="shared" si="301"/>
        <v>0</v>
      </c>
      <c r="S44" s="51">
        <f t="shared" si="301"/>
        <v>0</v>
      </c>
      <c r="T44" s="51">
        <f t="shared" si="302"/>
        <v>0</v>
      </c>
      <c r="U44" s="51">
        <f t="shared" si="302"/>
        <v>0</v>
      </c>
      <c r="V44" s="52">
        <f t="shared" si="302"/>
        <v>0</v>
      </c>
      <c r="W44" s="53">
        <f t="shared" si="302"/>
        <v>0</v>
      </c>
      <c r="X44" s="53">
        <f t="shared" si="302"/>
        <v>0</v>
      </c>
      <c r="Y44" s="53">
        <f t="shared" si="302"/>
        <v>0</v>
      </c>
      <c r="Z44" s="53">
        <f t="shared" si="302"/>
        <v>0</v>
      </c>
      <c r="AA44" s="53">
        <f t="shared" si="302"/>
        <v>0</v>
      </c>
      <c r="AB44" s="53">
        <f t="shared" si="302"/>
        <v>0</v>
      </c>
      <c r="AC44" s="53">
        <f t="shared" si="302"/>
        <v>0</v>
      </c>
      <c r="AD44" s="53">
        <f t="shared" si="302"/>
        <v>0</v>
      </c>
      <c r="AE44" s="54" t="e">
        <f t="shared" si="14"/>
        <v>#REF!</v>
      </c>
      <c r="AF44" s="55" t="s">
        <v>13</v>
      </c>
      <c r="AG44" s="56" t="e">
        <f t="shared" si="303"/>
        <v>#REF!</v>
      </c>
      <c r="AH44" s="57" t="e">
        <f t="shared" si="16"/>
        <v>#REF!</v>
      </c>
      <c r="AI44" s="55" t="s">
        <v>13</v>
      </c>
      <c r="AJ44" s="58" t="e">
        <f t="shared" si="304"/>
        <v>#REF!</v>
      </c>
      <c r="AK44" s="59" t="e">
        <f t="shared" si="212"/>
        <v>#REF!</v>
      </c>
      <c r="AL44" s="55" t="s">
        <v>13</v>
      </c>
      <c r="AM44" s="56" t="e">
        <f t="shared" si="305"/>
        <v>#REF!</v>
      </c>
      <c r="AN44" s="57" t="e">
        <f t="shared" si="20"/>
        <v>#REF!</v>
      </c>
      <c r="AO44" s="55" t="s">
        <v>2</v>
      </c>
      <c r="AP44" s="58" t="e">
        <f t="shared" si="306"/>
        <v>#REF!</v>
      </c>
      <c r="AQ44" s="59" t="e">
        <f t="shared" si="22"/>
        <v>#REF!</v>
      </c>
      <c r="AR44" s="55" t="s">
        <v>13</v>
      </c>
      <c r="AS44" s="56" t="e">
        <f t="shared" si="307"/>
        <v>#REF!</v>
      </c>
      <c r="AT44" s="57" t="e">
        <f t="shared" si="24"/>
        <v>#REF!</v>
      </c>
      <c r="AU44" s="55" t="s">
        <v>2</v>
      </c>
      <c r="AV44" s="58" t="e">
        <f t="shared" si="308"/>
        <v>#REF!</v>
      </c>
      <c r="AW44" s="59" t="e">
        <f t="shared" si="26"/>
        <v>#REF!</v>
      </c>
      <c r="AX44" s="55" t="s">
        <v>13</v>
      </c>
      <c r="AY44" s="56" t="e">
        <f t="shared" si="309"/>
        <v>#REF!</v>
      </c>
      <c r="AZ44" s="57" t="e">
        <f t="shared" si="28"/>
        <v>#REF!</v>
      </c>
      <c r="BA44" s="55" t="s">
        <v>13</v>
      </c>
      <c r="BB44" s="58" t="e">
        <f t="shared" si="310"/>
        <v>#REF!</v>
      </c>
      <c r="BC44" s="59" t="e">
        <f t="shared" si="30"/>
        <v>#REF!</v>
      </c>
      <c r="BD44" s="55" t="s">
        <v>13</v>
      </c>
      <c r="BE44" s="56" t="e">
        <f t="shared" si="309"/>
        <v>#REF!</v>
      </c>
      <c r="BF44" s="57" t="e">
        <f t="shared" si="31"/>
        <v>#REF!</v>
      </c>
      <c r="BG44" s="55" t="s">
        <v>13</v>
      </c>
      <c r="BH44" s="58" t="e">
        <f t="shared" si="310"/>
        <v>#REF!</v>
      </c>
      <c r="BI44" s="59" t="e">
        <f t="shared" si="32"/>
        <v>#REF!</v>
      </c>
      <c r="BJ44" s="55" t="s">
        <v>13</v>
      </c>
      <c r="BK44" s="56" t="e">
        <f t="shared" ref="BK44" si="375">HLOOKUP(BJ44,pain,2,FALSE)</f>
        <v>#REF!</v>
      </c>
      <c r="BL44" s="57" t="e">
        <f t="shared" si="34"/>
        <v>#REF!</v>
      </c>
      <c r="BM44" s="55" t="s">
        <v>13</v>
      </c>
      <c r="BN44" s="58" t="e">
        <f t="shared" ref="BN44" si="376">HLOOKUP(BM44,pain,2,FALSE)</f>
        <v>#REF!</v>
      </c>
      <c r="BO44" s="59" t="e">
        <f t="shared" si="36"/>
        <v>#REF!</v>
      </c>
      <c r="BP44" s="55" t="s">
        <v>13</v>
      </c>
      <c r="BQ44" s="56" t="e">
        <f t="shared" ref="BQ44" si="377">HLOOKUP(BP44,pain,2,FALSE)</f>
        <v>#REF!</v>
      </c>
      <c r="BR44" s="57" t="e">
        <f t="shared" si="38"/>
        <v>#REF!</v>
      </c>
      <c r="BS44" s="55" t="s">
        <v>13</v>
      </c>
      <c r="BT44" s="58" t="e">
        <f t="shared" ref="BT44" si="378">HLOOKUP(BS44,pain,2,FALSE)</f>
        <v>#REF!</v>
      </c>
      <c r="BU44" s="59" t="e">
        <f t="shared" si="40"/>
        <v>#REF!</v>
      </c>
      <c r="BV44" s="55" t="s">
        <v>13</v>
      </c>
      <c r="BW44" s="56" t="e">
        <f t="shared" ref="BW44" si="379">HLOOKUP(BV44,pain,2,FALSE)</f>
        <v>#REF!</v>
      </c>
      <c r="BX44" s="57" t="e">
        <f t="shared" si="42"/>
        <v>#REF!</v>
      </c>
      <c r="BY44" s="55" t="s">
        <v>13</v>
      </c>
      <c r="BZ44" s="58" t="e">
        <f t="shared" ref="BZ44" si="380">HLOOKUP(BY44,pain,2,FALSE)</f>
        <v>#REF!</v>
      </c>
      <c r="CA44" s="59" t="e">
        <f t="shared" si="44"/>
        <v>#REF!</v>
      </c>
      <c r="CB44" s="55" t="s">
        <v>13</v>
      </c>
      <c r="CC44" s="56" t="e">
        <f t="shared" ref="CC44" si="381">HLOOKUP(CB44,pain,2,FALSE)</f>
        <v>#REF!</v>
      </c>
      <c r="CD44" s="57" t="e">
        <f t="shared" si="46"/>
        <v>#REF!</v>
      </c>
      <c r="CE44" s="55" t="s">
        <v>13</v>
      </c>
      <c r="CF44" s="58" t="e">
        <f t="shared" ref="CF44" si="382">HLOOKUP(CE44,pain,2,FALSE)</f>
        <v>#REF!</v>
      </c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</row>
    <row r="45" spans="1:216" ht="21.75" thickTop="1" thickBot="1" x14ac:dyDescent="0.35">
      <c r="A45" s="61"/>
      <c r="B45" s="41">
        <f>'[1]OZEE Renald'!B4</f>
        <v>0</v>
      </c>
      <c r="C45" s="42">
        <f>'[1]OZEE Renald'!C4</f>
        <v>0</v>
      </c>
      <c r="D45" s="43">
        <f t="shared" si="301"/>
        <v>2</v>
      </c>
      <c r="E45" s="44">
        <f t="shared" si="301"/>
        <v>0</v>
      </c>
      <c r="F45" s="44">
        <f t="shared" si="301"/>
        <v>0</v>
      </c>
      <c r="G45" s="45">
        <f t="shared" si="301"/>
        <v>0</v>
      </c>
      <c r="H45" s="45">
        <f t="shared" si="301"/>
        <v>0</v>
      </c>
      <c r="I45" s="45">
        <f t="shared" si="301"/>
        <v>0</v>
      </c>
      <c r="J45" s="45">
        <f t="shared" si="301"/>
        <v>0</v>
      </c>
      <c r="K45" s="45">
        <f t="shared" si="301"/>
        <v>0</v>
      </c>
      <c r="L45" s="46">
        <f t="shared" si="301"/>
        <v>0</v>
      </c>
      <c r="M45" s="47">
        <f t="shared" si="301"/>
        <v>16</v>
      </c>
      <c r="N45" s="48">
        <f t="shared" si="301"/>
        <v>0</v>
      </c>
      <c r="O45" s="49">
        <f t="shared" si="301"/>
        <v>0</v>
      </c>
      <c r="P45" s="49">
        <f t="shared" si="301"/>
        <v>0</v>
      </c>
      <c r="Q45" s="50">
        <f t="shared" si="301"/>
        <v>0</v>
      </c>
      <c r="R45" s="51">
        <f t="shared" si="301"/>
        <v>0</v>
      </c>
      <c r="S45" s="51">
        <f t="shared" si="301"/>
        <v>0</v>
      </c>
      <c r="T45" s="51">
        <f t="shared" si="302"/>
        <v>0</v>
      </c>
      <c r="U45" s="51">
        <f t="shared" si="302"/>
        <v>0</v>
      </c>
      <c r="V45" s="52">
        <f t="shared" si="302"/>
        <v>0</v>
      </c>
      <c r="W45" s="53">
        <f t="shared" si="302"/>
        <v>0</v>
      </c>
      <c r="X45" s="53">
        <f t="shared" si="302"/>
        <v>0</v>
      </c>
      <c r="Y45" s="53">
        <f t="shared" si="302"/>
        <v>0</v>
      </c>
      <c r="Z45" s="53">
        <f t="shared" si="302"/>
        <v>0</v>
      </c>
      <c r="AA45" s="53">
        <f t="shared" si="302"/>
        <v>0</v>
      </c>
      <c r="AB45" s="53">
        <f t="shared" si="302"/>
        <v>0</v>
      </c>
      <c r="AC45" s="53">
        <f t="shared" si="302"/>
        <v>0</v>
      </c>
      <c r="AD45" s="53">
        <f t="shared" si="302"/>
        <v>0</v>
      </c>
      <c r="AE45" s="54" t="e">
        <f t="shared" si="14"/>
        <v>#REF!</v>
      </c>
      <c r="AF45" s="55" t="s">
        <v>13</v>
      </c>
      <c r="AG45" s="56" t="e">
        <f t="shared" si="303"/>
        <v>#REF!</v>
      </c>
      <c r="AH45" s="57" t="e">
        <f t="shared" si="16"/>
        <v>#REF!</v>
      </c>
      <c r="AI45" s="55" t="s">
        <v>13</v>
      </c>
      <c r="AJ45" s="58" t="e">
        <f t="shared" si="304"/>
        <v>#REF!</v>
      </c>
      <c r="AK45" s="59" t="e">
        <f t="shared" si="212"/>
        <v>#REF!</v>
      </c>
      <c r="AL45" s="55" t="s">
        <v>13</v>
      </c>
      <c r="AM45" s="56" t="e">
        <f t="shared" si="305"/>
        <v>#REF!</v>
      </c>
      <c r="AN45" s="57" t="e">
        <f t="shared" si="20"/>
        <v>#REF!</v>
      </c>
      <c r="AO45" s="55" t="s">
        <v>2</v>
      </c>
      <c r="AP45" s="58" t="e">
        <f t="shared" si="306"/>
        <v>#REF!</v>
      </c>
      <c r="AQ45" s="59" t="e">
        <f t="shared" si="22"/>
        <v>#REF!</v>
      </c>
      <c r="AR45" s="55" t="s">
        <v>13</v>
      </c>
      <c r="AS45" s="56" t="e">
        <f t="shared" si="307"/>
        <v>#REF!</v>
      </c>
      <c r="AT45" s="57" t="e">
        <f t="shared" si="24"/>
        <v>#REF!</v>
      </c>
      <c r="AU45" s="55" t="s">
        <v>2</v>
      </c>
      <c r="AV45" s="58" t="e">
        <f t="shared" si="308"/>
        <v>#REF!</v>
      </c>
      <c r="AW45" s="59" t="e">
        <f t="shared" si="26"/>
        <v>#REF!</v>
      </c>
      <c r="AX45" s="55" t="s">
        <v>13</v>
      </c>
      <c r="AY45" s="56" t="e">
        <f t="shared" si="309"/>
        <v>#REF!</v>
      </c>
      <c r="AZ45" s="57" t="e">
        <f t="shared" si="28"/>
        <v>#REF!</v>
      </c>
      <c r="BA45" s="55" t="s">
        <v>13</v>
      </c>
      <c r="BB45" s="58" t="e">
        <f t="shared" si="310"/>
        <v>#REF!</v>
      </c>
      <c r="BC45" s="59" t="e">
        <f t="shared" si="30"/>
        <v>#REF!</v>
      </c>
      <c r="BD45" s="55" t="s">
        <v>13</v>
      </c>
      <c r="BE45" s="56" t="e">
        <f t="shared" si="309"/>
        <v>#REF!</v>
      </c>
      <c r="BF45" s="57" t="e">
        <f t="shared" si="31"/>
        <v>#REF!</v>
      </c>
      <c r="BG45" s="55" t="s">
        <v>13</v>
      </c>
      <c r="BH45" s="58" t="e">
        <f t="shared" si="310"/>
        <v>#REF!</v>
      </c>
      <c r="BI45" s="59" t="e">
        <f t="shared" si="32"/>
        <v>#REF!</v>
      </c>
      <c r="BJ45" s="55" t="s">
        <v>13</v>
      </c>
      <c r="BK45" s="56" t="e">
        <f t="shared" ref="BK45" si="383">HLOOKUP(BJ45,pain,2,FALSE)</f>
        <v>#REF!</v>
      </c>
      <c r="BL45" s="57" t="e">
        <f t="shared" si="34"/>
        <v>#REF!</v>
      </c>
      <c r="BM45" s="55" t="s">
        <v>13</v>
      </c>
      <c r="BN45" s="58" t="e">
        <f t="shared" ref="BN45" si="384">HLOOKUP(BM45,pain,2,FALSE)</f>
        <v>#REF!</v>
      </c>
      <c r="BO45" s="59" t="e">
        <f t="shared" si="36"/>
        <v>#REF!</v>
      </c>
      <c r="BP45" s="55" t="s">
        <v>13</v>
      </c>
      <c r="BQ45" s="56" t="e">
        <f t="shared" ref="BQ45" si="385">HLOOKUP(BP45,pain,2,FALSE)</f>
        <v>#REF!</v>
      </c>
      <c r="BR45" s="57" t="e">
        <f t="shared" si="38"/>
        <v>#REF!</v>
      </c>
      <c r="BS45" s="55" t="s">
        <v>13</v>
      </c>
      <c r="BT45" s="58" t="e">
        <f t="shared" ref="BT45" si="386">HLOOKUP(BS45,pain,2,FALSE)</f>
        <v>#REF!</v>
      </c>
      <c r="BU45" s="59" t="e">
        <f t="shared" si="40"/>
        <v>#REF!</v>
      </c>
      <c r="BV45" s="55" t="s">
        <v>13</v>
      </c>
      <c r="BW45" s="56" t="e">
        <f t="shared" ref="BW45" si="387">HLOOKUP(BV45,pain,2,FALSE)</f>
        <v>#REF!</v>
      </c>
      <c r="BX45" s="57" t="e">
        <f t="shared" si="42"/>
        <v>#REF!</v>
      </c>
      <c r="BY45" s="55" t="s">
        <v>13</v>
      </c>
      <c r="BZ45" s="58" t="e">
        <f t="shared" ref="BZ45" si="388">HLOOKUP(BY45,pain,2,FALSE)</f>
        <v>#REF!</v>
      </c>
      <c r="CA45" s="59" t="e">
        <f t="shared" si="44"/>
        <v>#REF!</v>
      </c>
      <c r="CB45" s="55" t="s">
        <v>13</v>
      </c>
      <c r="CC45" s="56" t="e">
        <f t="shared" ref="CC45" si="389">HLOOKUP(CB45,pain,2,FALSE)</f>
        <v>#REF!</v>
      </c>
      <c r="CD45" s="57" t="e">
        <f t="shared" si="46"/>
        <v>#REF!</v>
      </c>
      <c r="CE45" s="55" t="s">
        <v>13</v>
      </c>
      <c r="CF45" s="58" t="e">
        <f t="shared" ref="CF45" si="390">HLOOKUP(CE45,pain,2,FALSE)</f>
        <v>#REF!</v>
      </c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  <c r="FD45" s="25"/>
      <c r="FE45" s="25"/>
      <c r="FF45" s="25"/>
      <c r="FG45" s="25"/>
      <c r="FH45" s="25"/>
      <c r="FI45" s="25"/>
      <c r="FJ45" s="25"/>
      <c r="FK45" s="25"/>
      <c r="FL45" s="25"/>
      <c r="FM45" s="25"/>
      <c r="FN45" s="25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5"/>
      <c r="GH45" s="25"/>
      <c r="GI45" s="25"/>
      <c r="GJ45" s="25"/>
      <c r="GK45" s="25"/>
      <c r="GL45" s="25"/>
      <c r="GM45" s="25"/>
      <c r="GN45" s="25"/>
      <c r="GO45" s="25"/>
      <c r="GP45" s="25"/>
      <c r="GQ45" s="25"/>
      <c r="GR45" s="25"/>
      <c r="GS45" s="25"/>
      <c r="GT45" s="25"/>
      <c r="GU45" s="25"/>
      <c r="GV45" s="25"/>
      <c r="GW45" s="25"/>
      <c r="GX45" s="25"/>
      <c r="GY45" s="25"/>
      <c r="GZ45" s="25"/>
      <c r="HA45" s="25"/>
      <c r="HB45" s="25"/>
      <c r="HC45" s="25"/>
      <c r="HD45" s="25"/>
      <c r="HE45" s="25"/>
      <c r="HF45" s="25"/>
      <c r="HG45" s="25"/>
      <c r="HH45" s="25"/>
    </row>
    <row r="46" spans="1:216" ht="21.75" thickTop="1" thickBot="1" x14ac:dyDescent="0.35">
      <c r="A46" s="61"/>
      <c r="B46" s="41">
        <f>'[1]PIANZI Ludovic'!B4</f>
        <v>0</v>
      </c>
      <c r="C46" s="42">
        <f>'[1]PIANZI Ludovic'!C4</f>
        <v>0</v>
      </c>
      <c r="D46" s="43">
        <f t="shared" si="301"/>
        <v>2</v>
      </c>
      <c r="E46" s="44">
        <f t="shared" si="301"/>
        <v>0</v>
      </c>
      <c r="F46" s="44">
        <f t="shared" si="301"/>
        <v>0</v>
      </c>
      <c r="G46" s="45">
        <f t="shared" si="301"/>
        <v>0</v>
      </c>
      <c r="H46" s="45">
        <f t="shared" si="301"/>
        <v>0</v>
      </c>
      <c r="I46" s="45">
        <f t="shared" si="301"/>
        <v>0</v>
      </c>
      <c r="J46" s="45">
        <f t="shared" si="301"/>
        <v>0</v>
      </c>
      <c r="K46" s="45">
        <f t="shared" si="301"/>
        <v>0</v>
      </c>
      <c r="L46" s="46">
        <f t="shared" si="301"/>
        <v>0</v>
      </c>
      <c r="M46" s="47">
        <f t="shared" si="301"/>
        <v>16</v>
      </c>
      <c r="N46" s="48">
        <f t="shared" si="301"/>
        <v>0</v>
      </c>
      <c r="O46" s="49">
        <f t="shared" si="301"/>
        <v>0</v>
      </c>
      <c r="P46" s="49">
        <f t="shared" si="301"/>
        <v>0</v>
      </c>
      <c r="Q46" s="50">
        <f t="shared" si="301"/>
        <v>0</v>
      </c>
      <c r="R46" s="51">
        <f t="shared" si="301"/>
        <v>0</v>
      </c>
      <c r="S46" s="51">
        <f t="shared" si="301"/>
        <v>0</v>
      </c>
      <c r="T46" s="51">
        <f t="shared" si="302"/>
        <v>0</v>
      </c>
      <c r="U46" s="51">
        <f t="shared" si="302"/>
        <v>0</v>
      </c>
      <c r="V46" s="52">
        <f t="shared" si="302"/>
        <v>0</v>
      </c>
      <c r="W46" s="53">
        <f t="shared" si="302"/>
        <v>0</v>
      </c>
      <c r="X46" s="53">
        <f t="shared" si="302"/>
        <v>0</v>
      </c>
      <c r="Y46" s="53">
        <f t="shared" si="302"/>
        <v>0</v>
      </c>
      <c r="Z46" s="53">
        <f t="shared" si="302"/>
        <v>0</v>
      </c>
      <c r="AA46" s="53">
        <f t="shared" si="302"/>
        <v>0</v>
      </c>
      <c r="AB46" s="53">
        <f t="shared" si="302"/>
        <v>0</v>
      </c>
      <c r="AC46" s="53">
        <f t="shared" si="302"/>
        <v>0</v>
      </c>
      <c r="AD46" s="53">
        <f t="shared" si="302"/>
        <v>0</v>
      </c>
      <c r="AE46" s="54" t="e">
        <f t="shared" si="14"/>
        <v>#REF!</v>
      </c>
      <c r="AF46" s="55" t="s">
        <v>13</v>
      </c>
      <c r="AG46" s="56" t="e">
        <f t="shared" si="303"/>
        <v>#REF!</v>
      </c>
      <c r="AH46" s="57" t="e">
        <f t="shared" si="16"/>
        <v>#REF!</v>
      </c>
      <c r="AI46" s="55" t="s">
        <v>13</v>
      </c>
      <c r="AJ46" s="58" t="e">
        <f t="shared" si="304"/>
        <v>#REF!</v>
      </c>
      <c r="AK46" s="59" t="e">
        <f t="shared" si="212"/>
        <v>#REF!</v>
      </c>
      <c r="AL46" s="55" t="s">
        <v>13</v>
      </c>
      <c r="AM46" s="56" t="e">
        <f t="shared" si="305"/>
        <v>#REF!</v>
      </c>
      <c r="AN46" s="57" t="e">
        <f t="shared" si="20"/>
        <v>#REF!</v>
      </c>
      <c r="AO46" s="55" t="s">
        <v>2</v>
      </c>
      <c r="AP46" s="58" t="e">
        <f t="shared" si="306"/>
        <v>#REF!</v>
      </c>
      <c r="AQ46" s="59" t="e">
        <f t="shared" si="22"/>
        <v>#REF!</v>
      </c>
      <c r="AR46" s="55" t="s">
        <v>13</v>
      </c>
      <c r="AS46" s="56" t="e">
        <f t="shared" si="307"/>
        <v>#REF!</v>
      </c>
      <c r="AT46" s="57" t="e">
        <f t="shared" si="24"/>
        <v>#REF!</v>
      </c>
      <c r="AU46" s="55" t="s">
        <v>2</v>
      </c>
      <c r="AV46" s="58" t="e">
        <f t="shared" si="308"/>
        <v>#REF!</v>
      </c>
      <c r="AW46" s="59" t="e">
        <f t="shared" si="26"/>
        <v>#REF!</v>
      </c>
      <c r="AX46" s="55" t="s">
        <v>13</v>
      </c>
      <c r="AY46" s="56" t="e">
        <f t="shared" si="309"/>
        <v>#REF!</v>
      </c>
      <c r="AZ46" s="57" t="e">
        <f t="shared" si="28"/>
        <v>#REF!</v>
      </c>
      <c r="BA46" s="55" t="s">
        <v>13</v>
      </c>
      <c r="BB46" s="58" t="e">
        <f t="shared" si="310"/>
        <v>#REF!</v>
      </c>
      <c r="BC46" s="59" t="e">
        <f t="shared" si="30"/>
        <v>#REF!</v>
      </c>
      <c r="BD46" s="55" t="s">
        <v>13</v>
      </c>
      <c r="BE46" s="56" t="e">
        <f t="shared" si="309"/>
        <v>#REF!</v>
      </c>
      <c r="BF46" s="57" t="e">
        <f t="shared" si="31"/>
        <v>#REF!</v>
      </c>
      <c r="BG46" s="55" t="s">
        <v>13</v>
      </c>
      <c r="BH46" s="58" t="e">
        <f t="shared" si="310"/>
        <v>#REF!</v>
      </c>
      <c r="BI46" s="59" t="e">
        <f t="shared" si="32"/>
        <v>#REF!</v>
      </c>
      <c r="BJ46" s="55" t="s">
        <v>13</v>
      </c>
      <c r="BK46" s="56" t="e">
        <f t="shared" ref="BK46" si="391">HLOOKUP(BJ46,pain,2,FALSE)</f>
        <v>#REF!</v>
      </c>
      <c r="BL46" s="57" t="e">
        <f t="shared" si="34"/>
        <v>#REF!</v>
      </c>
      <c r="BM46" s="55" t="s">
        <v>13</v>
      </c>
      <c r="BN46" s="58" t="e">
        <f t="shared" ref="BN46" si="392">HLOOKUP(BM46,pain,2,FALSE)</f>
        <v>#REF!</v>
      </c>
      <c r="BO46" s="59" t="e">
        <f t="shared" si="36"/>
        <v>#REF!</v>
      </c>
      <c r="BP46" s="55" t="s">
        <v>13</v>
      </c>
      <c r="BQ46" s="56" t="e">
        <f t="shared" ref="BQ46" si="393">HLOOKUP(BP46,pain,2,FALSE)</f>
        <v>#REF!</v>
      </c>
      <c r="BR46" s="57" t="e">
        <f t="shared" si="38"/>
        <v>#REF!</v>
      </c>
      <c r="BS46" s="55" t="s">
        <v>13</v>
      </c>
      <c r="BT46" s="58" t="e">
        <f t="shared" ref="BT46" si="394">HLOOKUP(BS46,pain,2,FALSE)</f>
        <v>#REF!</v>
      </c>
      <c r="BU46" s="59" t="e">
        <f t="shared" si="40"/>
        <v>#REF!</v>
      </c>
      <c r="BV46" s="55" t="s">
        <v>13</v>
      </c>
      <c r="BW46" s="56" t="e">
        <f t="shared" ref="BW46" si="395">HLOOKUP(BV46,pain,2,FALSE)</f>
        <v>#REF!</v>
      </c>
      <c r="BX46" s="57" t="e">
        <f t="shared" si="42"/>
        <v>#REF!</v>
      </c>
      <c r="BY46" s="55" t="s">
        <v>13</v>
      </c>
      <c r="BZ46" s="58" t="e">
        <f t="shared" ref="BZ46" si="396">HLOOKUP(BY46,pain,2,FALSE)</f>
        <v>#REF!</v>
      </c>
      <c r="CA46" s="59" t="e">
        <f t="shared" si="44"/>
        <v>#REF!</v>
      </c>
      <c r="CB46" s="55" t="s">
        <v>13</v>
      </c>
      <c r="CC46" s="56" t="e">
        <f t="shared" ref="CC46" si="397">HLOOKUP(CB46,pain,2,FALSE)</f>
        <v>#REF!</v>
      </c>
      <c r="CD46" s="57" t="e">
        <f t="shared" si="46"/>
        <v>#REF!</v>
      </c>
      <c r="CE46" s="55" t="s">
        <v>13</v>
      </c>
      <c r="CF46" s="58" t="e">
        <f t="shared" ref="CF46" si="398">HLOOKUP(CE46,pain,2,FALSE)</f>
        <v>#REF!</v>
      </c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25"/>
      <c r="DE46" s="25"/>
      <c r="DF46" s="25"/>
      <c r="DG46" s="25"/>
      <c r="DH46" s="25"/>
      <c r="DI46" s="25"/>
      <c r="DJ46" s="25"/>
      <c r="DK46" s="25"/>
      <c r="DL46" s="25"/>
      <c r="DM46" s="25"/>
      <c r="DN46" s="25"/>
      <c r="DO46" s="25"/>
      <c r="DP46" s="25"/>
      <c r="DQ46" s="25"/>
      <c r="DR46" s="25"/>
      <c r="DS46" s="25"/>
      <c r="DT46" s="25"/>
      <c r="DU46" s="25"/>
      <c r="DV46" s="25"/>
      <c r="DW46" s="25"/>
      <c r="DX46" s="25"/>
      <c r="DY46" s="25"/>
      <c r="DZ46" s="25"/>
      <c r="EA46" s="25"/>
      <c r="EB46" s="25"/>
      <c r="EC46" s="25"/>
      <c r="ED46" s="25"/>
      <c r="EE46" s="25"/>
      <c r="EF46" s="25"/>
      <c r="EG46" s="25"/>
      <c r="EH46" s="25"/>
      <c r="EI46" s="25"/>
      <c r="EJ46" s="25"/>
      <c r="EK46" s="25"/>
      <c r="EL46" s="25"/>
      <c r="EM46" s="25"/>
      <c r="EN46" s="25"/>
      <c r="EO46" s="25"/>
      <c r="EP46" s="25"/>
      <c r="EQ46" s="25"/>
      <c r="ER46" s="25"/>
      <c r="ES46" s="25"/>
      <c r="ET46" s="25"/>
      <c r="EU46" s="25"/>
      <c r="EV46" s="25"/>
      <c r="EW46" s="25"/>
      <c r="EX46" s="25"/>
      <c r="EY46" s="25"/>
      <c r="EZ46" s="25"/>
      <c r="FA46" s="25"/>
      <c r="FB46" s="25"/>
      <c r="FC46" s="25"/>
      <c r="FD46" s="25"/>
      <c r="FE46" s="25"/>
      <c r="FF46" s="25"/>
      <c r="FG46" s="25"/>
      <c r="FH46" s="25"/>
      <c r="FI46" s="25"/>
      <c r="FJ46" s="25"/>
      <c r="FK46" s="25"/>
      <c r="FL46" s="25"/>
      <c r="FM46" s="25"/>
      <c r="FN46" s="25"/>
      <c r="FO46" s="25"/>
      <c r="FP46" s="25"/>
      <c r="FQ46" s="25"/>
      <c r="FR46" s="25"/>
      <c r="FS46" s="25"/>
      <c r="FT46" s="25"/>
      <c r="FU46" s="25"/>
      <c r="FV46" s="25"/>
      <c r="FW46" s="25"/>
      <c r="FX46" s="25"/>
      <c r="FY46" s="25"/>
      <c r="FZ46" s="25"/>
      <c r="GA46" s="25"/>
      <c r="GB46" s="25"/>
      <c r="GC46" s="25"/>
      <c r="GD46" s="25"/>
      <c r="GE46" s="25"/>
      <c r="GF46" s="25"/>
      <c r="GG46" s="25"/>
      <c r="GH46" s="25"/>
      <c r="GI46" s="25"/>
      <c r="GJ46" s="25"/>
      <c r="GK46" s="25"/>
      <c r="GL46" s="25"/>
      <c r="GM46" s="25"/>
      <c r="GN46" s="25"/>
      <c r="GO46" s="25"/>
      <c r="GP46" s="25"/>
      <c r="GQ46" s="25"/>
      <c r="GR46" s="25"/>
      <c r="GS46" s="25"/>
      <c r="GT46" s="25"/>
      <c r="GU46" s="25"/>
      <c r="GV46" s="25"/>
      <c r="GW46" s="25"/>
      <c r="GX46" s="25"/>
      <c r="GY46" s="25"/>
      <c r="GZ46" s="25"/>
      <c r="HA46" s="25"/>
      <c r="HB46" s="25"/>
      <c r="HC46" s="25"/>
      <c r="HD46" s="25"/>
      <c r="HE46" s="25"/>
      <c r="HF46" s="25"/>
      <c r="HG46" s="25"/>
      <c r="HH46" s="25"/>
    </row>
    <row r="47" spans="1:216" ht="21.75" thickTop="1" thickBot="1" x14ac:dyDescent="0.35">
      <c r="A47" s="61"/>
      <c r="B47" s="41">
        <f>'[1]PORTA Adrien'!B5</f>
        <v>0</v>
      </c>
      <c r="C47" s="42">
        <f>'[1]PORTA Adrien'!C5</f>
        <v>0</v>
      </c>
      <c r="D47" s="43">
        <f t="shared" si="301"/>
        <v>2</v>
      </c>
      <c r="E47" s="44">
        <f t="shared" si="301"/>
        <v>0</v>
      </c>
      <c r="F47" s="44">
        <f t="shared" si="301"/>
        <v>0</v>
      </c>
      <c r="G47" s="45">
        <f t="shared" si="301"/>
        <v>0</v>
      </c>
      <c r="H47" s="45">
        <f t="shared" si="301"/>
        <v>0</v>
      </c>
      <c r="I47" s="45">
        <f t="shared" si="301"/>
        <v>0</v>
      </c>
      <c r="J47" s="45">
        <f t="shared" si="301"/>
        <v>0</v>
      </c>
      <c r="K47" s="45">
        <f t="shared" si="301"/>
        <v>0</v>
      </c>
      <c r="L47" s="46">
        <f t="shared" si="301"/>
        <v>0</v>
      </c>
      <c r="M47" s="47">
        <f t="shared" si="301"/>
        <v>16</v>
      </c>
      <c r="N47" s="48">
        <f t="shared" si="301"/>
        <v>0</v>
      </c>
      <c r="O47" s="49">
        <f t="shared" si="301"/>
        <v>0</v>
      </c>
      <c r="P47" s="49">
        <f t="shared" si="301"/>
        <v>0</v>
      </c>
      <c r="Q47" s="50">
        <f t="shared" si="301"/>
        <v>0</v>
      </c>
      <c r="R47" s="51">
        <f t="shared" si="301"/>
        <v>0</v>
      </c>
      <c r="S47" s="51">
        <f t="shared" si="301"/>
        <v>0</v>
      </c>
      <c r="T47" s="51">
        <f t="shared" si="302"/>
        <v>0</v>
      </c>
      <c r="U47" s="51">
        <f t="shared" si="302"/>
        <v>0</v>
      </c>
      <c r="V47" s="52">
        <f t="shared" si="302"/>
        <v>0</v>
      </c>
      <c r="W47" s="53">
        <f t="shared" si="302"/>
        <v>0</v>
      </c>
      <c r="X47" s="53">
        <f t="shared" si="302"/>
        <v>0</v>
      </c>
      <c r="Y47" s="53">
        <f t="shared" si="302"/>
        <v>0</v>
      </c>
      <c r="Z47" s="53">
        <f t="shared" si="302"/>
        <v>0</v>
      </c>
      <c r="AA47" s="53">
        <f t="shared" si="302"/>
        <v>0</v>
      </c>
      <c r="AB47" s="53">
        <f t="shared" si="302"/>
        <v>0</v>
      </c>
      <c r="AC47" s="53">
        <f t="shared" si="302"/>
        <v>0</v>
      </c>
      <c r="AD47" s="53">
        <f t="shared" si="302"/>
        <v>0</v>
      </c>
      <c r="AE47" s="54" t="e">
        <f t="shared" si="14"/>
        <v>#REF!</v>
      </c>
      <c r="AF47" s="55" t="s">
        <v>13</v>
      </c>
      <c r="AG47" s="56" t="e">
        <f t="shared" si="303"/>
        <v>#REF!</v>
      </c>
      <c r="AH47" s="57" t="e">
        <f t="shared" si="16"/>
        <v>#REF!</v>
      </c>
      <c r="AI47" s="55" t="s">
        <v>13</v>
      </c>
      <c r="AJ47" s="58" t="e">
        <f t="shared" si="304"/>
        <v>#REF!</v>
      </c>
      <c r="AK47" s="59" t="e">
        <f t="shared" si="212"/>
        <v>#REF!</v>
      </c>
      <c r="AL47" s="55" t="s">
        <v>13</v>
      </c>
      <c r="AM47" s="56" t="e">
        <f t="shared" si="305"/>
        <v>#REF!</v>
      </c>
      <c r="AN47" s="57" t="e">
        <f t="shared" si="20"/>
        <v>#REF!</v>
      </c>
      <c r="AO47" s="55" t="s">
        <v>2</v>
      </c>
      <c r="AP47" s="58" t="e">
        <f t="shared" si="306"/>
        <v>#REF!</v>
      </c>
      <c r="AQ47" s="59" t="e">
        <f t="shared" si="22"/>
        <v>#REF!</v>
      </c>
      <c r="AR47" s="55" t="s">
        <v>13</v>
      </c>
      <c r="AS47" s="56" t="e">
        <f t="shared" si="307"/>
        <v>#REF!</v>
      </c>
      <c r="AT47" s="57" t="e">
        <f t="shared" si="24"/>
        <v>#REF!</v>
      </c>
      <c r="AU47" s="55" t="s">
        <v>2</v>
      </c>
      <c r="AV47" s="58" t="e">
        <f t="shared" si="308"/>
        <v>#REF!</v>
      </c>
      <c r="AW47" s="59" t="e">
        <f t="shared" si="26"/>
        <v>#REF!</v>
      </c>
      <c r="AX47" s="55" t="s">
        <v>13</v>
      </c>
      <c r="AY47" s="56" t="e">
        <f t="shared" si="309"/>
        <v>#REF!</v>
      </c>
      <c r="AZ47" s="57" t="e">
        <f t="shared" si="28"/>
        <v>#REF!</v>
      </c>
      <c r="BA47" s="55" t="s">
        <v>13</v>
      </c>
      <c r="BB47" s="58" t="e">
        <f t="shared" si="310"/>
        <v>#REF!</v>
      </c>
      <c r="BC47" s="59" t="e">
        <f t="shared" si="30"/>
        <v>#REF!</v>
      </c>
      <c r="BD47" s="55" t="s">
        <v>13</v>
      </c>
      <c r="BE47" s="56" t="e">
        <f t="shared" si="309"/>
        <v>#REF!</v>
      </c>
      <c r="BF47" s="57" t="e">
        <f t="shared" si="31"/>
        <v>#REF!</v>
      </c>
      <c r="BG47" s="55" t="s">
        <v>13</v>
      </c>
      <c r="BH47" s="58" t="e">
        <f t="shared" si="310"/>
        <v>#REF!</v>
      </c>
      <c r="BI47" s="59" t="e">
        <f t="shared" si="32"/>
        <v>#REF!</v>
      </c>
      <c r="BJ47" s="55" t="s">
        <v>13</v>
      </c>
      <c r="BK47" s="56" t="e">
        <f t="shared" ref="BK47" si="399">HLOOKUP(BJ47,pain,2,FALSE)</f>
        <v>#REF!</v>
      </c>
      <c r="BL47" s="57" t="e">
        <f t="shared" si="34"/>
        <v>#REF!</v>
      </c>
      <c r="BM47" s="55" t="s">
        <v>13</v>
      </c>
      <c r="BN47" s="58" t="e">
        <f t="shared" ref="BN47" si="400">HLOOKUP(BM47,pain,2,FALSE)</f>
        <v>#REF!</v>
      </c>
      <c r="BO47" s="59" t="e">
        <f t="shared" si="36"/>
        <v>#REF!</v>
      </c>
      <c r="BP47" s="55" t="s">
        <v>13</v>
      </c>
      <c r="BQ47" s="56" t="e">
        <f t="shared" ref="BQ47" si="401">HLOOKUP(BP47,pain,2,FALSE)</f>
        <v>#REF!</v>
      </c>
      <c r="BR47" s="57" t="e">
        <f t="shared" si="38"/>
        <v>#REF!</v>
      </c>
      <c r="BS47" s="55" t="s">
        <v>13</v>
      </c>
      <c r="BT47" s="58" t="e">
        <f t="shared" ref="BT47" si="402">HLOOKUP(BS47,pain,2,FALSE)</f>
        <v>#REF!</v>
      </c>
      <c r="BU47" s="59" t="e">
        <f t="shared" si="40"/>
        <v>#REF!</v>
      </c>
      <c r="BV47" s="55" t="s">
        <v>13</v>
      </c>
      <c r="BW47" s="56" t="e">
        <f t="shared" ref="BW47" si="403">HLOOKUP(BV47,pain,2,FALSE)</f>
        <v>#REF!</v>
      </c>
      <c r="BX47" s="57" t="e">
        <f t="shared" si="42"/>
        <v>#REF!</v>
      </c>
      <c r="BY47" s="55" t="s">
        <v>13</v>
      </c>
      <c r="BZ47" s="58" t="e">
        <f t="shared" ref="BZ47" si="404">HLOOKUP(BY47,pain,2,FALSE)</f>
        <v>#REF!</v>
      </c>
      <c r="CA47" s="59" t="e">
        <f t="shared" si="44"/>
        <v>#REF!</v>
      </c>
      <c r="CB47" s="55" t="s">
        <v>13</v>
      </c>
      <c r="CC47" s="56" t="e">
        <f t="shared" ref="CC47" si="405">HLOOKUP(CB47,pain,2,FALSE)</f>
        <v>#REF!</v>
      </c>
      <c r="CD47" s="57" t="e">
        <f t="shared" si="46"/>
        <v>#REF!</v>
      </c>
      <c r="CE47" s="55" t="s">
        <v>13</v>
      </c>
      <c r="CF47" s="58" t="e">
        <f t="shared" ref="CF47" si="406">HLOOKUP(CE47,pain,2,FALSE)</f>
        <v>#REF!</v>
      </c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5"/>
      <c r="DY47" s="25"/>
      <c r="DZ47" s="25"/>
      <c r="EA47" s="25"/>
      <c r="EB47" s="25"/>
      <c r="EC47" s="25"/>
      <c r="ED47" s="25"/>
      <c r="EE47" s="25"/>
      <c r="EF47" s="25"/>
      <c r="EG47" s="25"/>
      <c r="EH47" s="25"/>
      <c r="EI47" s="25"/>
      <c r="EJ47" s="25"/>
      <c r="EK47" s="25"/>
      <c r="EL47" s="25"/>
      <c r="EM47" s="25"/>
      <c r="EN47" s="25"/>
      <c r="EO47" s="25"/>
      <c r="EP47" s="25"/>
      <c r="EQ47" s="25"/>
      <c r="ER47" s="25"/>
      <c r="ES47" s="25"/>
      <c r="ET47" s="25"/>
      <c r="EU47" s="25"/>
      <c r="EV47" s="25"/>
      <c r="EW47" s="25"/>
      <c r="EX47" s="25"/>
      <c r="EY47" s="25"/>
      <c r="EZ47" s="25"/>
      <c r="FA47" s="25"/>
      <c r="FB47" s="25"/>
      <c r="FC47" s="25"/>
      <c r="FD47" s="25"/>
      <c r="FE47" s="25"/>
      <c r="FF47" s="25"/>
      <c r="FG47" s="25"/>
      <c r="FH47" s="25"/>
      <c r="FI47" s="25"/>
      <c r="FJ47" s="25"/>
      <c r="FK47" s="25"/>
      <c r="FL47" s="25"/>
      <c r="FM47" s="25"/>
      <c r="FN47" s="25"/>
      <c r="FO47" s="25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5"/>
      <c r="GH47" s="25"/>
      <c r="GI47" s="25"/>
      <c r="GJ47" s="25"/>
      <c r="GK47" s="25"/>
      <c r="GL47" s="25"/>
      <c r="GM47" s="25"/>
      <c r="GN47" s="25"/>
      <c r="GO47" s="25"/>
      <c r="GP47" s="25"/>
      <c r="GQ47" s="25"/>
      <c r="GR47" s="25"/>
      <c r="GS47" s="25"/>
      <c r="GT47" s="25"/>
      <c r="GU47" s="25"/>
      <c r="GV47" s="25"/>
      <c r="GW47" s="25"/>
      <c r="GX47" s="25"/>
      <c r="GY47" s="25"/>
      <c r="GZ47" s="25"/>
      <c r="HA47" s="25"/>
      <c r="HB47" s="25"/>
      <c r="HC47" s="25"/>
      <c r="HD47" s="25"/>
      <c r="HE47" s="25"/>
      <c r="HF47" s="25"/>
      <c r="HG47" s="25"/>
      <c r="HH47" s="25"/>
    </row>
    <row r="48" spans="1:216" ht="21.75" thickTop="1" thickBot="1" x14ac:dyDescent="0.35">
      <c r="A48" s="61"/>
      <c r="B48" s="41">
        <f>'[1]REMY Fred'!B5</f>
        <v>0</v>
      </c>
      <c r="C48" s="42">
        <f>'[1]REMY Fred'!C5</f>
        <v>0</v>
      </c>
      <c r="D48" s="43">
        <f t="shared" si="301"/>
        <v>2</v>
      </c>
      <c r="E48" s="44">
        <f t="shared" si="301"/>
        <v>0</v>
      </c>
      <c r="F48" s="44">
        <f t="shared" si="301"/>
        <v>0</v>
      </c>
      <c r="G48" s="45">
        <f t="shared" si="301"/>
        <v>0</v>
      </c>
      <c r="H48" s="45">
        <f t="shared" si="301"/>
        <v>0</v>
      </c>
      <c r="I48" s="45">
        <f t="shared" si="301"/>
        <v>0</v>
      </c>
      <c r="J48" s="45">
        <f t="shared" si="301"/>
        <v>0</v>
      </c>
      <c r="K48" s="45">
        <f t="shared" si="301"/>
        <v>0</v>
      </c>
      <c r="L48" s="46">
        <f t="shared" si="301"/>
        <v>0</v>
      </c>
      <c r="M48" s="47">
        <f t="shared" si="301"/>
        <v>16</v>
      </c>
      <c r="N48" s="48">
        <f t="shared" si="301"/>
        <v>0</v>
      </c>
      <c r="O48" s="49">
        <f t="shared" si="301"/>
        <v>0</v>
      </c>
      <c r="P48" s="49">
        <f t="shared" si="301"/>
        <v>0</v>
      </c>
      <c r="Q48" s="50">
        <f t="shared" si="301"/>
        <v>0</v>
      </c>
      <c r="R48" s="51">
        <f t="shared" si="301"/>
        <v>0</v>
      </c>
      <c r="S48" s="51">
        <f t="shared" si="301"/>
        <v>0</v>
      </c>
      <c r="T48" s="51">
        <f t="shared" si="302"/>
        <v>0</v>
      </c>
      <c r="U48" s="51">
        <f t="shared" si="302"/>
        <v>0</v>
      </c>
      <c r="V48" s="52">
        <f t="shared" si="302"/>
        <v>0</v>
      </c>
      <c r="W48" s="53">
        <f t="shared" si="302"/>
        <v>0</v>
      </c>
      <c r="X48" s="53">
        <f t="shared" si="302"/>
        <v>0</v>
      </c>
      <c r="Y48" s="53">
        <f t="shared" si="302"/>
        <v>0</v>
      </c>
      <c r="Z48" s="53">
        <f t="shared" si="302"/>
        <v>0</v>
      </c>
      <c r="AA48" s="53">
        <f t="shared" si="302"/>
        <v>0</v>
      </c>
      <c r="AB48" s="53">
        <f t="shared" si="302"/>
        <v>0</v>
      </c>
      <c r="AC48" s="53">
        <f t="shared" si="302"/>
        <v>0</v>
      </c>
      <c r="AD48" s="53">
        <f t="shared" si="302"/>
        <v>0</v>
      </c>
      <c r="AE48" s="54" t="e">
        <f t="shared" si="14"/>
        <v>#REF!</v>
      </c>
      <c r="AF48" s="55" t="s">
        <v>13</v>
      </c>
      <c r="AG48" s="56" t="e">
        <f t="shared" si="303"/>
        <v>#REF!</v>
      </c>
      <c r="AH48" s="57" t="e">
        <f t="shared" si="16"/>
        <v>#REF!</v>
      </c>
      <c r="AI48" s="55" t="s">
        <v>13</v>
      </c>
      <c r="AJ48" s="58" t="e">
        <f t="shared" si="304"/>
        <v>#REF!</v>
      </c>
      <c r="AK48" s="59" t="e">
        <f t="shared" si="212"/>
        <v>#REF!</v>
      </c>
      <c r="AL48" s="55" t="s">
        <v>13</v>
      </c>
      <c r="AM48" s="56" t="e">
        <f t="shared" si="305"/>
        <v>#REF!</v>
      </c>
      <c r="AN48" s="57" t="e">
        <f t="shared" si="20"/>
        <v>#REF!</v>
      </c>
      <c r="AO48" s="55" t="s">
        <v>2</v>
      </c>
      <c r="AP48" s="58" t="e">
        <f t="shared" si="306"/>
        <v>#REF!</v>
      </c>
      <c r="AQ48" s="59" t="e">
        <f t="shared" si="22"/>
        <v>#REF!</v>
      </c>
      <c r="AR48" s="55" t="s">
        <v>13</v>
      </c>
      <c r="AS48" s="56" t="e">
        <f t="shared" si="307"/>
        <v>#REF!</v>
      </c>
      <c r="AT48" s="57" t="e">
        <f t="shared" si="24"/>
        <v>#REF!</v>
      </c>
      <c r="AU48" s="55" t="s">
        <v>2</v>
      </c>
      <c r="AV48" s="58" t="e">
        <f t="shared" si="308"/>
        <v>#REF!</v>
      </c>
      <c r="AW48" s="59" t="e">
        <f t="shared" si="26"/>
        <v>#REF!</v>
      </c>
      <c r="AX48" s="55" t="s">
        <v>13</v>
      </c>
      <c r="AY48" s="56" t="e">
        <f t="shared" si="309"/>
        <v>#REF!</v>
      </c>
      <c r="AZ48" s="57" t="e">
        <f t="shared" si="28"/>
        <v>#REF!</v>
      </c>
      <c r="BA48" s="55" t="s">
        <v>13</v>
      </c>
      <c r="BB48" s="58" t="e">
        <f t="shared" si="310"/>
        <v>#REF!</v>
      </c>
      <c r="BC48" s="59" t="e">
        <f t="shared" si="30"/>
        <v>#REF!</v>
      </c>
      <c r="BD48" s="55" t="s">
        <v>13</v>
      </c>
      <c r="BE48" s="56" t="e">
        <f t="shared" si="309"/>
        <v>#REF!</v>
      </c>
      <c r="BF48" s="57" t="e">
        <f t="shared" si="31"/>
        <v>#REF!</v>
      </c>
      <c r="BG48" s="55" t="s">
        <v>13</v>
      </c>
      <c r="BH48" s="58" t="e">
        <f t="shared" si="310"/>
        <v>#REF!</v>
      </c>
      <c r="BI48" s="59" t="e">
        <f t="shared" si="32"/>
        <v>#REF!</v>
      </c>
      <c r="BJ48" s="55" t="s">
        <v>13</v>
      </c>
      <c r="BK48" s="56" t="e">
        <f t="shared" ref="BK48" si="407">HLOOKUP(BJ48,pain,2,FALSE)</f>
        <v>#REF!</v>
      </c>
      <c r="BL48" s="57" t="e">
        <f t="shared" si="34"/>
        <v>#REF!</v>
      </c>
      <c r="BM48" s="55" t="s">
        <v>13</v>
      </c>
      <c r="BN48" s="58" t="e">
        <f t="shared" ref="BN48" si="408">HLOOKUP(BM48,pain,2,FALSE)</f>
        <v>#REF!</v>
      </c>
      <c r="BO48" s="59" t="e">
        <f t="shared" si="36"/>
        <v>#REF!</v>
      </c>
      <c r="BP48" s="55" t="s">
        <v>13</v>
      </c>
      <c r="BQ48" s="56" t="e">
        <f t="shared" ref="BQ48" si="409">HLOOKUP(BP48,pain,2,FALSE)</f>
        <v>#REF!</v>
      </c>
      <c r="BR48" s="57" t="e">
        <f t="shared" si="38"/>
        <v>#REF!</v>
      </c>
      <c r="BS48" s="55" t="s">
        <v>13</v>
      </c>
      <c r="BT48" s="58" t="e">
        <f t="shared" ref="BT48" si="410">HLOOKUP(BS48,pain,2,FALSE)</f>
        <v>#REF!</v>
      </c>
      <c r="BU48" s="59" t="e">
        <f t="shared" si="40"/>
        <v>#REF!</v>
      </c>
      <c r="BV48" s="55" t="s">
        <v>13</v>
      </c>
      <c r="BW48" s="56" t="e">
        <f t="shared" ref="BW48" si="411">HLOOKUP(BV48,pain,2,FALSE)</f>
        <v>#REF!</v>
      </c>
      <c r="BX48" s="57" t="e">
        <f t="shared" si="42"/>
        <v>#REF!</v>
      </c>
      <c r="BY48" s="55" t="s">
        <v>13</v>
      </c>
      <c r="BZ48" s="58" t="e">
        <f t="shared" ref="BZ48" si="412">HLOOKUP(BY48,pain,2,FALSE)</f>
        <v>#REF!</v>
      </c>
      <c r="CA48" s="59" t="e">
        <f t="shared" si="44"/>
        <v>#REF!</v>
      </c>
      <c r="CB48" s="55" t="s">
        <v>13</v>
      </c>
      <c r="CC48" s="56" t="e">
        <f t="shared" ref="CC48" si="413">HLOOKUP(CB48,pain,2,FALSE)</f>
        <v>#REF!</v>
      </c>
      <c r="CD48" s="57" t="e">
        <f t="shared" si="46"/>
        <v>#REF!</v>
      </c>
      <c r="CE48" s="55" t="s">
        <v>13</v>
      </c>
      <c r="CF48" s="58" t="e">
        <f t="shared" ref="CF48" si="414">HLOOKUP(CE48,pain,2,FALSE)</f>
        <v>#REF!</v>
      </c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5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  <c r="GK48" s="25"/>
      <c r="GL48" s="25"/>
      <c r="GM48" s="25"/>
      <c r="GN48" s="25"/>
      <c r="GO48" s="25"/>
      <c r="GP48" s="25"/>
      <c r="GQ48" s="25"/>
      <c r="GR48" s="25"/>
      <c r="GS48" s="25"/>
      <c r="GT48" s="25"/>
      <c r="GU48" s="25"/>
      <c r="GV48" s="25"/>
      <c r="GW48" s="25"/>
      <c r="GX48" s="25"/>
      <c r="GY48" s="25"/>
      <c r="GZ48" s="25"/>
      <c r="HA48" s="25"/>
      <c r="HB48" s="25"/>
      <c r="HC48" s="25"/>
      <c r="HD48" s="25"/>
      <c r="HE48" s="25"/>
      <c r="HF48" s="25"/>
      <c r="HG48" s="25"/>
      <c r="HH48" s="25"/>
    </row>
    <row r="49" spans="1:216" ht="21.75" thickTop="1" thickBot="1" x14ac:dyDescent="0.35">
      <c r="A49" s="61"/>
      <c r="B49" s="41">
        <f>'[1]RIUS Steph'!B5</f>
        <v>0</v>
      </c>
      <c r="C49" s="42">
        <f>'[1]RIUS Steph'!C5</f>
        <v>0</v>
      </c>
      <c r="D49" s="43">
        <f t="shared" si="301"/>
        <v>2</v>
      </c>
      <c r="E49" s="44">
        <f t="shared" si="301"/>
        <v>0</v>
      </c>
      <c r="F49" s="44">
        <f t="shared" si="301"/>
        <v>0</v>
      </c>
      <c r="G49" s="45">
        <f t="shared" si="301"/>
        <v>0</v>
      </c>
      <c r="H49" s="45">
        <f t="shared" si="301"/>
        <v>0</v>
      </c>
      <c r="I49" s="45">
        <f t="shared" si="301"/>
        <v>0</v>
      </c>
      <c r="J49" s="45">
        <f t="shared" si="301"/>
        <v>0</v>
      </c>
      <c r="K49" s="45">
        <f t="shared" si="301"/>
        <v>0</v>
      </c>
      <c r="L49" s="46">
        <f t="shared" si="301"/>
        <v>0</v>
      </c>
      <c r="M49" s="47">
        <f t="shared" si="301"/>
        <v>16</v>
      </c>
      <c r="N49" s="48">
        <f t="shared" si="301"/>
        <v>0</v>
      </c>
      <c r="O49" s="49">
        <f t="shared" si="301"/>
        <v>0</v>
      </c>
      <c r="P49" s="49">
        <f t="shared" si="301"/>
        <v>0</v>
      </c>
      <c r="Q49" s="50">
        <f t="shared" si="301"/>
        <v>0</v>
      </c>
      <c r="R49" s="51">
        <f t="shared" si="301"/>
        <v>0</v>
      </c>
      <c r="S49" s="51">
        <f t="shared" si="301"/>
        <v>0</v>
      </c>
      <c r="T49" s="51">
        <f t="shared" si="302"/>
        <v>0</v>
      </c>
      <c r="U49" s="51">
        <f t="shared" si="302"/>
        <v>0</v>
      </c>
      <c r="V49" s="52">
        <f t="shared" si="302"/>
        <v>0</v>
      </c>
      <c r="W49" s="53">
        <f t="shared" si="302"/>
        <v>0</v>
      </c>
      <c r="X49" s="53">
        <f t="shared" si="302"/>
        <v>0</v>
      </c>
      <c r="Y49" s="53">
        <f t="shared" si="302"/>
        <v>0</v>
      </c>
      <c r="Z49" s="53">
        <f t="shared" si="302"/>
        <v>0</v>
      </c>
      <c r="AA49" s="53">
        <f t="shared" si="302"/>
        <v>0</v>
      </c>
      <c r="AB49" s="53">
        <f t="shared" si="302"/>
        <v>0</v>
      </c>
      <c r="AC49" s="53">
        <f t="shared" si="302"/>
        <v>0</v>
      </c>
      <c r="AD49" s="53">
        <f t="shared" si="302"/>
        <v>0</v>
      </c>
      <c r="AE49" s="54" t="e">
        <f t="shared" si="14"/>
        <v>#REF!</v>
      </c>
      <c r="AF49" s="55" t="s">
        <v>13</v>
      </c>
      <c r="AG49" s="56" t="e">
        <f t="shared" si="303"/>
        <v>#REF!</v>
      </c>
      <c r="AH49" s="57" t="e">
        <f t="shared" si="16"/>
        <v>#REF!</v>
      </c>
      <c r="AI49" s="55" t="s">
        <v>13</v>
      </c>
      <c r="AJ49" s="58" t="e">
        <f t="shared" si="304"/>
        <v>#REF!</v>
      </c>
      <c r="AK49" s="59" t="e">
        <f t="shared" si="212"/>
        <v>#REF!</v>
      </c>
      <c r="AL49" s="55" t="s">
        <v>13</v>
      </c>
      <c r="AM49" s="56" t="e">
        <f t="shared" si="305"/>
        <v>#REF!</v>
      </c>
      <c r="AN49" s="57" t="e">
        <f t="shared" si="20"/>
        <v>#REF!</v>
      </c>
      <c r="AO49" s="55" t="s">
        <v>2</v>
      </c>
      <c r="AP49" s="58" t="e">
        <f t="shared" si="306"/>
        <v>#REF!</v>
      </c>
      <c r="AQ49" s="59" t="e">
        <f t="shared" si="22"/>
        <v>#REF!</v>
      </c>
      <c r="AR49" s="55" t="s">
        <v>13</v>
      </c>
      <c r="AS49" s="56" t="e">
        <f t="shared" si="307"/>
        <v>#REF!</v>
      </c>
      <c r="AT49" s="57" t="e">
        <f t="shared" si="24"/>
        <v>#REF!</v>
      </c>
      <c r="AU49" s="55" t="s">
        <v>2</v>
      </c>
      <c r="AV49" s="58" t="e">
        <f t="shared" si="308"/>
        <v>#REF!</v>
      </c>
      <c r="AW49" s="59" t="e">
        <f t="shared" si="26"/>
        <v>#REF!</v>
      </c>
      <c r="AX49" s="55" t="s">
        <v>13</v>
      </c>
      <c r="AY49" s="56" t="e">
        <f t="shared" si="309"/>
        <v>#REF!</v>
      </c>
      <c r="AZ49" s="57" t="e">
        <f t="shared" si="28"/>
        <v>#REF!</v>
      </c>
      <c r="BA49" s="55" t="s">
        <v>13</v>
      </c>
      <c r="BB49" s="58" t="e">
        <f t="shared" si="310"/>
        <v>#REF!</v>
      </c>
      <c r="BC49" s="59" t="e">
        <f t="shared" si="30"/>
        <v>#REF!</v>
      </c>
      <c r="BD49" s="55" t="s">
        <v>13</v>
      </c>
      <c r="BE49" s="56" t="e">
        <f t="shared" si="309"/>
        <v>#REF!</v>
      </c>
      <c r="BF49" s="57" t="e">
        <f t="shared" si="31"/>
        <v>#REF!</v>
      </c>
      <c r="BG49" s="55" t="s">
        <v>13</v>
      </c>
      <c r="BH49" s="58" t="e">
        <f t="shared" si="310"/>
        <v>#REF!</v>
      </c>
      <c r="BI49" s="59" t="e">
        <f t="shared" si="32"/>
        <v>#REF!</v>
      </c>
      <c r="BJ49" s="55" t="s">
        <v>13</v>
      </c>
      <c r="BK49" s="56" t="e">
        <f t="shared" ref="BK49" si="415">HLOOKUP(BJ49,pain,2,FALSE)</f>
        <v>#REF!</v>
      </c>
      <c r="BL49" s="57" t="e">
        <f t="shared" si="34"/>
        <v>#REF!</v>
      </c>
      <c r="BM49" s="55" t="s">
        <v>13</v>
      </c>
      <c r="BN49" s="58" t="e">
        <f t="shared" ref="BN49" si="416">HLOOKUP(BM49,pain,2,FALSE)</f>
        <v>#REF!</v>
      </c>
      <c r="BO49" s="59" t="e">
        <f t="shared" si="36"/>
        <v>#REF!</v>
      </c>
      <c r="BP49" s="55" t="s">
        <v>13</v>
      </c>
      <c r="BQ49" s="56" t="e">
        <f t="shared" ref="BQ49" si="417">HLOOKUP(BP49,pain,2,FALSE)</f>
        <v>#REF!</v>
      </c>
      <c r="BR49" s="57" t="e">
        <f t="shared" si="38"/>
        <v>#REF!</v>
      </c>
      <c r="BS49" s="55" t="s">
        <v>13</v>
      </c>
      <c r="BT49" s="58" t="e">
        <f t="shared" ref="BT49" si="418">HLOOKUP(BS49,pain,2,FALSE)</f>
        <v>#REF!</v>
      </c>
      <c r="BU49" s="59" t="e">
        <f t="shared" si="40"/>
        <v>#REF!</v>
      </c>
      <c r="BV49" s="55" t="s">
        <v>13</v>
      </c>
      <c r="BW49" s="56" t="e">
        <f t="shared" ref="BW49" si="419">HLOOKUP(BV49,pain,2,FALSE)</f>
        <v>#REF!</v>
      </c>
      <c r="BX49" s="57" t="e">
        <f t="shared" si="42"/>
        <v>#REF!</v>
      </c>
      <c r="BY49" s="55" t="s">
        <v>13</v>
      </c>
      <c r="BZ49" s="58" t="e">
        <f t="shared" ref="BZ49" si="420">HLOOKUP(BY49,pain,2,FALSE)</f>
        <v>#REF!</v>
      </c>
      <c r="CA49" s="59" t="e">
        <f t="shared" si="44"/>
        <v>#REF!</v>
      </c>
      <c r="CB49" s="55" t="s">
        <v>13</v>
      </c>
      <c r="CC49" s="56" t="e">
        <f t="shared" ref="CC49" si="421">HLOOKUP(CB49,pain,2,FALSE)</f>
        <v>#REF!</v>
      </c>
      <c r="CD49" s="57" t="e">
        <f t="shared" si="46"/>
        <v>#REF!</v>
      </c>
      <c r="CE49" s="55" t="s">
        <v>13</v>
      </c>
      <c r="CF49" s="58" t="e">
        <f t="shared" ref="CF49" si="422">HLOOKUP(CE49,pain,2,FALSE)</f>
        <v>#REF!</v>
      </c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5"/>
      <c r="DY49" s="25"/>
      <c r="DZ49" s="25"/>
      <c r="EA49" s="25"/>
      <c r="EB49" s="25"/>
      <c r="EC49" s="25"/>
      <c r="ED49" s="25"/>
      <c r="EE49" s="25"/>
      <c r="EF49" s="25"/>
      <c r="EG49" s="25"/>
      <c r="EH49" s="25"/>
      <c r="EI49" s="25"/>
      <c r="EJ49" s="25"/>
      <c r="EK49" s="25"/>
      <c r="EL49" s="25"/>
      <c r="EM49" s="25"/>
      <c r="EN49" s="25"/>
      <c r="EO49" s="25"/>
      <c r="EP49" s="25"/>
      <c r="EQ49" s="25"/>
      <c r="ER49" s="25"/>
      <c r="ES49" s="25"/>
      <c r="ET49" s="25"/>
      <c r="EU49" s="25"/>
      <c r="EV49" s="25"/>
      <c r="EW49" s="25"/>
      <c r="EX49" s="25"/>
      <c r="EY49" s="25"/>
      <c r="EZ49" s="25"/>
      <c r="FA49" s="25"/>
      <c r="FB49" s="25"/>
      <c r="FC49" s="25"/>
      <c r="FD49" s="25"/>
      <c r="FE49" s="25"/>
      <c r="FF49" s="25"/>
      <c r="FG49" s="25"/>
      <c r="FH49" s="25"/>
      <c r="FI49" s="25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5"/>
      <c r="GC49" s="25"/>
      <c r="GD49" s="25"/>
      <c r="GE49" s="25"/>
      <c r="GF49" s="25"/>
      <c r="GG49" s="25"/>
      <c r="GH49" s="25"/>
      <c r="GI49" s="25"/>
      <c r="GJ49" s="25"/>
      <c r="GK49" s="25"/>
      <c r="GL49" s="25"/>
      <c r="GM49" s="25"/>
      <c r="GN49" s="25"/>
      <c r="GO49" s="25"/>
      <c r="GP49" s="25"/>
      <c r="GQ49" s="25"/>
      <c r="GR49" s="25"/>
      <c r="GS49" s="25"/>
      <c r="GT49" s="25"/>
      <c r="GU49" s="25"/>
      <c r="GV49" s="25"/>
      <c r="GW49" s="25"/>
      <c r="GX49" s="25"/>
      <c r="GY49" s="25"/>
      <c r="GZ49" s="25"/>
      <c r="HA49" s="25"/>
      <c r="HB49" s="25"/>
      <c r="HC49" s="25"/>
      <c r="HD49" s="25"/>
      <c r="HE49" s="25"/>
      <c r="HF49" s="25"/>
      <c r="HG49" s="25"/>
      <c r="HH49" s="25"/>
    </row>
    <row r="50" spans="1:216" ht="21.75" thickTop="1" thickBot="1" x14ac:dyDescent="0.35">
      <c r="A50" s="61"/>
      <c r="B50" s="41">
        <f>'[1]SANJUAN Raph'!B5</f>
        <v>0</v>
      </c>
      <c r="C50" s="42">
        <f>'[1]SANJUAN Raph'!C5</f>
        <v>0</v>
      </c>
      <c r="D50" s="43">
        <f t="shared" si="301"/>
        <v>2</v>
      </c>
      <c r="E50" s="44">
        <f t="shared" si="301"/>
        <v>0</v>
      </c>
      <c r="F50" s="44">
        <f t="shared" si="301"/>
        <v>0</v>
      </c>
      <c r="G50" s="45">
        <f t="shared" si="301"/>
        <v>0</v>
      </c>
      <c r="H50" s="45">
        <f t="shared" si="301"/>
        <v>0</v>
      </c>
      <c r="I50" s="45">
        <f t="shared" si="301"/>
        <v>0</v>
      </c>
      <c r="J50" s="45">
        <f t="shared" si="301"/>
        <v>0</v>
      </c>
      <c r="K50" s="45">
        <f t="shared" si="301"/>
        <v>0</v>
      </c>
      <c r="L50" s="46">
        <f t="shared" si="301"/>
        <v>0</v>
      </c>
      <c r="M50" s="47">
        <f t="shared" si="301"/>
        <v>16</v>
      </c>
      <c r="N50" s="48">
        <f t="shared" si="301"/>
        <v>0</v>
      </c>
      <c r="O50" s="49">
        <f t="shared" si="301"/>
        <v>0</v>
      </c>
      <c r="P50" s="49">
        <f t="shared" si="301"/>
        <v>0</v>
      </c>
      <c r="Q50" s="50">
        <f t="shared" si="301"/>
        <v>0</v>
      </c>
      <c r="R50" s="51">
        <f t="shared" si="301"/>
        <v>0</v>
      </c>
      <c r="S50" s="51">
        <f t="shared" si="301"/>
        <v>0</v>
      </c>
      <c r="T50" s="51">
        <f t="shared" si="302"/>
        <v>0</v>
      </c>
      <c r="U50" s="51">
        <f t="shared" si="302"/>
        <v>0</v>
      </c>
      <c r="V50" s="52">
        <f t="shared" si="302"/>
        <v>0</v>
      </c>
      <c r="W50" s="53">
        <f t="shared" si="302"/>
        <v>0</v>
      </c>
      <c r="X50" s="53">
        <f t="shared" si="302"/>
        <v>0</v>
      </c>
      <c r="Y50" s="53">
        <f t="shared" si="302"/>
        <v>0</v>
      </c>
      <c r="Z50" s="53">
        <f t="shared" si="302"/>
        <v>0</v>
      </c>
      <c r="AA50" s="53">
        <f t="shared" si="302"/>
        <v>0</v>
      </c>
      <c r="AB50" s="53">
        <f t="shared" si="302"/>
        <v>0</v>
      </c>
      <c r="AC50" s="53">
        <f t="shared" si="302"/>
        <v>0</v>
      </c>
      <c r="AD50" s="53">
        <f t="shared" si="302"/>
        <v>0</v>
      </c>
      <c r="AE50" s="54" t="e">
        <f t="shared" si="14"/>
        <v>#REF!</v>
      </c>
      <c r="AF50" s="55" t="s">
        <v>13</v>
      </c>
      <c r="AG50" s="56" t="e">
        <f t="shared" si="303"/>
        <v>#REF!</v>
      </c>
      <c r="AH50" s="57" t="e">
        <f t="shared" si="16"/>
        <v>#REF!</v>
      </c>
      <c r="AI50" s="55" t="s">
        <v>13</v>
      </c>
      <c r="AJ50" s="58" t="e">
        <f t="shared" si="304"/>
        <v>#REF!</v>
      </c>
      <c r="AK50" s="59" t="e">
        <f t="shared" si="212"/>
        <v>#REF!</v>
      </c>
      <c r="AL50" s="55" t="s">
        <v>13</v>
      </c>
      <c r="AM50" s="56" t="e">
        <f t="shared" si="305"/>
        <v>#REF!</v>
      </c>
      <c r="AN50" s="57" t="e">
        <f t="shared" si="20"/>
        <v>#REF!</v>
      </c>
      <c r="AO50" s="55" t="s">
        <v>2</v>
      </c>
      <c r="AP50" s="58" t="e">
        <f t="shared" si="306"/>
        <v>#REF!</v>
      </c>
      <c r="AQ50" s="59" t="e">
        <f t="shared" si="22"/>
        <v>#REF!</v>
      </c>
      <c r="AR50" s="55" t="s">
        <v>13</v>
      </c>
      <c r="AS50" s="56" t="e">
        <f t="shared" si="307"/>
        <v>#REF!</v>
      </c>
      <c r="AT50" s="57" t="e">
        <f t="shared" si="24"/>
        <v>#REF!</v>
      </c>
      <c r="AU50" s="55" t="s">
        <v>2</v>
      </c>
      <c r="AV50" s="58" t="e">
        <f t="shared" si="308"/>
        <v>#REF!</v>
      </c>
      <c r="AW50" s="59" t="e">
        <f t="shared" si="26"/>
        <v>#REF!</v>
      </c>
      <c r="AX50" s="55" t="s">
        <v>13</v>
      </c>
      <c r="AY50" s="56" t="e">
        <f t="shared" si="309"/>
        <v>#REF!</v>
      </c>
      <c r="AZ50" s="57" t="e">
        <f t="shared" si="28"/>
        <v>#REF!</v>
      </c>
      <c r="BA50" s="55" t="s">
        <v>13</v>
      </c>
      <c r="BB50" s="58" t="e">
        <f t="shared" si="310"/>
        <v>#REF!</v>
      </c>
      <c r="BC50" s="59" t="e">
        <f t="shared" si="30"/>
        <v>#REF!</v>
      </c>
      <c r="BD50" s="55" t="s">
        <v>13</v>
      </c>
      <c r="BE50" s="56" t="e">
        <f t="shared" si="309"/>
        <v>#REF!</v>
      </c>
      <c r="BF50" s="57" t="e">
        <f t="shared" si="31"/>
        <v>#REF!</v>
      </c>
      <c r="BG50" s="55" t="s">
        <v>13</v>
      </c>
      <c r="BH50" s="58" t="e">
        <f t="shared" si="310"/>
        <v>#REF!</v>
      </c>
      <c r="BI50" s="59" t="e">
        <f t="shared" si="32"/>
        <v>#REF!</v>
      </c>
      <c r="BJ50" s="55" t="s">
        <v>13</v>
      </c>
      <c r="BK50" s="56" t="e">
        <f t="shared" ref="BK50" si="423">HLOOKUP(BJ50,pain,2,FALSE)</f>
        <v>#REF!</v>
      </c>
      <c r="BL50" s="57" t="e">
        <f t="shared" si="34"/>
        <v>#REF!</v>
      </c>
      <c r="BM50" s="55" t="s">
        <v>13</v>
      </c>
      <c r="BN50" s="58" t="e">
        <f t="shared" ref="BN50" si="424">HLOOKUP(BM50,pain,2,FALSE)</f>
        <v>#REF!</v>
      </c>
      <c r="BO50" s="59" t="e">
        <f t="shared" si="36"/>
        <v>#REF!</v>
      </c>
      <c r="BP50" s="55" t="s">
        <v>13</v>
      </c>
      <c r="BQ50" s="56" t="e">
        <f t="shared" ref="BQ50" si="425">HLOOKUP(BP50,pain,2,FALSE)</f>
        <v>#REF!</v>
      </c>
      <c r="BR50" s="57" t="e">
        <f t="shared" si="38"/>
        <v>#REF!</v>
      </c>
      <c r="BS50" s="55" t="s">
        <v>13</v>
      </c>
      <c r="BT50" s="58" t="e">
        <f t="shared" ref="BT50" si="426">HLOOKUP(BS50,pain,2,FALSE)</f>
        <v>#REF!</v>
      </c>
      <c r="BU50" s="59" t="e">
        <f t="shared" si="40"/>
        <v>#REF!</v>
      </c>
      <c r="BV50" s="55" t="s">
        <v>13</v>
      </c>
      <c r="BW50" s="56" t="e">
        <f t="shared" ref="BW50" si="427">HLOOKUP(BV50,pain,2,FALSE)</f>
        <v>#REF!</v>
      </c>
      <c r="BX50" s="57" t="e">
        <f t="shared" si="42"/>
        <v>#REF!</v>
      </c>
      <c r="BY50" s="55" t="s">
        <v>13</v>
      </c>
      <c r="BZ50" s="58" t="e">
        <f t="shared" ref="BZ50" si="428">HLOOKUP(BY50,pain,2,FALSE)</f>
        <v>#REF!</v>
      </c>
      <c r="CA50" s="59" t="e">
        <f t="shared" si="44"/>
        <v>#REF!</v>
      </c>
      <c r="CB50" s="55" t="s">
        <v>13</v>
      </c>
      <c r="CC50" s="56" t="e">
        <f t="shared" ref="CC50" si="429">HLOOKUP(CB50,pain,2,FALSE)</f>
        <v>#REF!</v>
      </c>
      <c r="CD50" s="57" t="e">
        <f t="shared" si="46"/>
        <v>#REF!</v>
      </c>
      <c r="CE50" s="55" t="s">
        <v>13</v>
      </c>
      <c r="CF50" s="58" t="e">
        <f t="shared" ref="CF50" si="430">HLOOKUP(CE50,pain,2,FALSE)</f>
        <v>#REF!</v>
      </c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5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  <c r="GK50" s="25"/>
      <c r="GL50" s="25"/>
      <c r="GM50" s="25"/>
      <c r="GN50" s="25"/>
      <c r="GO50" s="25"/>
      <c r="GP50" s="25"/>
      <c r="GQ50" s="25"/>
      <c r="GR50" s="25"/>
      <c r="GS50" s="25"/>
      <c r="GT50" s="25"/>
      <c r="GU50" s="25"/>
      <c r="GV50" s="25"/>
      <c r="GW50" s="25"/>
      <c r="GX50" s="25"/>
      <c r="GY50" s="25"/>
      <c r="GZ50" s="25"/>
      <c r="HA50" s="25"/>
      <c r="HB50" s="25"/>
      <c r="HC50" s="25"/>
      <c r="HD50" s="25"/>
      <c r="HE50" s="25"/>
      <c r="HF50" s="25"/>
      <c r="HG50" s="25"/>
      <c r="HH50" s="25"/>
    </row>
    <row r="51" spans="1:216" ht="21.75" thickTop="1" thickBot="1" x14ac:dyDescent="0.35">
      <c r="A51" s="61"/>
      <c r="B51" s="41">
        <f>'[1]STAERMAN David'!B5</f>
        <v>0</v>
      </c>
      <c r="C51" s="42">
        <f>'[1]STAERMAN David'!C5</f>
        <v>0</v>
      </c>
      <c r="D51" s="43">
        <f t="shared" si="301"/>
        <v>2</v>
      </c>
      <c r="E51" s="44">
        <f t="shared" si="301"/>
        <v>0</v>
      </c>
      <c r="F51" s="44">
        <f t="shared" si="301"/>
        <v>0</v>
      </c>
      <c r="G51" s="45">
        <f t="shared" si="301"/>
        <v>0</v>
      </c>
      <c r="H51" s="45">
        <f t="shared" si="301"/>
        <v>0</v>
      </c>
      <c r="I51" s="45">
        <f t="shared" si="301"/>
        <v>0</v>
      </c>
      <c r="J51" s="45">
        <f t="shared" si="301"/>
        <v>0</v>
      </c>
      <c r="K51" s="45">
        <f t="shared" si="301"/>
        <v>0</v>
      </c>
      <c r="L51" s="46">
        <f t="shared" si="301"/>
        <v>0</v>
      </c>
      <c r="M51" s="47">
        <f t="shared" si="301"/>
        <v>16</v>
      </c>
      <c r="N51" s="48">
        <f t="shared" si="301"/>
        <v>0</v>
      </c>
      <c r="O51" s="49">
        <f t="shared" si="301"/>
        <v>0</v>
      </c>
      <c r="P51" s="49">
        <f t="shared" si="301"/>
        <v>0</v>
      </c>
      <c r="Q51" s="50">
        <f t="shared" si="301"/>
        <v>0</v>
      </c>
      <c r="R51" s="51">
        <f t="shared" si="301"/>
        <v>0</v>
      </c>
      <c r="S51" s="51">
        <f t="shared" ref="N51:AC66" si="431">COUNTIF($AE51:$UG51,S$2)</f>
        <v>0</v>
      </c>
      <c r="T51" s="51">
        <f t="shared" si="431"/>
        <v>0</v>
      </c>
      <c r="U51" s="51">
        <f t="shared" si="431"/>
        <v>0</v>
      </c>
      <c r="V51" s="52">
        <f t="shared" si="431"/>
        <v>0</v>
      </c>
      <c r="W51" s="53">
        <f t="shared" si="431"/>
        <v>0</v>
      </c>
      <c r="X51" s="53">
        <f t="shared" si="302"/>
        <v>0</v>
      </c>
      <c r="Y51" s="53">
        <f t="shared" si="302"/>
        <v>0</v>
      </c>
      <c r="Z51" s="53">
        <f t="shared" si="302"/>
        <v>0</v>
      </c>
      <c r="AA51" s="53">
        <f t="shared" si="302"/>
        <v>0</v>
      </c>
      <c r="AB51" s="53">
        <f t="shared" si="302"/>
        <v>0</v>
      </c>
      <c r="AC51" s="53">
        <f t="shared" si="302"/>
        <v>0</v>
      </c>
      <c r="AD51" s="53">
        <f t="shared" si="302"/>
        <v>0</v>
      </c>
      <c r="AE51" s="54" t="e">
        <f t="shared" si="14"/>
        <v>#REF!</v>
      </c>
      <c r="AF51" s="55" t="s">
        <v>13</v>
      </c>
      <c r="AG51" s="56" t="e">
        <f t="shared" si="303"/>
        <v>#REF!</v>
      </c>
      <c r="AH51" s="57" t="e">
        <f t="shared" si="16"/>
        <v>#REF!</v>
      </c>
      <c r="AI51" s="55" t="s">
        <v>13</v>
      </c>
      <c r="AJ51" s="58" t="e">
        <f t="shared" si="304"/>
        <v>#REF!</v>
      </c>
      <c r="AK51" s="59" t="e">
        <f t="shared" si="212"/>
        <v>#REF!</v>
      </c>
      <c r="AL51" s="55" t="s">
        <v>13</v>
      </c>
      <c r="AM51" s="56" t="e">
        <f t="shared" si="305"/>
        <v>#REF!</v>
      </c>
      <c r="AN51" s="57" t="e">
        <f t="shared" si="20"/>
        <v>#REF!</v>
      </c>
      <c r="AO51" s="55" t="s">
        <v>2</v>
      </c>
      <c r="AP51" s="58" t="e">
        <f t="shared" si="306"/>
        <v>#REF!</v>
      </c>
      <c r="AQ51" s="59" t="e">
        <f t="shared" si="22"/>
        <v>#REF!</v>
      </c>
      <c r="AR51" s="55" t="s">
        <v>13</v>
      </c>
      <c r="AS51" s="56" t="e">
        <f t="shared" si="307"/>
        <v>#REF!</v>
      </c>
      <c r="AT51" s="57" t="e">
        <f t="shared" si="24"/>
        <v>#REF!</v>
      </c>
      <c r="AU51" s="55" t="s">
        <v>2</v>
      </c>
      <c r="AV51" s="58" t="e">
        <f t="shared" si="308"/>
        <v>#REF!</v>
      </c>
      <c r="AW51" s="59" t="e">
        <f t="shared" si="26"/>
        <v>#REF!</v>
      </c>
      <c r="AX51" s="55" t="s">
        <v>13</v>
      </c>
      <c r="AY51" s="56" t="e">
        <f t="shared" si="309"/>
        <v>#REF!</v>
      </c>
      <c r="AZ51" s="57" t="e">
        <f t="shared" si="28"/>
        <v>#REF!</v>
      </c>
      <c r="BA51" s="55" t="s">
        <v>13</v>
      </c>
      <c r="BB51" s="58" t="e">
        <f t="shared" si="310"/>
        <v>#REF!</v>
      </c>
      <c r="BC51" s="59" t="e">
        <f t="shared" si="30"/>
        <v>#REF!</v>
      </c>
      <c r="BD51" s="55" t="s">
        <v>13</v>
      </c>
      <c r="BE51" s="56" t="e">
        <f t="shared" si="309"/>
        <v>#REF!</v>
      </c>
      <c r="BF51" s="57" t="e">
        <f t="shared" si="31"/>
        <v>#REF!</v>
      </c>
      <c r="BG51" s="55" t="s">
        <v>13</v>
      </c>
      <c r="BH51" s="58" t="e">
        <f t="shared" si="310"/>
        <v>#REF!</v>
      </c>
      <c r="BI51" s="59" t="e">
        <f t="shared" si="32"/>
        <v>#REF!</v>
      </c>
      <c r="BJ51" s="55" t="s">
        <v>13</v>
      </c>
      <c r="BK51" s="56" t="e">
        <f t="shared" ref="BK51" si="432">HLOOKUP(BJ51,pain,2,FALSE)</f>
        <v>#REF!</v>
      </c>
      <c r="BL51" s="57" t="e">
        <f t="shared" si="34"/>
        <v>#REF!</v>
      </c>
      <c r="BM51" s="55" t="s">
        <v>13</v>
      </c>
      <c r="BN51" s="58" t="e">
        <f t="shared" ref="BN51" si="433">HLOOKUP(BM51,pain,2,FALSE)</f>
        <v>#REF!</v>
      </c>
      <c r="BO51" s="59" t="e">
        <f t="shared" si="36"/>
        <v>#REF!</v>
      </c>
      <c r="BP51" s="55" t="s">
        <v>13</v>
      </c>
      <c r="BQ51" s="56" t="e">
        <f t="shared" ref="BQ51" si="434">HLOOKUP(BP51,pain,2,FALSE)</f>
        <v>#REF!</v>
      </c>
      <c r="BR51" s="57" t="e">
        <f t="shared" si="38"/>
        <v>#REF!</v>
      </c>
      <c r="BS51" s="55" t="s">
        <v>13</v>
      </c>
      <c r="BT51" s="58" t="e">
        <f t="shared" ref="BT51" si="435">HLOOKUP(BS51,pain,2,FALSE)</f>
        <v>#REF!</v>
      </c>
      <c r="BU51" s="59" t="e">
        <f t="shared" si="40"/>
        <v>#REF!</v>
      </c>
      <c r="BV51" s="55" t="s">
        <v>13</v>
      </c>
      <c r="BW51" s="56" t="e">
        <f t="shared" ref="BW51" si="436">HLOOKUP(BV51,pain,2,FALSE)</f>
        <v>#REF!</v>
      </c>
      <c r="BX51" s="57" t="e">
        <f t="shared" si="42"/>
        <v>#REF!</v>
      </c>
      <c r="BY51" s="55" t="s">
        <v>13</v>
      </c>
      <c r="BZ51" s="58" t="e">
        <f t="shared" ref="BZ51" si="437">HLOOKUP(BY51,pain,2,FALSE)</f>
        <v>#REF!</v>
      </c>
      <c r="CA51" s="59" t="e">
        <f t="shared" si="44"/>
        <v>#REF!</v>
      </c>
      <c r="CB51" s="55" t="s">
        <v>13</v>
      </c>
      <c r="CC51" s="56" t="e">
        <f t="shared" ref="CC51" si="438">HLOOKUP(CB51,pain,2,FALSE)</f>
        <v>#REF!</v>
      </c>
      <c r="CD51" s="57" t="e">
        <f t="shared" si="46"/>
        <v>#REF!</v>
      </c>
      <c r="CE51" s="55" t="s">
        <v>13</v>
      </c>
      <c r="CF51" s="58" t="e">
        <f t="shared" ref="CF51" si="439">HLOOKUP(CE51,pain,2,FALSE)</f>
        <v>#REF!</v>
      </c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/>
      <c r="EV51" s="25"/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5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</row>
    <row r="52" spans="1:216" ht="21.75" thickTop="1" thickBot="1" x14ac:dyDescent="0.35">
      <c r="A52" s="61"/>
      <c r="B52" s="41">
        <f>'[1]TISSERANT Alexandre '!B5</f>
        <v>0</v>
      </c>
      <c r="C52" s="42">
        <f>'[1]TISSERANT Alexandre '!C5</f>
        <v>0</v>
      </c>
      <c r="D52" s="43">
        <f t="shared" ref="D52:S67" si="440">COUNTIF($AE52:$UG52,D$2)</f>
        <v>2</v>
      </c>
      <c r="E52" s="44">
        <f t="shared" si="440"/>
        <v>0</v>
      </c>
      <c r="F52" s="44">
        <f t="shared" si="440"/>
        <v>0</v>
      </c>
      <c r="G52" s="45">
        <f t="shared" si="440"/>
        <v>0</v>
      </c>
      <c r="H52" s="45">
        <f t="shared" si="440"/>
        <v>0</v>
      </c>
      <c r="I52" s="45">
        <f t="shared" si="440"/>
        <v>0</v>
      </c>
      <c r="J52" s="45">
        <f t="shared" si="440"/>
        <v>0</v>
      </c>
      <c r="K52" s="45">
        <f t="shared" si="440"/>
        <v>0</v>
      </c>
      <c r="L52" s="46">
        <f t="shared" si="440"/>
        <v>0</v>
      </c>
      <c r="M52" s="47">
        <f t="shared" si="440"/>
        <v>16</v>
      </c>
      <c r="N52" s="48">
        <f t="shared" si="431"/>
        <v>0</v>
      </c>
      <c r="O52" s="49">
        <f t="shared" si="431"/>
        <v>0</v>
      </c>
      <c r="P52" s="49">
        <f t="shared" si="431"/>
        <v>0</v>
      </c>
      <c r="Q52" s="50">
        <f t="shared" si="431"/>
        <v>0</v>
      </c>
      <c r="R52" s="51">
        <f t="shared" si="431"/>
        <v>0</v>
      </c>
      <c r="S52" s="51">
        <f t="shared" si="431"/>
        <v>0</v>
      </c>
      <c r="T52" s="51">
        <f t="shared" si="431"/>
        <v>0</v>
      </c>
      <c r="U52" s="51">
        <f t="shared" si="431"/>
        <v>0</v>
      </c>
      <c r="V52" s="52">
        <f t="shared" si="431"/>
        <v>0</v>
      </c>
      <c r="W52" s="53">
        <f t="shared" si="431"/>
        <v>0</v>
      </c>
      <c r="X52" s="53">
        <f t="shared" si="431"/>
        <v>0</v>
      </c>
      <c r="Y52" s="53">
        <f t="shared" si="431"/>
        <v>0</v>
      </c>
      <c r="Z52" s="53">
        <f t="shared" si="431"/>
        <v>0</v>
      </c>
      <c r="AA52" s="53">
        <f t="shared" si="431"/>
        <v>0</v>
      </c>
      <c r="AB52" s="53">
        <f t="shared" si="431"/>
        <v>0</v>
      </c>
      <c r="AC52" s="53">
        <f t="shared" si="431"/>
        <v>0</v>
      </c>
      <c r="AD52" s="53">
        <f t="shared" ref="X52:AD67" si="441">COUNTIF($AE52:$UG52,AD$2)</f>
        <v>0</v>
      </c>
      <c r="AE52" s="54" t="e">
        <f t="shared" si="14"/>
        <v>#REF!</v>
      </c>
      <c r="AF52" s="55" t="s">
        <v>13</v>
      </c>
      <c r="AG52" s="56" t="e">
        <f t="shared" si="303"/>
        <v>#REF!</v>
      </c>
      <c r="AH52" s="57" t="e">
        <f t="shared" si="16"/>
        <v>#REF!</v>
      </c>
      <c r="AI52" s="55" t="s">
        <v>13</v>
      </c>
      <c r="AJ52" s="58" t="e">
        <f t="shared" si="304"/>
        <v>#REF!</v>
      </c>
      <c r="AK52" s="59" t="e">
        <f t="shared" si="212"/>
        <v>#REF!</v>
      </c>
      <c r="AL52" s="55" t="s">
        <v>13</v>
      </c>
      <c r="AM52" s="56" t="e">
        <f t="shared" si="305"/>
        <v>#REF!</v>
      </c>
      <c r="AN52" s="57" t="e">
        <f t="shared" si="20"/>
        <v>#REF!</v>
      </c>
      <c r="AO52" s="55" t="s">
        <v>2</v>
      </c>
      <c r="AP52" s="58" t="e">
        <f t="shared" si="306"/>
        <v>#REF!</v>
      </c>
      <c r="AQ52" s="59" t="e">
        <f t="shared" si="22"/>
        <v>#REF!</v>
      </c>
      <c r="AR52" s="55" t="s">
        <v>13</v>
      </c>
      <c r="AS52" s="56" t="e">
        <f t="shared" si="307"/>
        <v>#REF!</v>
      </c>
      <c r="AT52" s="57" t="e">
        <f t="shared" si="24"/>
        <v>#REF!</v>
      </c>
      <c r="AU52" s="55" t="s">
        <v>2</v>
      </c>
      <c r="AV52" s="58" t="e">
        <f t="shared" si="308"/>
        <v>#REF!</v>
      </c>
      <c r="AW52" s="59" t="e">
        <f t="shared" si="26"/>
        <v>#REF!</v>
      </c>
      <c r="AX52" s="55" t="s">
        <v>13</v>
      </c>
      <c r="AY52" s="56" t="e">
        <f t="shared" ref="AY52:BE67" si="442">HLOOKUP(AX52,pain,2,FALSE)</f>
        <v>#REF!</v>
      </c>
      <c r="AZ52" s="57" t="e">
        <f t="shared" si="28"/>
        <v>#REF!</v>
      </c>
      <c r="BA52" s="55" t="s">
        <v>13</v>
      </c>
      <c r="BB52" s="58" t="e">
        <f t="shared" ref="BB52:BH67" si="443">HLOOKUP(BA52,pain,2,FALSE)</f>
        <v>#REF!</v>
      </c>
      <c r="BC52" s="59" t="e">
        <f t="shared" si="30"/>
        <v>#REF!</v>
      </c>
      <c r="BD52" s="55" t="s">
        <v>13</v>
      </c>
      <c r="BE52" s="56" t="e">
        <f t="shared" si="442"/>
        <v>#REF!</v>
      </c>
      <c r="BF52" s="57" t="e">
        <f t="shared" si="31"/>
        <v>#REF!</v>
      </c>
      <c r="BG52" s="55" t="s">
        <v>13</v>
      </c>
      <c r="BH52" s="58" t="e">
        <f t="shared" si="443"/>
        <v>#REF!</v>
      </c>
      <c r="BI52" s="59" t="e">
        <f t="shared" si="32"/>
        <v>#REF!</v>
      </c>
      <c r="BJ52" s="55" t="s">
        <v>13</v>
      </c>
      <c r="BK52" s="56" t="e">
        <f t="shared" ref="BK52" si="444">HLOOKUP(BJ52,pain,2,FALSE)</f>
        <v>#REF!</v>
      </c>
      <c r="BL52" s="57" t="e">
        <f t="shared" si="34"/>
        <v>#REF!</v>
      </c>
      <c r="BM52" s="55" t="s">
        <v>13</v>
      </c>
      <c r="BN52" s="58" t="e">
        <f t="shared" ref="BN52" si="445">HLOOKUP(BM52,pain,2,FALSE)</f>
        <v>#REF!</v>
      </c>
      <c r="BO52" s="59" t="e">
        <f t="shared" si="36"/>
        <v>#REF!</v>
      </c>
      <c r="BP52" s="55" t="s">
        <v>13</v>
      </c>
      <c r="BQ52" s="56" t="e">
        <f t="shared" ref="BQ52" si="446">HLOOKUP(BP52,pain,2,FALSE)</f>
        <v>#REF!</v>
      </c>
      <c r="BR52" s="57" t="e">
        <f t="shared" si="38"/>
        <v>#REF!</v>
      </c>
      <c r="BS52" s="55" t="s">
        <v>13</v>
      </c>
      <c r="BT52" s="58" t="e">
        <f t="shared" ref="BT52" si="447">HLOOKUP(BS52,pain,2,FALSE)</f>
        <v>#REF!</v>
      </c>
      <c r="BU52" s="59" t="e">
        <f t="shared" si="40"/>
        <v>#REF!</v>
      </c>
      <c r="BV52" s="55" t="s">
        <v>13</v>
      </c>
      <c r="BW52" s="56" t="e">
        <f t="shared" ref="BW52" si="448">HLOOKUP(BV52,pain,2,FALSE)</f>
        <v>#REF!</v>
      </c>
      <c r="BX52" s="57" t="e">
        <f t="shared" si="42"/>
        <v>#REF!</v>
      </c>
      <c r="BY52" s="55" t="s">
        <v>13</v>
      </c>
      <c r="BZ52" s="58" t="e">
        <f t="shared" ref="BZ52" si="449">HLOOKUP(BY52,pain,2,FALSE)</f>
        <v>#REF!</v>
      </c>
      <c r="CA52" s="59" t="e">
        <f t="shared" si="44"/>
        <v>#REF!</v>
      </c>
      <c r="CB52" s="55" t="s">
        <v>13</v>
      </c>
      <c r="CC52" s="56" t="e">
        <f t="shared" ref="CC52" si="450">HLOOKUP(CB52,pain,2,FALSE)</f>
        <v>#REF!</v>
      </c>
      <c r="CD52" s="57" t="e">
        <f t="shared" si="46"/>
        <v>#REF!</v>
      </c>
      <c r="CE52" s="55" t="s">
        <v>13</v>
      </c>
      <c r="CF52" s="58" t="e">
        <f t="shared" ref="CF52" si="451">HLOOKUP(CE52,pain,2,FALSE)</f>
        <v>#REF!</v>
      </c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</row>
    <row r="53" spans="1:216" ht="21.75" thickTop="1" thickBot="1" x14ac:dyDescent="0.35">
      <c r="A53" s="61"/>
      <c r="B53" s="41">
        <f>[1]SAADA!B5</f>
        <v>0</v>
      </c>
      <c r="C53" s="42">
        <f>[1]SAADA!C5</f>
        <v>0</v>
      </c>
      <c r="D53" s="43">
        <f t="shared" si="440"/>
        <v>2</v>
      </c>
      <c r="E53" s="44">
        <f t="shared" si="440"/>
        <v>0</v>
      </c>
      <c r="F53" s="44">
        <f t="shared" si="440"/>
        <v>0</v>
      </c>
      <c r="G53" s="45">
        <f t="shared" si="440"/>
        <v>0</v>
      </c>
      <c r="H53" s="45">
        <f t="shared" si="440"/>
        <v>0</v>
      </c>
      <c r="I53" s="45">
        <f t="shared" si="440"/>
        <v>0</v>
      </c>
      <c r="J53" s="45">
        <f t="shared" si="440"/>
        <v>0</v>
      </c>
      <c r="K53" s="45">
        <f t="shared" si="440"/>
        <v>0</v>
      </c>
      <c r="L53" s="46">
        <f t="shared" si="440"/>
        <v>0</v>
      </c>
      <c r="M53" s="47">
        <f t="shared" si="440"/>
        <v>16</v>
      </c>
      <c r="N53" s="48">
        <f t="shared" si="431"/>
        <v>0</v>
      </c>
      <c r="O53" s="49">
        <f t="shared" si="431"/>
        <v>0</v>
      </c>
      <c r="P53" s="49">
        <f t="shared" si="431"/>
        <v>0</v>
      </c>
      <c r="Q53" s="50">
        <f t="shared" si="431"/>
        <v>0</v>
      </c>
      <c r="R53" s="51">
        <f t="shared" si="431"/>
        <v>0</v>
      </c>
      <c r="S53" s="51">
        <f t="shared" si="431"/>
        <v>0</v>
      </c>
      <c r="T53" s="51">
        <f t="shared" si="431"/>
        <v>0</v>
      </c>
      <c r="U53" s="51">
        <f t="shared" si="431"/>
        <v>0</v>
      </c>
      <c r="V53" s="52">
        <f t="shared" si="431"/>
        <v>0</v>
      </c>
      <c r="W53" s="53">
        <f t="shared" si="431"/>
        <v>0</v>
      </c>
      <c r="X53" s="53">
        <f t="shared" si="441"/>
        <v>0</v>
      </c>
      <c r="Y53" s="53">
        <f t="shared" si="441"/>
        <v>0</v>
      </c>
      <c r="Z53" s="53">
        <f t="shared" si="441"/>
        <v>0</v>
      </c>
      <c r="AA53" s="53">
        <f t="shared" si="441"/>
        <v>0</v>
      </c>
      <c r="AB53" s="53">
        <f t="shared" si="441"/>
        <v>0</v>
      </c>
      <c r="AC53" s="53">
        <f t="shared" si="441"/>
        <v>0</v>
      </c>
      <c r="AD53" s="53">
        <f t="shared" si="441"/>
        <v>0</v>
      </c>
      <c r="AE53" s="54" t="e">
        <f t="shared" si="14"/>
        <v>#REF!</v>
      </c>
      <c r="AF53" s="55" t="s">
        <v>13</v>
      </c>
      <c r="AG53" s="56" t="e">
        <f t="shared" si="303"/>
        <v>#REF!</v>
      </c>
      <c r="AH53" s="57" t="e">
        <f t="shared" si="16"/>
        <v>#REF!</v>
      </c>
      <c r="AI53" s="55" t="s">
        <v>13</v>
      </c>
      <c r="AJ53" s="58" t="e">
        <f t="shared" si="304"/>
        <v>#REF!</v>
      </c>
      <c r="AK53" s="59" t="e">
        <f t="shared" si="212"/>
        <v>#REF!</v>
      </c>
      <c r="AL53" s="55" t="s">
        <v>13</v>
      </c>
      <c r="AM53" s="56" t="e">
        <f t="shared" si="305"/>
        <v>#REF!</v>
      </c>
      <c r="AN53" s="57" t="e">
        <f t="shared" si="20"/>
        <v>#REF!</v>
      </c>
      <c r="AO53" s="55" t="s">
        <v>2</v>
      </c>
      <c r="AP53" s="58" t="e">
        <f t="shared" si="306"/>
        <v>#REF!</v>
      </c>
      <c r="AQ53" s="59" t="e">
        <f t="shared" si="22"/>
        <v>#REF!</v>
      </c>
      <c r="AR53" s="55" t="s">
        <v>13</v>
      </c>
      <c r="AS53" s="56" t="e">
        <f t="shared" si="307"/>
        <v>#REF!</v>
      </c>
      <c r="AT53" s="57" t="e">
        <f t="shared" si="24"/>
        <v>#REF!</v>
      </c>
      <c r="AU53" s="55" t="s">
        <v>2</v>
      </c>
      <c r="AV53" s="58" t="e">
        <f t="shared" si="308"/>
        <v>#REF!</v>
      </c>
      <c r="AW53" s="59" t="e">
        <f t="shared" si="26"/>
        <v>#REF!</v>
      </c>
      <c r="AX53" s="55" t="s">
        <v>13</v>
      </c>
      <c r="AY53" s="56" t="e">
        <f t="shared" si="442"/>
        <v>#REF!</v>
      </c>
      <c r="AZ53" s="57" t="e">
        <f t="shared" si="28"/>
        <v>#REF!</v>
      </c>
      <c r="BA53" s="55" t="s">
        <v>13</v>
      </c>
      <c r="BB53" s="58" t="e">
        <f t="shared" si="443"/>
        <v>#REF!</v>
      </c>
      <c r="BC53" s="59" t="e">
        <f t="shared" si="30"/>
        <v>#REF!</v>
      </c>
      <c r="BD53" s="55" t="s">
        <v>13</v>
      </c>
      <c r="BE53" s="56" t="e">
        <f t="shared" si="442"/>
        <v>#REF!</v>
      </c>
      <c r="BF53" s="57" t="e">
        <f t="shared" si="31"/>
        <v>#REF!</v>
      </c>
      <c r="BG53" s="55" t="s">
        <v>13</v>
      </c>
      <c r="BH53" s="58" t="e">
        <f t="shared" si="443"/>
        <v>#REF!</v>
      </c>
      <c r="BI53" s="59" t="e">
        <f t="shared" si="32"/>
        <v>#REF!</v>
      </c>
      <c r="BJ53" s="55" t="s">
        <v>13</v>
      </c>
      <c r="BK53" s="56" t="e">
        <f t="shared" ref="BK53" si="452">HLOOKUP(BJ53,pain,2,FALSE)</f>
        <v>#REF!</v>
      </c>
      <c r="BL53" s="57" t="e">
        <f t="shared" si="34"/>
        <v>#REF!</v>
      </c>
      <c r="BM53" s="55" t="s">
        <v>13</v>
      </c>
      <c r="BN53" s="58" t="e">
        <f t="shared" ref="BN53" si="453">HLOOKUP(BM53,pain,2,FALSE)</f>
        <v>#REF!</v>
      </c>
      <c r="BO53" s="59" t="e">
        <f t="shared" si="36"/>
        <v>#REF!</v>
      </c>
      <c r="BP53" s="55" t="s">
        <v>13</v>
      </c>
      <c r="BQ53" s="56" t="e">
        <f t="shared" ref="BQ53" si="454">HLOOKUP(BP53,pain,2,FALSE)</f>
        <v>#REF!</v>
      </c>
      <c r="BR53" s="57" t="e">
        <f t="shared" si="38"/>
        <v>#REF!</v>
      </c>
      <c r="BS53" s="55" t="s">
        <v>13</v>
      </c>
      <c r="BT53" s="58" t="e">
        <f t="shared" ref="BT53" si="455">HLOOKUP(BS53,pain,2,FALSE)</f>
        <v>#REF!</v>
      </c>
      <c r="BU53" s="59" t="e">
        <f t="shared" si="40"/>
        <v>#REF!</v>
      </c>
      <c r="BV53" s="55" t="s">
        <v>13</v>
      </c>
      <c r="BW53" s="56" t="e">
        <f t="shared" ref="BW53" si="456">HLOOKUP(BV53,pain,2,FALSE)</f>
        <v>#REF!</v>
      </c>
      <c r="BX53" s="57" t="e">
        <f t="shared" si="42"/>
        <v>#REF!</v>
      </c>
      <c r="BY53" s="55" t="s">
        <v>13</v>
      </c>
      <c r="BZ53" s="58" t="e">
        <f t="shared" ref="BZ53" si="457">HLOOKUP(BY53,pain,2,FALSE)</f>
        <v>#REF!</v>
      </c>
      <c r="CA53" s="59" t="e">
        <f t="shared" si="44"/>
        <v>#REF!</v>
      </c>
      <c r="CB53" s="55" t="s">
        <v>13</v>
      </c>
      <c r="CC53" s="56" t="e">
        <f t="shared" ref="CC53" si="458">HLOOKUP(CB53,pain,2,FALSE)</f>
        <v>#REF!</v>
      </c>
      <c r="CD53" s="57" t="e">
        <f t="shared" si="46"/>
        <v>#REF!</v>
      </c>
      <c r="CE53" s="55" t="s">
        <v>13</v>
      </c>
      <c r="CF53" s="58" t="e">
        <f t="shared" ref="CF53" si="459">HLOOKUP(CE53,pain,2,FALSE)</f>
        <v>#REF!</v>
      </c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  <c r="GK53" s="25"/>
      <c r="GL53" s="25"/>
      <c r="GM53" s="25"/>
      <c r="GN53" s="25"/>
      <c r="GO53" s="25"/>
      <c r="GP53" s="25"/>
      <c r="GQ53" s="25"/>
      <c r="GR53" s="25"/>
      <c r="GS53" s="25"/>
      <c r="GT53" s="25"/>
      <c r="GU53" s="25"/>
      <c r="GV53" s="25"/>
      <c r="GW53" s="25"/>
      <c r="GX53" s="25"/>
      <c r="GY53" s="25"/>
      <c r="GZ53" s="25"/>
      <c r="HA53" s="25"/>
      <c r="HB53" s="25"/>
      <c r="HC53" s="25"/>
      <c r="HD53" s="25"/>
      <c r="HE53" s="25"/>
      <c r="HF53" s="25"/>
      <c r="HG53" s="25"/>
      <c r="HH53" s="25"/>
    </row>
    <row r="54" spans="1:216" ht="21.75" thickTop="1" thickBot="1" x14ac:dyDescent="0.35">
      <c r="A54" s="63"/>
      <c r="B54" s="41">
        <f>[1]CALAVARA!B5</f>
        <v>0</v>
      </c>
      <c r="C54" s="42">
        <f>[1]CALAVARA!C5</f>
        <v>0</v>
      </c>
      <c r="D54" s="43">
        <f t="shared" si="440"/>
        <v>2</v>
      </c>
      <c r="E54" s="44">
        <f t="shared" si="440"/>
        <v>0</v>
      </c>
      <c r="F54" s="44">
        <f t="shared" si="440"/>
        <v>0</v>
      </c>
      <c r="G54" s="45">
        <f t="shared" si="440"/>
        <v>0</v>
      </c>
      <c r="H54" s="45">
        <f t="shared" si="440"/>
        <v>0</v>
      </c>
      <c r="I54" s="45">
        <f t="shared" si="440"/>
        <v>0</v>
      </c>
      <c r="J54" s="45">
        <f t="shared" si="440"/>
        <v>0</v>
      </c>
      <c r="K54" s="45">
        <f t="shared" si="440"/>
        <v>0</v>
      </c>
      <c r="L54" s="46">
        <f t="shared" si="440"/>
        <v>0</v>
      </c>
      <c r="M54" s="47">
        <f t="shared" si="440"/>
        <v>16</v>
      </c>
      <c r="N54" s="48">
        <f t="shared" si="431"/>
        <v>0</v>
      </c>
      <c r="O54" s="49">
        <f t="shared" si="431"/>
        <v>0</v>
      </c>
      <c r="P54" s="49">
        <f t="shared" si="431"/>
        <v>0</v>
      </c>
      <c r="Q54" s="50">
        <f t="shared" si="431"/>
        <v>0</v>
      </c>
      <c r="R54" s="51">
        <f t="shared" si="431"/>
        <v>0</v>
      </c>
      <c r="S54" s="51">
        <f t="shared" si="431"/>
        <v>0</v>
      </c>
      <c r="T54" s="51">
        <f t="shared" si="431"/>
        <v>0</v>
      </c>
      <c r="U54" s="51">
        <f t="shared" si="431"/>
        <v>0</v>
      </c>
      <c r="V54" s="52">
        <f t="shared" si="431"/>
        <v>0</v>
      </c>
      <c r="W54" s="53">
        <f t="shared" si="431"/>
        <v>0</v>
      </c>
      <c r="X54" s="53">
        <f t="shared" si="441"/>
        <v>0</v>
      </c>
      <c r="Y54" s="53">
        <f t="shared" si="441"/>
        <v>0</v>
      </c>
      <c r="Z54" s="53">
        <f t="shared" si="441"/>
        <v>0</v>
      </c>
      <c r="AA54" s="53">
        <f t="shared" si="441"/>
        <v>0</v>
      </c>
      <c r="AB54" s="53">
        <f t="shared" si="441"/>
        <v>0</v>
      </c>
      <c r="AC54" s="53">
        <f t="shared" si="441"/>
        <v>0</v>
      </c>
      <c r="AD54" s="53">
        <f t="shared" si="441"/>
        <v>0</v>
      </c>
      <c r="AE54" s="54" t="e">
        <f t="shared" si="14"/>
        <v>#REF!</v>
      </c>
      <c r="AF54" s="55" t="s">
        <v>13</v>
      </c>
      <c r="AG54" s="56" t="e">
        <f t="shared" si="303"/>
        <v>#REF!</v>
      </c>
      <c r="AH54" s="57" t="e">
        <f t="shared" si="16"/>
        <v>#REF!</v>
      </c>
      <c r="AI54" s="55" t="s">
        <v>13</v>
      </c>
      <c r="AJ54" s="58" t="e">
        <f t="shared" si="304"/>
        <v>#REF!</v>
      </c>
      <c r="AK54" s="59" t="e">
        <f t="shared" si="212"/>
        <v>#REF!</v>
      </c>
      <c r="AL54" s="55" t="s">
        <v>13</v>
      </c>
      <c r="AM54" s="56" t="e">
        <f t="shared" si="305"/>
        <v>#REF!</v>
      </c>
      <c r="AN54" s="57" t="e">
        <f t="shared" si="20"/>
        <v>#REF!</v>
      </c>
      <c r="AO54" s="55" t="s">
        <v>2</v>
      </c>
      <c r="AP54" s="58" t="e">
        <f t="shared" si="306"/>
        <v>#REF!</v>
      </c>
      <c r="AQ54" s="59" t="e">
        <f t="shared" si="22"/>
        <v>#REF!</v>
      </c>
      <c r="AR54" s="55" t="s">
        <v>13</v>
      </c>
      <c r="AS54" s="56" t="e">
        <f t="shared" si="307"/>
        <v>#REF!</v>
      </c>
      <c r="AT54" s="57" t="e">
        <f t="shared" si="24"/>
        <v>#REF!</v>
      </c>
      <c r="AU54" s="55" t="s">
        <v>2</v>
      </c>
      <c r="AV54" s="58" t="e">
        <f t="shared" si="308"/>
        <v>#REF!</v>
      </c>
      <c r="AW54" s="59" t="e">
        <f t="shared" si="26"/>
        <v>#REF!</v>
      </c>
      <c r="AX54" s="55" t="s">
        <v>13</v>
      </c>
      <c r="AY54" s="56" t="e">
        <f t="shared" si="442"/>
        <v>#REF!</v>
      </c>
      <c r="AZ54" s="57" t="e">
        <f t="shared" si="28"/>
        <v>#REF!</v>
      </c>
      <c r="BA54" s="55" t="s">
        <v>13</v>
      </c>
      <c r="BB54" s="58" t="e">
        <f t="shared" si="443"/>
        <v>#REF!</v>
      </c>
      <c r="BC54" s="59" t="e">
        <f t="shared" si="30"/>
        <v>#REF!</v>
      </c>
      <c r="BD54" s="55" t="s">
        <v>13</v>
      </c>
      <c r="BE54" s="56" t="e">
        <f t="shared" si="442"/>
        <v>#REF!</v>
      </c>
      <c r="BF54" s="57" t="e">
        <f t="shared" si="31"/>
        <v>#REF!</v>
      </c>
      <c r="BG54" s="55" t="s">
        <v>13</v>
      </c>
      <c r="BH54" s="58" t="e">
        <f t="shared" si="443"/>
        <v>#REF!</v>
      </c>
      <c r="BI54" s="59" t="e">
        <f t="shared" si="32"/>
        <v>#REF!</v>
      </c>
      <c r="BJ54" s="55" t="s">
        <v>13</v>
      </c>
      <c r="BK54" s="56" t="e">
        <f t="shared" ref="BK54" si="460">HLOOKUP(BJ54,pain,2,FALSE)</f>
        <v>#REF!</v>
      </c>
      <c r="BL54" s="57" t="e">
        <f t="shared" si="34"/>
        <v>#REF!</v>
      </c>
      <c r="BM54" s="55" t="s">
        <v>13</v>
      </c>
      <c r="BN54" s="58" t="e">
        <f t="shared" ref="BN54" si="461">HLOOKUP(BM54,pain,2,FALSE)</f>
        <v>#REF!</v>
      </c>
      <c r="BO54" s="59" t="e">
        <f t="shared" si="36"/>
        <v>#REF!</v>
      </c>
      <c r="BP54" s="55" t="s">
        <v>13</v>
      </c>
      <c r="BQ54" s="56" t="e">
        <f t="shared" ref="BQ54" si="462">HLOOKUP(BP54,pain,2,FALSE)</f>
        <v>#REF!</v>
      </c>
      <c r="BR54" s="57" t="e">
        <f t="shared" si="38"/>
        <v>#REF!</v>
      </c>
      <c r="BS54" s="55" t="s">
        <v>13</v>
      </c>
      <c r="BT54" s="58" t="e">
        <f t="shared" ref="BT54" si="463">HLOOKUP(BS54,pain,2,FALSE)</f>
        <v>#REF!</v>
      </c>
      <c r="BU54" s="59" t="e">
        <f t="shared" si="40"/>
        <v>#REF!</v>
      </c>
      <c r="BV54" s="55" t="s">
        <v>13</v>
      </c>
      <c r="BW54" s="56" t="e">
        <f t="shared" ref="BW54" si="464">HLOOKUP(BV54,pain,2,FALSE)</f>
        <v>#REF!</v>
      </c>
      <c r="BX54" s="57" t="e">
        <f t="shared" si="42"/>
        <v>#REF!</v>
      </c>
      <c r="BY54" s="55" t="s">
        <v>13</v>
      </c>
      <c r="BZ54" s="58" t="e">
        <f t="shared" ref="BZ54" si="465">HLOOKUP(BY54,pain,2,FALSE)</f>
        <v>#REF!</v>
      </c>
      <c r="CA54" s="59" t="e">
        <f t="shared" si="44"/>
        <v>#REF!</v>
      </c>
      <c r="CB54" s="55" t="s">
        <v>13</v>
      </c>
      <c r="CC54" s="56" t="e">
        <f t="shared" ref="CC54" si="466">HLOOKUP(CB54,pain,2,FALSE)</f>
        <v>#REF!</v>
      </c>
      <c r="CD54" s="57" t="e">
        <f t="shared" si="46"/>
        <v>#REF!</v>
      </c>
      <c r="CE54" s="55" t="s">
        <v>13</v>
      </c>
      <c r="CF54" s="58" t="e">
        <f t="shared" ref="CF54" si="467">HLOOKUP(CE54,pain,2,FALSE)</f>
        <v>#REF!</v>
      </c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  <c r="GK54" s="25"/>
      <c r="GL54" s="25"/>
      <c r="GM54" s="25"/>
      <c r="GN54" s="25"/>
      <c r="GO54" s="25"/>
      <c r="GP54" s="25"/>
      <c r="GQ54" s="25"/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</row>
    <row r="55" spans="1:216" ht="21.75" thickTop="1" thickBot="1" x14ac:dyDescent="0.35">
      <c r="A55" s="63"/>
      <c r="B55" s="41">
        <f>'[1]GOETGUELUCK Mickael'!B5</f>
        <v>0</v>
      </c>
      <c r="C55" s="42">
        <f>'[1]GOETGUELUCK Mickael'!C5</f>
        <v>0</v>
      </c>
      <c r="D55" s="43">
        <f t="shared" si="440"/>
        <v>2</v>
      </c>
      <c r="E55" s="44">
        <f t="shared" si="440"/>
        <v>0</v>
      </c>
      <c r="F55" s="44">
        <f t="shared" si="440"/>
        <v>0</v>
      </c>
      <c r="G55" s="45">
        <f t="shared" si="440"/>
        <v>0</v>
      </c>
      <c r="H55" s="45">
        <f t="shared" si="440"/>
        <v>0</v>
      </c>
      <c r="I55" s="45">
        <f t="shared" si="440"/>
        <v>0</v>
      </c>
      <c r="J55" s="45">
        <f t="shared" si="440"/>
        <v>0</v>
      </c>
      <c r="K55" s="45">
        <f t="shared" si="440"/>
        <v>0</v>
      </c>
      <c r="L55" s="46">
        <f t="shared" si="440"/>
        <v>0</v>
      </c>
      <c r="M55" s="47">
        <f t="shared" si="440"/>
        <v>16</v>
      </c>
      <c r="N55" s="48">
        <f t="shared" si="431"/>
        <v>0</v>
      </c>
      <c r="O55" s="49">
        <f t="shared" si="431"/>
        <v>0</v>
      </c>
      <c r="P55" s="49">
        <f t="shared" si="431"/>
        <v>0</v>
      </c>
      <c r="Q55" s="50">
        <f t="shared" si="431"/>
        <v>0</v>
      </c>
      <c r="R55" s="51">
        <f t="shared" si="431"/>
        <v>0</v>
      </c>
      <c r="S55" s="51">
        <f t="shared" si="431"/>
        <v>0</v>
      </c>
      <c r="T55" s="51">
        <f t="shared" si="431"/>
        <v>0</v>
      </c>
      <c r="U55" s="51">
        <f t="shared" si="431"/>
        <v>0</v>
      </c>
      <c r="V55" s="52">
        <f t="shared" si="431"/>
        <v>0</v>
      </c>
      <c r="W55" s="53">
        <f t="shared" si="431"/>
        <v>0</v>
      </c>
      <c r="X55" s="53">
        <f t="shared" si="441"/>
        <v>0</v>
      </c>
      <c r="Y55" s="53">
        <f t="shared" si="441"/>
        <v>0</v>
      </c>
      <c r="Z55" s="53">
        <f t="shared" si="441"/>
        <v>0</v>
      </c>
      <c r="AA55" s="53">
        <f t="shared" si="441"/>
        <v>0</v>
      </c>
      <c r="AB55" s="53">
        <f t="shared" si="441"/>
        <v>0</v>
      </c>
      <c r="AC55" s="53">
        <f t="shared" si="441"/>
        <v>0</v>
      </c>
      <c r="AD55" s="53">
        <f t="shared" si="441"/>
        <v>0</v>
      </c>
      <c r="AE55" s="54" t="e">
        <f t="shared" si="14"/>
        <v>#REF!</v>
      </c>
      <c r="AF55" s="55" t="s">
        <v>13</v>
      </c>
      <c r="AG55" s="56" t="e">
        <f t="shared" si="303"/>
        <v>#REF!</v>
      </c>
      <c r="AH55" s="57" t="e">
        <f t="shared" si="16"/>
        <v>#REF!</v>
      </c>
      <c r="AI55" s="55" t="s">
        <v>13</v>
      </c>
      <c r="AJ55" s="58" t="e">
        <f t="shared" si="304"/>
        <v>#REF!</v>
      </c>
      <c r="AK55" s="59" t="e">
        <f t="shared" si="212"/>
        <v>#REF!</v>
      </c>
      <c r="AL55" s="55" t="s">
        <v>13</v>
      </c>
      <c r="AM55" s="56" t="e">
        <f t="shared" si="305"/>
        <v>#REF!</v>
      </c>
      <c r="AN55" s="57" t="e">
        <f t="shared" si="20"/>
        <v>#REF!</v>
      </c>
      <c r="AO55" s="55" t="s">
        <v>2</v>
      </c>
      <c r="AP55" s="58" t="e">
        <f t="shared" si="306"/>
        <v>#REF!</v>
      </c>
      <c r="AQ55" s="59" t="e">
        <f t="shared" si="22"/>
        <v>#REF!</v>
      </c>
      <c r="AR55" s="55" t="s">
        <v>13</v>
      </c>
      <c r="AS55" s="56" t="e">
        <f t="shared" si="307"/>
        <v>#REF!</v>
      </c>
      <c r="AT55" s="57" t="e">
        <f t="shared" si="24"/>
        <v>#REF!</v>
      </c>
      <c r="AU55" s="55" t="s">
        <v>2</v>
      </c>
      <c r="AV55" s="58" t="e">
        <f t="shared" si="308"/>
        <v>#REF!</v>
      </c>
      <c r="AW55" s="59" t="e">
        <f t="shared" si="26"/>
        <v>#REF!</v>
      </c>
      <c r="AX55" s="55" t="s">
        <v>13</v>
      </c>
      <c r="AY55" s="56" t="e">
        <f t="shared" si="442"/>
        <v>#REF!</v>
      </c>
      <c r="AZ55" s="57" t="e">
        <f t="shared" si="28"/>
        <v>#REF!</v>
      </c>
      <c r="BA55" s="55" t="s">
        <v>13</v>
      </c>
      <c r="BB55" s="58" t="e">
        <f t="shared" si="443"/>
        <v>#REF!</v>
      </c>
      <c r="BC55" s="59" t="e">
        <f t="shared" si="30"/>
        <v>#REF!</v>
      </c>
      <c r="BD55" s="55" t="s">
        <v>13</v>
      </c>
      <c r="BE55" s="56" t="e">
        <f t="shared" si="442"/>
        <v>#REF!</v>
      </c>
      <c r="BF55" s="57" t="e">
        <f t="shared" si="31"/>
        <v>#REF!</v>
      </c>
      <c r="BG55" s="55" t="s">
        <v>13</v>
      </c>
      <c r="BH55" s="58" t="e">
        <f t="shared" si="443"/>
        <v>#REF!</v>
      </c>
      <c r="BI55" s="59" t="e">
        <f t="shared" si="32"/>
        <v>#REF!</v>
      </c>
      <c r="BJ55" s="55" t="s">
        <v>13</v>
      </c>
      <c r="BK55" s="56" t="e">
        <f t="shared" ref="BK55" si="468">HLOOKUP(BJ55,pain,2,FALSE)</f>
        <v>#REF!</v>
      </c>
      <c r="BL55" s="57" t="e">
        <f t="shared" si="34"/>
        <v>#REF!</v>
      </c>
      <c r="BM55" s="55" t="s">
        <v>13</v>
      </c>
      <c r="BN55" s="58" t="e">
        <f t="shared" ref="BN55" si="469">HLOOKUP(BM55,pain,2,FALSE)</f>
        <v>#REF!</v>
      </c>
      <c r="BO55" s="59" t="e">
        <f t="shared" si="36"/>
        <v>#REF!</v>
      </c>
      <c r="BP55" s="55" t="s">
        <v>13</v>
      </c>
      <c r="BQ55" s="56" t="e">
        <f t="shared" ref="BQ55" si="470">HLOOKUP(BP55,pain,2,FALSE)</f>
        <v>#REF!</v>
      </c>
      <c r="BR55" s="57" t="e">
        <f t="shared" si="38"/>
        <v>#REF!</v>
      </c>
      <c r="BS55" s="55" t="s">
        <v>13</v>
      </c>
      <c r="BT55" s="58" t="e">
        <f t="shared" ref="BT55" si="471">HLOOKUP(BS55,pain,2,FALSE)</f>
        <v>#REF!</v>
      </c>
      <c r="BU55" s="59" t="e">
        <f t="shared" si="40"/>
        <v>#REF!</v>
      </c>
      <c r="BV55" s="55" t="s">
        <v>13</v>
      </c>
      <c r="BW55" s="56" t="e">
        <f t="shared" ref="BW55" si="472">HLOOKUP(BV55,pain,2,FALSE)</f>
        <v>#REF!</v>
      </c>
      <c r="BX55" s="57" t="e">
        <f t="shared" si="42"/>
        <v>#REF!</v>
      </c>
      <c r="BY55" s="55" t="s">
        <v>13</v>
      </c>
      <c r="BZ55" s="58" t="e">
        <f t="shared" ref="BZ55" si="473">HLOOKUP(BY55,pain,2,FALSE)</f>
        <v>#REF!</v>
      </c>
      <c r="CA55" s="59" t="e">
        <f t="shared" si="44"/>
        <v>#REF!</v>
      </c>
      <c r="CB55" s="55" t="s">
        <v>13</v>
      </c>
      <c r="CC55" s="56" t="e">
        <f t="shared" ref="CC55" si="474">HLOOKUP(CB55,pain,2,FALSE)</f>
        <v>#REF!</v>
      </c>
      <c r="CD55" s="57" t="e">
        <f t="shared" si="46"/>
        <v>#REF!</v>
      </c>
      <c r="CE55" s="55" t="s">
        <v>13</v>
      </c>
      <c r="CF55" s="58" t="e">
        <f t="shared" ref="CF55" si="475">HLOOKUP(CE55,pain,2,FALSE)</f>
        <v>#REF!</v>
      </c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/>
      <c r="DZ55" s="25"/>
      <c r="EA55" s="25"/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/>
      <c r="FB55" s="25"/>
      <c r="FC55" s="25"/>
      <c r="FD55" s="25"/>
      <c r="FE55" s="25"/>
      <c r="FF55" s="25"/>
      <c r="FG55" s="25"/>
      <c r="FH55" s="25"/>
      <c r="FI55" s="25"/>
      <c r="FJ55" s="25"/>
      <c r="FK55" s="25"/>
      <c r="FL55" s="25"/>
      <c r="FM55" s="25"/>
      <c r="FN55" s="25"/>
      <c r="FO55" s="25"/>
      <c r="FP55" s="25"/>
      <c r="FQ55" s="25"/>
      <c r="FR55" s="25"/>
      <c r="FS55" s="25"/>
      <c r="FT55" s="25"/>
      <c r="FU55" s="25"/>
      <c r="FV55" s="25"/>
      <c r="FW55" s="25"/>
      <c r="FX55" s="25"/>
      <c r="FY55" s="25"/>
      <c r="FZ55" s="25"/>
      <c r="GA55" s="25"/>
      <c r="GB55" s="25"/>
      <c r="GC55" s="25"/>
      <c r="GD55" s="25"/>
      <c r="GE55" s="25"/>
      <c r="GF55" s="25"/>
      <c r="GG55" s="25"/>
      <c r="GH55" s="25"/>
      <c r="GI55" s="25"/>
      <c r="GJ55" s="25"/>
      <c r="GK55" s="25"/>
      <c r="GL55" s="25"/>
      <c r="GM55" s="25"/>
      <c r="GN55" s="25"/>
      <c r="GO55" s="25"/>
      <c r="GP55" s="25"/>
      <c r="GQ55" s="25"/>
      <c r="GR55" s="25"/>
      <c r="GS55" s="25"/>
      <c r="GT55" s="25"/>
      <c r="GU55" s="25"/>
      <c r="GV55" s="25"/>
      <c r="GW55" s="25"/>
      <c r="GX55" s="25"/>
      <c r="GY55" s="25"/>
      <c r="GZ55" s="25"/>
      <c r="HA55" s="25"/>
      <c r="HB55" s="25"/>
      <c r="HC55" s="25"/>
      <c r="HD55" s="25"/>
      <c r="HE55" s="25"/>
      <c r="HF55" s="25"/>
      <c r="HG55" s="25"/>
      <c r="HH55" s="25"/>
    </row>
    <row r="56" spans="1:216" ht="21.75" thickTop="1" thickBot="1" x14ac:dyDescent="0.35">
      <c r="A56" s="63"/>
      <c r="B56" s="41">
        <f>'[1]GOOSE Julien'!B5</f>
        <v>0</v>
      </c>
      <c r="C56" s="42">
        <f>'[1]GOOSE Julien'!C5</f>
        <v>0</v>
      </c>
      <c r="D56" s="43">
        <f t="shared" si="440"/>
        <v>2</v>
      </c>
      <c r="E56" s="44">
        <f t="shared" si="440"/>
        <v>0</v>
      </c>
      <c r="F56" s="44">
        <f t="shared" si="440"/>
        <v>0</v>
      </c>
      <c r="G56" s="45">
        <f t="shared" si="440"/>
        <v>0</v>
      </c>
      <c r="H56" s="45">
        <f t="shared" si="440"/>
        <v>0</v>
      </c>
      <c r="I56" s="45">
        <f t="shared" si="440"/>
        <v>0</v>
      </c>
      <c r="J56" s="45">
        <f t="shared" si="440"/>
        <v>0</v>
      </c>
      <c r="K56" s="45">
        <f t="shared" si="440"/>
        <v>0</v>
      </c>
      <c r="L56" s="46">
        <f t="shared" si="440"/>
        <v>0</v>
      </c>
      <c r="M56" s="47">
        <f t="shared" si="440"/>
        <v>16</v>
      </c>
      <c r="N56" s="48">
        <f t="shared" si="431"/>
        <v>0</v>
      </c>
      <c r="O56" s="49">
        <f t="shared" si="431"/>
        <v>0</v>
      </c>
      <c r="P56" s="49">
        <f t="shared" si="431"/>
        <v>0</v>
      </c>
      <c r="Q56" s="50">
        <f t="shared" si="431"/>
        <v>0</v>
      </c>
      <c r="R56" s="51">
        <f t="shared" si="431"/>
        <v>0</v>
      </c>
      <c r="S56" s="51">
        <f t="shared" si="431"/>
        <v>0</v>
      </c>
      <c r="T56" s="51">
        <f t="shared" si="431"/>
        <v>0</v>
      </c>
      <c r="U56" s="51">
        <f t="shared" si="431"/>
        <v>0</v>
      </c>
      <c r="V56" s="52">
        <f t="shared" si="431"/>
        <v>0</v>
      </c>
      <c r="W56" s="53">
        <f t="shared" si="431"/>
        <v>0</v>
      </c>
      <c r="X56" s="53">
        <f t="shared" si="441"/>
        <v>0</v>
      </c>
      <c r="Y56" s="53">
        <f t="shared" si="441"/>
        <v>0</v>
      </c>
      <c r="Z56" s="53">
        <f t="shared" si="441"/>
        <v>0</v>
      </c>
      <c r="AA56" s="53">
        <f t="shared" si="441"/>
        <v>0</v>
      </c>
      <c r="AB56" s="53">
        <f t="shared" si="441"/>
        <v>0</v>
      </c>
      <c r="AC56" s="53">
        <f t="shared" si="441"/>
        <v>0</v>
      </c>
      <c r="AD56" s="53">
        <f t="shared" si="441"/>
        <v>0</v>
      </c>
      <c r="AE56" s="54" t="e">
        <f t="shared" si="14"/>
        <v>#REF!</v>
      </c>
      <c r="AF56" s="55" t="s">
        <v>13</v>
      </c>
      <c r="AG56" s="56" t="e">
        <f t="shared" si="303"/>
        <v>#REF!</v>
      </c>
      <c r="AH56" s="57" t="e">
        <f t="shared" si="16"/>
        <v>#REF!</v>
      </c>
      <c r="AI56" s="55" t="s">
        <v>13</v>
      </c>
      <c r="AJ56" s="58" t="e">
        <f t="shared" si="304"/>
        <v>#REF!</v>
      </c>
      <c r="AK56" s="59" t="e">
        <f t="shared" si="212"/>
        <v>#REF!</v>
      </c>
      <c r="AL56" s="55" t="s">
        <v>13</v>
      </c>
      <c r="AM56" s="56" t="e">
        <f t="shared" si="305"/>
        <v>#REF!</v>
      </c>
      <c r="AN56" s="57" t="e">
        <f t="shared" si="20"/>
        <v>#REF!</v>
      </c>
      <c r="AO56" s="55" t="s">
        <v>2</v>
      </c>
      <c r="AP56" s="58" t="e">
        <f t="shared" si="306"/>
        <v>#REF!</v>
      </c>
      <c r="AQ56" s="59" t="e">
        <f t="shared" si="22"/>
        <v>#REF!</v>
      </c>
      <c r="AR56" s="55" t="s">
        <v>13</v>
      </c>
      <c r="AS56" s="56" t="e">
        <f t="shared" si="307"/>
        <v>#REF!</v>
      </c>
      <c r="AT56" s="57" t="e">
        <f t="shared" si="24"/>
        <v>#REF!</v>
      </c>
      <c r="AU56" s="55" t="s">
        <v>2</v>
      </c>
      <c r="AV56" s="58" t="e">
        <f t="shared" si="308"/>
        <v>#REF!</v>
      </c>
      <c r="AW56" s="59" t="e">
        <f t="shared" si="26"/>
        <v>#REF!</v>
      </c>
      <c r="AX56" s="55" t="s">
        <v>13</v>
      </c>
      <c r="AY56" s="56" t="e">
        <f t="shared" si="442"/>
        <v>#REF!</v>
      </c>
      <c r="AZ56" s="57" t="e">
        <f t="shared" si="28"/>
        <v>#REF!</v>
      </c>
      <c r="BA56" s="55" t="s">
        <v>13</v>
      </c>
      <c r="BB56" s="58" t="e">
        <f t="shared" si="443"/>
        <v>#REF!</v>
      </c>
      <c r="BC56" s="59" t="e">
        <f t="shared" si="30"/>
        <v>#REF!</v>
      </c>
      <c r="BD56" s="55" t="s">
        <v>13</v>
      </c>
      <c r="BE56" s="56" t="e">
        <f t="shared" si="442"/>
        <v>#REF!</v>
      </c>
      <c r="BF56" s="57" t="e">
        <f t="shared" si="31"/>
        <v>#REF!</v>
      </c>
      <c r="BG56" s="55" t="s">
        <v>13</v>
      </c>
      <c r="BH56" s="58" t="e">
        <f t="shared" si="443"/>
        <v>#REF!</v>
      </c>
      <c r="BI56" s="59" t="e">
        <f t="shared" si="32"/>
        <v>#REF!</v>
      </c>
      <c r="BJ56" s="55" t="s">
        <v>13</v>
      </c>
      <c r="BK56" s="56" t="e">
        <f t="shared" ref="BK56" si="476">HLOOKUP(BJ56,pain,2,FALSE)</f>
        <v>#REF!</v>
      </c>
      <c r="BL56" s="57" t="e">
        <f t="shared" si="34"/>
        <v>#REF!</v>
      </c>
      <c r="BM56" s="55" t="s">
        <v>13</v>
      </c>
      <c r="BN56" s="58" t="e">
        <f t="shared" ref="BN56" si="477">HLOOKUP(BM56,pain,2,FALSE)</f>
        <v>#REF!</v>
      </c>
      <c r="BO56" s="59" t="e">
        <f t="shared" si="36"/>
        <v>#REF!</v>
      </c>
      <c r="BP56" s="55" t="s">
        <v>13</v>
      </c>
      <c r="BQ56" s="56" t="e">
        <f t="shared" ref="BQ56" si="478">HLOOKUP(BP56,pain,2,FALSE)</f>
        <v>#REF!</v>
      </c>
      <c r="BR56" s="57" t="e">
        <f t="shared" si="38"/>
        <v>#REF!</v>
      </c>
      <c r="BS56" s="55" t="s">
        <v>13</v>
      </c>
      <c r="BT56" s="58" t="e">
        <f t="shared" ref="BT56" si="479">HLOOKUP(BS56,pain,2,FALSE)</f>
        <v>#REF!</v>
      </c>
      <c r="BU56" s="59" t="e">
        <f t="shared" si="40"/>
        <v>#REF!</v>
      </c>
      <c r="BV56" s="55" t="s">
        <v>13</v>
      </c>
      <c r="BW56" s="56" t="e">
        <f t="shared" ref="BW56" si="480">HLOOKUP(BV56,pain,2,FALSE)</f>
        <v>#REF!</v>
      </c>
      <c r="BX56" s="57" t="e">
        <f t="shared" si="42"/>
        <v>#REF!</v>
      </c>
      <c r="BY56" s="55" t="s">
        <v>13</v>
      </c>
      <c r="BZ56" s="58" t="e">
        <f t="shared" ref="BZ56" si="481">HLOOKUP(BY56,pain,2,FALSE)</f>
        <v>#REF!</v>
      </c>
      <c r="CA56" s="59" t="e">
        <f t="shared" si="44"/>
        <v>#REF!</v>
      </c>
      <c r="CB56" s="55" t="s">
        <v>13</v>
      </c>
      <c r="CC56" s="56" t="e">
        <f t="shared" ref="CC56" si="482">HLOOKUP(CB56,pain,2,FALSE)</f>
        <v>#REF!</v>
      </c>
      <c r="CD56" s="57" t="e">
        <f t="shared" si="46"/>
        <v>#REF!</v>
      </c>
      <c r="CE56" s="55" t="s">
        <v>13</v>
      </c>
      <c r="CF56" s="58" t="e">
        <f t="shared" ref="CF56" si="483">HLOOKUP(CE56,pain,2,FALSE)</f>
        <v>#REF!</v>
      </c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</row>
    <row r="57" spans="1:216" ht="21.75" thickTop="1" thickBot="1" x14ac:dyDescent="0.35">
      <c r="A57" s="63"/>
      <c r="B57" s="41">
        <f>'[1]WILTORD Matthieu'!B5</f>
        <v>0</v>
      </c>
      <c r="C57" s="42">
        <f>'[1]WILTORD Matthieu'!C5</f>
        <v>0</v>
      </c>
      <c r="D57" s="43">
        <f t="shared" si="440"/>
        <v>2</v>
      </c>
      <c r="E57" s="44">
        <f t="shared" si="440"/>
        <v>0</v>
      </c>
      <c r="F57" s="44">
        <f t="shared" si="440"/>
        <v>0</v>
      </c>
      <c r="G57" s="45">
        <f t="shared" si="440"/>
        <v>0</v>
      </c>
      <c r="H57" s="45">
        <f t="shared" si="440"/>
        <v>0</v>
      </c>
      <c r="I57" s="45">
        <f t="shared" si="440"/>
        <v>0</v>
      </c>
      <c r="J57" s="45">
        <f t="shared" si="440"/>
        <v>0</v>
      </c>
      <c r="K57" s="45">
        <f t="shared" si="440"/>
        <v>0</v>
      </c>
      <c r="L57" s="46">
        <f t="shared" si="440"/>
        <v>0</v>
      </c>
      <c r="M57" s="47">
        <f t="shared" si="440"/>
        <v>16</v>
      </c>
      <c r="N57" s="48">
        <f t="shared" si="431"/>
        <v>0</v>
      </c>
      <c r="O57" s="49">
        <f t="shared" si="431"/>
        <v>0</v>
      </c>
      <c r="P57" s="49">
        <f t="shared" si="431"/>
        <v>0</v>
      </c>
      <c r="Q57" s="50">
        <f t="shared" si="431"/>
        <v>0</v>
      </c>
      <c r="R57" s="51">
        <f t="shared" si="431"/>
        <v>0</v>
      </c>
      <c r="S57" s="51">
        <f t="shared" si="431"/>
        <v>0</v>
      </c>
      <c r="T57" s="51">
        <f t="shared" si="431"/>
        <v>0</v>
      </c>
      <c r="U57" s="51">
        <f t="shared" si="431"/>
        <v>0</v>
      </c>
      <c r="V57" s="52">
        <f t="shared" si="431"/>
        <v>0</v>
      </c>
      <c r="W57" s="53">
        <f t="shared" si="431"/>
        <v>0</v>
      </c>
      <c r="X57" s="53">
        <f t="shared" si="441"/>
        <v>0</v>
      </c>
      <c r="Y57" s="53">
        <f t="shared" si="441"/>
        <v>0</v>
      </c>
      <c r="Z57" s="53">
        <f t="shared" si="441"/>
        <v>0</v>
      </c>
      <c r="AA57" s="53">
        <f t="shared" si="441"/>
        <v>0</v>
      </c>
      <c r="AB57" s="53">
        <f t="shared" si="441"/>
        <v>0</v>
      </c>
      <c r="AC57" s="53">
        <f t="shared" si="441"/>
        <v>0</v>
      </c>
      <c r="AD57" s="53">
        <f t="shared" si="441"/>
        <v>0</v>
      </c>
      <c r="AE57" s="54" t="e">
        <f t="shared" si="14"/>
        <v>#REF!</v>
      </c>
      <c r="AF57" s="55" t="s">
        <v>13</v>
      </c>
      <c r="AG57" s="56" t="e">
        <f t="shared" si="303"/>
        <v>#REF!</v>
      </c>
      <c r="AH57" s="57" t="e">
        <f t="shared" si="16"/>
        <v>#REF!</v>
      </c>
      <c r="AI57" s="55" t="s">
        <v>13</v>
      </c>
      <c r="AJ57" s="58" t="e">
        <f t="shared" si="304"/>
        <v>#REF!</v>
      </c>
      <c r="AK57" s="59" t="e">
        <f t="shared" si="212"/>
        <v>#REF!</v>
      </c>
      <c r="AL57" s="55" t="s">
        <v>13</v>
      </c>
      <c r="AM57" s="56" t="e">
        <f t="shared" si="305"/>
        <v>#REF!</v>
      </c>
      <c r="AN57" s="57" t="e">
        <f t="shared" si="20"/>
        <v>#REF!</v>
      </c>
      <c r="AO57" s="55" t="s">
        <v>2</v>
      </c>
      <c r="AP57" s="58" t="e">
        <f t="shared" si="306"/>
        <v>#REF!</v>
      </c>
      <c r="AQ57" s="59" t="e">
        <f t="shared" si="22"/>
        <v>#REF!</v>
      </c>
      <c r="AR57" s="55" t="s">
        <v>13</v>
      </c>
      <c r="AS57" s="56" t="e">
        <f t="shared" si="307"/>
        <v>#REF!</v>
      </c>
      <c r="AT57" s="57" t="e">
        <f t="shared" si="24"/>
        <v>#REF!</v>
      </c>
      <c r="AU57" s="55" t="s">
        <v>2</v>
      </c>
      <c r="AV57" s="58" t="e">
        <f t="shared" si="308"/>
        <v>#REF!</v>
      </c>
      <c r="AW57" s="59" t="e">
        <f t="shared" si="26"/>
        <v>#REF!</v>
      </c>
      <c r="AX57" s="55" t="s">
        <v>13</v>
      </c>
      <c r="AY57" s="56" t="e">
        <f t="shared" si="442"/>
        <v>#REF!</v>
      </c>
      <c r="AZ57" s="57" t="e">
        <f t="shared" si="28"/>
        <v>#REF!</v>
      </c>
      <c r="BA57" s="55" t="s">
        <v>13</v>
      </c>
      <c r="BB57" s="58" t="e">
        <f t="shared" si="443"/>
        <v>#REF!</v>
      </c>
      <c r="BC57" s="59" t="e">
        <f t="shared" si="30"/>
        <v>#REF!</v>
      </c>
      <c r="BD57" s="55" t="s">
        <v>13</v>
      </c>
      <c r="BE57" s="56" t="e">
        <f t="shared" si="442"/>
        <v>#REF!</v>
      </c>
      <c r="BF57" s="57" t="e">
        <f t="shared" si="31"/>
        <v>#REF!</v>
      </c>
      <c r="BG57" s="55" t="s">
        <v>13</v>
      </c>
      <c r="BH57" s="58" t="e">
        <f t="shared" si="443"/>
        <v>#REF!</v>
      </c>
      <c r="BI57" s="59" t="e">
        <f t="shared" si="32"/>
        <v>#REF!</v>
      </c>
      <c r="BJ57" s="55" t="s">
        <v>13</v>
      </c>
      <c r="BK57" s="56" t="e">
        <f t="shared" ref="BK57" si="484">HLOOKUP(BJ57,pain,2,FALSE)</f>
        <v>#REF!</v>
      </c>
      <c r="BL57" s="57" t="e">
        <f t="shared" si="34"/>
        <v>#REF!</v>
      </c>
      <c r="BM57" s="55" t="s">
        <v>13</v>
      </c>
      <c r="BN57" s="58" t="e">
        <f t="shared" ref="BN57" si="485">HLOOKUP(BM57,pain,2,FALSE)</f>
        <v>#REF!</v>
      </c>
      <c r="BO57" s="59" t="e">
        <f t="shared" si="36"/>
        <v>#REF!</v>
      </c>
      <c r="BP57" s="55" t="s">
        <v>13</v>
      </c>
      <c r="BQ57" s="56" t="e">
        <f t="shared" ref="BQ57" si="486">HLOOKUP(BP57,pain,2,FALSE)</f>
        <v>#REF!</v>
      </c>
      <c r="BR57" s="57" t="e">
        <f t="shared" si="38"/>
        <v>#REF!</v>
      </c>
      <c r="BS57" s="55" t="s">
        <v>13</v>
      </c>
      <c r="BT57" s="58" t="e">
        <f t="shared" ref="BT57" si="487">HLOOKUP(BS57,pain,2,FALSE)</f>
        <v>#REF!</v>
      </c>
      <c r="BU57" s="59" t="e">
        <f t="shared" si="40"/>
        <v>#REF!</v>
      </c>
      <c r="BV57" s="55" t="s">
        <v>13</v>
      </c>
      <c r="BW57" s="56" t="e">
        <f t="shared" ref="BW57" si="488">HLOOKUP(BV57,pain,2,FALSE)</f>
        <v>#REF!</v>
      </c>
      <c r="BX57" s="57" t="e">
        <f t="shared" si="42"/>
        <v>#REF!</v>
      </c>
      <c r="BY57" s="55" t="s">
        <v>13</v>
      </c>
      <c r="BZ57" s="58" t="e">
        <f t="shared" ref="BZ57" si="489">HLOOKUP(BY57,pain,2,FALSE)</f>
        <v>#REF!</v>
      </c>
      <c r="CA57" s="59" t="e">
        <f t="shared" si="44"/>
        <v>#REF!</v>
      </c>
      <c r="CB57" s="55" t="s">
        <v>13</v>
      </c>
      <c r="CC57" s="56" t="e">
        <f t="shared" ref="CC57" si="490">HLOOKUP(CB57,pain,2,FALSE)</f>
        <v>#REF!</v>
      </c>
      <c r="CD57" s="57" t="e">
        <f t="shared" si="46"/>
        <v>#REF!</v>
      </c>
      <c r="CE57" s="55" t="s">
        <v>13</v>
      </c>
      <c r="CF57" s="58" t="e">
        <f t="shared" ref="CF57" si="491">HLOOKUP(CE57,pain,2,FALSE)</f>
        <v>#REF!</v>
      </c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</row>
    <row r="58" spans="1:216" ht="21.75" thickTop="1" thickBot="1" x14ac:dyDescent="0.35">
      <c r="A58" s="64"/>
      <c r="B58" s="41">
        <f>'[1]GENTNER '!B5</f>
        <v>0</v>
      </c>
      <c r="C58" s="42">
        <f>'[1]GENTNER '!C5</f>
        <v>0</v>
      </c>
      <c r="D58" s="43">
        <f t="shared" si="440"/>
        <v>2</v>
      </c>
      <c r="E58" s="44">
        <f t="shared" si="440"/>
        <v>0</v>
      </c>
      <c r="F58" s="44">
        <f t="shared" si="440"/>
        <v>0</v>
      </c>
      <c r="G58" s="45">
        <f t="shared" si="440"/>
        <v>0</v>
      </c>
      <c r="H58" s="45">
        <f t="shared" si="440"/>
        <v>0</v>
      </c>
      <c r="I58" s="45">
        <f t="shared" si="440"/>
        <v>0</v>
      </c>
      <c r="J58" s="45">
        <f t="shared" si="440"/>
        <v>0</v>
      </c>
      <c r="K58" s="45">
        <f t="shared" si="440"/>
        <v>0</v>
      </c>
      <c r="L58" s="46">
        <f t="shared" si="440"/>
        <v>0</v>
      </c>
      <c r="M58" s="47">
        <f t="shared" si="440"/>
        <v>16</v>
      </c>
      <c r="N58" s="48">
        <f t="shared" si="431"/>
        <v>0</v>
      </c>
      <c r="O58" s="49">
        <f t="shared" si="431"/>
        <v>0</v>
      </c>
      <c r="P58" s="49">
        <f t="shared" si="431"/>
        <v>0</v>
      </c>
      <c r="Q58" s="50">
        <f t="shared" si="431"/>
        <v>0</v>
      </c>
      <c r="R58" s="51">
        <f t="shared" si="431"/>
        <v>0</v>
      </c>
      <c r="S58" s="51">
        <f t="shared" si="431"/>
        <v>0</v>
      </c>
      <c r="T58" s="51">
        <f t="shared" si="431"/>
        <v>0</v>
      </c>
      <c r="U58" s="51">
        <f t="shared" si="431"/>
        <v>0</v>
      </c>
      <c r="V58" s="52">
        <f t="shared" si="431"/>
        <v>0</v>
      </c>
      <c r="W58" s="53">
        <f t="shared" si="431"/>
        <v>0</v>
      </c>
      <c r="X58" s="53">
        <f t="shared" si="441"/>
        <v>0</v>
      </c>
      <c r="Y58" s="53">
        <f t="shared" si="441"/>
        <v>0</v>
      </c>
      <c r="Z58" s="53">
        <f t="shared" si="441"/>
        <v>0</v>
      </c>
      <c r="AA58" s="53">
        <f t="shared" si="441"/>
        <v>0</v>
      </c>
      <c r="AB58" s="53">
        <f t="shared" si="441"/>
        <v>0</v>
      </c>
      <c r="AC58" s="53">
        <f t="shared" si="441"/>
        <v>0</v>
      </c>
      <c r="AD58" s="53">
        <f t="shared" si="441"/>
        <v>0</v>
      </c>
      <c r="AE58" s="54" t="e">
        <f t="shared" si="14"/>
        <v>#REF!</v>
      </c>
      <c r="AF58" s="55" t="s">
        <v>13</v>
      </c>
      <c r="AG58" s="56" t="e">
        <f t="shared" si="303"/>
        <v>#REF!</v>
      </c>
      <c r="AH58" s="57" t="e">
        <f t="shared" si="16"/>
        <v>#REF!</v>
      </c>
      <c r="AI58" s="55" t="s">
        <v>13</v>
      </c>
      <c r="AJ58" s="58" t="e">
        <f t="shared" si="304"/>
        <v>#REF!</v>
      </c>
      <c r="AK58" s="59" t="e">
        <f t="shared" si="212"/>
        <v>#REF!</v>
      </c>
      <c r="AL58" s="55" t="s">
        <v>13</v>
      </c>
      <c r="AM58" s="56" t="e">
        <f t="shared" si="305"/>
        <v>#REF!</v>
      </c>
      <c r="AN58" s="57" t="e">
        <f t="shared" si="20"/>
        <v>#REF!</v>
      </c>
      <c r="AO58" s="55" t="s">
        <v>2</v>
      </c>
      <c r="AP58" s="58" t="e">
        <f t="shared" si="306"/>
        <v>#REF!</v>
      </c>
      <c r="AQ58" s="59" t="e">
        <f t="shared" si="22"/>
        <v>#REF!</v>
      </c>
      <c r="AR58" s="55" t="s">
        <v>13</v>
      </c>
      <c r="AS58" s="56" t="e">
        <f t="shared" si="307"/>
        <v>#REF!</v>
      </c>
      <c r="AT58" s="57" t="e">
        <f t="shared" si="24"/>
        <v>#REF!</v>
      </c>
      <c r="AU58" s="55" t="s">
        <v>2</v>
      </c>
      <c r="AV58" s="58" t="e">
        <f t="shared" si="308"/>
        <v>#REF!</v>
      </c>
      <c r="AW58" s="59" t="e">
        <f t="shared" si="26"/>
        <v>#REF!</v>
      </c>
      <c r="AX58" s="55" t="s">
        <v>13</v>
      </c>
      <c r="AY58" s="56" t="e">
        <f t="shared" si="442"/>
        <v>#REF!</v>
      </c>
      <c r="AZ58" s="57" t="e">
        <f t="shared" si="28"/>
        <v>#REF!</v>
      </c>
      <c r="BA58" s="55" t="s">
        <v>13</v>
      </c>
      <c r="BB58" s="58" t="e">
        <f t="shared" si="443"/>
        <v>#REF!</v>
      </c>
      <c r="BC58" s="59" t="e">
        <f t="shared" si="30"/>
        <v>#REF!</v>
      </c>
      <c r="BD58" s="55" t="s">
        <v>13</v>
      </c>
      <c r="BE58" s="56" t="e">
        <f t="shared" si="442"/>
        <v>#REF!</v>
      </c>
      <c r="BF58" s="57" t="e">
        <f t="shared" si="31"/>
        <v>#REF!</v>
      </c>
      <c r="BG58" s="55" t="s">
        <v>13</v>
      </c>
      <c r="BH58" s="58" t="e">
        <f t="shared" si="443"/>
        <v>#REF!</v>
      </c>
      <c r="BI58" s="59" t="e">
        <f t="shared" si="32"/>
        <v>#REF!</v>
      </c>
      <c r="BJ58" s="55" t="s">
        <v>13</v>
      </c>
      <c r="BK58" s="56" t="e">
        <f t="shared" ref="BK58" si="492">HLOOKUP(BJ58,pain,2,FALSE)</f>
        <v>#REF!</v>
      </c>
      <c r="BL58" s="57" t="e">
        <f t="shared" si="34"/>
        <v>#REF!</v>
      </c>
      <c r="BM58" s="55" t="s">
        <v>13</v>
      </c>
      <c r="BN58" s="58" t="e">
        <f t="shared" ref="BN58" si="493">HLOOKUP(BM58,pain,2,FALSE)</f>
        <v>#REF!</v>
      </c>
      <c r="BO58" s="59" t="e">
        <f t="shared" si="36"/>
        <v>#REF!</v>
      </c>
      <c r="BP58" s="55" t="s">
        <v>13</v>
      </c>
      <c r="BQ58" s="56" t="e">
        <f t="shared" ref="BQ58" si="494">HLOOKUP(BP58,pain,2,FALSE)</f>
        <v>#REF!</v>
      </c>
      <c r="BR58" s="57" t="e">
        <f t="shared" si="38"/>
        <v>#REF!</v>
      </c>
      <c r="BS58" s="55" t="s">
        <v>13</v>
      </c>
      <c r="BT58" s="58" t="e">
        <f t="shared" ref="BT58" si="495">HLOOKUP(BS58,pain,2,FALSE)</f>
        <v>#REF!</v>
      </c>
      <c r="BU58" s="59" t="e">
        <f t="shared" si="40"/>
        <v>#REF!</v>
      </c>
      <c r="BV58" s="55" t="s">
        <v>13</v>
      </c>
      <c r="BW58" s="56" t="e">
        <f t="shared" ref="BW58" si="496">HLOOKUP(BV58,pain,2,FALSE)</f>
        <v>#REF!</v>
      </c>
      <c r="BX58" s="57" t="e">
        <f t="shared" si="42"/>
        <v>#REF!</v>
      </c>
      <c r="BY58" s="55" t="s">
        <v>13</v>
      </c>
      <c r="BZ58" s="58" t="e">
        <f t="shared" ref="BZ58" si="497">HLOOKUP(BY58,pain,2,FALSE)</f>
        <v>#REF!</v>
      </c>
      <c r="CA58" s="59" t="e">
        <f t="shared" si="44"/>
        <v>#REF!</v>
      </c>
      <c r="CB58" s="55" t="s">
        <v>13</v>
      </c>
      <c r="CC58" s="56" t="e">
        <f t="shared" ref="CC58" si="498">HLOOKUP(CB58,pain,2,FALSE)</f>
        <v>#REF!</v>
      </c>
      <c r="CD58" s="57" t="e">
        <f t="shared" si="46"/>
        <v>#REF!</v>
      </c>
      <c r="CE58" s="55" t="s">
        <v>13</v>
      </c>
      <c r="CF58" s="58" t="e">
        <f t="shared" ref="CF58" si="499">HLOOKUP(CE58,pain,2,FALSE)</f>
        <v>#REF!</v>
      </c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</row>
    <row r="59" spans="1:216" ht="21.75" thickTop="1" thickBot="1" x14ac:dyDescent="0.35">
      <c r="A59" s="64"/>
      <c r="B59" s="41">
        <f>'[1]GERY Philippe'!B5</f>
        <v>0</v>
      </c>
      <c r="C59" s="42">
        <f>'[1]GERY Philippe'!C5</f>
        <v>0</v>
      </c>
      <c r="D59" s="43">
        <f t="shared" si="440"/>
        <v>2</v>
      </c>
      <c r="E59" s="44">
        <f t="shared" si="440"/>
        <v>0</v>
      </c>
      <c r="F59" s="44">
        <f t="shared" si="440"/>
        <v>0</v>
      </c>
      <c r="G59" s="45">
        <f t="shared" si="440"/>
        <v>0</v>
      </c>
      <c r="H59" s="45">
        <f t="shared" si="440"/>
        <v>0</v>
      </c>
      <c r="I59" s="45">
        <f t="shared" si="440"/>
        <v>0</v>
      </c>
      <c r="J59" s="45">
        <f t="shared" si="440"/>
        <v>0</v>
      </c>
      <c r="K59" s="45">
        <f t="shared" si="440"/>
        <v>0</v>
      </c>
      <c r="L59" s="46">
        <f t="shared" si="440"/>
        <v>0</v>
      </c>
      <c r="M59" s="47">
        <f t="shared" si="440"/>
        <v>16</v>
      </c>
      <c r="N59" s="48">
        <f t="shared" si="431"/>
        <v>0</v>
      </c>
      <c r="O59" s="49">
        <f t="shared" si="431"/>
        <v>0</v>
      </c>
      <c r="P59" s="49">
        <f t="shared" si="431"/>
        <v>0</v>
      </c>
      <c r="Q59" s="50">
        <f t="shared" si="431"/>
        <v>0</v>
      </c>
      <c r="R59" s="51">
        <f t="shared" si="431"/>
        <v>0</v>
      </c>
      <c r="S59" s="51">
        <f t="shared" si="431"/>
        <v>0</v>
      </c>
      <c r="T59" s="51">
        <f t="shared" si="431"/>
        <v>0</v>
      </c>
      <c r="U59" s="51">
        <f t="shared" si="431"/>
        <v>0</v>
      </c>
      <c r="V59" s="52">
        <f t="shared" si="431"/>
        <v>0</v>
      </c>
      <c r="W59" s="53">
        <f t="shared" si="431"/>
        <v>0</v>
      </c>
      <c r="X59" s="53">
        <f t="shared" si="441"/>
        <v>0</v>
      </c>
      <c r="Y59" s="53">
        <f t="shared" si="441"/>
        <v>0</v>
      </c>
      <c r="Z59" s="53">
        <f t="shared" si="441"/>
        <v>0</v>
      </c>
      <c r="AA59" s="53">
        <f t="shared" si="441"/>
        <v>0</v>
      </c>
      <c r="AB59" s="53">
        <f t="shared" si="441"/>
        <v>0</v>
      </c>
      <c r="AC59" s="53">
        <f t="shared" si="441"/>
        <v>0</v>
      </c>
      <c r="AD59" s="53">
        <f t="shared" si="441"/>
        <v>0</v>
      </c>
      <c r="AE59" s="54" t="e">
        <f t="shared" si="14"/>
        <v>#REF!</v>
      </c>
      <c r="AF59" s="55" t="s">
        <v>13</v>
      </c>
      <c r="AG59" s="56" t="e">
        <f t="shared" si="303"/>
        <v>#REF!</v>
      </c>
      <c r="AH59" s="57" t="e">
        <f t="shared" si="16"/>
        <v>#REF!</v>
      </c>
      <c r="AI59" s="55" t="s">
        <v>13</v>
      </c>
      <c r="AJ59" s="58" t="e">
        <f t="shared" si="304"/>
        <v>#REF!</v>
      </c>
      <c r="AK59" s="59" t="e">
        <f t="shared" si="212"/>
        <v>#REF!</v>
      </c>
      <c r="AL59" s="55" t="s">
        <v>13</v>
      </c>
      <c r="AM59" s="56" t="e">
        <f t="shared" si="305"/>
        <v>#REF!</v>
      </c>
      <c r="AN59" s="57" t="e">
        <f t="shared" si="20"/>
        <v>#REF!</v>
      </c>
      <c r="AO59" s="55" t="s">
        <v>2</v>
      </c>
      <c r="AP59" s="58" t="e">
        <f t="shared" si="306"/>
        <v>#REF!</v>
      </c>
      <c r="AQ59" s="59" t="e">
        <f t="shared" si="22"/>
        <v>#REF!</v>
      </c>
      <c r="AR59" s="55" t="s">
        <v>13</v>
      </c>
      <c r="AS59" s="56" t="e">
        <f t="shared" si="307"/>
        <v>#REF!</v>
      </c>
      <c r="AT59" s="57" t="e">
        <f t="shared" si="24"/>
        <v>#REF!</v>
      </c>
      <c r="AU59" s="55" t="s">
        <v>2</v>
      </c>
      <c r="AV59" s="58" t="e">
        <f t="shared" si="308"/>
        <v>#REF!</v>
      </c>
      <c r="AW59" s="59" t="e">
        <f t="shared" si="26"/>
        <v>#REF!</v>
      </c>
      <c r="AX59" s="55" t="s">
        <v>13</v>
      </c>
      <c r="AY59" s="56" t="e">
        <f t="shared" si="442"/>
        <v>#REF!</v>
      </c>
      <c r="AZ59" s="57" t="e">
        <f t="shared" si="28"/>
        <v>#REF!</v>
      </c>
      <c r="BA59" s="55" t="s">
        <v>13</v>
      </c>
      <c r="BB59" s="58" t="e">
        <f t="shared" si="443"/>
        <v>#REF!</v>
      </c>
      <c r="BC59" s="59" t="e">
        <f t="shared" si="30"/>
        <v>#REF!</v>
      </c>
      <c r="BD59" s="55" t="s">
        <v>13</v>
      </c>
      <c r="BE59" s="56" t="e">
        <f t="shared" si="442"/>
        <v>#REF!</v>
      </c>
      <c r="BF59" s="57" t="e">
        <f t="shared" si="31"/>
        <v>#REF!</v>
      </c>
      <c r="BG59" s="55" t="s">
        <v>13</v>
      </c>
      <c r="BH59" s="58" t="e">
        <f t="shared" si="443"/>
        <v>#REF!</v>
      </c>
      <c r="BI59" s="59" t="e">
        <f t="shared" si="32"/>
        <v>#REF!</v>
      </c>
      <c r="BJ59" s="55" t="s">
        <v>13</v>
      </c>
      <c r="BK59" s="56" t="e">
        <f t="shared" ref="BK59" si="500">HLOOKUP(BJ59,pain,2,FALSE)</f>
        <v>#REF!</v>
      </c>
      <c r="BL59" s="57" t="e">
        <f t="shared" si="34"/>
        <v>#REF!</v>
      </c>
      <c r="BM59" s="55" t="s">
        <v>13</v>
      </c>
      <c r="BN59" s="58" t="e">
        <f t="shared" ref="BN59" si="501">HLOOKUP(BM59,pain,2,FALSE)</f>
        <v>#REF!</v>
      </c>
      <c r="BO59" s="59" t="e">
        <f t="shared" si="36"/>
        <v>#REF!</v>
      </c>
      <c r="BP59" s="55" t="s">
        <v>13</v>
      </c>
      <c r="BQ59" s="56" t="e">
        <f t="shared" ref="BQ59" si="502">HLOOKUP(BP59,pain,2,FALSE)</f>
        <v>#REF!</v>
      </c>
      <c r="BR59" s="57" t="e">
        <f t="shared" si="38"/>
        <v>#REF!</v>
      </c>
      <c r="BS59" s="55" t="s">
        <v>13</v>
      </c>
      <c r="BT59" s="58" t="e">
        <f t="shared" ref="BT59" si="503">HLOOKUP(BS59,pain,2,FALSE)</f>
        <v>#REF!</v>
      </c>
      <c r="BU59" s="59" t="e">
        <f t="shared" si="40"/>
        <v>#REF!</v>
      </c>
      <c r="BV59" s="55" t="s">
        <v>13</v>
      </c>
      <c r="BW59" s="56" t="e">
        <f t="shared" ref="BW59" si="504">HLOOKUP(BV59,pain,2,FALSE)</f>
        <v>#REF!</v>
      </c>
      <c r="BX59" s="57" t="e">
        <f t="shared" si="42"/>
        <v>#REF!</v>
      </c>
      <c r="BY59" s="55" t="s">
        <v>13</v>
      </c>
      <c r="BZ59" s="58" t="e">
        <f t="shared" ref="BZ59" si="505">HLOOKUP(BY59,pain,2,FALSE)</f>
        <v>#REF!</v>
      </c>
      <c r="CA59" s="59" t="e">
        <f t="shared" si="44"/>
        <v>#REF!</v>
      </c>
      <c r="CB59" s="55" t="s">
        <v>13</v>
      </c>
      <c r="CC59" s="56" t="e">
        <f t="shared" ref="CC59" si="506">HLOOKUP(CB59,pain,2,FALSE)</f>
        <v>#REF!</v>
      </c>
      <c r="CD59" s="57" t="e">
        <f t="shared" si="46"/>
        <v>#REF!</v>
      </c>
      <c r="CE59" s="55" t="s">
        <v>13</v>
      </c>
      <c r="CF59" s="58" t="e">
        <f t="shared" ref="CF59" si="507">HLOOKUP(CE59,pain,2,FALSE)</f>
        <v>#REF!</v>
      </c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25"/>
      <c r="DE59" s="25"/>
      <c r="DF59" s="25"/>
      <c r="DG59" s="25"/>
      <c r="DH59" s="25"/>
      <c r="DI59" s="25"/>
      <c r="DJ59" s="25"/>
      <c r="DK59" s="25"/>
      <c r="DL59" s="25"/>
      <c r="DM59" s="25"/>
      <c r="DN59" s="25"/>
      <c r="DO59" s="25"/>
      <c r="DP59" s="25"/>
      <c r="DQ59" s="25"/>
      <c r="DR59" s="25"/>
      <c r="DS59" s="25"/>
      <c r="DT59" s="25"/>
      <c r="DU59" s="25"/>
      <c r="DV59" s="25"/>
      <c r="DW59" s="25"/>
      <c r="DX59" s="25"/>
      <c r="DY59" s="25"/>
      <c r="DZ59" s="25"/>
      <c r="EA59" s="25"/>
      <c r="EB59" s="25"/>
      <c r="EC59" s="25"/>
      <c r="ED59" s="25"/>
      <c r="EE59" s="25"/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  <c r="FD59" s="25"/>
      <c r="FE59" s="25"/>
      <c r="FF59" s="25"/>
      <c r="FG59" s="25"/>
      <c r="FH59" s="25"/>
      <c r="FI59" s="25"/>
      <c r="FJ59" s="25"/>
      <c r="FK59" s="25"/>
      <c r="FL59" s="25"/>
      <c r="FM59" s="25"/>
      <c r="FN59" s="25"/>
      <c r="FO59" s="25"/>
      <c r="FP59" s="25"/>
      <c r="FQ59" s="25"/>
      <c r="FR59" s="25"/>
      <c r="FS59" s="25"/>
      <c r="FT59" s="25"/>
      <c r="FU59" s="25"/>
      <c r="FV59" s="25"/>
      <c r="FW59" s="25"/>
      <c r="FX59" s="25"/>
      <c r="FY59" s="25"/>
      <c r="FZ59" s="25"/>
      <c r="GA59" s="25"/>
      <c r="GB59" s="25"/>
      <c r="GC59" s="25"/>
      <c r="GD59" s="25"/>
      <c r="GE59" s="25"/>
      <c r="GF59" s="25"/>
      <c r="GG59" s="25"/>
      <c r="GH59" s="25"/>
      <c r="GI59" s="25"/>
      <c r="GJ59" s="25"/>
      <c r="GK59" s="25"/>
      <c r="GL59" s="25"/>
      <c r="GM59" s="25"/>
      <c r="GN59" s="25"/>
      <c r="GO59" s="25"/>
      <c r="GP59" s="25"/>
      <c r="GQ59" s="25"/>
      <c r="GR59" s="25"/>
      <c r="GS59" s="25"/>
      <c r="GT59" s="25"/>
      <c r="GU59" s="25"/>
      <c r="GV59" s="25"/>
      <c r="GW59" s="25"/>
      <c r="GX59" s="25"/>
      <c r="GY59" s="25"/>
      <c r="GZ59" s="25"/>
      <c r="HA59" s="25"/>
      <c r="HB59" s="25"/>
      <c r="HC59" s="25"/>
      <c r="HD59" s="25"/>
      <c r="HE59" s="25"/>
      <c r="HF59" s="25"/>
      <c r="HG59" s="25"/>
      <c r="HH59" s="25"/>
    </row>
    <row r="60" spans="1:216" ht="21.75" thickTop="1" thickBot="1" x14ac:dyDescent="0.35">
      <c r="A60" s="64"/>
      <c r="B60" s="41">
        <f>'[1]MALADRY Pierre'!B5</f>
        <v>0</v>
      </c>
      <c r="C60" s="42">
        <f>'[1]MALADRY Pierre'!C5</f>
        <v>0</v>
      </c>
      <c r="D60" s="43">
        <f t="shared" si="440"/>
        <v>2</v>
      </c>
      <c r="E60" s="44">
        <f t="shared" si="440"/>
        <v>0</v>
      </c>
      <c r="F60" s="44">
        <f t="shared" si="440"/>
        <v>0</v>
      </c>
      <c r="G60" s="45">
        <f t="shared" si="440"/>
        <v>0</v>
      </c>
      <c r="H60" s="45">
        <f t="shared" si="440"/>
        <v>0</v>
      </c>
      <c r="I60" s="45">
        <f t="shared" si="440"/>
        <v>0</v>
      </c>
      <c r="J60" s="45">
        <f t="shared" si="440"/>
        <v>0</v>
      </c>
      <c r="K60" s="45">
        <f t="shared" si="440"/>
        <v>0</v>
      </c>
      <c r="L60" s="46">
        <f t="shared" si="440"/>
        <v>0</v>
      </c>
      <c r="M60" s="47">
        <f t="shared" si="440"/>
        <v>16</v>
      </c>
      <c r="N60" s="48">
        <f t="shared" si="431"/>
        <v>0</v>
      </c>
      <c r="O60" s="49">
        <f t="shared" si="431"/>
        <v>0</v>
      </c>
      <c r="P60" s="49">
        <f t="shared" si="431"/>
        <v>0</v>
      </c>
      <c r="Q60" s="50">
        <f t="shared" si="431"/>
        <v>0</v>
      </c>
      <c r="R60" s="51">
        <f t="shared" si="431"/>
        <v>0</v>
      </c>
      <c r="S60" s="51">
        <f t="shared" si="431"/>
        <v>0</v>
      </c>
      <c r="T60" s="51">
        <f t="shared" si="431"/>
        <v>0</v>
      </c>
      <c r="U60" s="51">
        <f t="shared" si="431"/>
        <v>0</v>
      </c>
      <c r="V60" s="52">
        <f t="shared" si="431"/>
        <v>0</v>
      </c>
      <c r="W60" s="53">
        <f t="shared" si="431"/>
        <v>0</v>
      </c>
      <c r="X60" s="53">
        <f t="shared" si="441"/>
        <v>0</v>
      </c>
      <c r="Y60" s="53">
        <f t="shared" si="441"/>
        <v>0</v>
      </c>
      <c r="Z60" s="53">
        <f t="shared" si="441"/>
        <v>0</v>
      </c>
      <c r="AA60" s="53">
        <f t="shared" si="441"/>
        <v>0</v>
      </c>
      <c r="AB60" s="53">
        <f t="shared" si="441"/>
        <v>0</v>
      </c>
      <c r="AC60" s="53">
        <f t="shared" si="441"/>
        <v>0</v>
      </c>
      <c r="AD60" s="53">
        <f t="shared" si="441"/>
        <v>0</v>
      </c>
      <c r="AE60" s="54" t="e">
        <f t="shared" si="14"/>
        <v>#REF!</v>
      </c>
      <c r="AF60" s="55" t="s">
        <v>13</v>
      </c>
      <c r="AG60" s="56" t="e">
        <f t="shared" si="303"/>
        <v>#REF!</v>
      </c>
      <c r="AH60" s="57" t="e">
        <f t="shared" si="16"/>
        <v>#REF!</v>
      </c>
      <c r="AI60" s="55" t="s">
        <v>13</v>
      </c>
      <c r="AJ60" s="58" t="e">
        <f t="shared" si="304"/>
        <v>#REF!</v>
      </c>
      <c r="AK60" s="59" t="e">
        <f t="shared" si="212"/>
        <v>#REF!</v>
      </c>
      <c r="AL60" s="55" t="s">
        <v>13</v>
      </c>
      <c r="AM60" s="56" t="e">
        <f t="shared" si="305"/>
        <v>#REF!</v>
      </c>
      <c r="AN60" s="57" t="e">
        <f t="shared" si="20"/>
        <v>#REF!</v>
      </c>
      <c r="AO60" s="55" t="s">
        <v>2</v>
      </c>
      <c r="AP60" s="58" t="e">
        <f t="shared" si="306"/>
        <v>#REF!</v>
      </c>
      <c r="AQ60" s="59" t="e">
        <f t="shared" si="22"/>
        <v>#REF!</v>
      </c>
      <c r="AR60" s="55" t="s">
        <v>13</v>
      </c>
      <c r="AS60" s="56" t="e">
        <f t="shared" si="307"/>
        <v>#REF!</v>
      </c>
      <c r="AT60" s="57" t="e">
        <f t="shared" si="24"/>
        <v>#REF!</v>
      </c>
      <c r="AU60" s="55" t="s">
        <v>2</v>
      </c>
      <c r="AV60" s="58" t="e">
        <f t="shared" si="308"/>
        <v>#REF!</v>
      </c>
      <c r="AW60" s="59" t="e">
        <f t="shared" si="26"/>
        <v>#REF!</v>
      </c>
      <c r="AX60" s="55" t="s">
        <v>13</v>
      </c>
      <c r="AY60" s="56" t="e">
        <f t="shared" si="442"/>
        <v>#REF!</v>
      </c>
      <c r="AZ60" s="57" t="e">
        <f t="shared" si="28"/>
        <v>#REF!</v>
      </c>
      <c r="BA60" s="55" t="s">
        <v>13</v>
      </c>
      <c r="BB60" s="58" t="e">
        <f t="shared" si="443"/>
        <v>#REF!</v>
      </c>
      <c r="BC60" s="59" t="e">
        <f t="shared" si="30"/>
        <v>#REF!</v>
      </c>
      <c r="BD60" s="55" t="s">
        <v>13</v>
      </c>
      <c r="BE60" s="56" t="e">
        <f t="shared" si="442"/>
        <v>#REF!</v>
      </c>
      <c r="BF60" s="57" t="e">
        <f t="shared" si="31"/>
        <v>#REF!</v>
      </c>
      <c r="BG60" s="55" t="s">
        <v>13</v>
      </c>
      <c r="BH60" s="58" t="e">
        <f t="shared" si="443"/>
        <v>#REF!</v>
      </c>
      <c r="BI60" s="59" t="e">
        <f t="shared" si="32"/>
        <v>#REF!</v>
      </c>
      <c r="BJ60" s="55" t="s">
        <v>13</v>
      </c>
      <c r="BK60" s="56" t="e">
        <f t="shared" ref="BK60" si="508">HLOOKUP(BJ60,pain,2,FALSE)</f>
        <v>#REF!</v>
      </c>
      <c r="BL60" s="57" t="e">
        <f t="shared" si="34"/>
        <v>#REF!</v>
      </c>
      <c r="BM60" s="55" t="s">
        <v>13</v>
      </c>
      <c r="BN60" s="58" t="e">
        <f t="shared" ref="BN60" si="509">HLOOKUP(BM60,pain,2,FALSE)</f>
        <v>#REF!</v>
      </c>
      <c r="BO60" s="59" t="e">
        <f t="shared" si="36"/>
        <v>#REF!</v>
      </c>
      <c r="BP60" s="55" t="s">
        <v>13</v>
      </c>
      <c r="BQ60" s="56" t="e">
        <f t="shared" ref="BQ60" si="510">HLOOKUP(BP60,pain,2,FALSE)</f>
        <v>#REF!</v>
      </c>
      <c r="BR60" s="57" t="e">
        <f t="shared" si="38"/>
        <v>#REF!</v>
      </c>
      <c r="BS60" s="55" t="s">
        <v>13</v>
      </c>
      <c r="BT60" s="58" t="e">
        <f t="shared" ref="BT60" si="511">HLOOKUP(BS60,pain,2,FALSE)</f>
        <v>#REF!</v>
      </c>
      <c r="BU60" s="59" t="e">
        <f t="shared" si="40"/>
        <v>#REF!</v>
      </c>
      <c r="BV60" s="55" t="s">
        <v>13</v>
      </c>
      <c r="BW60" s="56" t="e">
        <f t="shared" ref="BW60" si="512">HLOOKUP(BV60,pain,2,FALSE)</f>
        <v>#REF!</v>
      </c>
      <c r="BX60" s="57" t="e">
        <f t="shared" si="42"/>
        <v>#REF!</v>
      </c>
      <c r="BY60" s="55" t="s">
        <v>13</v>
      </c>
      <c r="BZ60" s="58" t="e">
        <f t="shared" ref="BZ60" si="513">HLOOKUP(BY60,pain,2,FALSE)</f>
        <v>#REF!</v>
      </c>
      <c r="CA60" s="59" t="e">
        <f t="shared" si="44"/>
        <v>#REF!</v>
      </c>
      <c r="CB60" s="55" t="s">
        <v>13</v>
      </c>
      <c r="CC60" s="56" t="e">
        <f t="shared" ref="CC60" si="514">HLOOKUP(CB60,pain,2,FALSE)</f>
        <v>#REF!</v>
      </c>
      <c r="CD60" s="57" t="e">
        <f t="shared" si="46"/>
        <v>#REF!</v>
      </c>
      <c r="CE60" s="55" t="s">
        <v>13</v>
      </c>
      <c r="CF60" s="58" t="e">
        <f t="shared" ref="CF60" si="515">HLOOKUP(CE60,pain,2,FALSE)</f>
        <v>#REF!</v>
      </c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25"/>
      <c r="CS60" s="25"/>
      <c r="CT60" s="25"/>
      <c r="CU60" s="25"/>
      <c r="CV60" s="25"/>
      <c r="CW60" s="25"/>
      <c r="CX60" s="25"/>
      <c r="CY60" s="25"/>
      <c r="CZ60" s="25"/>
      <c r="DA60" s="25"/>
      <c r="DB60" s="25"/>
      <c r="DC60" s="25"/>
      <c r="DD60" s="25"/>
      <c r="DE60" s="25"/>
      <c r="DF60" s="25"/>
      <c r="DG60" s="25"/>
      <c r="DH60" s="25"/>
      <c r="DI60" s="25"/>
      <c r="DJ60" s="25"/>
      <c r="DK60" s="25"/>
      <c r="DL60" s="25"/>
      <c r="DM60" s="25"/>
      <c r="DN60" s="25"/>
      <c r="DO60" s="25"/>
      <c r="DP60" s="25"/>
      <c r="DQ60" s="25"/>
      <c r="DR60" s="25"/>
      <c r="DS60" s="25"/>
      <c r="DT60" s="25"/>
      <c r="DU60" s="25"/>
      <c r="DV60" s="25"/>
      <c r="DW60" s="25"/>
      <c r="DX60" s="25"/>
      <c r="DY60" s="25"/>
      <c r="DZ60" s="25"/>
      <c r="EA60" s="25"/>
      <c r="EB60" s="25"/>
      <c r="EC60" s="25"/>
      <c r="ED60" s="25"/>
      <c r="EE60" s="25"/>
      <c r="EF60" s="25"/>
      <c r="EG60" s="25"/>
      <c r="EH60" s="25"/>
      <c r="EI60" s="25"/>
      <c r="EJ60" s="25"/>
      <c r="EK60" s="25"/>
      <c r="EL60" s="25"/>
      <c r="EM60" s="25"/>
      <c r="EN60" s="25"/>
      <c r="EO60" s="25"/>
      <c r="EP60" s="25"/>
      <c r="EQ60" s="25"/>
      <c r="ER60" s="25"/>
      <c r="ES60" s="25"/>
      <c r="ET60" s="25"/>
      <c r="EU60" s="25"/>
      <c r="EV60" s="25"/>
      <c r="EW60" s="25"/>
      <c r="EX60" s="25"/>
      <c r="EY60" s="25"/>
      <c r="EZ60" s="25"/>
      <c r="FA60" s="25"/>
      <c r="FB60" s="25"/>
      <c r="FC60" s="25"/>
      <c r="FD60" s="25"/>
      <c r="FE60" s="25"/>
      <c r="FF60" s="25"/>
      <c r="FG60" s="25"/>
      <c r="FH60" s="25"/>
      <c r="FI60" s="25"/>
      <c r="FJ60" s="25"/>
      <c r="FK60" s="25"/>
      <c r="FL60" s="25"/>
      <c r="FM60" s="25"/>
      <c r="FN60" s="25"/>
      <c r="FO60" s="25"/>
      <c r="FP60" s="25"/>
      <c r="FQ60" s="25"/>
      <c r="FR60" s="25"/>
      <c r="FS60" s="25"/>
      <c r="FT60" s="25"/>
      <c r="FU60" s="25"/>
      <c r="FV60" s="25"/>
      <c r="FW60" s="25"/>
      <c r="FX60" s="25"/>
      <c r="FY60" s="25"/>
      <c r="FZ60" s="25"/>
      <c r="GA60" s="25"/>
      <c r="GB60" s="25"/>
      <c r="GC60" s="25"/>
      <c r="GD60" s="25"/>
      <c r="GE60" s="25"/>
      <c r="GF60" s="25"/>
      <c r="GG60" s="25"/>
      <c r="GH60" s="25"/>
      <c r="GI60" s="25"/>
      <c r="GJ60" s="25"/>
      <c r="GK60" s="25"/>
      <c r="GL60" s="25"/>
      <c r="GM60" s="25"/>
      <c r="GN60" s="25"/>
      <c r="GO60" s="25"/>
      <c r="GP60" s="25"/>
      <c r="GQ60" s="25"/>
      <c r="GR60" s="25"/>
      <c r="GS60" s="25"/>
      <c r="GT60" s="25"/>
      <c r="GU60" s="25"/>
      <c r="GV60" s="25"/>
      <c r="GW60" s="25"/>
      <c r="GX60" s="25"/>
      <c r="GY60" s="25"/>
      <c r="GZ60" s="25"/>
      <c r="HA60" s="25"/>
      <c r="HB60" s="25"/>
      <c r="HC60" s="25"/>
      <c r="HD60" s="25"/>
      <c r="HE60" s="25"/>
      <c r="HF60" s="25"/>
      <c r="HG60" s="25"/>
      <c r="HH60" s="25"/>
    </row>
    <row r="61" spans="1:216" ht="21.75" thickTop="1" thickBot="1" x14ac:dyDescent="0.35">
      <c r="A61" s="64"/>
      <c r="B61" s="41">
        <f>'[1]NICOD Florian'!B5</f>
        <v>0</v>
      </c>
      <c r="C61" s="42">
        <f>'[1]NICOD Florian'!C5</f>
        <v>0</v>
      </c>
      <c r="D61" s="43">
        <f t="shared" si="440"/>
        <v>2</v>
      </c>
      <c r="E61" s="44">
        <f t="shared" si="440"/>
        <v>0</v>
      </c>
      <c r="F61" s="44">
        <f t="shared" si="440"/>
        <v>0</v>
      </c>
      <c r="G61" s="45">
        <f t="shared" si="440"/>
        <v>0</v>
      </c>
      <c r="H61" s="45">
        <f t="shared" si="440"/>
        <v>0</v>
      </c>
      <c r="I61" s="45">
        <f t="shared" si="440"/>
        <v>0</v>
      </c>
      <c r="J61" s="45">
        <f t="shared" si="440"/>
        <v>0</v>
      </c>
      <c r="K61" s="45">
        <f t="shared" si="440"/>
        <v>0</v>
      </c>
      <c r="L61" s="46">
        <f t="shared" si="440"/>
        <v>0</v>
      </c>
      <c r="M61" s="47">
        <f t="shared" si="440"/>
        <v>16</v>
      </c>
      <c r="N61" s="48">
        <f t="shared" si="431"/>
        <v>0</v>
      </c>
      <c r="O61" s="49">
        <f t="shared" si="431"/>
        <v>0</v>
      </c>
      <c r="P61" s="49">
        <f t="shared" si="431"/>
        <v>0</v>
      </c>
      <c r="Q61" s="50">
        <f t="shared" si="431"/>
        <v>0</v>
      </c>
      <c r="R61" s="51">
        <f t="shared" si="431"/>
        <v>0</v>
      </c>
      <c r="S61" s="51">
        <f t="shared" si="431"/>
        <v>0</v>
      </c>
      <c r="T61" s="51">
        <f t="shared" si="431"/>
        <v>0</v>
      </c>
      <c r="U61" s="51">
        <f t="shared" si="431"/>
        <v>0</v>
      </c>
      <c r="V61" s="52">
        <f t="shared" si="431"/>
        <v>0</v>
      </c>
      <c r="W61" s="53">
        <f t="shared" si="431"/>
        <v>0</v>
      </c>
      <c r="X61" s="53">
        <f t="shared" si="441"/>
        <v>0</v>
      </c>
      <c r="Y61" s="53">
        <f t="shared" si="441"/>
        <v>0</v>
      </c>
      <c r="Z61" s="53">
        <f t="shared" si="441"/>
        <v>0</v>
      </c>
      <c r="AA61" s="53">
        <f t="shared" si="441"/>
        <v>0</v>
      </c>
      <c r="AB61" s="53">
        <f t="shared" si="441"/>
        <v>0</v>
      </c>
      <c r="AC61" s="53">
        <f t="shared" si="441"/>
        <v>0</v>
      </c>
      <c r="AD61" s="53">
        <f t="shared" si="441"/>
        <v>0</v>
      </c>
      <c r="AE61" s="54" t="e">
        <f t="shared" si="14"/>
        <v>#REF!</v>
      </c>
      <c r="AF61" s="55" t="s">
        <v>13</v>
      </c>
      <c r="AG61" s="56" t="e">
        <f t="shared" si="303"/>
        <v>#REF!</v>
      </c>
      <c r="AH61" s="57" t="e">
        <f t="shared" si="16"/>
        <v>#REF!</v>
      </c>
      <c r="AI61" s="55" t="s">
        <v>13</v>
      </c>
      <c r="AJ61" s="58" t="e">
        <f t="shared" si="304"/>
        <v>#REF!</v>
      </c>
      <c r="AK61" s="59" t="e">
        <f t="shared" si="212"/>
        <v>#REF!</v>
      </c>
      <c r="AL61" s="55" t="s">
        <v>13</v>
      </c>
      <c r="AM61" s="56" t="e">
        <f t="shared" si="305"/>
        <v>#REF!</v>
      </c>
      <c r="AN61" s="57" t="e">
        <f t="shared" si="20"/>
        <v>#REF!</v>
      </c>
      <c r="AO61" s="55" t="s">
        <v>2</v>
      </c>
      <c r="AP61" s="58" t="e">
        <f t="shared" si="306"/>
        <v>#REF!</v>
      </c>
      <c r="AQ61" s="59" t="e">
        <f t="shared" si="22"/>
        <v>#REF!</v>
      </c>
      <c r="AR61" s="55" t="s">
        <v>13</v>
      </c>
      <c r="AS61" s="56" t="e">
        <f t="shared" si="307"/>
        <v>#REF!</v>
      </c>
      <c r="AT61" s="57" t="e">
        <f t="shared" si="24"/>
        <v>#REF!</v>
      </c>
      <c r="AU61" s="55" t="s">
        <v>2</v>
      </c>
      <c r="AV61" s="58" t="e">
        <f t="shared" si="308"/>
        <v>#REF!</v>
      </c>
      <c r="AW61" s="59" t="e">
        <f t="shared" si="26"/>
        <v>#REF!</v>
      </c>
      <c r="AX61" s="55" t="s">
        <v>13</v>
      </c>
      <c r="AY61" s="56" t="e">
        <f t="shared" si="442"/>
        <v>#REF!</v>
      </c>
      <c r="AZ61" s="57" t="e">
        <f t="shared" si="28"/>
        <v>#REF!</v>
      </c>
      <c r="BA61" s="55" t="s">
        <v>13</v>
      </c>
      <c r="BB61" s="58" t="e">
        <f t="shared" si="443"/>
        <v>#REF!</v>
      </c>
      <c r="BC61" s="59" t="e">
        <f t="shared" si="30"/>
        <v>#REF!</v>
      </c>
      <c r="BD61" s="55" t="s">
        <v>13</v>
      </c>
      <c r="BE61" s="56" t="e">
        <f t="shared" si="442"/>
        <v>#REF!</v>
      </c>
      <c r="BF61" s="57" t="e">
        <f t="shared" si="31"/>
        <v>#REF!</v>
      </c>
      <c r="BG61" s="55" t="s">
        <v>13</v>
      </c>
      <c r="BH61" s="58" t="e">
        <f t="shared" si="443"/>
        <v>#REF!</v>
      </c>
      <c r="BI61" s="59" t="e">
        <f t="shared" si="32"/>
        <v>#REF!</v>
      </c>
      <c r="BJ61" s="55" t="s">
        <v>13</v>
      </c>
      <c r="BK61" s="56" t="e">
        <f t="shared" ref="BK61" si="516">HLOOKUP(BJ61,pain,2,FALSE)</f>
        <v>#REF!</v>
      </c>
      <c r="BL61" s="57" t="e">
        <f t="shared" si="34"/>
        <v>#REF!</v>
      </c>
      <c r="BM61" s="55" t="s">
        <v>13</v>
      </c>
      <c r="BN61" s="58" t="e">
        <f t="shared" ref="BN61" si="517">HLOOKUP(BM61,pain,2,FALSE)</f>
        <v>#REF!</v>
      </c>
      <c r="BO61" s="59" t="e">
        <f t="shared" si="36"/>
        <v>#REF!</v>
      </c>
      <c r="BP61" s="55" t="s">
        <v>13</v>
      </c>
      <c r="BQ61" s="56" t="e">
        <f t="shared" ref="BQ61" si="518">HLOOKUP(BP61,pain,2,FALSE)</f>
        <v>#REF!</v>
      </c>
      <c r="BR61" s="57" t="e">
        <f t="shared" si="38"/>
        <v>#REF!</v>
      </c>
      <c r="BS61" s="55" t="s">
        <v>13</v>
      </c>
      <c r="BT61" s="58" t="e">
        <f t="shared" ref="BT61" si="519">HLOOKUP(BS61,pain,2,FALSE)</f>
        <v>#REF!</v>
      </c>
      <c r="BU61" s="59" t="e">
        <f t="shared" si="40"/>
        <v>#REF!</v>
      </c>
      <c r="BV61" s="55" t="s">
        <v>13</v>
      </c>
      <c r="BW61" s="56" t="e">
        <f t="shared" ref="BW61" si="520">HLOOKUP(BV61,pain,2,FALSE)</f>
        <v>#REF!</v>
      </c>
      <c r="BX61" s="57" t="e">
        <f t="shared" si="42"/>
        <v>#REF!</v>
      </c>
      <c r="BY61" s="55" t="s">
        <v>13</v>
      </c>
      <c r="BZ61" s="58" t="e">
        <f t="shared" ref="BZ61" si="521">HLOOKUP(BY61,pain,2,FALSE)</f>
        <v>#REF!</v>
      </c>
      <c r="CA61" s="59" t="e">
        <f t="shared" si="44"/>
        <v>#REF!</v>
      </c>
      <c r="CB61" s="55" t="s">
        <v>13</v>
      </c>
      <c r="CC61" s="56" t="e">
        <f t="shared" ref="CC61" si="522">HLOOKUP(CB61,pain,2,FALSE)</f>
        <v>#REF!</v>
      </c>
      <c r="CD61" s="57" t="e">
        <f t="shared" si="46"/>
        <v>#REF!</v>
      </c>
      <c r="CE61" s="55" t="s">
        <v>13</v>
      </c>
      <c r="CF61" s="58" t="e">
        <f t="shared" ref="CF61" si="523">HLOOKUP(CE61,pain,2,FALSE)</f>
        <v>#REF!</v>
      </c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  <c r="CS61" s="25"/>
      <c r="CT61" s="25"/>
      <c r="CU61" s="25"/>
      <c r="CV61" s="25"/>
      <c r="CW61" s="25"/>
      <c r="CX61" s="25"/>
      <c r="CY61" s="25"/>
      <c r="CZ61" s="25"/>
      <c r="DA61" s="25"/>
      <c r="DB61" s="25"/>
      <c r="DC61" s="25"/>
      <c r="DD61" s="25"/>
      <c r="DE61" s="25"/>
      <c r="DF61" s="25"/>
      <c r="DG61" s="25"/>
      <c r="DH61" s="25"/>
      <c r="DI61" s="25"/>
      <c r="DJ61" s="25"/>
      <c r="DK61" s="25"/>
      <c r="DL61" s="25"/>
      <c r="DM61" s="25"/>
      <c r="DN61" s="25"/>
      <c r="DO61" s="25"/>
      <c r="DP61" s="25"/>
      <c r="DQ61" s="25"/>
      <c r="DR61" s="25"/>
      <c r="DS61" s="25"/>
      <c r="DT61" s="25"/>
      <c r="DU61" s="25"/>
      <c r="DV61" s="25"/>
      <c r="DW61" s="25"/>
      <c r="DX61" s="25"/>
      <c r="DY61" s="25"/>
      <c r="DZ61" s="25"/>
      <c r="EA61" s="25"/>
      <c r="EB61" s="25"/>
      <c r="EC61" s="25"/>
      <c r="ED61" s="25"/>
      <c r="EE61" s="25"/>
      <c r="EF61" s="25"/>
      <c r="EG61" s="25"/>
      <c r="EH61" s="25"/>
      <c r="EI61" s="25"/>
      <c r="EJ61" s="25"/>
      <c r="EK61" s="25"/>
      <c r="EL61" s="25"/>
      <c r="EM61" s="25"/>
      <c r="EN61" s="25"/>
      <c r="EO61" s="25"/>
      <c r="EP61" s="25"/>
      <c r="EQ61" s="25"/>
      <c r="ER61" s="25"/>
      <c r="ES61" s="25"/>
      <c r="ET61" s="25"/>
      <c r="EU61" s="25"/>
      <c r="EV61" s="25"/>
      <c r="EW61" s="25"/>
      <c r="EX61" s="25"/>
      <c r="EY61" s="25"/>
      <c r="EZ61" s="25"/>
      <c r="FA61" s="25"/>
      <c r="FB61" s="25"/>
      <c r="FC61" s="25"/>
      <c r="FD61" s="25"/>
      <c r="FE61" s="25"/>
      <c r="FF61" s="25"/>
      <c r="FG61" s="25"/>
      <c r="FH61" s="25"/>
      <c r="FI61" s="25"/>
      <c r="FJ61" s="25"/>
      <c r="FK61" s="25"/>
      <c r="FL61" s="25"/>
      <c r="FM61" s="25"/>
      <c r="FN61" s="25"/>
      <c r="FO61" s="25"/>
      <c r="FP61" s="25"/>
      <c r="FQ61" s="25"/>
      <c r="FR61" s="25"/>
      <c r="FS61" s="25"/>
      <c r="FT61" s="25"/>
      <c r="FU61" s="25"/>
      <c r="FV61" s="25"/>
      <c r="FW61" s="25"/>
      <c r="FX61" s="25"/>
      <c r="FY61" s="25"/>
      <c r="FZ61" s="25"/>
      <c r="GA61" s="25"/>
      <c r="GB61" s="25"/>
      <c r="GC61" s="25"/>
      <c r="GD61" s="25"/>
      <c r="GE61" s="25"/>
      <c r="GF61" s="25"/>
      <c r="GG61" s="25"/>
      <c r="GH61" s="25"/>
      <c r="GI61" s="25"/>
      <c r="GJ61" s="25"/>
      <c r="GK61" s="25"/>
      <c r="GL61" s="25"/>
      <c r="GM61" s="25"/>
      <c r="GN61" s="25"/>
      <c r="GO61" s="25"/>
      <c r="GP61" s="25"/>
      <c r="GQ61" s="25"/>
      <c r="GR61" s="25"/>
      <c r="GS61" s="25"/>
      <c r="GT61" s="25"/>
      <c r="GU61" s="25"/>
      <c r="GV61" s="25"/>
      <c r="GW61" s="25"/>
      <c r="GX61" s="25"/>
      <c r="GY61" s="25"/>
      <c r="GZ61" s="25"/>
      <c r="HA61" s="25"/>
      <c r="HB61" s="25"/>
      <c r="HC61" s="25"/>
      <c r="HD61" s="25"/>
      <c r="HE61" s="25"/>
      <c r="HF61" s="25"/>
      <c r="HG61" s="25"/>
      <c r="HH61" s="25"/>
    </row>
    <row r="62" spans="1:216" ht="21.75" thickTop="1" thickBot="1" x14ac:dyDescent="0.35">
      <c r="A62" s="64"/>
      <c r="B62" s="41">
        <f>'[1]PALACIO Tancrede'!B5</f>
        <v>0</v>
      </c>
      <c r="C62" s="42">
        <f>'[1]PALACIO Tancrede'!C5</f>
        <v>0</v>
      </c>
      <c r="D62" s="43">
        <f t="shared" si="440"/>
        <v>2</v>
      </c>
      <c r="E62" s="44">
        <f t="shared" si="440"/>
        <v>0</v>
      </c>
      <c r="F62" s="44">
        <f t="shared" si="440"/>
        <v>0</v>
      </c>
      <c r="G62" s="45">
        <f t="shared" si="440"/>
        <v>0</v>
      </c>
      <c r="H62" s="45">
        <f t="shared" si="440"/>
        <v>0</v>
      </c>
      <c r="I62" s="45">
        <f t="shared" si="440"/>
        <v>0</v>
      </c>
      <c r="J62" s="45">
        <f t="shared" si="440"/>
        <v>0</v>
      </c>
      <c r="K62" s="45">
        <f t="shared" si="440"/>
        <v>0</v>
      </c>
      <c r="L62" s="46">
        <f t="shared" si="440"/>
        <v>0</v>
      </c>
      <c r="M62" s="47">
        <f t="shared" si="440"/>
        <v>16</v>
      </c>
      <c r="N62" s="48">
        <f t="shared" si="431"/>
        <v>0</v>
      </c>
      <c r="O62" s="49">
        <f t="shared" si="431"/>
        <v>0</v>
      </c>
      <c r="P62" s="49">
        <f t="shared" si="431"/>
        <v>0</v>
      </c>
      <c r="Q62" s="50">
        <f t="shared" si="431"/>
        <v>0</v>
      </c>
      <c r="R62" s="51">
        <f t="shared" si="431"/>
        <v>0</v>
      </c>
      <c r="S62" s="51">
        <f t="shared" si="431"/>
        <v>0</v>
      </c>
      <c r="T62" s="51">
        <f t="shared" si="431"/>
        <v>0</v>
      </c>
      <c r="U62" s="51">
        <f t="shared" si="431"/>
        <v>0</v>
      </c>
      <c r="V62" s="52">
        <f t="shared" si="431"/>
        <v>0</v>
      </c>
      <c r="W62" s="53">
        <f t="shared" si="431"/>
        <v>0</v>
      </c>
      <c r="X62" s="53">
        <f t="shared" si="441"/>
        <v>0</v>
      </c>
      <c r="Y62" s="53">
        <f t="shared" si="441"/>
        <v>0</v>
      </c>
      <c r="Z62" s="53">
        <f t="shared" si="441"/>
        <v>0</v>
      </c>
      <c r="AA62" s="53">
        <f t="shared" si="441"/>
        <v>0</v>
      </c>
      <c r="AB62" s="53">
        <f t="shared" si="441"/>
        <v>0</v>
      </c>
      <c r="AC62" s="53">
        <f t="shared" si="441"/>
        <v>0</v>
      </c>
      <c r="AD62" s="53">
        <f t="shared" si="441"/>
        <v>0</v>
      </c>
      <c r="AE62" s="54" t="e">
        <f t="shared" si="14"/>
        <v>#REF!</v>
      </c>
      <c r="AF62" s="55" t="s">
        <v>13</v>
      </c>
      <c r="AG62" s="56" t="e">
        <f t="shared" si="303"/>
        <v>#REF!</v>
      </c>
      <c r="AH62" s="57" t="e">
        <f t="shared" si="16"/>
        <v>#REF!</v>
      </c>
      <c r="AI62" s="55" t="s">
        <v>13</v>
      </c>
      <c r="AJ62" s="58" t="e">
        <f t="shared" si="304"/>
        <v>#REF!</v>
      </c>
      <c r="AK62" s="59" t="e">
        <f t="shared" si="212"/>
        <v>#REF!</v>
      </c>
      <c r="AL62" s="55" t="s">
        <v>13</v>
      </c>
      <c r="AM62" s="56" t="e">
        <f t="shared" si="305"/>
        <v>#REF!</v>
      </c>
      <c r="AN62" s="57" t="e">
        <f t="shared" si="20"/>
        <v>#REF!</v>
      </c>
      <c r="AO62" s="55" t="s">
        <v>2</v>
      </c>
      <c r="AP62" s="58" t="e">
        <f t="shared" si="306"/>
        <v>#REF!</v>
      </c>
      <c r="AQ62" s="59" t="e">
        <f t="shared" si="22"/>
        <v>#REF!</v>
      </c>
      <c r="AR62" s="55" t="s">
        <v>13</v>
      </c>
      <c r="AS62" s="56" t="e">
        <f t="shared" si="307"/>
        <v>#REF!</v>
      </c>
      <c r="AT62" s="57" t="e">
        <f t="shared" si="24"/>
        <v>#REF!</v>
      </c>
      <c r="AU62" s="55" t="s">
        <v>2</v>
      </c>
      <c r="AV62" s="58" t="e">
        <f t="shared" si="308"/>
        <v>#REF!</v>
      </c>
      <c r="AW62" s="59" t="e">
        <f t="shared" si="26"/>
        <v>#REF!</v>
      </c>
      <c r="AX62" s="55" t="s">
        <v>13</v>
      </c>
      <c r="AY62" s="56" t="e">
        <f t="shared" si="442"/>
        <v>#REF!</v>
      </c>
      <c r="AZ62" s="57" t="e">
        <f t="shared" si="28"/>
        <v>#REF!</v>
      </c>
      <c r="BA62" s="55" t="s">
        <v>13</v>
      </c>
      <c r="BB62" s="58" t="e">
        <f t="shared" si="443"/>
        <v>#REF!</v>
      </c>
      <c r="BC62" s="59" t="e">
        <f t="shared" si="30"/>
        <v>#REF!</v>
      </c>
      <c r="BD62" s="55" t="s">
        <v>13</v>
      </c>
      <c r="BE62" s="56" t="e">
        <f t="shared" si="442"/>
        <v>#REF!</v>
      </c>
      <c r="BF62" s="57" t="e">
        <f t="shared" si="31"/>
        <v>#REF!</v>
      </c>
      <c r="BG62" s="55" t="s">
        <v>13</v>
      </c>
      <c r="BH62" s="58" t="e">
        <f t="shared" si="443"/>
        <v>#REF!</v>
      </c>
      <c r="BI62" s="59" t="e">
        <f t="shared" si="32"/>
        <v>#REF!</v>
      </c>
      <c r="BJ62" s="55" t="s">
        <v>13</v>
      </c>
      <c r="BK62" s="56" t="e">
        <f t="shared" ref="BK62" si="524">HLOOKUP(BJ62,pain,2,FALSE)</f>
        <v>#REF!</v>
      </c>
      <c r="BL62" s="57" t="e">
        <f t="shared" si="34"/>
        <v>#REF!</v>
      </c>
      <c r="BM62" s="55" t="s">
        <v>13</v>
      </c>
      <c r="BN62" s="58" t="e">
        <f t="shared" ref="BN62" si="525">HLOOKUP(BM62,pain,2,FALSE)</f>
        <v>#REF!</v>
      </c>
      <c r="BO62" s="59" t="e">
        <f t="shared" si="36"/>
        <v>#REF!</v>
      </c>
      <c r="BP62" s="55" t="s">
        <v>13</v>
      </c>
      <c r="BQ62" s="56" t="e">
        <f t="shared" ref="BQ62" si="526">HLOOKUP(BP62,pain,2,FALSE)</f>
        <v>#REF!</v>
      </c>
      <c r="BR62" s="57" t="e">
        <f t="shared" si="38"/>
        <v>#REF!</v>
      </c>
      <c r="BS62" s="55" t="s">
        <v>13</v>
      </c>
      <c r="BT62" s="58" t="e">
        <f t="shared" ref="BT62" si="527">HLOOKUP(BS62,pain,2,FALSE)</f>
        <v>#REF!</v>
      </c>
      <c r="BU62" s="59" t="e">
        <f t="shared" si="40"/>
        <v>#REF!</v>
      </c>
      <c r="BV62" s="55" t="s">
        <v>13</v>
      </c>
      <c r="BW62" s="56" t="e">
        <f t="shared" ref="BW62" si="528">HLOOKUP(BV62,pain,2,FALSE)</f>
        <v>#REF!</v>
      </c>
      <c r="BX62" s="57" t="e">
        <f t="shared" si="42"/>
        <v>#REF!</v>
      </c>
      <c r="BY62" s="55" t="s">
        <v>13</v>
      </c>
      <c r="BZ62" s="58" t="e">
        <f t="shared" ref="BZ62" si="529">HLOOKUP(BY62,pain,2,FALSE)</f>
        <v>#REF!</v>
      </c>
      <c r="CA62" s="59" t="e">
        <f t="shared" si="44"/>
        <v>#REF!</v>
      </c>
      <c r="CB62" s="55" t="s">
        <v>13</v>
      </c>
      <c r="CC62" s="56" t="e">
        <f t="shared" ref="CC62" si="530">HLOOKUP(CB62,pain,2,FALSE)</f>
        <v>#REF!</v>
      </c>
      <c r="CD62" s="57" t="e">
        <f t="shared" si="46"/>
        <v>#REF!</v>
      </c>
      <c r="CE62" s="55" t="s">
        <v>13</v>
      </c>
      <c r="CF62" s="58" t="e">
        <f t="shared" ref="CF62" si="531">HLOOKUP(CE62,pain,2,FALSE)</f>
        <v>#REF!</v>
      </c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  <c r="CS62" s="25"/>
      <c r="CT62" s="25"/>
      <c r="CU62" s="25"/>
      <c r="CV62" s="25"/>
      <c r="CW62" s="25"/>
      <c r="CX62" s="25"/>
      <c r="CY62" s="25"/>
      <c r="CZ62" s="25"/>
      <c r="DA62" s="25"/>
      <c r="DB62" s="25"/>
      <c r="DC62" s="25"/>
      <c r="DD62" s="25"/>
      <c r="DE62" s="25"/>
      <c r="DF62" s="25"/>
      <c r="DG62" s="25"/>
      <c r="DH62" s="25"/>
      <c r="DI62" s="25"/>
      <c r="DJ62" s="25"/>
      <c r="DK62" s="25"/>
      <c r="DL62" s="25"/>
      <c r="DM62" s="25"/>
      <c r="DN62" s="25"/>
      <c r="DO62" s="25"/>
      <c r="DP62" s="25"/>
      <c r="DQ62" s="25"/>
      <c r="DR62" s="25"/>
      <c r="DS62" s="25"/>
      <c r="DT62" s="25"/>
      <c r="DU62" s="25"/>
      <c r="DV62" s="25"/>
      <c r="DW62" s="25"/>
      <c r="DX62" s="25"/>
      <c r="DY62" s="25"/>
      <c r="DZ62" s="25"/>
      <c r="EA62" s="25"/>
      <c r="EB62" s="25"/>
      <c r="EC62" s="25"/>
      <c r="ED62" s="25"/>
      <c r="EE62" s="25"/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  <c r="FD62" s="25"/>
      <c r="FE62" s="25"/>
      <c r="FF62" s="25"/>
      <c r="FG62" s="25"/>
      <c r="FH62" s="25"/>
      <c r="FI62" s="25"/>
      <c r="FJ62" s="25"/>
      <c r="FK62" s="25"/>
      <c r="FL62" s="25"/>
      <c r="FM62" s="25"/>
      <c r="FN62" s="25"/>
      <c r="FO62" s="25"/>
      <c r="FP62" s="25"/>
      <c r="FQ62" s="25"/>
      <c r="FR62" s="25"/>
      <c r="FS62" s="25"/>
      <c r="FT62" s="25"/>
      <c r="FU62" s="25"/>
      <c r="FV62" s="25"/>
      <c r="FW62" s="25"/>
      <c r="FX62" s="25"/>
      <c r="FY62" s="25"/>
      <c r="FZ62" s="25"/>
      <c r="GA62" s="25"/>
      <c r="GB62" s="25"/>
      <c r="GC62" s="25"/>
      <c r="GD62" s="25"/>
      <c r="GE62" s="25"/>
      <c r="GF62" s="25"/>
      <c r="GG62" s="25"/>
      <c r="GH62" s="25"/>
      <c r="GI62" s="25"/>
      <c r="GJ62" s="25"/>
      <c r="GK62" s="25"/>
      <c r="GL62" s="25"/>
      <c r="GM62" s="25"/>
      <c r="GN62" s="25"/>
      <c r="GO62" s="25"/>
      <c r="GP62" s="25"/>
      <c r="GQ62" s="25"/>
      <c r="GR62" s="25"/>
      <c r="GS62" s="25"/>
      <c r="GT62" s="25"/>
      <c r="GU62" s="25"/>
      <c r="GV62" s="25"/>
      <c r="GW62" s="25"/>
      <c r="GX62" s="25"/>
      <c r="GY62" s="25"/>
      <c r="GZ62" s="25"/>
      <c r="HA62" s="25"/>
      <c r="HB62" s="25"/>
      <c r="HC62" s="25"/>
      <c r="HD62" s="25"/>
      <c r="HE62" s="25"/>
      <c r="HF62" s="25"/>
      <c r="HG62" s="25"/>
      <c r="HH62" s="25"/>
    </row>
    <row r="63" spans="1:216" ht="21.75" thickTop="1" thickBot="1" x14ac:dyDescent="0.35">
      <c r="A63" s="64"/>
      <c r="B63" s="41">
        <f>'[1]POUILLET Didier'!B5</f>
        <v>0</v>
      </c>
      <c r="C63" s="42">
        <f>'[1]POUILLET Didier'!C5</f>
        <v>0</v>
      </c>
      <c r="D63" s="43">
        <f t="shared" si="440"/>
        <v>2</v>
      </c>
      <c r="E63" s="44">
        <f t="shared" si="440"/>
        <v>0</v>
      </c>
      <c r="F63" s="44">
        <f t="shared" si="440"/>
        <v>0</v>
      </c>
      <c r="G63" s="45">
        <f t="shared" si="440"/>
        <v>0</v>
      </c>
      <c r="H63" s="45">
        <f t="shared" si="440"/>
        <v>0</v>
      </c>
      <c r="I63" s="45">
        <f t="shared" si="440"/>
        <v>0</v>
      </c>
      <c r="J63" s="45">
        <f t="shared" si="440"/>
        <v>0</v>
      </c>
      <c r="K63" s="45">
        <f t="shared" si="440"/>
        <v>0</v>
      </c>
      <c r="L63" s="46">
        <f t="shared" si="440"/>
        <v>0</v>
      </c>
      <c r="M63" s="47">
        <f t="shared" si="440"/>
        <v>16</v>
      </c>
      <c r="N63" s="48">
        <f t="shared" si="431"/>
        <v>0</v>
      </c>
      <c r="O63" s="49">
        <f t="shared" si="431"/>
        <v>0</v>
      </c>
      <c r="P63" s="49">
        <f t="shared" si="431"/>
        <v>0</v>
      </c>
      <c r="Q63" s="50">
        <f t="shared" si="431"/>
        <v>0</v>
      </c>
      <c r="R63" s="51">
        <f t="shared" si="431"/>
        <v>0</v>
      </c>
      <c r="S63" s="51">
        <f t="shared" si="431"/>
        <v>0</v>
      </c>
      <c r="T63" s="51">
        <f t="shared" si="431"/>
        <v>0</v>
      </c>
      <c r="U63" s="51">
        <f t="shared" si="431"/>
        <v>0</v>
      </c>
      <c r="V63" s="52">
        <f t="shared" si="431"/>
        <v>0</v>
      </c>
      <c r="W63" s="53">
        <f t="shared" si="431"/>
        <v>0</v>
      </c>
      <c r="X63" s="53">
        <f t="shared" si="441"/>
        <v>0</v>
      </c>
      <c r="Y63" s="53">
        <f t="shared" si="441"/>
        <v>0</v>
      </c>
      <c r="Z63" s="53">
        <f t="shared" si="441"/>
        <v>0</v>
      </c>
      <c r="AA63" s="53">
        <f t="shared" si="441"/>
        <v>0</v>
      </c>
      <c r="AB63" s="53">
        <f t="shared" si="441"/>
        <v>0</v>
      </c>
      <c r="AC63" s="53">
        <f t="shared" si="441"/>
        <v>0</v>
      </c>
      <c r="AD63" s="53">
        <f t="shared" si="441"/>
        <v>0</v>
      </c>
      <c r="AE63" s="54" t="e">
        <f t="shared" si="14"/>
        <v>#REF!</v>
      </c>
      <c r="AF63" s="55" t="s">
        <v>13</v>
      </c>
      <c r="AG63" s="56" t="e">
        <f t="shared" si="303"/>
        <v>#REF!</v>
      </c>
      <c r="AH63" s="57" t="e">
        <f t="shared" si="16"/>
        <v>#REF!</v>
      </c>
      <c r="AI63" s="55" t="s">
        <v>13</v>
      </c>
      <c r="AJ63" s="58" t="e">
        <f t="shared" si="304"/>
        <v>#REF!</v>
      </c>
      <c r="AK63" s="59" t="e">
        <f t="shared" si="212"/>
        <v>#REF!</v>
      </c>
      <c r="AL63" s="55" t="s">
        <v>13</v>
      </c>
      <c r="AM63" s="56" t="e">
        <f t="shared" si="305"/>
        <v>#REF!</v>
      </c>
      <c r="AN63" s="57" t="e">
        <f t="shared" si="20"/>
        <v>#REF!</v>
      </c>
      <c r="AO63" s="55" t="s">
        <v>2</v>
      </c>
      <c r="AP63" s="58" t="e">
        <f t="shared" si="306"/>
        <v>#REF!</v>
      </c>
      <c r="AQ63" s="59" t="e">
        <f t="shared" si="22"/>
        <v>#REF!</v>
      </c>
      <c r="AR63" s="55" t="s">
        <v>13</v>
      </c>
      <c r="AS63" s="56" t="e">
        <f t="shared" si="307"/>
        <v>#REF!</v>
      </c>
      <c r="AT63" s="57" t="e">
        <f t="shared" si="24"/>
        <v>#REF!</v>
      </c>
      <c r="AU63" s="55" t="s">
        <v>2</v>
      </c>
      <c r="AV63" s="58" t="e">
        <f t="shared" si="308"/>
        <v>#REF!</v>
      </c>
      <c r="AW63" s="59" t="e">
        <f t="shared" si="26"/>
        <v>#REF!</v>
      </c>
      <c r="AX63" s="55" t="s">
        <v>13</v>
      </c>
      <c r="AY63" s="56" t="e">
        <f t="shared" si="442"/>
        <v>#REF!</v>
      </c>
      <c r="AZ63" s="57" t="e">
        <f t="shared" si="28"/>
        <v>#REF!</v>
      </c>
      <c r="BA63" s="55" t="s">
        <v>13</v>
      </c>
      <c r="BB63" s="58" t="e">
        <f t="shared" si="443"/>
        <v>#REF!</v>
      </c>
      <c r="BC63" s="59" t="e">
        <f t="shared" si="30"/>
        <v>#REF!</v>
      </c>
      <c r="BD63" s="55" t="s">
        <v>13</v>
      </c>
      <c r="BE63" s="56" t="e">
        <f t="shared" si="442"/>
        <v>#REF!</v>
      </c>
      <c r="BF63" s="57" t="e">
        <f t="shared" si="31"/>
        <v>#REF!</v>
      </c>
      <c r="BG63" s="55" t="s">
        <v>13</v>
      </c>
      <c r="BH63" s="58" t="e">
        <f t="shared" si="443"/>
        <v>#REF!</v>
      </c>
      <c r="BI63" s="59" t="e">
        <f t="shared" si="32"/>
        <v>#REF!</v>
      </c>
      <c r="BJ63" s="55" t="s">
        <v>13</v>
      </c>
      <c r="BK63" s="56" t="e">
        <f t="shared" ref="BK63" si="532">HLOOKUP(BJ63,pain,2,FALSE)</f>
        <v>#REF!</v>
      </c>
      <c r="BL63" s="57" t="e">
        <f t="shared" si="34"/>
        <v>#REF!</v>
      </c>
      <c r="BM63" s="55" t="s">
        <v>13</v>
      </c>
      <c r="BN63" s="58" t="e">
        <f t="shared" ref="BN63" si="533">HLOOKUP(BM63,pain,2,FALSE)</f>
        <v>#REF!</v>
      </c>
      <c r="BO63" s="59" t="e">
        <f t="shared" si="36"/>
        <v>#REF!</v>
      </c>
      <c r="BP63" s="55" t="s">
        <v>13</v>
      </c>
      <c r="BQ63" s="56" t="e">
        <f t="shared" ref="BQ63" si="534">HLOOKUP(BP63,pain,2,FALSE)</f>
        <v>#REF!</v>
      </c>
      <c r="BR63" s="57" t="e">
        <f t="shared" si="38"/>
        <v>#REF!</v>
      </c>
      <c r="BS63" s="55" t="s">
        <v>13</v>
      </c>
      <c r="BT63" s="58" t="e">
        <f t="shared" ref="BT63" si="535">HLOOKUP(BS63,pain,2,FALSE)</f>
        <v>#REF!</v>
      </c>
      <c r="BU63" s="59" t="e">
        <f t="shared" si="40"/>
        <v>#REF!</v>
      </c>
      <c r="BV63" s="55" t="s">
        <v>13</v>
      </c>
      <c r="BW63" s="56" t="e">
        <f t="shared" ref="BW63" si="536">HLOOKUP(BV63,pain,2,FALSE)</f>
        <v>#REF!</v>
      </c>
      <c r="BX63" s="57" t="e">
        <f t="shared" si="42"/>
        <v>#REF!</v>
      </c>
      <c r="BY63" s="55" t="s">
        <v>13</v>
      </c>
      <c r="BZ63" s="58" t="e">
        <f t="shared" ref="BZ63" si="537">HLOOKUP(BY63,pain,2,FALSE)</f>
        <v>#REF!</v>
      </c>
      <c r="CA63" s="59" t="e">
        <f t="shared" si="44"/>
        <v>#REF!</v>
      </c>
      <c r="CB63" s="55" t="s">
        <v>13</v>
      </c>
      <c r="CC63" s="56" t="e">
        <f t="shared" ref="CC63" si="538">HLOOKUP(CB63,pain,2,FALSE)</f>
        <v>#REF!</v>
      </c>
      <c r="CD63" s="57" t="e">
        <f t="shared" si="46"/>
        <v>#REF!</v>
      </c>
      <c r="CE63" s="55" t="s">
        <v>13</v>
      </c>
      <c r="CF63" s="58" t="e">
        <f t="shared" ref="CF63" si="539">HLOOKUP(CE63,pain,2,FALSE)</f>
        <v>#REF!</v>
      </c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25"/>
      <c r="DE63" s="25"/>
      <c r="DF63" s="25"/>
      <c r="DG63" s="25"/>
      <c r="DH63" s="25"/>
      <c r="DI63" s="25"/>
      <c r="DJ63" s="25"/>
      <c r="DK63" s="25"/>
      <c r="DL63" s="25"/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5"/>
      <c r="DY63" s="25"/>
      <c r="DZ63" s="25"/>
      <c r="EA63" s="25"/>
      <c r="EB63" s="25"/>
      <c r="EC63" s="25"/>
      <c r="ED63" s="25"/>
      <c r="EE63" s="25"/>
      <c r="EF63" s="25"/>
      <c r="EG63" s="25"/>
      <c r="EH63" s="25"/>
      <c r="EI63" s="25"/>
      <c r="EJ63" s="25"/>
      <c r="EK63" s="25"/>
      <c r="EL63" s="25"/>
      <c r="EM63" s="25"/>
      <c r="EN63" s="25"/>
      <c r="EO63" s="25"/>
      <c r="EP63" s="25"/>
      <c r="EQ63" s="25"/>
      <c r="ER63" s="25"/>
      <c r="ES63" s="25"/>
      <c r="ET63" s="25"/>
      <c r="EU63" s="25"/>
      <c r="EV63" s="25"/>
      <c r="EW63" s="25"/>
      <c r="EX63" s="25"/>
      <c r="EY63" s="25"/>
      <c r="EZ63" s="25"/>
      <c r="FA63" s="25"/>
      <c r="FB63" s="25"/>
      <c r="FC63" s="25"/>
      <c r="FD63" s="25"/>
      <c r="FE63" s="25"/>
      <c r="FF63" s="25"/>
      <c r="FG63" s="25"/>
      <c r="FH63" s="25"/>
      <c r="FI63" s="25"/>
      <c r="FJ63" s="25"/>
      <c r="FK63" s="25"/>
      <c r="FL63" s="25"/>
      <c r="FM63" s="25"/>
      <c r="FN63" s="25"/>
      <c r="FO63" s="25"/>
      <c r="FP63" s="25"/>
      <c r="FQ63" s="25"/>
      <c r="FR63" s="25"/>
      <c r="FS63" s="25"/>
      <c r="FT63" s="25"/>
      <c r="FU63" s="25"/>
      <c r="FV63" s="25"/>
      <c r="FW63" s="25"/>
      <c r="FX63" s="25"/>
      <c r="FY63" s="25"/>
      <c r="FZ63" s="25"/>
      <c r="GA63" s="25"/>
      <c r="GB63" s="25"/>
      <c r="GC63" s="25"/>
      <c r="GD63" s="25"/>
      <c r="GE63" s="25"/>
      <c r="GF63" s="25"/>
      <c r="GG63" s="25"/>
      <c r="GH63" s="25"/>
      <c r="GI63" s="25"/>
      <c r="GJ63" s="25"/>
      <c r="GK63" s="25"/>
      <c r="GL63" s="25"/>
      <c r="GM63" s="25"/>
      <c r="GN63" s="25"/>
      <c r="GO63" s="25"/>
      <c r="GP63" s="25"/>
      <c r="GQ63" s="25"/>
      <c r="GR63" s="25"/>
      <c r="GS63" s="25"/>
      <c r="GT63" s="25"/>
      <c r="GU63" s="25"/>
      <c r="GV63" s="25"/>
      <c r="GW63" s="25"/>
      <c r="GX63" s="25"/>
      <c r="GY63" s="25"/>
      <c r="GZ63" s="25"/>
      <c r="HA63" s="25"/>
      <c r="HB63" s="25"/>
      <c r="HC63" s="25"/>
      <c r="HD63" s="25"/>
      <c r="HE63" s="25"/>
      <c r="HF63" s="25"/>
      <c r="HG63" s="25"/>
      <c r="HH63" s="25"/>
    </row>
    <row r="64" spans="1:216" ht="21.75" thickTop="1" thickBot="1" x14ac:dyDescent="0.35">
      <c r="A64" s="64"/>
      <c r="B64" s="41">
        <f>'[1]VIRLIN Nicolas'!B5</f>
        <v>0</v>
      </c>
      <c r="C64" s="42">
        <f>'[1]VIRLIN Nicolas'!C5</f>
        <v>0</v>
      </c>
      <c r="D64" s="43">
        <f t="shared" si="440"/>
        <v>2</v>
      </c>
      <c r="E64" s="44">
        <f t="shared" si="440"/>
        <v>0</v>
      </c>
      <c r="F64" s="44">
        <f t="shared" si="440"/>
        <v>0</v>
      </c>
      <c r="G64" s="45">
        <f t="shared" si="440"/>
        <v>0</v>
      </c>
      <c r="H64" s="45">
        <f t="shared" si="440"/>
        <v>0</v>
      </c>
      <c r="I64" s="45">
        <f t="shared" si="440"/>
        <v>0</v>
      </c>
      <c r="J64" s="45">
        <f t="shared" si="440"/>
        <v>0</v>
      </c>
      <c r="K64" s="45">
        <f t="shared" si="440"/>
        <v>0</v>
      </c>
      <c r="L64" s="46">
        <f t="shared" si="440"/>
        <v>0</v>
      </c>
      <c r="M64" s="47">
        <f t="shared" si="440"/>
        <v>16</v>
      </c>
      <c r="N64" s="48">
        <f t="shared" si="431"/>
        <v>0</v>
      </c>
      <c r="O64" s="49">
        <f t="shared" si="431"/>
        <v>0</v>
      </c>
      <c r="P64" s="49">
        <f t="shared" si="431"/>
        <v>0</v>
      </c>
      <c r="Q64" s="50">
        <f t="shared" si="431"/>
        <v>0</v>
      </c>
      <c r="R64" s="51">
        <f t="shared" si="431"/>
        <v>0</v>
      </c>
      <c r="S64" s="51">
        <f t="shared" si="431"/>
        <v>0</v>
      </c>
      <c r="T64" s="51">
        <f t="shared" si="431"/>
        <v>0</v>
      </c>
      <c r="U64" s="51">
        <f t="shared" si="431"/>
        <v>0</v>
      </c>
      <c r="V64" s="52">
        <f t="shared" si="431"/>
        <v>0</v>
      </c>
      <c r="W64" s="53">
        <f t="shared" si="431"/>
        <v>0</v>
      </c>
      <c r="X64" s="53">
        <f t="shared" si="441"/>
        <v>0</v>
      </c>
      <c r="Y64" s="53">
        <f t="shared" si="441"/>
        <v>0</v>
      </c>
      <c r="Z64" s="53">
        <f t="shared" si="441"/>
        <v>0</v>
      </c>
      <c r="AA64" s="53">
        <f t="shared" si="441"/>
        <v>0</v>
      </c>
      <c r="AB64" s="53">
        <f t="shared" si="441"/>
        <v>0</v>
      </c>
      <c r="AC64" s="53">
        <f t="shared" si="441"/>
        <v>0</v>
      </c>
      <c r="AD64" s="53">
        <f t="shared" si="441"/>
        <v>0</v>
      </c>
      <c r="AE64" s="54" t="e">
        <f t="shared" si="14"/>
        <v>#REF!</v>
      </c>
      <c r="AF64" s="55" t="s">
        <v>13</v>
      </c>
      <c r="AG64" s="56" t="e">
        <f t="shared" si="303"/>
        <v>#REF!</v>
      </c>
      <c r="AH64" s="57" t="e">
        <f t="shared" si="16"/>
        <v>#REF!</v>
      </c>
      <c r="AI64" s="55" t="s">
        <v>13</v>
      </c>
      <c r="AJ64" s="58" t="e">
        <f t="shared" si="304"/>
        <v>#REF!</v>
      </c>
      <c r="AK64" s="59" t="e">
        <f t="shared" si="212"/>
        <v>#REF!</v>
      </c>
      <c r="AL64" s="55" t="s">
        <v>13</v>
      </c>
      <c r="AM64" s="56" t="e">
        <f t="shared" si="305"/>
        <v>#REF!</v>
      </c>
      <c r="AN64" s="57" t="e">
        <f t="shared" si="20"/>
        <v>#REF!</v>
      </c>
      <c r="AO64" s="55" t="s">
        <v>2</v>
      </c>
      <c r="AP64" s="58" t="e">
        <f t="shared" si="306"/>
        <v>#REF!</v>
      </c>
      <c r="AQ64" s="59" t="e">
        <f t="shared" si="22"/>
        <v>#REF!</v>
      </c>
      <c r="AR64" s="55" t="s">
        <v>13</v>
      </c>
      <c r="AS64" s="56" t="e">
        <f t="shared" si="307"/>
        <v>#REF!</v>
      </c>
      <c r="AT64" s="57" t="e">
        <f t="shared" si="24"/>
        <v>#REF!</v>
      </c>
      <c r="AU64" s="55" t="s">
        <v>2</v>
      </c>
      <c r="AV64" s="58" t="e">
        <f t="shared" si="308"/>
        <v>#REF!</v>
      </c>
      <c r="AW64" s="59" t="e">
        <f t="shared" si="26"/>
        <v>#REF!</v>
      </c>
      <c r="AX64" s="55" t="s">
        <v>13</v>
      </c>
      <c r="AY64" s="56" t="e">
        <f t="shared" si="442"/>
        <v>#REF!</v>
      </c>
      <c r="AZ64" s="57" t="e">
        <f t="shared" si="28"/>
        <v>#REF!</v>
      </c>
      <c r="BA64" s="55" t="s">
        <v>13</v>
      </c>
      <c r="BB64" s="58" t="e">
        <f t="shared" si="443"/>
        <v>#REF!</v>
      </c>
      <c r="BC64" s="59" t="e">
        <f t="shared" si="30"/>
        <v>#REF!</v>
      </c>
      <c r="BD64" s="55" t="s">
        <v>13</v>
      </c>
      <c r="BE64" s="56" t="e">
        <f t="shared" si="442"/>
        <v>#REF!</v>
      </c>
      <c r="BF64" s="57" t="e">
        <f t="shared" si="31"/>
        <v>#REF!</v>
      </c>
      <c r="BG64" s="55" t="s">
        <v>13</v>
      </c>
      <c r="BH64" s="58" t="e">
        <f t="shared" si="443"/>
        <v>#REF!</v>
      </c>
      <c r="BI64" s="59" t="e">
        <f t="shared" si="32"/>
        <v>#REF!</v>
      </c>
      <c r="BJ64" s="55" t="s">
        <v>13</v>
      </c>
      <c r="BK64" s="56" t="e">
        <f t="shared" ref="BK64" si="540">HLOOKUP(BJ64,pain,2,FALSE)</f>
        <v>#REF!</v>
      </c>
      <c r="BL64" s="57" t="e">
        <f t="shared" si="34"/>
        <v>#REF!</v>
      </c>
      <c r="BM64" s="55" t="s">
        <v>13</v>
      </c>
      <c r="BN64" s="58" t="e">
        <f t="shared" ref="BN64" si="541">HLOOKUP(BM64,pain,2,FALSE)</f>
        <v>#REF!</v>
      </c>
      <c r="BO64" s="59" t="e">
        <f t="shared" si="36"/>
        <v>#REF!</v>
      </c>
      <c r="BP64" s="55" t="s">
        <v>13</v>
      </c>
      <c r="BQ64" s="56" t="e">
        <f t="shared" ref="BQ64" si="542">HLOOKUP(BP64,pain,2,FALSE)</f>
        <v>#REF!</v>
      </c>
      <c r="BR64" s="57" t="e">
        <f t="shared" si="38"/>
        <v>#REF!</v>
      </c>
      <c r="BS64" s="55" t="s">
        <v>13</v>
      </c>
      <c r="BT64" s="58" t="e">
        <f t="shared" ref="BT64" si="543">HLOOKUP(BS64,pain,2,FALSE)</f>
        <v>#REF!</v>
      </c>
      <c r="BU64" s="59" t="e">
        <f t="shared" si="40"/>
        <v>#REF!</v>
      </c>
      <c r="BV64" s="55" t="s">
        <v>13</v>
      </c>
      <c r="BW64" s="56" t="e">
        <f t="shared" ref="BW64" si="544">HLOOKUP(BV64,pain,2,FALSE)</f>
        <v>#REF!</v>
      </c>
      <c r="BX64" s="57" t="e">
        <f t="shared" si="42"/>
        <v>#REF!</v>
      </c>
      <c r="BY64" s="55" t="s">
        <v>13</v>
      </c>
      <c r="BZ64" s="58" t="e">
        <f t="shared" ref="BZ64" si="545">HLOOKUP(BY64,pain,2,FALSE)</f>
        <v>#REF!</v>
      </c>
      <c r="CA64" s="59" t="e">
        <f t="shared" si="44"/>
        <v>#REF!</v>
      </c>
      <c r="CB64" s="55" t="s">
        <v>13</v>
      </c>
      <c r="CC64" s="56" t="e">
        <f t="shared" ref="CC64" si="546">HLOOKUP(CB64,pain,2,FALSE)</f>
        <v>#REF!</v>
      </c>
      <c r="CD64" s="57" t="e">
        <f t="shared" si="46"/>
        <v>#REF!</v>
      </c>
      <c r="CE64" s="55" t="s">
        <v>13</v>
      </c>
      <c r="CF64" s="58" t="e">
        <f t="shared" ref="CF64" si="547">HLOOKUP(CE64,pain,2,FALSE)</f>
        <v>#REF!</v>
      </c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25"/>
      <c r="DS64" s="25"/>
      <c r="DT64" s="25"/>
      <c r="DU64" s="25"/>
      <c r="DV64" s="25"/>
      <c r="DW64" s="25"/>
      <c r="DX64" s="25"/>
      <c r="DY64" s="25"/>
      <c r="DZ64" s="25"/>
      <c r="EA64" s="25"/>
      <c r="EB64" s="25"/>
      <c r="EC64" s="25"/>
      <c r="ED64" s="25"/>
      <c r="EE64" s="25"/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  <c r="FD64" s="25"/>
      <c r="FE64" s="25"/>
      <c r="FF64" s="25"/>
      <c r="FG64" s="25"/>
      <c r="FH64" s="25"/>
      <c r="FI64" s="25"/>
      <c r="FJ64" s="25"/>
      <c r="FK64" s="25"/>
      <c r="FL64" s="25"/>
      <c r="FM64" s="25"/>
      <c r="FN64" s="25"/>
      <c r="FO64" s="25"/>
      <c r="FP64" s="25"/>
      <c r="FQ64" s="25"/>
      <c r="FR64" s="25"/>
      <c r="FS64" s="25"/>
      <c r="FT64" s="25"/>
      <c r="FU64" s="25"/>
      <c r="FV64" s="25"/>
      <c r="FW64" s="25"/>
      <c r="FX64" s="25"/>
      <c r="FY64" s="25"/>
      <c r="FZ64" s="25"/>
      <c r="GA64" s="25"/>
      <c r="GB64" s="25"/>
      <c r="GC64" s="25"/>
      <c r="GD64" s="25"/>
      <c r="GE64" s="25"/>
      <c r="GF64" s="25"/>
      <c r="GG64" s="25"/>
      <c r="GH64" s="25"/>
      <c r="GI64" s="25"/>
      <c r="GJ64" s="25"/>
      <c r="GK64" s="25"/>
      <c r="GL64" s="25"/>
      <c r="GM64" s="25"/>
      <c r="GN64" s="25"/>
      <c r="GO64" s="25"/>
      <c r="GP64" s="25"/>
      <c r="GQ64" s="25"/>
      <c r="GR64" s="25"/>
      <c r="GS64" s="25"/>
      <c r="GT64" s="25"/>
      <c r="GU64" s="25"/>
      <c r="GV64" s="25"/>
      <c r="GW64" s="25"/>
      <c r="GX64" s="25"/>
      <c r="GY64" s="25"/>
      <c r="GZ64" s="25"/>
      <c r="HA64" s="25"/>
      <c r="HB64" s="25"/>
      <c r="HC64" s="25"/>
      <c r="HD64" s="25"/>
      <c r="HE64" s="25"/>
      <c r="HF64" s="25"/>
      <c r="HG64" s="25"/>
      <c r="HH64" s="25"/>
    </row>
    <row r="65" spans="1:216" ht="21.75" thickTop="1" thickBot="1" x14ac:dyDescent="0.35">
      <c r="A65" s="65"/>
      <c r="B65" s="41">
        <f>'[1]BASIR Mohamed'!B5</f>
        <v>0</v>
      </c>
      <c r="C65" s="42">
        <f>'[1]BASIR Mohamed'!C5</f>
        <v>0</v>
      </c>
      <c r="D65" s="43">
        <f t="shared" si="440"/>
        <v>2</v>
      </c>
      <c r="E65" s="44">
        <f t="shared" si="440"/>
        <v>0</v>
      </c>
      <c r="F65" s="44">
        <f t="shared" si="440"/>
        <v>0</v>
      </c>
      <c r="G65" s="45">
        <f t="shared" si="440"/>
        <v>0</v>
      </c>
      <c r="H65" s="45">
        <f t="shared" si="440"/>
        <v>0</v>
      </c>
      <c r="I65" s="45">
        <f t="shared" si="440"/>
        <v>0</v>
      </c>
      <c r="J65" s="45">
        <f t="shared" si="440"/>
        <v>0</v>
      </c>
      <c r="K65" s="45">
        <f t="shared" si="440"/>
        <v>0</v>
      </c>
      <c r="L65" s="46">
        <f t="shared" si="440"/>
        <v>0</v>
      </c>
      <c r="M65" s="47">
        <f t="shared" si="440"/>
        <v>16</v>
      </c>
      <c r="N65" s="48">
        <f t="shared" si="431"/>
        <v>0</v>
      </c>
      <c r="O65" s="49">
        <f t="shared" si="431"/>
        <v>0</v>
      </c>
      <c r="P65" s="49">
        <f t="shared" si="431"/>
        <v>0</v>
      </c>
      <c r="Q65" s="50">
        <f t="shared" si="431"/>
        <v>0</v>
      </c>
      <c r="R65" s="51">
        <f t="shared" si="431"/>
        <v>0</v>
      </c>
      <c r="S65" s="51">
        <f t="shared" si="431"/>
        <v>0</v>
      </c>
      <c r="T65" s="51">
        <f t="shared" si="431"/>
        <v>0</v>
      </c>
      <c r="U65" s="51">
        <f t="shared" si="431"/>
        <v>0</v>
      </c>
      <c r="V65" s="52">
        <f t="shared" si="431"/>
        <v>0</v>
      </c>
      <c r="W65" s="53">
        <f t="shared" si="431"/>
        <v>0</v>
      </c>
      <c r="X65" s="53">
        <f t="shared" si="441"/>
        <v>0</v>
      </c>
      <c r="Y65" s="53">
        <f t="shared" si="441"/>
        <v>0</v>
      </c>
      <c r="Z65" s="53">
        <f t="shared" si="441"/>
        <v>0</v>
      </c>
      <c r="AA65" s="53">
        <f t="shared" si="441"/>
        <v>0</v>
      </c>
      <c r="AB65" s="53">
        <f t="shared" si="441"/>
        <v>0</v>
      </c>
      <c r="AC65" s="53">
        <f t="shared" si="441"/>
        <v>0</v>
      </c>
      <c r="AD65" s="53">
        <f t="shared" si="441"/>
        <v>0</v>
      </c>
      <c r="AE65" s="54" t="e">
        <f t="shared" si="14"/>
        <v>#REF!</v>
      </c>
      <c r="AF65" s="55" t="s">
        <v>13</v>
      </c>
      <c r="AG65" s="56" t="e">
        <f t="shared" si="303"/>
        <v>#REF!</v>
      </c>
      <c r="AH65" s="57" t="e">
        <f t="shared" si="16"/>
        <v>#REF!</v>
      </c>
      <c r="AI65" s="55" t="s">
        <v>13</v>
      </c>
      <c r="AJ65" s="58" t="e">
        <f t="shared" si="304"/>
        <v>#REF!</v>
      </c>
      <c r="AK65" s="59" t="e">
        <f t="shared" si="212"/>
        <v>#REF!</v>
      </c>
      <c r="AL65" s="55" t="s">
        <v>13</v>
      </c>
      <c r="AM65" s="56" t="e">
        <f t="shared" si="305"/>
        <v>#REF!</v>
      </c>
      <c r="AN65" s="57" t="e">
        <f t="shared" si="20"/>
        <v>#REF!</v>
      </c>
      <c r="AO65" s="55" t="s">
        <v>2</v>
      </c>
      <c r="AP65" s="58" t="e">
        <f t="shared" si="306"/>
        <v>#REF!</v>
      </c>
      <c r="AQ65" s="59" t="e">
        <f t="shared" si="22"/>
        <v>#REF!</v>
      </c>
      <c r="AR65" s="55" t="s">
        <v>13</v>
      </c>
      <c r="AS65" s="56" t="e">
        <f t="shared" si="307"/>
        <v>#REF!</v>
      </c>
      <c r="AT65" s="57" t="e">
        <f t="shared" si="24"/>
        <v>#REF!</v>
      </c>
      <c r="AU65" s="55" t="s">
        <v>2</v>
      </c>
      <c r="AV65" s="58" t="e">
        <f t="shared" si="308"/>
        <v>#REF!</v>
      </c>
      <c r="AW65" s="59" t="e">
        <f t="shared" si="26"/>
        <v>#REF!</v>
      </c>
      <c r="AX65" s="55" t="s">
        <v>13</v>
      </c>
      <c r="AY65" s="56" t="e">
        <f t="shared" si="442"/>
        <v>#REF!</v>
      </c>
      <c r="AZ65" s="57" t="e">
        <f t="shared" si="28"/>
        <v>#REF!</v>
      </c>
      <c r="BA65" s="55" t="s">
        <v>13</v>
      </c>
      <c r="BB65" s="58" t="e">
        <f t="shared" si="443"/>
        <v>#REF!</v>
      </c>
      <c r="BC65" s="59" t="e">
        <f t="shared" si="30"/>
        <v>#REF!</v>
      </c>
      <c r="BD65" s="55" t="s">
        <v>13</v>
      </c>
      <c r="BE65" s="56" t="e">
        <f t="shared" si="442"/>
        <v>#REF!</v>
      </c>
      <c r="BF65" s="57" t="e">
        <f t="shared" si="31"/>
        <v>#REF!</v>
      </c>
      <c r="BG65" s="55" t="s">
        <v>13</v>
      </c>
      <c r="BH65" s="58" t="e">
        <f t="shared" si="443"/>
        <v>#REF!</v>
      </c>
      <c r="BI65" s="59" t="e">
        <f t="shared" si="32"/>
        <v>#REF!</v>
      </c>
      <c r="BJ65" s="55" t="s">
        <v>13</v>
      </c>
      <c r="BK65" s="56" t="e">
        <f t="shared" ref="BK65" si="548">HLOOKUP(BJ65,pain,2,FALSE)</f>
        <v>#REF!</v>
      </c>
      <c r="BL65" s="57" t="e">
        <f t="shared" si="34"/>
        <v>#REF!</v>
      </c>
      <c r="BM65" s="55" t="s">
        <v>13</v>
      </c>
      <c r="BN65" s="58" t="e">
        <f t="shared" ref="BN65" si="549">HLOOKUP(BM65,pain,2,FALSE)</f>
        <v>#REF!</v>
      </c>
      <c r="BO65" s="59" t="e">
        <f t="shared" si="36"/>
        <v>#REF!</v>
      </c>
      <c r="BP65" s="55" t="s">
        <v>13</v>
      </c>
      <c r="BQ65" s="56" t="e">
        <f t="shared" ref="BQ65" si="550">HLOOKUP(BP65,pain,2,FALSE)</f>
        <v>#REF!</v>
      </c>
      <c r="BR65" s="57" t="e">
        <f t="shared" si="38"/>
        <v>#REF!</v>
      </c>
      <c r="BS65" s="55" t="s">
        <v>13</v>
      </c>
      <c r="BT65" s="58" t="e">
        <f t="shared" ref="BT65" si="551">HLOOKUP(BS65,pain,2,FALSE)</f>
        <v>#REF!</v>
      </c>
      <c r="BU65" s="59" t="e">
        <f t="shared" si="40"/>
        <v>#REF!</v>
      </c>
      <c r="BV65" s="55" t="s">
        <v>13</v>
      </c>
      <c r="BW65" s="56" t="e">
        <f t="shared" ref="BW65" si="552">HLOOKUP(BV65,pain,2,FALSE)</f>
        <v>#REF!</v>
      </c>
      <c r="BX65" s="57" t="e">
        <f t="shared" si="42"/>
        <v>#REF!</v>
      </c>
      <c r="BY65" s="55" t="s">
        <v>13</v>
      </c>
      <c r="BZ65" s="58" t="e">
        <f t="shared" ref="BZ65" si="553">HLOOKUP(BY65,pain,2,FALSE)</f>
        <v>#REF!</v>
      </c>
      <c r="CA65" s="59" t="e">
        <f t="shared" si="44"/>
        <v>#REF!</v>
      </c>
      <c r="CB65" s="55" t="s">
        <v>13</v>
      </c>
      <c r="CC65" s="56" t="e">
        <f t="shared" ref="CC65" si="554">HLOOKUP(CB65,pain,2,FALSE)</f>
        <v>#REF!</v>
      </c>
      <c r="CD65" s="57" t="e">
        <f t="shared" si="46"/>
        <v>#REF!</v>
      </c>
      <c r="CE65" s="55" t="s">
        <v>13</v>
      </c>
      <c r="CF65" s="58" t="e">
        <f t="shared" ref="CF65" si="555">HLOOKUP(CE65,pain,2,FALSE)</f>
        <v>#REF!</v>
      </c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5"/>
      <c r="FS65" s="25"/>
      <c r="FT65" s="25"/>
      <c r="FU65" s="25"/>
      <c r="FV65" s="25"/>
      <c r="FW65" s="25"/>
      <c r="FX65" s="25"/>
      <c r="FY65" s="25"/>
      <c r="FZ65" s="25"/>
      <c r="GA65" s="25"/>
      <c r="GB65" s="25"/>
      <c r="GC65" s="25"/>
      <c r="GD65" s="25"/>
      <c r="GE65" s="25"/>
      <c r="GF65" s="25"/>
      <c r="GG65" s="25"/>
      <c r="GH65" s="25"/>
      <c r="GI65" s="25"/>
      <c r="GJ65" s="25"/>
      <c r="GK65" s="25"/>
      <c r="GL65" s="25"/>
      <c r="GM65" s="25"/>
      <c r="GN65" s="25"/>
      <c r="GO65" s="25"/>
      <c r="GP65" s="25"/>
      <c r="GQ65" s="25"/>
      <c r="GR65" s="25"/>
      <c r="GS65" s="25"/>
      <c r="GT65" s="25"/>
      <c r="GU65" s="25"/>
      <c r="GV65" s="25"/>
      <c r="GW65" s="25"/>
      <c r="GX65" s="25"/>
      <c r="GY65" s="25"/>
      <c r="GZ65" s="25"/>
      <c r="HA65" s="25"/>
      <c r="HB65" s="25"/>
      <c r="HC65" s="25"/>
      <c r="HD65" s="25"/>
      <c r="HE65" s="25"/>
      <c r="HF65" s="25"/>
      <c r="HG65" s="25"/>
      <c r="HH65" s="25"/>
    </row>
    <row r="66" spans="1:216" ht="21.75" thickTop="1" thickBot="1" x14ac:dyDescent="0.35">
      <c r="A66" s="65"/>
      <c r="B66" s="41">
        <f>[1]GERLIER!B5</f>
        <v>0</v>
      </c>
      <c r="C66" s="42">
        <f>[1]GERLIER!C5</f>
        <v>0</v>
      </c>
      <c r="D66" s="43">
        <f t="shared" si="440"/>
        <v>2</v>
      </c>
      <c r="E66" s="44">
        <f t="shared" si="440"/>
        <v>0</v>
      </c>
      <c r="F66" s="44">
        <f t="shared" si="440"/>
        <v>0</v>
      </c>
      <c r="G66" s="45">
        <f t="shared" si="440"/>
        <v>0</v>
      </c>
      <c r="H66" s="45">
        <f t="shared" si="440"/>
        <v>0</v>
      </c>
      <c r="I66" s="45">
        <f t="shared" si="440"/>
        <v>0</v>
      </c>
      <c r="J66" s="45">
        <f t="shared" si="440"/>
        <v>0</v>
      </c>
      <c r="K66" s="45">
        <f t="shared" si="440"/>
        <v>0</v>
      </c>
      <c r="L66" s="46">
        <f t="shared" si="440"/>
        <v>0</v>
      </c>
      <c r="M66" s="47">
        <f t="shared" si="440"/>
        <v>16</v>
      </c>
      <c r="N66" s="48">
        <f t="shared" si="431"/>
        <v>0</v>
      </c>
      <c r="O66" s="49">
        <f t="shared" si="431"/>
        <v>0</v>
      </c>
      <c r="P66" s="49">
        <f t="shared" si="431"/>
        <v>0</v>
      </c>
      <c r="Q66" s="50">
        <f t="shared" si="431"/>
        <v>0</v>
      </c>
      <c r="R66" s="51">
        <f t="shared" si="431"/>
        <v>0</v>
      </c>
      <c r="S66" s="51">
        <f t="shared" si="431"/>
        <v>0</v>
      </c>
      <c r="T66" s="51">
        <f t="shared" si="431"/>
        <v>0</v>
      </c>
      <c r="U66" s="51">
        <f t="shared" si="431"/>
        <v>0</v>
      </c>
      <c r="V66" s="52">
        <f t="shared" si="431"/>
        <v>0</v>
      </c>
      <c r="W66" s="53">
        <f t="shared" si="431"/>
        <v>0</v>
      </c>
      <c r="X66" s="53">
        <f t="shared" si="441"/>
        <v>0</v>
      </c>
      <c r="Y66" s="53">
        <f t="shared" si="441"/>
        <v>0</v>
      </c>
      <c r="Z66" s="53">
        <f t="shared" si="441"/>
        <v>0</v>
      </c>
      <c r="AA66" s="53">
        <f t="shared" si="441"/>
        <v>0</v>
      </c>
      <c r="AB66" s="53">
        <f t="shared" si="441"/>
        <v>0</v>
      </c>
      <c r="AC66" s="53">
        <f t="shared" si="441"/>
        <v>0</v>
      </c>
      <c r="AD66" s="53">
        <f t="shared" si="441"/>
        <v>0</v>
      </c>
      <c r="AE66" s="54" t="e">
        <f t="shared" si="14"/>
        <v>#REF!</v>
      </c>
      <c r="AF66" s="55" t="s">
        <v>13</v>
      </c>
      <c r="AG66" s="56" t="e">
        <f t="shared" si="303"/>
        <v>#REF!</v>
      </c>
      <c r="AH66" s="57" t="e">
        <f t="shared" si="16"/>
        <v>#REF!</v>
      </c>
      <c r="AI66" s="55" t="s">
        <v>13</v>
      </c>
      <c r="AJ66" s="58" t="e">
        <f t="shared" si="304"/>
        <v>#REF!</v>
      </c>
      <c r="AK66" s="59" t="e">
        <f t="shared" si="212"/>
        <v>#REF!</v>
      </c>
      <c r="AL66" s="55" t="s">
        <v>13</v>
      </c>
      <c r="AM66" s="56" t="e">
        <f t="shared" si="305"/>
        <v>#REF!</v>
      </c>
      <c r="AN66" s="57" t="e">
        <f t="shared" si="20"/>
        <v>#REF!</v>
      </c>
      <c r="AO66" s="55" t="s">
        <v>2</v>
      </c>
      <c r="AP66" s="58" t="e">
        <f t="shared" si="306"/>
        <v>#REF!</v>
      </c>
      <c r="AQ66" s="59" t="e">
        <f t="shared" si="22"/>
        <v>#REF!</v>
      </c>
      <c r="AR66" s="55" t="s">
        <v>13</v>
      </c>
      <c r="AS66" s="56" t="e">
        <f t="shared" si="307"/>
        <v>#REF!</v>
      </c>
      <c r="AT66" s="57" t="e">
        <f t="shared" si="24"/>
        <v>#REF!</v>
      </c>
      <c r="AU66" s="55" t="s">
        <v>2</v>
      </c>
      <c r="AV66" s="58" t="e">
        <f t="shared" si="308"/>
        <v>#REF!</v>
      </c>
      <c r="AW66" s="59" t="e">
        <f t="shared" si="26"/>
        <v>#REF!</v>
      </c>
      <c r="AX66" s="55" t="s">
        <v>13</v>
      </c>
      <c r="AY66" s="56" t="e">
        <f t="shared" si="442"/>
        <v>#REF!</v>
      </c>
      <c r="AZ66" s="57" t="e">
        <f t="shared" si="28"/>
        <v>#REF!</v>
      </c>
      <c r="BA66" s="55" t="s">
        <v>13</v>
      </c>
      <c r="BB66" s="58" t="e">
        <f t="shared" si="443"/>
        <v>#REF!</v>
      </c>
      <c r="BC66" s="59" t="e">
        <f t="shared" si="30"/>
        <v>#REF!</v>
      </c>
      <c r="BD66" s="55" t="s">
        <v>13</v>
      </c>
      <c r="BE66" s="56" t="e">
        <f t="shared" si="442"/>
        <v>#REF!</v>
      </c>
      <c r="BF66" s="57" t="e">
        <f t="shared" si="31"/>
        <v>#REF!</v>
      </c>
      <c r="BG66" s="55" t="s">
        <v>13</v>
      </c>
      <c r="BH66" s="58" t="e">
        <f t="shared" si="443"/>
        <v>#REF!</v>
      </c>
      <c r="BI66" s="59" t="e">
        <f t="shared" si="32"/>
        <v>#REF!</v>
      </c>
      <c r="BJ66" s="55" t="s">
        <v>13</v>
      </c>
      <c r="BK66" s="56" t="e">
        <f t="shared" ref="BK66" si="556">HLOOKUP(BJ66,pain,2,FALSE)</f>
        <v>#REF!</v>
      </c>
      <c r="BL66" s="57" t="e">
        <f t="shared" si="34"/>
        <v>#REF!</v>
      </c>
      <c r="BM66" s="55" t="s">
        <v>13</v>
      </c>
      <c r="BN66" s="58" t="e">
        <f t="shared" ref="BN66" si="557">HLOOKUP(BM66,pain,2,FALSE)</f>
        <v>#REF!</v>
      </c>
      <c r="BO66" s="59" t="e">
        <f t="shared" si="36"/>
        <v>#REF!</v>
      </c>
      <c r="BP66" s="55" t="s">
        <v>13</v>
      </c>
      <c r="BQ66" s="56" t="e">
        <f t="shared" ref="BQ66" si="558">HLOOKUP(BP66,pain,2,FALSE)</f>
        <v>#REF!</v>
      </c>
      <c r="BR66" s="57" t="e">
        <f t="shared" si="38"/>
        <v>#REF!</v>
      </c>
      <c r="BS66" s="55" t="s">
        <v>13</v>
      </c>
      <c r="BT66" s="58" t="e">
        <f t="shared" ref="BT66" si="559">HLOOKUP(BS66,pain,2,FALSE)</f>
        <v>#REF!</v>
      </c>
      <c r="BU66" s="59" t="e">
        <f t="shared" si="40"/>
        <v>#REF!</v>
      </c>
      <c r="BV66" s="55" t="s">
        <v>13</v>
      </c>
      <c r="BW66" s="56" t="e">
        <f t="shared" ref="BW66" si="560">HLOOKUP(BV66,pain,2,FALSE)</f>
        <v>#REF!</v>
      </c>
      <c r="BX66" s="57" t="e">
        <f t="shared" si="42"/>
        <v>#REF!</v>
      </c>
      <c r="BY66" s="55" t="s">
        <v>13</v>
      </c>
      <c r="BZ66" s="58" t="e">
        <f t="shared" ref="BZ66" si="561">HLOOKUP(BY66,pain,2,FALSE)</f>
        <v>#REF!</v>
      </c>
      <c r="CA66" s="59" t="e">
        <f t="shared" si="44"/>
        <v>#REF!</v>
      </c>
      <c r="CB66" s="55" t="s">
        <v>13</v>
      </c>
      <c r="CC66" s="56" t="e">
        <f t="shared" ref="CC66" si="562">HLOOKUP(CB66,pain,2,FALSE)</f>
        <v>#REF!</v>
      </c>
      <c r="CD66" s="57" t="e">
        <f t="shared" si="46"/>
        <v>#REF!</v>
      </c>
      <c r="CE66" s="55" t="s">
        <v>13</v>
      </c>
      <c r="CF66" s="58" t="e">
        <f t="shared" ref="CF66" si="563">HLOOKUP(CE66,pain,2,FALSE)</f>
        <v>#REF!</v>
      </c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/>
      <c r="FG66" s="25"/>
      <c r="FH66" s="25"/>
      <c r="FI66" s="25"/>
      <c r="FJ66" s="25"/>
      <c r="FK66" s="25"/>
      <c r="FL66" s="25"/>
      <c r="FM66" s="25"/>
      <c r="FN66" s="25"/>
      <c r="FO66" s="25"/>
      <c r="FP66" s="25"/>
      <c r="FQ66" s="25"/>
      <c r="FR66" s="25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5"/>
      <c r="GH66" s="25"/>
      <c r="GI66" s="25"/>
      <c r="GJ66" s="25"/>
      <c r="GK66" s="25"/>
      <c r="GL66" s="25"/>
      <c r="GM66" s="25"/>
      <c r="GN66" s="25"/>
      <c r="GO66" s="25"/>
      <c r="GP66" s="25"/>
      <c r="GQ66" s="25"/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</row>
    <row r="67" spans="1:216" ht="21.75" thickTop="1" thickBot="1" x14ac:dyDescent="0.35">
      <c r="A67" s="65"/>
      <c r="B67" s="41">
        <f>'[1]LE GOFF Steven'!B5</f>
        <v>0</v>
      </c>
      <c r="C67" s="42">
        <f>'[1]LE GOFF Steven'!C5</f>
        <v>0</v>
      </c>
      <c r="D67" s="43">
        <f t="shared" si="440"/>
        <v>2</v>
      </c>
      <c r="E67" s="44">
        <f t="shared" si="440"/>
        <v>0</v>
      </c>
      <c r="F67" s="44">
        <f t="shared" si="440"/>
        <v>0</v>
      </c>
      <c r="G67" s="45">
        <f t="shared" si="440"/>
        <v>0</v>
      </c>
      <c r="H67" s="45">
        <f t="shared" si="440"/>
        <v>0</v>
      </c>
      <c r="I67" s="45">
        <f t="shared" si="440"/>
        <v>0</v>
      </c>
      <c r="J67" s="45">
        <f t="shared" si="440"/>
        <v>0</v>
      </c>
      <c r="K67" s="45">
        <f t="shared" si="440"/>
        <v>0</v>
      </c>
      <c r="L67" s="46">
        <f t="shared" si="440"/>
        <v>0</v>
      </c>
      <c r="M67" s="47">
        <f t="shared" si="440"/>
        <v>16</v>
      </c>
      <c r="N67" s="48">
        <f t="shared" si="440"/>
        <v>0</v>
      </c>
      <c r="O67" s="49">
        <f t="shared" si="440"/>
        <v>0</v>
      </c>
      <c r="P67" s="49">
        <f t="shared" si="440"/>
        <v>0</v>
      </c>
      <c r="Q67" s="50">
        <f t="shared" si="440"/>
        <v>0</v>
      </c>
      <c r="R67" s="51">
        <f t="shared" si="440"/>
        <v>0</v>
      </c>
      <c r="S67" s="51">
        <f t="shared" si="440"/>
        <v>0</v>
      </c>
      <c r="T67" s="51">
        <f t="shared" ref="N67:AC77" si="564">COUNTIF($AE67:$UG67,T$2)</f>
        <v>0</v>
      </c>
      <c r="U67" s="51">
        <f t="shared" si="564"/>
        <v>0</v>
      </c>
      <c r="V67" s="52">
        <f t="shared" si="564"/>
        <v>0</v>
      </c>
      <c r="W67" s="53">
        <f t="shared" si="564"/>
        <v>0</v>
      </c>
      <c r="X67" s="53">
        <f t="shared" si="441"/>
        <v>0</v>
      </c>
      <c r="Y67" s="53">
        <f t="shared" si="441"/>
        <v>0</v>
      </c>
      <c r="Z67" s="53">
        <f t="shared" si="441"/>
        <v>0</v>
      </c>
      <c r="AA67" s="53">
        <f t="shared" si="441"/>
        <v>0</v>
      </c>
      <c r="AB67" s="53">
        <f t="shared" si="441"/>
        <v>0</v>
      </c>
      <c r="AC67" s="53">
        <f t="shared" si="441"/>
        <v>0</v>
      </c>
      <c r="AD67" s="53">
        <f t="shared" si="441"/>
        <v>0</v>
      </c>
      <c r="AE67" s="54" t="e">
        <f t="shared" si="14"/>
        <v>#REF!</v>
      </c>
      <c r="AF67" s="55" t="s">
        <v>13</v>
      </c>
      <c r="AG67" s="56" t="e">
        <f t="shared" si="303"/>
        <v>#REF!</v>
      </c>
      <c r="AH67" s="57" t="e">
        <f t="shared" si="16"/>
        <v>#REF!</v>
      </c>
      <c r="AI67" s="55" t="s">
        <v>13</v>
      </c>
      <c r="AJ67" s="58" t="e">
        <f t="shared" si="304"/>
        <v>#REF!</v>
      </c>
      <c r="AK67" s="59" t="e">
        <f t="shared" si="212"/>
        <v>#REF!</v>
      </c>
      <c r="AL67" s="55" t="s">
        <v>13</v>
      </c>
      <c r="AM67" s="56" t="e">
        <f t="shared" si="305"/>
        <v>#REF!</v>
      </c>
      <c r="AN67" s="57" t="e">
        <f t="shared" si="20"/>
        <v>#REF!</v>
      </c>
      <c r="AO67" s="55" t="s">
        <v>2</v>
      </c>
      <c r="AP67" s="58" t="e">
        <f t="shared" si="306"/>
        <v>#REF!</v>
      </c>
      <c r="AQ67" s="59" t="e">
        <f t="shared" si="22"/>
        <v>#REF!</v>
      </c>
      <c r="AR67" s="55" t="s">
        <v>13</v>
      </c>
      <c r="AS67" s="56" t="e">
        <f t="shared" si="307"/>
        <v>#REF!</v>
      </c>
      <c r="AT67" s="57" t="e">
        <f t="shared" si="24"/>
        <v>#REF!</v>
      </c>
      <c r="AU67" s="55" t="s">
        <v>2</v>
      </c>
      <c r="AV67" s="58" t="e">
        <f t="shared" si="308"/>
        <v>#REF!</v>
      </c>
      <c r="AW67" s="59" t="e">
        <f t="shared" si="26"/>
        <v>#REF!</v>
      </c>
      <c r="AX67" s="55" t="s">
        <v>13</v>
      </c>
      <c r="AY67" s="56" t="e">
        <f t="shared" si="442"/>
        <v>#REF!</v>
      </c>
      <c r="AZ67" s="57" t="e">
        <f t="shared" si="28"/>
        <v>#REF!</v>
      </c>
      <c r="BA67" s="55" t="s">
        <v>13</v>
      </c>
      <c r="BB67" s="58" t="e">
        <f t="shared" si="443"/>
        <v>#REF!</v>
      </c>
      <c r="BC67" s="59" t="e">
        <f t="shared" si="30"/>
        <v>#REF!</v>
      </c>
      <c r="BD67" s="55" t="s">
        <v>13</v>
      </c>
      <c r="BE67" s="56" t="e">
        <f t="shared" si="442"/>
        <v>#REF!</v>
      </c>
      <c r="BF67" s="57" t="e">
        <f t="shared" si="31"/>
        <v>#REF!</v>
      </c>
      <c r="BG67" s="55" t="s">
        <v>13</v>
      </c>
      <c r="BH67" s="58" t="e">
        <f t="shared" si="443"/>
        <v>#REF!</v>
      </c>
      <c r="BI67" s="59" t="e">
        <f t="shared" si="32"/>
        <v>#REF!</v>
      </c>
      <c r="BJ67" s="55" t="s">
        <v>13</v>
      </c>
      <c r="BK67" s="56" t="e">
        <f t="shared" ref="BK67" si="565">HLOOKUP(BJ67,pain,2,FALSE)</f>
        <v>#REF!</v>
      </c>
      <c r="BL67" s="57" t="e">
        <f t="shared" si="34"/>
        <v>#REF!</v>
      </c>
      <c r="BM67" s="55" t="s">
        <v>13</v>
      </c>
      <c r="BN67" s="58" t="e">
        <f t="shared" ref="BN67" si="566">HLOOKUP(BM67,pain,2,FALSE)</f>
        <v>#REF!</v>
      </c>
      <c r="BO67" s="59" t="e">
        <f t="shared" si="36"/>
        <v>#REF!</v>
      </c>
      <c r="BP67" s="55" t="s">
        <v>13</v>
      </c>
      <c r="BQ67" s="56" t="e">
        <f t="shared" ref="BQ67" si="567">HLOOKUP(BP67,pain,2,FALSE)</f>
        <v>#REF!</v>
      </c>
      <c r="BR67" s="57" t="e">
        <f t="shared" si="38"/>
        <v>#REF!</v>
      </c>
      <c r="BS67" s="55" t="s">
        <v>13</v>
      </c>
      <c r="BT67" s="58" t="e">
        <f t="shared" ref="BT67" si="568">HLOOKUP(BS67,pain,2,FALSE)</f>
        <v>#REF!</v>
      </c>
      <c r="BU67" s="59" t="e">
        <f t="shared" si="40"/>
        <v>#REF!</v>
      </c>
      <c r="BV67" s="55" t="s">
        <v>13</v>
      </c>
      <c r="BW67" s="56" t="e">
        <f t="shared" ref="BW67" si="569">HLOOKUP(BV67,pain,2,FALSE)</f>
        <v>#REF!</v>
      </c>
      <c r="BX67" s="57" t="e">
        <f t="shared" si="42"/>
        <v>#REF!</v>
      </c>
      <c r="BY67" s="55" t="s">
        <v>13</v>
      </c>
      <c r="BZ67" s="58" t="e">
        <f t="shared" ref="BZ67" si="570">HLOOKUP(BY67,pain,2,FALSE)</f>
        <v>#REF!</v>
      </c>
      <c r="CA67" s="59" t="e">
        <f t="shared" si="44"/>
        <v>#REF!</v>
      </c>
      <c r="CB67" s="55" t="s">
        <v>13</v>
      </c>
      <c r="CC67" s="56" t="e">
        <f t="shared" ref="CC67" si="571">HLOOKUP(CB67,pain,2,FALSE)</f>
        <v>#REF!</v>
      </c>
      <c r="CD67" s="57" t="e">
        <f t="shared" si="46"/>
        <v>#REF!</v>
      </c>
      <c r="CE67" s="55" t="s">
        <v>13</v>
      </c>
      <c r="CF67" s="58" t="e">
        <f t="shared" ref="CF67" si="572">HLOOKUP(CE67,pain,2,FALSE)</f>
        <v>#REF!</v>
      </c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/>
      <c r="FI67" s="25"/>
      <c r="FJ67" s="25"/>
      <c r="FK67" s="25"/>
      <c r="FL67" s="25"/>
      <c r="FM67" s="25"/>
      <c r="FN67" s="25"/>
      <c r="FO67" s="25"/>
      <c r="FP67" s="25"/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/>
      <c r="GD67" s="25"/>
      <c r="GE67" s="25"/>
      <c r="GF67" s="25"/>
      <c r="GG67" s="25"/>
      <c r="GH67" s="25"/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</row>
    <row r="68" spans="1:216" ht="21.75" thickTop="1" thickBot="1" x14ac:dyDescent="0.35">
      <c r="A68" s="65"/>
      <c r="B68" s="41">
        <f>[1]MARCINKOWSKI!B5</f>
        <v>0</v>
      </c>
      <c r="C68" s="42">
        <f>[1]MARCINKOWSKI!C5</f>
        <v>0</v>
      </c>
      <c r="D68" s="43">
        <f t="shared" ref="D68:M77" si="573">COUNTIF($AE68:$UG68,D$2)</f>
        <v>2</v>
      </c>
      <c r="E68" s="44">
        <f t="shared" si="573"/>
        <v>0</v>
      </c>
      <c r="F68" s="44">
        <f t="shared" si="573"/>
        <v>0</v>
      </c>
      <c r="G68" s="45">
        <f t="shared" si="573"/>
        <v>0</v>
      </c>
      <c r="H68" s="45">
        <f t="shared" si="573"/>
        <v>0</v>
      </c>
      <c r="I68" s="45">
        <f t="shared" si="573"/>
        <v>0</v>
      </c>
      <c r="J68" s="45">
        <f t="shared" si="573"/>
        <v>0</v>
      </c>
      <c r="K68" s="45">
        <f t="shared" si="573"/>
        <v>0</v>
      </c>
      <c r="L68" s="46">
        <f t="shared" si="573"/>
        <v>0</v>
      </c>
      <c r="M68" s="47">
        <f t="shared" si="573"/>
        <v>16</v>
      </c>
      <c r="N68" s="48">
        <f t="shared" si="564"/>
        <v>0</v>
      </c>
      <c r="O68" s="49">
        <f t="shared" si="564"/>
        <v>0</v>
      </c>
      <c r="P68" s="49">
        <f t="shared" si="564"/>
        <v>0</v>
      </c>
      <c r="Q68" s="50">
        <f t="shared" si="564"/>
        <v>0</v>
      </c>
      <c r="R68" s="51">
        <f t="shared" si="564"/>
        <v>0</v>
      </c>
      <c r="S68" s="51">
        <f t="shared" si="564"/>
        <v>0</v>
      </c>
      <c r="T68" s="51">
        <f t="shared" si="564"/>
        <v>0</v>
      </c>
      <c r="U68" s="51">
        <f t="shared" si="564"/>
        <v>0</v>
      </c>
      <c r="V68" s="52">
        <f t="shared" si="564"/>
        <v>0</v>
      </c>
      <c r="W68" s="53">
        <f t="shared" si="564"/>
        <v>0</v>
      </c>
      <c r="X68" s="53">
        <f t="shared" si="564"/>
        <v>0</v>
      </c>
      <c r="Y68" s="53">
        <f t="shared" si="564"/>
        <v>0</v>
      </c>
      <c r="Z68" s="53">
        <f t="shared" si="564"/>
        <v>0</v>
      </c>
      <c r="AA68" s="53">
        <f t="shared" si="564"/>
        <v>0</v>
      </c>
      <c r="AB68" s="53">
        <f t="shared" si="564"/>
        <v>0</v>
      </c>
      <c r="AC68" s="53">
        <f t="shared" si="564"/>
        <v>0</v>
      </c>
      <c r="AD68" s="53">
        <f t="shared" ref="X68:AD77" si="574">COUNTIF($AE68:$UG68,AD$2)</f>
        <v>0</v>
      </c>
      <c r="AE68" s="54" t="e">
        <f t="shared" ref="AE68:AE77" si="575">C68-AG68</f>
        <v>#REF!</v>
      </c>
      <c r="AF68" s="55" t="s">
        <v>13</v>
      </c>
      <c r="AG68" s="56" t="e">
        <f t="shared" ref="AG68:AG77" si="576">HLOOKUP(AF68,pain,2,FALSE)</f>
        <v>#REF!</v>
      </c>
      <c r="AH68" s="57" t="e">
        <f t="shared" ref="AH68:AH76" si="577">AE68-AJ68</f>
        <v>#REF!</v>
      </c>
      <c r="AI68" s="55" t="s">
        <v>13</v>
      </c>
      <c r="AJ68" s="58" t="e">
        <f t="shared" ref="AJ68:AJ77" si="578">HLOOKUP(AI68,pain,2,FALSE)</f>
        <v>#REF!</v>
      </c>
      <c r="AK68" s="59" t="e">
        <f t="shared" si="212"/>
        <v>#REF!</v>
      </c>
      <c r="AL68" s="55" t="s">
        <v>13</v>
      </c>
      <c r="AM68" s="56" t="e">
        <f t="shared" ref="AM68:AM77" si="579">HLOOKUP(AL68,pain,2,FALSE)</f>
        <v>#REF!</v>
      </c>
      <c r="AN68" s="57" t="e">
        <f t="shared" ref="AN68:AN77" si="580">AK68-AP68</f>
        <v>#REF!</v>
      </c>
      <c r="AO68" s="55" t="s">
        <v>2</v>
      </c>
      <c r="AP68" s="58" t="e">
        <f t="shared" ref="AP68:AP77" si="581">HLOOKUP(AO68,pain,2,FALSE)</f>
        <v>#REF!</v>
      </c>
      <c r="AQ68" s="59" t="e">
        <f t="shared" ref="AQ68:AQ77" si="582">AN68-AS68</f>
        <v>#REF!</v>
      </c>
      <c r="AR68" s="55" t="s">
        <v>13</v>
      </c>
      <c r="AS68" s="56" t="e">
        <f t="shared" ref="AS68:AS77" si="583">HLOOKUP(AR68,pain,2,FALSE)</f>
        <v>#REF!</v>
      </c>
      <c r="AT68" s="57" t="e">
        <f t="shared" ref="AT68:AT77" si="584">AQ68-AV68</f>
        <v>#REF!</v>
      </c>
      <c r="AU68" s="55" t="s">
        <v>2</v>
      </c>
      <c r="AV68" s="58" t="e">
        <f t="shared" ref="AV68:AV77" si="585">HLOOKUP(AU68,pain,2,FALSE)</f>
        <v>#REF!</v>
      </c>
      <c r="AW68" s="59" t="e">
        <f t="shared" ref="AW68:AW77" si="586">AT68-AY68</f>
        <v>#REF!</v>
      </c>
      <c r="AX68" s="55" t="s">
        <v>13</v>
      </c>
      <c r="AY68" s="56" t="e">
        <f t="shared" ref="AY68:BE77" si="587">HLOOKUP(AX68,pain,2,FALSE)</f>
        <v>#REF!</v>
      </c>
      <c r="AZ68" s="57" t="e">
        <f t="shared" ref="AZ68:AZ77" si="588">AW68-BB68</f>
        <v>#REF!</v>
      </c>
      <c r="BA68" s="55" t="s">
        <v>13</v>
      </c>
      <c r="BB68" s="58" t="e">
        <f t="shared" ref="BB68:BH77" si="589">HLOOKUP(BA68,pain,2,FALSE)</f>
        <v>#REF!</v>
      </c>
      <c r="BC68" s="59" t="e">
        <f t="shared" ref="BC68:BC77" si="590">AZ68-BE68</f>
        <v>#REF!</v>
      </c>
      <c r="BD68" s="55" t="s">
        <v>13</v>
      </c>
      <c r="BE68" s="56" t="e">
        <f t="shared" si="587"/>
        <v>#REF!</v>
      </c>
      <c r="BF68" s="57" t="e">
        <f t="shared" ref="BF68:BF77" si="591">BC68-BH68</f>
        <v>#REF!</v>
      </c>
      <c r="BG68" s="55" t="s">
        <v>13</v>
      </c>
      <c r="BH68" s="58" t="e">
        <f t="shared" si="589"/>
        <v>#REF!</v>
      </c>
      <c r="BI68" s="59" t="e">
        <f t="shared" ref="BI68:BI77" si="592">BF68-BK68</f>
        <v>#REF!</v>
      </c>
      <c r="BJ68" s="55" t="s">
        <v>13</v>
      </c>
      <c r="BK68" s="56" t="e">
        <f t="shared" ref="BK68" si="593">HLOOKUP(BJ68,pain,2,FALSE)</f>
        <v>#REF!</v>
      </c>
      <c r="BL68" s="57" t="e">
        <f t="shared" ref="BL68:BL77" si="594">BI68-BN68</f>
        <v>#REF!</v>
      </c>
      <c r="BM68" s="55" t="s">
        <v>13</v>
      </c>
      <c r="BN68" s="58" t="e">
        <f t="shared" ref="BN68" si="595">HLOOKUP(BM68,pain,2,FALSE)</f>
        <v>#REF!</v>
      </c>
      <c r="BO68" s="59" t="e">
        <f t="shared" ref="BO68:BO77" si="596">BL68-BQ68</f>
        <v>#REF!</v>
      </c>
      <c r="BP68" s="55" t="s">
        <v>13</v>
      </c>
      <c r="BQ68" s="56" t="e">
        <f t="shared" ref="BQ68" si="597">HLOOKUP(BP68,pain,2,FALSE)</f>
        <v>#REF!</v>
      </c>
      <c r="BR68" s="57" t="e">
        <f t="shared" ref="BR68:BR77" si="598">BO68-BT68</f>
        <v>#REF!</v>
      </c>
      <c r="BS68" s="55" t="s">
        <v>13</v>
      </c>
      <c r="BT68" s="58" t="e">
        <f t="shared" ref="BT68" si="599">HLOOKUP(BS68,pain,2,FALSE)</f>
        <v>#REF!</v>
      </c>
      <c r="BU68" s="59" t="e">
        <f t="shared" ref="BU68:BU77" si="600">BR68-BW68</f>
        <v>#REF!</v>
      </c>
      <c r="BV68" s="55" t="s">
        <v>13</v>
      </c>
      <c r="BW68" s="56" t="e">
        <f t="shared" ref="BW68" si="601">HLOOKUP(BV68,pain,2,FALSE)</f>
        <v>#REF!</v>
      </c>
      <c r="BX68" s="57" t="e">
        <f t="shared" ref="BX68:BX77" si="602">BU68-BZ68</f>
        <v>#REF!</v>
      </c>
      <c r="BY68" s="55" t="s">
        <v>13</v>
      </c>
      <c r="BZ68" s="58" t="e">
        <f t="shared" ref="BZ68" si="603">HLOOKUP(BY68,pain,2,FALSE)</f>
        <v>#REF!</v>
      </c>
      <c r="CA68" s="59" t="e">
        <f t="shared" ref="CA68:CA77" si="604">BX68-CC68</f>
        <v>#REF!</v>
      </c>
      <c r="CB68" s="55" t="s">
        <v>13</v>
      </c>
      <c r="CC68" s="56" t="e">
        <f t="shared" ref="CC68" si="605">HLOOKUP(CB68,pain,2,FALSE)</f>
        <v>#REF!</v>
      </c>
      <c r="CD68" s="57" t="e">
        <f t="shared" ref="CD68:CD77" si="606">CA68-CF68</f>
        <v>#REF!</v>
      </c>
      <c r="CE68" s="55" t="s">
        <v>13</v>
      </c>
      <c r="CF68" s="58" t="e">
        <f t="shared" ref="CF68" si="607">HLOOKUP(CE68,pain,2,FALSE)</f>
        <v>#REF!</v>
      </c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25"/>
      <c r="DS68" s="25"/>
      <c r="DT68" s="25"/>
      <c r="DU68" s="25"/>
      <c r="DV68" s="25"/>
      <c r="DW68" s="25"/>
      <c r="DX68" s="25"/>
      <c r="DY68" s="25"/>
      <c r="DZ68" s="25"/>
      <c r="EA68" s="25"/>
      <c r="EB68" s="25"/>
      <c r="EC68" s="25"/>
      <c r="ED68" s="25"/>
      <c r="EE68" s="25"/>
      <c r="EF68" s="25"/>
      <c r="EG68" s="25"/>
      <c r="EH68" s="25"/>
      <c r="EI68" s="25"/>
      <c r="EJ68" s="25"/>
      <c r="EK68" s="25"/>
      <c r="EL68" s="25"/>
      <c r="EM68" s="25"/>
      <c r="EN68" s="25"/>
      <c r="EO68" s="25"/>
      <c r="EP68" s="25"/>
      <c r="EQ68" s="25"/>
      <c r="ER68" s="25"/>
      <c r="ES68" s="25"/>
      <c r="ET68" s="25"/>
      <c r="EU68" s="25"/>
      <c r="EV68" s="25"/>
      <c r="EW68" s="25"/>
      <c r="EX68" s="25"/>
      <c r="EY68" s="25"/>
      <c r="EZ68" s="25"/>
      <c r="FA68" s="25"/>
      <c r="FB68" s="25"/>
      <c r="FC68" s="25"/>
      <c r="FD68" s="25"/>
      <c r="FE68" s="25"/>
      <c r="FF68" s="25"/>
      <c r="FG68" s="25"/>
      <c r="FH68" s="25"/>
      <c r="FI68" s="25"/>
      <c r="FJ68" s="25"/>
      <c r="FK68" s="25"/>
      <c r="FL68" s="25"/>
      <c r="FM68" s="25"/>
      <c r="FN68" s="25"/>
      <c r="FO68" s="25"/>
      <c r="FP68" s="25"/>
      <c r="FQ68" s="25"/>
      <c r="FR68" s="25"/>
      <c r="FS68" s="25"/>
      <c r="FT68" s="25"/>
      <c r="FU68" s="25"/>
      <c r="FV68" s="25"/>
      <c r="FW68" s="25"/>
      <c r="FX68" s="25"/>
      <c r="FY68" s="25"/>
      <c r="FZ68" s="25"/>
      <c r="GA68" s="25"/>
      <c r="GB68" s="25"/>
      <c r="GC68" s="25"/>
      <c r="GD68" s="25"/>
      <c r="GE68" s="25"/>
      <c r="GF68" s="25"/>
      <c r="GG68" s="25"/>
      <c r="GH68" s="25"/>
      <c r="GI68" s="25"/>
      <c r="GJ68" s="25"/>
      <c r="GK68" s="25"/>
      <c r="GL68" s="25"/>
      <c r="GM68" s="25"/>
      <c r="GN68" s="25"/>
      <c r="GO68" s="25"/>
      <c r="GP68" s="25"/>
      <c r="GQ68" s="25"/>
      <c r="GR68" s="25"/>
      <c r="GS68" s="25"/>
      <c r="GT68" s="25"/>
      <c r="GU68" s="25"/>
      <c r="GV68" s="25"/>
      <c r="GW68" s="25"/>
      <c r="GX68" s="25"/>
      <c r="GY68" s="25"/>
      <c r="GZ68" s="25"/>
      <c r="HA68" s="25"/>
      <c r="HB68" s="25"/>
      <c r="HC68" s="25"/>
      <c r="HD68" s="25"/>
      <c r="HE68" s="25"/>
      <c r="HF68" s="25"/>
      <c r="HG68" s="25"/>
      <c r="HH68" s="25"/>
    </row>
    <row r="69" spans="1:216" ht="21.75" thickTop="1" thickBot="1" x14ac:dyDescent="0.35">
      <c r="A69" s="65"/>
      <c r="B69" s="41">
        <f>'[1]MEURIOT Thomas'!B5</f>
        <v>43516</v>
      </c>
      <c r="C69" s="42">
        <f>'[1]MEURIOT Thomas'!C5</f>
        <v>9</v>
      </c>
      <c r="D69" s="43">
        <f t="shared" si="573"/>
        <v>2</v>
      </c>
      <c r="E69" s="44">
        <f t="shared" si="573"/>
        <v>0</v>
      </c>
      <c r="F69" s="44">
        <f t="shared" si="573"/>
        <v>0</v>
      </c>
      <c r="G69" s="45">
        <f t="shared" si="573"/>
        <v>0</v>
      </c>
      <c r="H69" s="45">
        <f t="shared" si="573"/>
        <v>0</v>
      </c>
      <c r="I69" s="45">
        <f t="shared" si="573"/>
        <v>0</v>
      </c>
      <c r="J69" s="45">
        <f t="shared" si="573"/>
        <v>0</v>
      </c>
      <c r="K69" s="45">
        <f t="shared" si="573"/>
        <v>0</v>
      </c>
      <c r="L69" s="46">
        <f t="shared" si="573"/>
        <v>0</v>
      </c>
      <c r="M69" s="47">
        <f t="shared" si="573"/>
        <v>14</v>
      </c>
      <c r="N69" s="48">
        <f t="shared" si="564"/>
        <v>0</v>
      </c>
      <c r="O69" s="49">
        <f t="shared" si="564"/>
        <v>0</v>
      </c>
      <c r="P69" s="49">
        <f t="shared" si="564"/>
        <v>2</v>
      </c>
      <c r="Q69" s="50">
        <f t="shared" si="564"/>
        <v>0</v>
      </c>
      <c r="R69" s="51">
        <f t="shared" si="564"/>
        <v>0</v>
      </c>
      <c r="S69" s="51">
        <f t="shared" si="564"/>
        <v>0</v>
      </c>
      <c r="T69" s="51">
        <f t="shared" si="564"/>
        <v>0</v>
      </c>
      <c r="U69" s="51">
        <f t="shared" si="564"/>
        <v>0</v>
      </c>
      <c r="V69" s="52">
        <f t="shared" si="564"/>
        <v>0</v>
      </c>
      <c r="W69" s="53">
        <f t="shared" si="564"/>
        <v>0</v>
      </c>
      <c r="X69" s="53">
        <f t="shared" si="574"/>
        <v>0</v>
      </c>
      <c r="Y69" s="53">
        <f t="shared" si="574"/>
        <v>0</v>
      </c>
      <c r="Z69" s="53">
        <f t="shared" si="574"/>
        <v>0</v>
      </c>
      <c r="AA69" s="53">
        <f t="shared" si="574"/>
        <v>0</v>
      </c>
      <c r="AB69" s="53">
        <f t="shared" si="574"/>
        <v>0</v>
      </c>
      <c r="AC69" s="53">
        <f t="shared" si="574"/>
        <v>0</v>
      </c>
      <c r="AD69" s="53">
        <f t="shared" si="574"/>
        <v>0</v>
      </c>
      <c r="AE69" s="54" t="e">
        <f t="shared" si="575"/>
        <v>#REF!</v>
      </c>
      <c r="AF69" s="55" t="s">
        <v>13</v>
      </c>
      <c r="AG69" s="56" t="e">
        <f t="shared" si="576"/>
        <v>#REF!</v>
      </c>
      <c r="AH69" s="57" t="e">
        <f t="shared" si="577"/>
        <v>#REF!</v>
      </c>
      <c r="AI69" s="55" t="s">
        <v>13</v>
      </c>
      <c r="AJ69" s="58" t="e">
        <f t="shared" si="578"/>
        <v>#REF!</v>
      </c>
      <c r="AK69" s="59" t="e">
        <f t="shared" si="212"/>
        <v>#REF!</v>
      </c>
      <c r="AL69" s="55" t="s">
        <v>13</v>
      </c>
      <c r="AM69" s="56" t="e">
        <f t="shared" si="579"/>
        <v>#REF!</v>
      </c>
      <c r="AN69" s="57" t="e">
        <f t="shared" si="580"/>
        <v>#REF!</v>
      </c>
      <c r="AO69" s="55" t="s">
        <v>2</v>
      </c>
      <c r="AP69" s="58" t="e">
        <f t="shared" si="581"/>
        <v>#REF!</v>
      </c>
      <c r="AQ69" s="59" t="e">
        <f t="shared" si="582"/>
        <v>#REF!</v>
      </c>
      <c r="AR69" s="55" t="s">
        <v>15</v>
      </c>
      <c r="AS69" s="56" t="e">
        <f t="shared" si="583"/>
        <v>#REF!</v>
      </c>
      <c r="AT69" s="57" t="e">
        <f t="shared" si="584"/>
        <v>#REF!</v>
      </c>
      <c r="AU69" s="55" t="s">
        <v>2</v>
      </c>
      <c r="AV69" s="58" t="e">
        <f t="shared" si="585"/>
        <v>#REF!</v>
      </c>
      <c r="AW69" s="59" t="e">
        <f t="shared" si="586"/>
        <v>#REF!</v>
      </c>
      <c r="AX69" s="55" t="s">
        <v>13</v>
      </c>
      <c r="AY69" s="56" t="e">
        <f t="shared" si="587"/>
        <v>#REF!</v>
      </c>
      <c r="AZ69" s="57" t="e">
        <f t="shared" si="588"/>
        <v>#REF!</v>
      </c>
      <c r="BA69" s="55" t="s">
        <v>15</v>
      </c>
      <c r="BB69" s="58" t="e">
        <f t="shared" si="589"/>
        <v>#REF!</v>
      </c>
      <c r="BC69" s="59" t="e">
        <f t="shared" si="590"/>
        <v>#REF!</v>
      </c>
      <c r="BD69" s="55" t="s">
        <v>13</v>
      </c>
      <c r="BE69" s="56" t="e">
        <f t="shared" si="587"/>
        <v>#REF!</v>
      </c>
      <c r="BF69" s="57" t="e">
        <f t="shared" si="591"/>
        <v>#REF!</v>
      </c>
      <c r="BG69" s="55" t="s">
        <v>13</v>
      </c>
      <c r="BH69" s="58" t="e">
        <f t="shared" si="589"/>
        <v>#REF!</v>
      </c>
      <c r="BI69" s="59" t="e">
        <f t="shared" si="592"/>
        <v>#REF!</v>
      </c>
      <c r="BJ69" s="55" t="s">
        <v>13</v>
      </c>
      <c r="BK69" s="56" t="e">
        <f t="shared" ref="BK69" si="608">HLOOKUP(BJ69,pain,2,FALSE)</f>
        <v>#REF!</v>
      </c>
      <c r="BL69" s="57" t="e">
        <f t="shared" si="594"/>
        <v>#REF!</v>
      </c>
      <c r="BM69" s="55" t="s">
        <v>13</v>
      </c>
      <c r="BN69" s="58" t="e">
        <f t="shared" ref="BN69" si="609">HLOOKUP(BM69,pain,2,FALSE)</f>
        <v>#REF!</v>
      </c>
      <c r="BO69" s="59" t="e">
        <f t="shared" si="596"/>
        <v>#REF!</v>
      </c>
      <c r="BP69" s="55" t="s">
        <v>13</v>
      </c>
      <c r="BQ69" s="56" t="e">
        <f t="shared" ref="BQ69" si="610">HLOOKUP(BP69,pain,2,FALSE)</f>
        <v>#REF!</v>
      </c>
      <c r="BR69" s="57" t="e">
        <f t="shared" si="598"/>
        <v>#REF!</v>
      </c>
      <c r="BS69" s="55" t="s">
        <v>13</v>
      </c>
      <c r="BT69" s="58" t="e">
        <f t="shared" ref="BT69" si="611">HLOOKUP(BS69,pain,2,FALSE)</f>
        <v>#REF!</v>
      </c>
      <c r="BU69" s="59" t="e">
        <f t="shared" si="600"/>
        <v>#REF!</v>
      </c>
      <c r="BV69" s="55" t="s">
        <v>13</v>
      </c>
      <c r="BW69" s="56" t="e">
        <f t="shared" ref="BW69" si="612">HLOOKUP(BV69,pain,2,FALSE)</f>
        <v>#REF!</v>
      </c>
      <c r="BX69" s="57" t="e">
        <f t="shared" si="602"/>
        <v>#REF!</v>
      </c>
      <c r="BY69" s="55" t="s">
        <v>13</v>
      </c>
      <c r="BZ69" s="58" t="e">
        <f t="shared" ref="BZ69" si="613">HLOOKUP(BY69,pain,2,FALSE)</f>
        <v>#REF!</v>
      </c>
      <c r="CA69" s="59" t="e">
        <f t="shared" si="604"/>
        <v>#REF!</v>
      </c>
      <c r="CB69" s="55" t="s">
        <v>13</v>
      </c>
      <c r="CC69" s="56" t="e">
        <f t="shared" ref="CC69" si="614">HLOOKUP(CB69,pain,2,FALSE)</f>
        <v>#REF!</v>
      </c>
      <c r="CD69" s="57" t="e">
        <f t="shared" si="606"/>
        <v>#REF!</v>
      </c>
      <c r="CE69" s="55" t="s">
        <v>13</v>
      </c>
      <c r="CF69" s="58" t="e">
        <f t="shared" ref="CF69" si="615">HLOOKUP(CE69,pain,2,FALSE)</f>
        <v>#REF!</v>
      </c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25"/>
      <c r="FH69" s="25"/>
      <c r="FI69" s="25"/>
      <c r="FJ69" s="25"/>
      <c r="FK69" s="25"/>
      <c r="FL69" s="25"/>
      <c r="FM69" s="25"/>
      <c r="FN69" s="25"/>
      <c r="FO69" s="25"/>
      <c r="FP69" s="25"/>
      <c r="FQ69" s="25"/>
      <c r="FR69" s="25"/>
      <c r="FS69" s="25"/>
      <c r="FT69" s="25"/>
      <c r="FU69" s="25"/>
      <c r="FV69" s="25"/>
      <c r="FW69" s="25"/>
      <c r="FX69" s="25"/>
      <c r="FY69" s="25"/>
      <c r="FZ69" s="25"/>
      <c r="GA69" s="25"/>
      <c r="GB69" s="25"/>
      <c r="GC69" s="25"/>
      <c r="GD69" s="25"/>
      <c r="GE69" s="25"/>
      <c r="GF69" s="25"/>
      <c r="GG69" s="25"/>
      <c r="GH69" s="25"/>
      <c r="GI69" s="25"/>
      <c r="GJ69" s="25"/>
      <c r="GK69" s="25"/>
      <c r="GL69" s="25"/>
      <c r="GM69" s="25"/>
      <c r="GN69" s="25"/>
      <c r="GO69" s="25"/>
      <c r="GP69" s="25"/>
      <c r="GQ69" s="25"/>
      <c r="GR69" s="25"/>
      <c r="GS69" s="25"/>
      <c r="GT69" s="25"/>
      <c r="GU69" s="25"/>
      <c r="GV69" s="25"/>
      <c r="GW69" s="25"/>
      <c r="GX69" s="25"/>
      <c r="GY69" s="25"/>
      <c r="GZ69" s="25"/>
      <c r="HA69" s="25"/>
      <c r="HB69" s="25"/>
      <c r="HC69" s="25"/>
      <c r="HD69" s="25"/>
      <c r="HE69" s="25"/>
      <c r="HF69" s="25"/>
      <c r="HG69" s="25"/>
      <c r="HH69" s="25"/>
    </row>
    <row r="70" spans="1:216" ht="21.75" thickTop="1" thickBot="1" x14ac:dyDescent="0.35">
      <c r="A70" s="65"/>
      <c r="B70" s="41">
        <f>[1]PIALAT!B5</f>
        <v>0</v>
      </c>
      <c r="C70" s="42">
        <f>[1]PIALAT!C5</f>
        <v>0</v>
      </c>
      <c r="D70" s="43">
        <f t="shared" si="573"/>
        <v>2</v>
      </c>
      <c r="E70" s="44">
        <f t="shared" si="573"/>
        <v>0</v>
      </c>
      <c r="F70" s="44">
        <f t="shared" si="573"/>
        <v>0</v>
      </c>
      <c r="G70" s="45">
        <f t="shared" si="573"/>
        <v>0</v>
      </c>
      <c r="H70" s="45">
        <f t="shared" si="573"/>
        <v>0</v>
      </c>
      <c r="I70" s="45">
        <f t="shared" si="573"/>
        <v>0</v>
      </c>
      <c r="J70" s="45">
        <f t="shared" si="573"/>
        <v>0</v>
      </c>
      <c r="K70" s="45">
        <f t="shared" si="573"/>
        <v>0</v>
      </c>
      <c r="L70" s="46">
        <f t="shared" si="573"/>
        <v>0</v>
      </c>
      <c r="M70" s="47">
        <f t="shared" si="573"/>
        <v>16</v>
      </c>
      <c r="N70" s="48">
        <f t="shared" si="564"/>
        <v>0</v>
      </c>
      <c r="O70" s="49">
        <f t="shared" si="564"/>
        <v>0</v>
      </c>
      <c r="P70" s="49">
        <f t="shared" si="564"/>
        <v>0</v>
      </c>
      <c r="Q70" s="50">
        <f t="shared" si="564"/>
        <v>0</v>
      </c>
      <c r="R70" s="51">
        <f t="shared" si="564"/>
        <v>0</v>
      </c>
      <c r="S70" s="51">
        <f t="shared" si="564"/>
        <v>0</v>
      </c>
      <c r="T70" s="51">
        <f t="shared" si="564"/>
        <v>0</v>
      </c>
      <c r="U70" s="51">
        <f t="shared" si="564"/>
        <v>0</v>
      </c>
      <c r="V70" s="52">
        <f t="shared" si="564"/>
        <v>0</v>
      </c>
      <c r="W70" s="53">
        <f t="shared" si="564"/>
        <v>0</v>
      </c>
      <c r="X70" s="53">
        <f t="shared" si="574"/>
        <v>0</v>
      </c>
      <c r="Y70" s="53">
        <f t="shared" si="574"/>
        <v>0</v>
      </c>
      <c r="Z70" s="53">
        <f t="shared" si="574"/>
        <v>0</v>
      </c>
      <c r="AA70" s="53">
        <f t="shared" si="574"/>
        <v>0</v>
      </c>
      <c r="AB70" s="53">
        <f t="shared" si="574"/>
        <v>0</v>
      </c>
      <c r="AC70" s="53">
        <f t="shared" si="574"/>
        <v>0</v>
      </c>
      <c r="AD70" s="53">
        <f t="shared" si="574"/>
        <v>0</v>
      </c>
      <c r="AE70" s="54" t="e">
        <f t="shared" si="575"/>
        <v>#REF!</v>
      </c>
      <c r="AF70" s="55" t="s">
        <v>13</v>
      </c>
      <c r="AG70" s="56" t="e">
        <f t="shared" si="576"/>
        <v>#REF!</v>
      </c>
      <c r="AH70" s="57" t="e">
        <f t="shared" si="577"/>
        <v>#REF!</v>
      </c>
      <c r="AI70" s="55" t="s">
        <v>13</v>
      </c>
      <c r="AJ70" s="58" t="e">
        <f t="shared" si="578"/>
        <v>#REF!</v>
      </c>
      <c r="AK70" s="59" t="e">
        <f t="shared" si="212"/>
        <v>#REF!</v>
      </c>
      <c r="AL70" s="55" t="s">
        <v>13</v>
      </c>
      <c r="AM70" s="56" t="e">
        <f t="shared" si="579"/>
        <v>#REF!</v>
      </c>
      <c r="AN70" s="57" t="e">
        <f t="shared" si="580"/>
        <v>#REF!</v>
      </c>
      <c r="AO70" s="55" t="s">
        <v>2</v>
      </c>
      <c r="AP70" s="58" t="e">
        <f t="shared" si="581"/>
        <v>#REF!</v>
      </c>
      <c r="AQ70" s="59" t="e">
        <f t="shared" si="582"/>
        <v>#REF!</v>
      </c>
      <c r="AR70" s="55" t="s">
        <v>13</v>
      </c>
      <c r="AS70" s="56" t="e">
        <f t="shared" si="583"/>
        <v>#REF!</v>
      </c>
      <c r="AT70" s="57" t="e">
        <f t="shared" si="584"/>
        <v>#REF!</v>
      </c>
      <c r="AU70" s="55" t="s">
        <v>2</v>
      </c>
      <c r="AV70" s="58" t="e">
        <f t="shared" si="585"/>
        <v>#REF!</v>
      </c>
      <c r="AW70" s="59" t="e">
        <f t="shared" si="586"/>
        <v>#REF!</v>
      </c>
      <c r="AX70" s="55" t="s">
        <v>13</v>
      </c>
      <c r="AY70" s="56" t="e">
        <f t="shared" si="587"/>
        <v>#REF!</v>
      </c>
      <c r="AZ70" s="57" t="e">
        <f t="shared" si="588"/>
        <v>#REF!</v>
      </c>
      <c r="BA70" s="55" t="s">
        <v>13</v>
      </c>
      <c r="BB70" s="58" t="e">
        <f t="shared" si="589"/>
        <v>#REF!</v>
      </c>
      <c r="BC70" s="59" t="e">
        <f t="shared" si="590"/>
        <v>#REF!</v>
      </c>
      <c r="BD70" s="55" t="s">
        <v>13</v>
      </c>
      <c r="BE70" s="56" t="e">
        <f t="shared" si="587"/>
        <v>#REF!</v>
      </c>
      <c r="BF70" s="57" t="e">
        <f t="shared" si="591"/>
        <v>#REF!</v>
      </c>
      <c r="BG70" s="55" t="s">
        <v>13</v>
      </c>
      <c r="BH70" s="58" t="e">
        <f t="shared" si="589"/>
        <v>#REF!</v>
      </c>
      <c r="BI70" s="59" t="e">
        <f t="shared" si="592"/>
        <v>#REF!</v>
      </c>
      <c r="BJ70" s="55" t="s">
        <v>13</v>
      </c>
      <c r="BK70" s="56" t="e">
        <f t="shared" ref="BK70" si="616">HLOOKUP(BJ70,pain,2,FALSE)</f>
        <v>#REF!</v>
      </c>
      <c r="BL70" s="57" t="e">
        <f t="shared" si="594"/>
        <v>#REF!</v>
      </c>
      <c r="BM70" s="55" t="s">
        <v>13</v>
      </c>
      <c r="BN70" s="58" t="e">
        <f t="shared" ref="BN70" si="617">HLOOKUP(BM70,pain,2,FALSE)</f>
        <v>#REF!</v>
      </c>
      <c r="BO70" s="59" t="e">
        <f t="shared" si="596"/>
        <v>#REF!</v>
      </c>
      <c r="BP70" s="55" t="s">
        <v>13</v>
      </c>
      <c r="BQ70" s="56" t="e">
        <f t="shared" ref="BQ70" si="618">HLOOKUP(BP70,pain,2,FALSE)</f>
        <v>#REF!</v>
      </c>
      <c r="BR70" s="57" t="e">
        <f t="shared" si="598"/>
        <v>#REF!</v>
      </c>
      <c r="BS70" s="55" t="s">
        <v>13</v>
      </c>
      <c r="BT70" s="58" t="e">
        <f t="shared" ref="BT70" si="619">HLOOKUP(BS70,pain,2,FALSE)</f>
        <v>#REF!</v>
      </c>
      <c r="BU70" s="59" t="e">
        <f t="shared" si="600"/>
        <v>#REF!</v>
      </c>
      <c r="BV70" s="55" t="s">
        <v>13</v>
      </c>
      <c r="BW70" s="56" t="e">
        <f t="shared" ref="BW70" si="620">HLOOKUP(BV70,pain,2,FALSE)</f>
        <v>#REF!</v>
      </c>
      <c r="BX70" s="57" t="e">
        <f t="shared" si="602"/>
        <v>#REF!</v>
      </c>
      <c r="BY70" s="55" t="s">
        <v>13</v>
      </c>
      <c r="BZ70" s="58" t="e">
        <f t="shared" ref="BZ70" si="621">HLOOKUP(BY70,pain,2,FALSE)</f>
        <v>#REF!</v>
      </c>
      <c r="CA70" s="59" t="e">
        <f t="shared" si="604"/>
        <v>#REF!</v>
      </c>
      <c r="CB70" s="55" t="s">
        <v>13</v>
      </c>
      <c r="CC70" s="56" t="e">
        <f t="shared" ref="CC70" si="622">HLOOKUP(CB70,pain,2,FALSE)</f>
        <v>#REF!</v>
      </c>
      <c r="CD70" s="57" t="e">
        <f t="shared" si="606"/>
        <v>#REF!</v>
      </c>
      <c r="CE70" s="55" t="s">
        <v>13</v>
      </c>
      <c r="CF70" s="58" t="e">
        <f t="shared" ref="CF70" si="623">HLOOKUP(CE70,pain,2,FALSE)</f>
        <v>#REF!</v>
      </c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25"/>
      <c r="FH70" s="25"/>
      <c r="FI70" s="25"/>
      <c r="FJ70" s="25"/>
      <c r="FK70" s="25"/>
      <c r="FL70" s="25"/>
      <c r="FM70" s="25"/>
      <c r="FN70" s="25"/>
      <c r="FO70" s="25"/>
      <c r="FP70" s="25"/>
      <c r="FQ70" s="25"/>
      <c r="FR70" s="25"/>
      <c r="FS70" s="25"/>
      <c r="FT70" s="25"/>
      <c r="FU70" s="25"/>
      <c r="FV70" s="25"/>
      <c r="FW70" s="25"/>
      <c r="FX70" s="25"/>
      <c r="FY70" s="25"/>
      <c r="FZ70" s="25"/>
      <c r="GA70" s="25"/>
      <c r="GB70" s="25"/>
      <c r="GC70" s="25"/>
      <c r="GD70" s="25"/>
      <c r="GE70" s="25"/>
      <c r="GF70" s="25"/>
      <c r="GG70" s="25"/>
      <c r="GH70" s="25"/>
      <c r="GI70" s="25"/>
      <c r="GJ70" s="25"/>
      <c r="GK70" s="25"/>
      <c r="GL70" s="25"/>
      <c r="GM70" s="25"/>
      <c r="GN70" s="25"/>
      <c r="GO70" s="25"/>
      <c r="GP70" s="25"/>
      <c r="GQ70" s="25"/>
      <c r="GR70" s="25"/>
      <c r="GS70" s="25"/>
      <c r="GT70" s="25"/>
      <c r="GU70" s="25"/>
      <c r="GV70" s="25"/>
      <c r="GW70" s="25"/>
      <c r="GX70" s="25"/>
      <c r="GY70" s="25"/>
      <c r="GZ70" s="25"/>
      <c r="HA70" s="25"/>
      <c r="HB70" s="25"/>
      <c r="HC70" s="25"/>
      <c r="HD70" s="25"/>
      <c r="HE70" s="25"/>
      <c r="HF70" s="25"/>
      <c r="HG70" s="25"/>
      <c r="HH70" s="25"/>
    </row>
    <row r="71" spans="1:216" ht="21.75" thickTop="1" thickBot="1" x14ac:dyDescent="0.35">
      <c r="A71" s="66"/>
      <c r="B71" s="67"/>
      <c r="C71" s="42">
        <v>0</v>
      </c>
      <c r="D71" s="43">
        <f t="shared" si="573"/>
        <v>2</v>
      </c>
      <c r="E71" s="44">
        <f t="shared" si="573"/>
        <v>0</v>
      </c>
      <c r="F71" s="44">
        <f>COUNTIF($AE71:$UG71,F$2)</f>
        <v>0</v>
      </c>
      <c r="G71" s="45">
        <f t="shared" si="573"/>
        <v>0</v>
      </c>
      <c r="H71" s="45">
        <f t="shared" si="573"/>
        <v>0</v>
      </c>
      <c r="I71" s="45">
        <f t="shared" si="573"/>
        <v>0</v>
      </c>
      <c r="J71" s="45">
        <f t="shared" si="573"/>
        <v>0</v>
      </c>
      <c r="K71" s="45">
        <f t="shared" si="573"/>
        <v>0</v>
      </c>
      <c r="L71" s="46">
        <f t="shared" si="573"/>
        <v>0</v>
      </c>
      <c r="M71" s="47">
        <f t="shared" si="573"/>
        <v>16</v>
      </c>
      <c r="N71" s="48">
        <f t="shared" si="564"/>
        <v>0</v>
      </c>
      <c r="O71" s="49">
        <f t="shared" si="564"/>
        <v>0</v>
      </c>
      <c r="P71" s="49">
        <f t="shared" si="564"/>
        <v>0</v>
      </c>
      <c r="Q71" s="50">
        <f t="shared" si="564"/>
        <v>0</v>
      </c>
      <c r="R71" s="51">
        <f t="shared" si="564"/>
        <v>0</v>
      </c>
      <c r="S71" s="51">
        <f t="shared" si="564"/>
        <v>0</v>
      </c>
      <c r="T71" s="51">
        <f t="shared" si="564"/>
        <v>0</v>
      </c>
      <c r="U71" s="51">
        <f t="shared" si="564"/>
        <v>0</v>
      </c>
      <c r="V71" s="52">
        <f t="shared" si="564"/>
        <v>0</v>
      </c>
      <c r="W71" s="53">
        <f t="shared" si="564"/>
        <v>0</v>
      </c>
      <c r="X71" s="53">
        <f t="shared" si="574"/>
        <v>0</v>
      </c>
      <c r="Y71" s="53">
        <f t="shared" si="574"/>
        <v>0</v>
      </c>
      <c r="Z71" s="53">
        <f t="shared" si="574"/>
        <v>0</v>
      </c>
      <c r="AA71" s="53">
        <f t="shared" si="574"/>
        <v>0</v>
      </c>
      <c r="AB71" s="53">
        <f t="shared" si="574"/>
        <v>0</v>
      </c>
      <c r="AC71" s="53">
        <f t="shared" si="574"/>
        <v>0</v>
      </c>
      <c r="AD71" s="53">
        <f t="shared" si="574"/>
        <v>0</v>
      </c>
      <c r="AE71" s="54" t="e">
        <f t="shared" si="575"/>
        <v>#REF!</v>
      </c>
      <c r="AF71" s="55" t="s">
        <v>13</v>
      </c>
      <c r="AG71" s="56" t="e">
        <f t="shared" si="576"/>
        <v>#REF!</v>
      </c>
      <c r="AH71" s="57" t="e">
        <f t="shared" si="577"/>
        <v>#REF!</v>
      </c>
      <c r="AI71" s="55" t="s">
        <v>13</v>
      </c>
      <c r="AJ71" s="58" t="e">
        <f t="shared" si="578"/>
        <v>#REF!</v>
      </c>
      <c r="AK71" s="59" t="e">
        <f t="shared" si="212"/>
        <v>#REF!</v>
      </c>
      <c r="AL71" s="55" t="s">
        <v>13</v>
      </c>
      <c r="AM71" s="56" t="e">
        <f t="shared" si="579"/>
        <v>#REF!</v>
      </c>
      <c r="AN71" s="57" t="e">
        <f t="shared" si="580"/>
        <v>#REF!</v>
      </c>
      <c r="AO71" s="55" t="s">
        <v>2</v>
      </c>
      <c r="AP71" s="58" t="e">
        <f t="shared" si="581"/>
        <v>#REF!</v>
      </c>
      <c r="AQ71" s="59" t="e">
        <f t="shared" si="582"/>
        <v>#REF!</v>
      </c>
      <c r="AR71" s="55" t="s">
        <v>13</v>
      </c>
      <c r="AS71" s="56" t="e">
        <f t="shared" si="583"/>
        <v>#REF!</v>
      </c>
      <c r="AT71" s="57" t="e">
        <f t="shared" si="584"/>
        <v>#REF!</v>
      </c>
      <c r="AU71" s="55" t="s">
        <v>2</v>
      </c>
      <c r="AV71" s="58" t="e">
        <f t="shared" si="585"/>
        <v>#REF!</v>
      </c>
      <c r="AW71" s="59" t="e">
        <f t="shared" si="586"/>
        <v>#REF!</v>
      </c>
      <c r="AX71" s="55" t="s">
        <v>13</v>
      </c>
      <c r="AY71" s="56" t="e">
        <f t="shared" si="587"/>
        <v>#REF!</v>
      </c>
      <c r="AZ71" s="57" t="e">
        <f t="shared" si="588"/>
        <v>#REF!</v>
      </c>
      <c r="BA71" s="55" t="s">
        <v>13</v>
      </c>
      <c r="BB71" s="58" t="e">
        <f t="shared" si="589"/>
        <v>#REF!</v>
      </c>
      <c r="BC71" s="59" t="e">
        <f t="shared" si="590"/>
        <v>#REF!</v>
      </c>
      <c r="BD71" s="55" t="s">
        <v>13</v>
      </c>
      <c r="BE71" s="56" t="e">
        <f t="shared" si="587"/>
        <v>#REF!</v>
      </c>
      <c r="BF71" s="57" t="e">
        <f t="shared" si="591"/>
        <v>#REF!</v>
      </c>
      <c r="BG71" s="55" t="s">
        <v>13</v>
      </c>
      <c r="BH71" s="58" t="e">
        <f t="shared" si="589"/>
        <v>#REF!</v>
      </c>
      <c r="BI71" s="59" t="e">
        <f t="shared" si="592"/>
        <v>#REF!</v>
      </c>
      <c r="BJ71" s="55" t="s">
        <v>13</v>
      </c>
      <c r="BK71" s="56" t="e">
        <f t="shared" ref="BK71" si="624">HLOOKUP(BJ71,pain,2,FALSE)</f>
        <v>#REF!</v>
      </c>
      <c r="BL71" s="57" t="e">
        <f t="shared" si="594"/>
        <v>#REF!</v>
      </c>
      <c r="BM71" s="55" t="s">
        <v>13</v>
      </c>
      <c r="BN71" s="58" t="e">
        <f t="shared" ref="BN71" si="625">HLOOKUP(BM71,pain,2,FALSE)</f>
        <v>#REF!</v>
      </c>
      <c r="BO71" s="59" t="e">
        <f t="shared" si="596"/>
        <v>#REF!</v>
      </c>
      <c r="BP71" s="55" t="s">
        <v>13</v>
      </c>
      <c r="BQ71" s="56" t="e">
        <f t="shared" ref="BQ71" si="626">HLOOKUP(BP71,pain,2,FALSE)</f>
        <v>#REF!</v>
      </c>
      <c r="BR71" s="57" t="e">
        <f t="shared" si="598"/>
        <v>#REF!</v>
      </c>
      <c r="BS71" s="55" t="s">
        <v>13</v>
      </c>
      <c r="BT71" s="58" t="e">
        <f t="shared" ref="BT71" si="627">HLOOKUP(BS71,pain,2,FALSE)</f>
        <v>#REF!</v>
      </c>
      <c r="BU71" s="59" t="e">
        <f t="shared" si="600"/>
        <v>#REF!</v>
      </c>
      <c r="BV71" s="55" t="s">
        <v>13</v>
      </c>
      <c r="BW71" s="56" t="e">
        <f t="shared" ref="BW71" si="628">HLOOKUP(BV71,pain,2,FALSE)</f>
        <v>#REF!</v>
      </c>
      <c r="BX71" s="57" t="e">
        <f t="shared" si="602"/>
        <v>#REF!</v>
      </c>
      <c r="BY71" s="55" t="s">
        <v>13</v>
      </c>
      <c r="BZ71" s="58" t="e">
        <f t="shared" ref="BZ71" si="629">HLOOKUP(BY71,pain,2,FALSE)</f>
        <v>#REF!</v>
      </c>
      <c r="CA71" s="59" t="e">
        <f t="shared" si="604"/>
        <v>#REF!</v>
      </c>
      <c r="CB71" s="55" t="s">
        <v>13</v>
      </c>
      <c r="CC71" s="56" t="e">
        <f t="shared" ref="CC71" si="630">HLOOKUP(CB71,pain,2,FALSE)</f>
        <v>#REF!</v>
      </c>
      <c r="CD71" s="57" t="e">
        <f t="shared" si="606"/>
        <v>#REF!</v>
      </c>
      <c r="CE71" s="55" t="s">
        <v>13</v>
      </c>
      <c r="CF71" s="58" t="e">
        <f t="shared" ref="CF71" si="631">HLOOKUP(CE71,pain,2,FALSE)</f>
        <v>#REF!</v>
      </c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  <c r="CT71" s="25"/>
      <c r="CU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  <c r="DQ71" s="25"/>
      <c r="DR71" s="25"/>
      <c r="DS71" s="25"/>
      <c r="DT71" s="25"/>
      <c r="DU71" s="25"/>
      <c r="DV71" s="25"/>
      <c r="DW71" s="25"/>
      <c r="DX71" s="25"/>
      <c r="DY71" s="25"/>
      <c r="DZ71" s="25"/>
      <c r="EA71" s="25"/>
      <c r="EB71" s="25"/>
      <c r="EC71" s="25"/>
      <c r="ED71" s="25"/>
      <c r="EE71" s="25"/>
      <c r="EF71" s="25"/>
      <c r="EG71" s="25"/>
      <c r="EH71" s="25"/>
      <c r="EI71" s="25"/>
      <c r="EJ71" s="25"/>
      <c r="EK71" s="25"/>
      <c r="EL71" s="25"/>
      <c r="EM71" s="25"/>
      <c r="EN71" s="25"/>
      <c r="EO71" s="25"/>
      <c r="EP71" s="25"/>
      <c r="EQ71" s="25"/>
      <c r="ER71" s="25"/>
      <c r="ES71" s="25"/>
      <c r="ET71" s="25"/>
      <c r="EU71" s="25"/>
      <c r="EV71" s="25"/>
      <c r="EW71" s="25"/>
      <c r="EX71" s="25"/>
      <c r="EY71" s="25"/>
      <c r="EZ71" s="25"/>
      <c r="FA71" s="25"/>
      <c r="FB71" s="25"/>
      <c r="FC71" s="25"/>
      <c r="FD71" s="25"/>
      <c r="FE71" s="25"/>
      <c r="FF71" s="25"/>
      <c r="FG71" s="25"/>
      <c r="FH71" s="25"/>
      <c r="FI71" s="25"/>
      <c r="FJ71" s="25"/>
      <c r="FK71" s="25"/>
      <c r="FL71" s="25"/>
      <c r="FM71" s="25"/>
      <c r="FN71" s="25"/>
      <c r="FO71" s="25"/>
      <c r="FP71" s="25"/>
      <c r="FQ71" s="25"/>
      <c r="FR71" s="25"/>
      <c r="FS71" s="25"/>
      <c r="FT71" s="25"/>
      <c r="FU71" s="25"/>
      <c r="FV71" s="25"/>
      <c r="FW71" s="25"/>
      <c r="FX71" s="25"/>
      <c r="FY71" s="25"/>
      <c r="FZ71" s="25"/>
      <c r="GA71" s="25"/>
      <c r="GB71" s="25"/>
      <c r="GC71" s="25"/>
      <c r="GD71" s="25"/>
      <c r="GE71" s="25"/>
      <c r="GF71" s="25"/>
      <c r="GG71" s="25"/>
      <c r="GH71" s="25"/>
      <c r="GI71" s="25"/>
      <c r="GJ71" s="25"/>
      <c r="GK71" s="25"/>
      <c r="GL71" s="25"/>
      <c r="GM71" s="25"/>
      <c r="GN71" s="25"/>
      <c r="GO71" s="25"/>
      <c r="GP71" s="25"/>
      <c r="GQ71" s="25"/>
      <c r="GR71" s="25"/>
      <c r="GS71" s="25"/>
      <c r="GT71" s="25"/>
      <c r="GU71" s="25"/>
      <c r="GV71" s="25"/>
      <c r="GW71" s="25"/>
      <c r="GX71" s="25"/>
      <c r="GY71" s="25"/>
      <c r="GZ71" s="25"/>
      <c r="HA71" s="25"/>
      <c r="HB71" s="25"/>
      <c r="HC71" s="25"/>
      <c r="HD71" s="25"/>
      <c r="HE71" s="25"/>
      <c r="HF71" s="25"/>
      <c r="HG71" s="25"/>
      <c r="HH71" s="25"/>
    </row>
    <row r="72" spans="1:216" ht="21.75" thickTop="1" thickBot="1" x14ac:dyDescent="0.35">
      <c r="A72" s="66"/>
      <c r="B72" s="67"/>
      <c r="C72" s="42">
        <v>0</v>
      </c>
      <c r="D72" s="43">
        <f t="shared" si="573"/>
        <v>2</v>
      </c>
      <c r="E72" s="44">
        <f t="shared" si="573"/>
        <v>0</v>
      </c>
      <c r="F72" s="44">
        <f t="shared" si="573"/>
        <v>0</v>
      </c>
      <c r="G72" s="45">
        <f t="shared" si="573"/>
        <v>0</v>
      </c>
      <c r="H72" s="45">
        <f t="shared" si="573"/>
        <v>0</v>
      </c>
      <c r="I72" s="45">
        <f t="shared" si="573"/>
        <v>0</v>
      </c>
      <c r="J72" s="45">
        <f t="shared" si="573"/>
        <v>0</v>
      </c>
      <c r="K72" s="45">
        <f t="shared" si="573"/>
        <v>0</v>
      </c>
      <c r="L72" s="46">
        <f t="shared" si="573"/>
        <v>0</v>
      </c>
      <c r="M72" s="47">
        <f t="shared" si="573"/>
        <v>16</v>
      </c>
      <c r="N72" s="48">
        <f t="shared" si="564"/>
        <v>0</v>
      </c>
      <c r="O72" s="49">
        <f t="shared" si="564"/>
        <v>0</v>
      </c>
      <c r="P72" s="49">
        <f t="shared" si="564"/>
        <v>0</v>
      </c>
      <c r="Q72" s="50">
        <f t="shared" si="564"/>
        <v>0</v>
      </c>
      <c r="R72" s="51">
        <f t="shared" si="564"/>
        <v>0</v>
      </c>
      <c r="S72" s="51">
        <f t="shared" si="564"/>
        <v>0</v>
      </c>
      <c r="T72" s="51">
        <f t="shared" si="564"/>
        <v>0</v>
      </c>
      <c r="U72" s="51">
        <f t="shared" si="564"/>
        <v>0</v>
      </c>
      <c r="V72" s="52">
        <f t="shared" si="564"/>
        <v>0</v>
      </c>
      <c r="W72" s="53">
        <f t="shared" si="564"/>
        <v>0</v>
      </c>
      <c r="X72" s="53">
        <f t="shared" si="574"/>
        <v>0</v>
      </c>
      <c r="Y72" s="53">
        <f t="shared" si="574"/>
        <v>0</v>
      </c>
      <c r="Z72" s="53">
        <f t="shared" si="574"/>
        <v>0</v>
      </c>
      <c r="AA72" s="53">
        <f t="shared" si="574"/>
        <v>0</v>
      </c>
      <c r="AB72" s="53">
        <f t="shared" si="574"/>
        <v>0</v>
      </c>
      <c r="AC72" s="53">
        <f t="shared" si="574"/>
        <v>0</v>
      </c>
      <c r="AD72" s="53">
        <f t="shared" si="574"/>
        <v>0</v>
      </c>
      <c r="AE72" s="54" t="e">
        <f t="shared" si="575"/>
        <v>#REF!</v>
      </c>
      <c r="AF72" s="55" t="s">
        <v>13</v>
      </c>
      <c r="AG72" s="56" t="e">
        <f t="shared" si="576"/>
        <v>#REF!</v>
      </c>
      <c r="AH72" s="57" t="e">
        <f t="shared" si="577"/>
        <v>#REF!</v>
      </c>
      <c r="AI72" s="55" t="s">
        <v>13</v>
      </c>
      <c r="AJ72" s="58" t="e">
        <f t="shared" si="578"/>
        <v>#REF!</v>
      </c>
      <c r="AK72" s="59" t="e">
        <f t="shared" si="212"/>
        <v>#REF!</v>
      </c>
      <c r="AL72" s="55" t="s">
        <v>13</v>
      </c>
      <c r="AM72" s="56" t="e">
        <f t="shared" si="579"/>
        <v>#REF!</v>
      </c>
      <c r="AN72" s="57" t="e">
        <f t="shared" si="580"/>
        <v>#REF!</v>
      </c>
      <c r="AO72" s="55" t="s">
        <v>2</v>
      </c>
      <c r="AP72" s="58" t="e">
        <f t="shared" si="581"/>
        <v>#REF!</v>
      </c>
      <c r="AQ72" s="59" t="e">
        <f t="shared" si="582"/>
        <v>#REF!</v>
      </c>
      <c r="AR72" s="55" t="s">
        <v>13</v>
      </c>
      <c r="AS72" s="56" t="e">
        <f t="shared" si="583"/>
        <v>#REF!</v>
      </c>
      <c r="AT72" s="57" t="e">
        <f t="shared" si="584"/>
        <v>#REF!</v>
      </c>
      <c r="AU72" s="55" t="s">
        <v>2</v>
      </c>
      <c r="AV72" s="58" t="e">
        <f t="shared" si="585"/>
        <v>#REF!</v>
      </c>
      <c r="AW72" s="59" t="e">
        <f t="shared" si="586"/>
        <v>#REF!</v>
      </c>
      <c r="AX72" s="55" t="s">
        <v>13</v>
      </c>
      <c r="AY72" s="56" t="e">
        <f t="shared" si="587"/>
        <v>#REF!</v>
      </c>
      <c r="AZ72" s="57" t="e">
        <f t="shared" si="588"/>
        <v>#REF!</v>
      </c>
      <c r="BA72" s="55" t="s">
        <v>13</v>
      </c>
      <c r="BB72" s="58" t="e">
        <f t="shared" si="589"/>
        <v>#REF!</v>
      </c>
      <c r="BC72" s="59" t="e">
        <f t="shared" si="590"/>
        <v>#REF!</v>
      </c>
      <c r="BD72" s="55" t="s">
        <v>13</v>
      </c>
      <c r="BE72" s="56" t="e">
        <f t="shared" si="587"/>
        <v>#REF!</v>
      </c>
      <c r="BF72" s="57" t="e">
        <f t="shared" si="591"/>
        <v>#REF!</v>
      </c>
      <c r="BG72" s="55" t="s">
        <v>13</v>
      </c>
      <c r="BH72" s="58" t="e">
        <f t="shared" si="589"/>
        <v>#REF!</v>
      </c>
      <c r="BI72" s="59" t="e">
        <f t="shared" si="592"/>
        <v>#REF!</v>
      </c>
      <c r="BJ72" s="55" t="s">
        <v>13</v>
      </c>
      <c r="BK72" s="56" t="e">
        <f t="shared" ref="BK72" si="632">HLOOKUP(BJ72,pain,2,FALSE)</f>
        <v>#REF!</v>
      </c>
      <c r="BL72" s="57" t="e">
        <f t="shared" si="594"/>
        <v>#REF!</v>
      </c>
      <c r="BM72" s="55" t="s">
        <v>13</v>
      </c>
      <c r="BN72" s="58" t="e">
        <f t="shared" ref="BN72" si="633">HLOOKUP(BM72,pain,2,FALSE)</f>
        <v>#REF!</v>
      </c>
      <c r="BO72" s="59" t="e">
        <f t="shared" si="596"/>
        <v>#REF!</v>
      </c>
      <c r="BP72" s="55" t="s">
        <v>13</v>
      </c>
      <c r="BQ72" s="56" t="e">
        <f t="shared" ref="BQ72" si="634">HLOOKUP(BP72,pain,2,FALSE)</f>
        <v>#REF!</v>
      </c>
      <c r="BR72" s="57" t="e">
        <f t="shared" si="598"/>
        <v>#REF!</v>
      </c>
      <c r="BS72" s="55" t="s">
        <v>13</v>
      </c>
      <c r="BT72" s="58" t="e">
        <f t="shared" ref="BT72" si="635">HLOOKUP(BS72,pain,2,FALSE)</f>
        <v>#REF!</v>
      </c>
      <c r="BU72" s="59" t="e">
        <f t="shared" si="600"/>
        <v>#REF!</v>
      </c>
      <c r="BV72" s="55" t="s">
        <v>13</v>
      </c>
      <c r="BW72" s="56" t="e">
        <f t="shared" ref="BW72" si="636">HLOOKUP(BV72,pain,2,FALSE)</f>
        <v>#REF!</v>
      </c>
      <c r="BX72" s="57" t="e">
        <f t="shared" si="602"/>
        <v>#REF!</v>
      </c>
      <c r="BY72" s="55" t="s">
        <v>13</v>
      </c>
      <c r="BZ72" s="58" t="e">
        <f t="shared" ref="BZ72" si="637">HLOOKUP(BY72,pain,2,FALSE)</f>
        <v>#REF!</v>
      </c>
      <c r="CA72" s="59" t="e">
        <f t="shared" si="604"/>
        <v>#REF!</v>
      </c>
      <c r="CB72" s="55" t="s">
        <v>13</v>
      </c>
      <c r="CC72" s="56" t="e">
        <f t="shared" ref="CC72" si="638">HLOOKUP(CB72,pain,2,FALSE)</f>
        <v>#REF!</v>
      </c>
      <c r="CD72" s="57" t="e">
        <f t="shared" si="606"/>
        <v>#REF!</v>
      </c>
      <c r="CE72" s="55" t="s">
        <v>13</v>
      </c>
      <c r="CF72" s="58" t="e">
        <f t="shared" ref="CF72" si="639">HLOOKUP(CE72,pain,2,FALSE)</f>
        <v>#REF!</v>
      </c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  <c r="CS72" s="25"/>
      <c r="CT72" s="25"/>
      <c r="CU72" s="25"/>
      <c r="CV72" s="25"/>
      <c r="CW72" s="25"/>
      <c r="CX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  <c r="DL72" s="25"/>
      <c r="DM72" s="25"/>
      <c r="DN72" s="25"/>
      <c r="DO72" s="25"/>
      <c r="DP72" s="25"/>
      <c r="DQ72" s="25"/>
      <c r="DR72" s="25"/>
      <c r="DS72" s="25"/>
      <c r="DT72" s="25"/>
      <c r="DU72" s="25"/>
      <c r="DV72" s="25"/>
      <c r="DW72" s="25"/>
      <c r="DX72" s="25"/>
      <c r="DY72" s="25"/>
      <c r="DZ72" s="25"/>
      <c r="EA72" s="25"/>
      <c r="EB72" s="25"/>
      <c r="EC72" s="25"/>
      <c r="ED72" s="25"/>
      <c r="EE72" s="25"/>
      <c r="EF72" s="25"/>
      <c r="EG72" s="25"/>
      <c r="EH72" s="25"/>
      <c r="EI72" s="25"/>
      <c r="EJ72" s="25"/>
      <c r="EK72" s="25"/>
      <c r="EL72" s="25"/>
      <c r="EM72" s="25"/>
      <c r="EN72" s="25"/>
      <c r="EO72" s="25"/>
      <c r="EP72" s="25"/>
      <c r="EQ72" s="25"/>
      <c r="ER72" s="25"/>
      <c r="ES72" s="25"/>
      <c r="ET72" s="25"/>
      <c r="EU72" s="25"/>
      <c r="EV72" s="25"/>
      <c r="EW72" s="25"/>
      <c r="EX72" s="25"/>
      <c r="EY72" s="25"/>
      <c r="EZ72" s="25"/>
      <c r="FA72" s="25"/>
      <c r="FB72" s="25"/>
      <c r="FC72" s="25"/>
      <c r="FD72" s="25"/>
      <c r="FE72" s="25"/>
      <c r="FF72" s="25"/>
      <c r="FG72" s="25"/>
      <c r="FH72" s="25"/>
      <c r="FI72" s="25"/>
      <c r="FJ72" s="25"/>
      <c r="FK72" s="25"/>
      <c r="FL72" s="25"/>
      <c r="FM72" s="25"/>
      <c r="FN72" s="25"/>
      <c r="FO72" s="25"/>
      <c r="FP72" s="25"/>
      <c r="FQ72" s="25"/>
      <c r="FR72" s="25"/>
      <c r="FS72" s="25"/>
      <c r="FT72" s="25"/>
      <c r="FU72" s="25"/>
      <c r="FV72" s="25"/>
      <c r="FW72" s="25"/>
      <c r="FX72" s="25"/>
      <c r="FY72" s="25"/>
      <c r="FZ72" s="25"/>
      <c r="GA72" s="25"/>
      <c r="GB72" s="25"/>
      <c r="GC72" s="25"/>
      <c r="GD72" s="25"/>
      <c r="GE72" s="25"/>
      <c r="GF72" s="25"/>
      <c r="GG72" s="25"/>
      <c r="GH72" s="25"/>
      <c r="GI72" s="25"/>
      <c r="GJ72" s="25"/>
      <c r="GK72" s="25"/>
      <c r="GL72" s="25"/>
      <c r="GM72" s="25"/>
      <c r="GN72" s="25"/>
      <c r="GO72" s="25"/>
      <c r="GP72" s="25"/>
      <c r="GQ72" s="25"/>
      <c r="GR72" s="25"/>
      <c r="GS72" s="25"/>
      <c r="GT72" s="25"/>
      <c r="GU72" s="25"/>
      <c r="GV72" s="25"/>
      <c r="GW72" s="25"/>
      <c r="GX72" s="25"/>
      <c r="GY72" s="25"/>
      <c r="GZ72" s="25"/>
      <c r="HA72" s="25"/>
      <c r="HB72" s="25"/>
      <c r="HC72" s="25"/>
      <c r="HD72" s="25"/>
      <c r="HE72" s="25"/>
      <c r="HF72" s="25"/>
      <c r="HG72" s="25"/>
      <c r="HH72" s="25"/>
    </row>
    <row r="73" spans="1:216" ht="21.75" thickTop="1" thickBot="1" x14ac:dyDescent="0.35">
      <c r="A73" s="66"/>
      <c r="B73" s="67"/>
      <c r="C73" s="42">
        <v>0</v>
      </c>
      <c r="D73" s="43">
        <f t="shared" si="573"/>
        <v>2</v>
      </c>
      <c r="E73" s="44">
        <f t="shared" si="573"/>
        <v>0</v>
      </c>
      <c r="F73" s="44">
        <f t="shared" si="573"/>
        <v>0</v>
      </c>
      <c r="G73" s="45">
        <f t="shared" si="573"/>
        <v>0</v>
      </c>
      <c r="H73" s="45">
        <f t="shared" si="573"/>
        <v>0</v>
      </c>
      <c r="I73" s="45">
        <f t="shared" si="573"/>
        <v>0</v>
      </c>
      <c r="J73" s="45">
        <f t="shared" si="573"/>
        <v>0</v>
      </c>
      <c r="K73" s="45">
        <f t="shared" si="573"/>
        <v>0</v>
      </c>
      <c r="L73" s="46">
        <f t="shared" si="573"/>
        <v>0</v>
      </c>
      <c r="M73" s="47">
        <f t="shared" si="573"/>
        <v>16</v>
      </c>
      <c r="N73" s="48">
        <f t="shared" si="564"/>
        <v>0</v>
      </c>
      <c r="O73" s="49">
        <f t="shared" si="564"/>
        <v>0</v>
      </c>
      <c r="P73" s="49">
        <f t="shared" si="564"/>
        <v>0</v>
      </c>
      <c r="Q73" s="50">
        <f t="shared" si="564"/>
        <v>0</v>
      </c>
      <c r="R73" s="51">
        <f t="shared" si="564"/>
        <v>0</v>
      </c>
      <c r="S73" s="51">
        <f t="shared" si="564"/>
        <v>0</v>
      </c>
      <c r="T73" s="51">
        <f t="shared" si="564"/>
        <v>0</v>
      </c>
      <c r="U73" s="51">
        <f t="shared" si="564"/>
        <v>0</v>
      </c>
      <c r="V73" s="52">
        <f t="shared" si="564"/>
        <v>0</v>
      </c>
      <c r="W73" s="53">
        <f t="shared" si="564"/>
        <v>0</v>
      </c>
      <c r="X73" s="53">
        <f t="shared" si="574"/>
        <v>0</v>
      </c>
      <c r="Y73" s="53">
        <f t="shared" si="574"/>
        <v>0</v>
      </c>
      <c r="Z73" s="53">
        <f t="shared" si="574"/>
        <v>0</v>
      </c>
      <c r="AA73" s="53">
        <f t="shared" si="574"/>
        <v>0</v>
      </c>
      <c r="AB73" s="53">
        <f t="shared" si="574"/>
        <v>0</v>
      </c>
      <c r="AC73" s="53">
        <f t="shared" si="574"/>
        <v>0</v>
      </c>
      <c r="AD73" s="53">
        <f t="shared" si="574"/>
        <v>0</v>
      </c>
      <c r="AE73" s="54" t="e">
        <f t="shared" si="575"/>
        <v>#REF!</v>
      </c>
      <c r="AF73" s="55" t="s">
        <v>13</v>
      </c>
      <c r="AG73" s="56" t="e">
        <f t="shared" si="576"/>
        <v>#REF!</v>
      </c>
      <c r="AH73" s="57" t="e">
        <f t="shared" si="577"/>
        <v>#REF!</v>
      </c>
      <c r="AI73" s="55" t="s">
        <v>13</v>
      </c>
      <c r="AJ73" s="58" t="e">
        <f t="shared" si="578"/>
        <v>#REF!</v>
      </c>
      <c r="AK73" s="59" t="e">
        <f t="shared" si="212"/>
        <v>#REF!</v>
      </c>
      <c r="AL73" s="55" t="s">
        <v>13</v>
      </c>
      <c r="AM73" s="56" t="e">
        <f t="shared" si="579"/>
        <v>#REF!</v>
      </c>
      <c r="AN73" s="57" t="e">
        <f t="shared" si="580"/>
        <v>#REF!</v>
      </c>
      <c r="AO73" s="55" t="s">
        <v>2</v>
      </c>
      <c r="AP73" s="58" t="e">
        <f t="shared" si="581"/>
        <v>#REF!</v>
      </c>
      <c r="AQ73" s="59" t="e">
        <f t="shared" si="582"/>
        <v>#REF!</v>
      </c>
      <c r="AR73" s="55" t="s">
        <v>13</v>
      </c>
      <c r="AS73" s="56" t="e">
        <f t="shared" si="583"/>
        <v>#REF!</v>
      </c>
      <c r="AT73" s="57" t="e">
        <f t="shared" si="584"/>
        <v>#REF!</v>
      </c>
      <c r="AU73" s="55" t="s">
        <v>2</v>
      </c>
      <c r="AV73" s="58" t="e">
        <f t="shared" si="585"/>
        <v>#REF!</v>
      </c>
      <c r="AW73" s="59" t="e">
        <f t="shared" si="586"/>
        <v>#REF!</v>
      </c>
      <c r="AX73" s="55" t="s">
        <v>13</v>
      </c>
      <c r="AY73" s="56" t="e">
        <f t="shared" si="587"/>
        <v>#REF!</v>
      </c>
      <c r="AZ73" s="57" t="e">
        <f t="shared" si="588"/>
        <v>#REF!</v>
      </c>
      <c r="BA73" s="55" t="s">
        <v>13</v>
      </c>
      <c r="BB73" s="58" t="e">
        <f t="shared" si="589"/>
        <v>#REF!</v>
      </c>
      <c r="BC73" s="59" t="e">
        <f t="shared" si="590"/>
        <v>#REF!</v>
      </c>
      <c r="BD73" s="55" t="s">
        <v>13</v>
      </c>
      <c r="BE73" s="56" t="e">
        <f t="shared" si="587"/>
        <v>#REF!</v>
      </c>
      <c r="BF73" s="57" t="e">
        <f t="shared" si="591"/>
        <v>#REF!</v>
      </c>
      <c r="BG73" s="55" t="s">
        <v>13</v>
      </c>
      <c r="BH73" s="58" t="e">
        <f t="shared" si="589"/>
        <v>#REF!</v>
      </c>
      <c r="BI73" s="59" t="e">
        <f t="shared" si="592"/>
        <v>#REF!</v>
      </c>
      <c r="BJ73" s="55" t="s">
        <v>13</v>
      </c>
      <c r="BK73" s="56" t="e">
        <f t="shared" ref="BK73" si="640">HLOOKUP(BJ73,pain,2,FALSE)</f>
        <v>#REF!</v>
      </c>
      <c r="BL73" s="57" t="e">
        <f t="shared" si="594"/>
        <v>#REF!</v>
      </c>
      <c r="BM73" s="55" t="s">
        <v>13</v>
      </c>
      <c r="BN73" s="58" t="e">
        <f t="shared" ref="BN73" si="641">HLOOKUP(BM73,pain,2,FALSE)</f>
        <v>#REF!</v>
      </c>
      <c r="BO73" s="59" t="e">
        <f t="shared" si="596"/>
        <v>#REF!</v>
      </c>
      <c r="BP73" s="55" t="s">
        <v>13</v>
      </c>
      <c r="BQ73" s="56" t="e">
        <f t="shared" ref="BQ73" si="642">HLOOKUP(BP73,pain,2,FALSE)</f>
        <v>#REF!</v>
      </c>
      <c r="BR73" s="57" t="e">
        <f t="shared" si="598"/>
        <v>#REF!</v>
      </c>
      <c r="BS73" s="55" t="s">
        <v>13</v>
      </c>
      <c r="BT73" s="58" t="e">
        <f t="shared" ref="BT73" si="643">HLOOKUP(BS73,pain,2,FALSE)</f>
        <v>#REF!</v>
      </c>
      <c r="BU73" s="59" t="e">
        <f t="shared" si="600"/>
        <v>#REF!</v>
      </c>
      <c r="BV73" s="55" t="s">
        <v>13</v>
      </c>
      <c r="BW73" s="56" t="e">
        <f t="shared" ref="BW73" si="644">HLOOKUP(BV73,pain,2,FALSE)</f>
        <v>#REF!</v>
      </c>
      <c r="BX73" s="57" t="e">
        <f t="shared" si="602"/>
        <v>#REF!</v>
      </c>
      <c r="BY73" s="55" t="s">
        <v>13</v>
      </c>
      <c r="BZ73" s="58" t="e">
        <f t="shared" ref="BZ73" si="645">HLOOKUP(BY73,pain,2,FALSE)</f>
        <v>#REF!</v>
      </c>
      <c r="CA73" s="59" t="e">
        <f t="shared" si="604"/>
        <v>#REF!</v>
      </c>
      <c r="CB73" s="55" t="s">
        <v>13</v>
      </c>
      <c r="CC73" s="56" t="e">
        <f t="shared" ref="CC73" si="646">HLOOKUP(CB73,pain,2,FALSE)</f>
        <v>#REF!</v>
      </c>
      <c r="CD73" s="57" t="e">
        <f t="shared" si="606"/>
        <v>#REF!</v>
      </c>
      <c r="CE73" s="55" t="s">
        <v>13</v>
      </c>
      <c r="CF73" s="58" t="e">
        <f t="shared" ref="CF73" si="647">HLOOKUP(CE73,pain,2,FALSE)</f>
        <v>#REF!</v>
      </c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  <c r="FD73" s="25"/>
      <c r="FE73" s="25"/>
      <c r="FF73" s="25"/>
      <c r="FG73" s="25"/>
      <c r="FH73" s="25"/>
      <c r="FI73" s="25"/>
      <c r="FJ73" s="25"/>
      <c r="FK73" s="25"/>
      <c r="FL73" s="25"/>
      <c r="FM73" s="25"/>
      <c r="FN73" s="25"/>
      <c r="FO73" s="25"/>
      <c r="FP73" s="25"/>
      <c r="FQ73" s="25"/>
      <c r="FR73" s="25"/>
      <c r="FS73" s="25"/>
      <c r="FT73" s="25"/>
      <c r="FU73" s="25"/>
      <c r="FV73" s="25"/>
      <c r="FW73" s="25"/>
      <c r="FX73" s="25"/>
      <c r="FY73" s="25"/>
      <c r="FZ73" s="25"/>
      <c r="GA73" s="25"/>
      <c r="GB73" s="25"/>
      <c r="GC73" s="25"/>
      <c r="GD73" s="25"/>
      <c r="GE73" s="25"/>
      <c r="GF73" s="25"/>
      <c r="GG73" s="25"/>
      <c r="GH73" s="25"/>
      <c r="GI73" s="25"/>
      <c r="GJ73" s="25"/>
      <c r="GK73" s="25"/>
      <c r="GL73" s="25"/>
      <c r="GM73" s="25"/>
      <c r="GN73" s="25"/>
      <c r="GO73" s="25"/>
      <c r="GP73" s="25"/>
      <c r="GQ73" s="25"/>
      <c r="GR73" s="25"/>
      <c r="GS73" s="25"/>
      <c r="GT73" s="25"/>
      <c r="GU73" s="25"/>
      <c r="GV73" s="25"/>
      <c r="GW73" s="25"/>
      <c r="GX73" s="25"/>
      <c r="GY73" s="25"/>
      <c r="GZ73" s="25"/>
      <c r="HA73" s="25"/>
      <c r="HB73" s="25"/>
      <c r="HC73" s="25"/>
      <c r="HD73" s="25"/>
      <c r="HE73" s="25"/>
      <c r="HF73" s="25"/>
      <c r="HG73" s="25"/>
      <c r="HH73" s="25"/>
    </row>
    <row r="74" spans="1:216" ht="21.75" thickTop="1" thickBot="1" x14ac:dyDescent="0.35">
      <c r="A74" s="66"/>
      <c r="B74" s="67"/>
      <c r="C74" s="42">
        <v>0</v>
      </c>
      <c r="D74" s="43">
        <f t="shared" si="573"/>
        <v>2</v>
      </c>
      <c r="E74" s="44">
        <f t="shared" si="573"/>
        <v>0</v>
      </c>
      <c r="F74" s="44">
        <f t="shared" si="573"/>
        <v>0</v>
      </c>
      <c r="G74" s="45">
        <f t="shared" si="573"/>
        <v>0</v>
      </c>
      <c r="H74" s="45">
        <f t="shared" si="573"/>
        <v>0</v>
      </c>
      <c r="I74" s="45">
        <f t="shared" si="573"/>
        <v>0</v>
      </c>
      <c r="J74" s="45">
        <f t="shared" si="573"/>
        <v>0</v>
      </c>
      <c r="K74" s="45">
        <f t="shared" si="573"/>
        <v>0</v>
      </c>
      <c r="L74" s="46">
        <f t="shared" si="573"/>
        <v>0</v>
      </c>
      <c r="M74" s="47">
        <f t="shared" si="573"/>
        <v>16</v>
      </c>
      <c r="N74" s="48">
        <f t="shared" si="564"/>
        <v>0</v>
      </c>
      <c r="O74" s="49">
        <f t="shared" si="564"/>
        <v>0</v>
      </c>
      <c r="P74" s="49">
        <f t="shared" si="564"/>
        <v>0</v>
      </c>
      <c r="Q74" s="50">
        <f t="shared" si="564"/>
        <v>0</v>
      </c>
      <c r="R74" s="51">
        <f t="shared" si="564"/>
        <v>0</v>
      </c>
      <c r="S74" s="51">
        <f t="shared" si="564"/>
        <v>0</v>
      </c>
      <c r="T74" s="51">
        <f t="shared" si="564"/>
        <v>0</v>
      </c>
      <c r="U74" s="51">
        <f t="shared" si="564"/>
        <v>0</v>
      </c>
      <c r="V74" s="52">
        <f t="shared" si="564"/>
        <v>0</v>
      </c>
      <c r="W74" s="53">
        <f t="shared" si="564"/>
        <v>0</v>
      </c>
      <c r="X74" s="53">
        <f t="shared" si="574"/>
        <v>0</v>
      </c>
      <c r="Y74" s="53">
        <f t="shared" si="574"/>
        <v>0</v>
      </c>
      <c r="Z74" s="53">
        <f t="shared" si="574"/>
        <v>0</v>
      </c>
      <c r="AA74" s="53">
        <f t="shared" si="574"/>
        <v>0</v>
      </c>
      <c r="AB74" s="53">
        <f t="shared" si="574"/>
        <v>0</v>
      </c>
      <c r="AC74" s="53">
        <f t="shared" si="574"/>
        <v>0</v>
      </c>
      <c r="AD74" s="53">
        <f t="shared" si="574"/>
        <v>0</v>
      </c>
      <c r="AE74" s="54" t="e">
        <f t="shared" si="575"/>
        <v>#REF!</v>
      </c>
      <c r="AF74" s="55" t="s">
        <v>13</v>
      </c>
      <c r="AG74" s="56" t="e">
        <f t="shared" si="576"/>
        <v>#REF!</v>
      </c>
      <c r="AH74" s="57" t="e">
        <f t="shared" si="577"/>
        <v>#REF!</v>
      </c>
      <c r="AI74" s="55" t="s">
        <v>13</v>
      </c>
      <c r="AJ74" s="58" t="e">
        <f t="shared" si="578"/>
        <v>#REF!</v>
      </c>
      <c r="AK74" s="59" t="e">
        <f t="shared" si="212"/>
        <v>#REF!</v>
      </c>
      <c r="AL74" s="55" t="s">
        <v>13</v>
      </c>
      <c r="AM74" s="56" t="e">
        <f t="shared" si="579"/>
        <v>#REF!</v>
      </c>
      <c r="AN74" s="57" t="e">
        <f t="shared" si="580"/>
        <v>#REF!</v>
      </c>
      <c r="AO74" s="55" t="s">
        <v>2</v>
      </c>
      <c r="AP74" s="58" t="e">
        <f t="shared" si="581"/>
        <v>#REF!</v>
      </c>
      <c r="AQ74" s="59" t="e">
        <f t="shared" si="582"/>
        <v>#REF!</v>
      </c>
      <c r="AR74" s="55" t="s">
        <v>13</v>
      </c>
      <c r="AS74" s="56" t="e">
        <f t="shared" si="583"/>
        <v>#REF!</v>
      </c>
      <c r="AT74" s="57" t="e">
        <f t="shared" si="584"/>
        <v>#REF!</v>
      </c>
      <c r="AU74" s="55" t="s">
        <v>2</v>
      </c>
      <c r="AV74" s="58" t="e">
        <f t="shared" si="585"/>
        <v>#REF!</v>
      </c>
      <c r="AW74" s="59" t="e">
        <f t="shared" si="586"/>
        <v>#REF!</v>
      </c>
      <c r="AX74" s="55" t="s">
        <v>13</v>
      </c>
      <c r="AY74" s="56" t="e">
        <f t="shared" si="587"/>
        <v>#REF!</v>
      </c>
      <c r="AZ74" s="57" t="e">
        <f t="shared" si="588"/>
        <v>#REF!</v>
      </c>
      <c r="BA74" s="55" t="s">
        <v>13</v>
      </c>
      <c r="BB74" s="58" t="e">
        <f t="shared" si="589"/>
        <v>#REF!</v>
      </c>
      <c r="BC74" s="59" t="e">
        <f t="shared" si="590"/>
        <v>#REF!</v>
      </c>
      <c r="BD74" s="55" t="s">
        <v>13</v>
      </c>
      <c r="BE74" s="56" t="e">
        <f t="shared" si="587"/>
        <v>#REF!</v>
      </c>
      <c r="BF74" s="57" t="e">
        <f t="shared" si="591"/>
        <v>#REF!</v>
      </c>
      <c r="BG74" s="55" t="s">
        <v>13</v>
      </c>
      <c r="BH74" s="58" t="e">
        <f t="shared" si="589"/>
        <v>#REF!</v>
      </c>
      <c r="BI74" s="59" t="e">
        <f t="shared" si="592"/>
        <v>#REF!</v>
      </c>
      <c r="BJ74" s="55" t="s">
        <v>13</v>
      </c>
      <c r="BK74" s="56" t="e">
        <f t="shared" ref="BK74" si="648">HLOOKUP(BJ74,pain,2,FALSE)</f>
        <v>#REF!</v>
      </c>
      <c r="BL74" s="57" t="e">
        <f t="shared" si="594"/>
        <v>#REF!</v>
      </c>
      <c r="BM74" s="55" t="s">
        <v>13</v>
      </c>
      <c r="BN74" s="58" t="e">
        <f t="shared" ref="BN74" si="649">HLOOKUP(BM74,pain,2,FALSE)</f>
        <v>#REF!</v>
      </c>
      <c r="BO74" s="59" t="e">
        <f t="shared" si="596"/>
        <v>#REF!</v>
      </c>
      <c r="BP74" s="55" t="s">
        <v>13</v>
      </c>
      <c r="BQ74" s="56" t="e">
        <f t="shared" ref="BQ74" si="650">HLOOKUP(BP74,pain,2,FALSE)</f>
        <v>#REF!</v>
      </c>
      <c r="BR74" s="57" t="e">
        <f t="shared" si="598"/>
        <v>#REF!</v>
      </c>
      <c r="BS74" s="55" t="s">
        <v>13</v>
      </c>
      <c r="BT74" s="58" t="e">
        <f t="shared" ref="BT74" si="651">HLOOKUP(BS74,pain,2,FALSE)</f>
        <v>#REF!</v>
      </c>
      <c r="BU74" s="59" t="e">
        <f t="shared" si="600"/>
        <v>#REF!</v>
      </c>
      <c r="BV74" s="55" t="s">
        <v>13</v>
      </c>
      <c r="BW74" s="56" t="e">
        <f t="shared" ref="BW74" si="652">HLOOKUP(BV74,pain,2,FALSE)</f>
        <v>#REF!</v>
      </c>
      <c r="BX74" s="57" t="e">
        <f t="shared" si="602"/>
        <v>#REF!</v>
      </c>
      <c r="BY74" s="55" t="s">
        <v>13</v>
      </c>
      <c r="BZ74" s="58" t="e">
        <f t="shared" ref="BZ74" si="653">HLOOKUP(BY74,pain,2,FALSE)</f>
        <v>#REF!</v>
      </c>
      <c r="CA74" s="59" t="e">
        <f t="shared" si="604"/>
        <v>#REF!</v>
      </c>
      <c r="CB74" s="55" t="s">
        <v>13</v>
      </c>
      <c r="CC74" s="56" t="e">
        <f t="shared" ref="CC74" si="654">HLOOKUP(CB74,pain,2,FALSE)</f>
        <v>#REF!</v>
      </c>
      <c r="CD74" s="57" t="e">
        <f t="shared" si="606"/>
        <v>#REF!</v>
      </c>
      <c r="CE74" s="55" t="s">
        <v>13</v>
      </c>
      <c r="CF74" s="58" t="e">
        <f t="shared" ref="CF74" si="655">HLOOKUP(CE74,pain,2,FALSE)</f>
        <v>#REF!</v>
      </c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5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/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/>
      <c r="GQ74" s="25"/>
      <c r="GR74" s="25"/>
      <c r="GS74" s="25"/>
      <c r="GT74" s="25"/>
      <c r="GU74" s="25"/>
      <c r="GV74" s="25"/>
      <c r="GW74" s="25"/>
      <c r="GX74" s="25"/>
      <c r="GY74" s="25"/>
      <c r="GZ74" s="25"/>
      <c r="HA74" s="25"/>
      <c r="HB74" s="25"/>
      <c r="HC74" s="25"/>
      <c r="HD74" s="25"/>
      <c r="HE74" s="25"/>
      <c r="HF74" s="25"/>
      <c r="HG74" s="25"/>
      <c r="HH74" s="25"/>
    </row>
    <row r="75" spans="1:216" ht="21.75" thickTop="1" thickBot="1" x14ac:dyDescent="0.35">
      <c r="A75" s="66"/>
      <c r="B75" s="67"/>
      <c r="C75" s="42">
        <v>0</v>
      </c>
      <c r="D75" s="43">
        <f t="shared" si="573"/>
        <v>2</v>
      </c>
      <c r="E75" s="44">
        <f t="shared" si="573"/>
        <v>0</v>
      </c>
      <c r="F75" s="44">
        <f t="shared" si="573"/>
        <v>0</v>
      </c>
      <c r="G75" s="45">
        <f t="shared" si="573"/>
        <v>0</v>
      </c>
      <c r="H75" s="45">
        <f t="shared" si="573"/>
        <v>0</v>
      </c>
      <c r="I75" s="45">
        <f t="shared" si="573"/>
        <v>0</v>
      </c>
      <c r="J75" s="45">
        <f t="shared" si="573"/>
        <v>0</v>
      </c>
      <c r="K75" s="45">
        <f t="shared" si="573"/>
        <v>0</v>
      </c>
      <c r="L75" s="46">
        <f t="shared" si="573"/>
        <v>0</v>
      </c>
      <c r="M75" s="47">
        <f t="shared" si="573"/>
        <v>16</v>
      </c>
      <c r="N75" s="48">
        <f t="shared" si="564"/>
        <v>0</v>
      </c>
      <c r="O75" s="49">
        <f t="shared" si="564"/>
        <v>0</v>
      </c>
      <c r="P75" s="49">
        <f t="shared" si="564"/>
        <v>0</v>
      </c>
      <c r="Q75" s="50">
        <f t="shared" si="564"/>
        <v>0</v>
      </c>
      <c r="R75" s="51">
        <f t="shared" si="564"/>
        <v>0</v>
      </c>
      <c r="S75" s="51">
        <f t="shared" si="564"/>
        <v>0</v>
      </c>
      <c r="T75" s="51">
        <f t="shared" si="564"/>
        <v>0</v>
      </c>
      <c r="U75" s="51">
        <f t="shared" si="564"/>
        <v>0</v>
      </c>
      <c r="V75" s="52">
        <f t="shared" si="564"/>
        <v>0</v>
      </c>
      <c r="W75" s="53">
        <f t="shared" si="564"/>
        <v>0</v>
      </c>
      <c r="X75" s="53">
        <f t="shared" si="574"/>
        <v>0</v>
      </c>
      <c r="Y75" s="53">
        <f t="shared" si="574"/>
        <v>0</v>
      </c>
      <c r="Z75" s="53">
        <f t="shared" si="574"/>
        <v>0</v>
      </c>
      <c r="AA75" s="53">
        <f t="shared" si="574"/>
        <v>0</v>
      </c>
      <c r="AB75" s="53">
        <f t="shared" si="574"/>
        <v>0</v>
      </c>
      <c r="AC75" s="53">
        <f t="shared" si="574"/>
        <v>0</v>
      </c>
      <c r="AD75" s="53">
        <f t="shared" si="574"/>
        <v>0</v>
      </c>
      <c r="AE75" s="54" t="e">
        <f t="shared" si="575"/>
        <v>#REF!</v>
      </c>
      <c r="AF75" s="55" t="s">
        <v>13</v>
      </c>
      <c r="AG75" s="56" t="e">
        <f t="shared" si="576"/>
        <v>#REF!</v>
      </c>
      <c r="AH75" s="57" t="e">
        <f t="shared" si="577"/>
        <v>#REF!</v>
      </c>
      <c r="AI75" s="55" t="s">
        <v>13</v>
      </c>
      <c r="AJ75" s="58" t="e">
        <f t="shared" si="578"/>
        <v>#REF!</v>
      </c>
      <c r="AK75" s="59" t="e">
        <f t="shared" si="212"/>
        <v>#REF!</v>
      </c>
      <c r="AL75" s="55" t="s">
        <v>13</v>
      </c>
      <c r="AM75" s="56" t="e">
        <f t="shared" si="579"/>
        <v>#REF!</v>
      </c>
      <c r="AN75" s="57" t="e">
        <f t="shared" si="580"/>
        <v>#REF!</v>
      </c>
      <c r="AO75" s="55" t="s">
        <v>2</v>
      </c>
      <c r="AP75" s="58" t="e">
        <f t="shared" si="581"/>
        <v>#REF!</v>
      </c>
      <c r="AQ75" s="59" t="e">
        <f t="shared" si="582"/>
        <v>#REF!</v>
      </c>
      <c r="AR75" s="55" t="s">
        <v>13</v>
      </c>
      <c r="AS75" s="56" t="e">
        <f t="shared" si="583"/>
        <v>#REF!</v>
      </c>
      <c r="AT75" s="57" t="e">
        <f t="shared" si="584"/>
        <v>#REF!</v>
      </c>
      <c r="AU75" s="55" t="s">
        <v>2</v>
      </c>
      <c r="AV75" s="58" t="e">
        <f t="shared" si="585"/>
        <v>#REF!</v>
      </c>
      <c r="AW75" s="59" t="e">
        <f t="shared" si="586"/>
        <v>#REF!</v>
      </c>
      <c r="AX75" s="55" t="s">
        <v>13</v>
      </c>
      <c r="AY75" s="56" t="e">
        <f t="shared" si="587"/>
        <v>#REF!</v>
      </c>
      <c r="AZ75" s="57" t="e">
        <f t="shared" si="588"/>
        <v>#REF!</v>
      </c>
      <c r="BA75" s="55" t="s">
        <v>13</v>
      </c>
      <c r="BB75" s="58" t="e">
        <f t="shared" si="589"/>
        <v>#REF!</v>
      </c>
      <c r="BC75" s="59" t="e">
        <f t="shared" si="590"/>
        <v>#REF!</v>
      </c>
      <c r="BD75" s="55" t="s">
        <v>13</v>
      </c>
      <c r="BE75" s="56" t="e">
        <f t="shared" si="587"/>
        <v>#REF!</v>
      </c>
      <c r="BF75" s="57" t="e">
        <f t="shared" si="591"/>
        <v>#REF!</v>
      </c>
      <c r="BG75" s="55" t="s">
        <v>13</v>
      </c>
      <c r="BH75" s="58" t="e">
        <f t="shared" si="589"/>
        <v>#REF!</v>
      </c>
      <c r="BI75" s="59" t="e">
        <f t="shared" si="592"/>
        <v>#REF!</v>
      </c>
      <c r="BJ75" s="55" t="s">
        <v>13</v>
      </c>
      <c r="BK75" s="56" t="e">
        <f t="shared" ref="BK75" si="656">HLOOKUP(BJ75,pain,2,FALSE)</f>
        <v>#REF!</v>
      </c>
      <c r="BL75" s="57" t="e">
        <f t="shared" si="594"/>
        <v>#REF!</v>
      </c>
      <c r="BM75" s="55" t="s">
        <v>13</v>
      </c>
      <c r="BN75" s="58" t="e">
        <f t="shared" ref="BN75" si="657">HLOOKUP(BM75,pain,2,FALSE)</f>
        <v>#REF!</v>
      </c>
      <c r="BO75" s="59" t="e">
        <f t="shared" si="596"/>
        <v>#REF!</v>
      </c>
      <c r="BP75" s="55" t="s">
        <v>13</v>
      </c>
      <c r="BQ75" s="56" t="e">
        <f t="shared" ref="BQ75" si="658">HLOOKUP(BP75,pain,2,FALSE)</f>
        <v>#REF!</v>
      </c>
      <c r="BR75" s="57" t="e">
        <f t="shared" si="598"/>
        <v>#REF!</v>
      </c>
      <c r="BS75" s="55" t="s">
        <v>13</v>
      </c>
      <c r="BT75" s="58" t="e">
        <f t="shared" ref="BT75" si="659">HLOOKUP(BS75,pain,2,FALSE)</f>
        <v>#REF!</v>
      </c>
      <c r="BU75" s="59" t="e">
        <f t="shared" si="600"/>
        <v>#REF!</v>
      </c>
      <c r="BV75" s="55" t="s">
        <v>13</v>
      </c>
      <c r="BW75" s="56" t="e">
        <f t="shared" ref="BW75" si="660">HLOOKUP(BV75,pain,2,FALSE)</f>
        <v>#REF!</v>
      </c>
      <c r="BX75" s="57" t="e">
        <f t="shared" si="602"/>
        <v>#REF!</v>
      </c>
      <c r="BY75" s="55" t="s">
        <v>13</v>
      </c>
      <c r="BZ75" s="58" t="e">
        <f t="shared" ref="BZ75" si="661">HLOOKUP(BY75,pain,2,FALSE)</f>
        <v>#REF!</v>
      </c>
      <c r="CA75" s="59" t="e">
        <f t="shared" si="604"/>
        <v>#REF!</v>
      </c>
      <c r="CB75" s="55" t="s">
        <v>13</v>
      </c>
      <c r="CC75" s="56" t="e">
        <f t="shared" ref="CC75" si="662">HLOOKUP(CB75,pain,2,FALSE)</f>
        <v>#REF!</v>
      </c>
      <c r="CD75" s="57" t="e">
        <f t="shared" si="606"/>
        <v>#REF!</v>
      </c>
      <c r="CE75" s="55" t="s">
        <v>13</v>
      </c>
      <c r="CF75" s="58" t="e">
        <f t="shared" ref="CF75" si="663">HLOOKUP(CE75,pain,2,FALSE)</f>
        <v>#REF!</v>
      </c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  <c r="CS75" s="25"/>
      <c r="CT75" s="25"/>
      <c r="CU75" s="25"/>
      <c r="CV75" s="25"/>
      <c r="CW75" s="25"/>
      <c r="CX75" s="25"/>
      <c r="CY75" s="25"/>
      <c r="CZ75" s="25"/>
      <c r="DA75" s="25"/>
      <c r="DB75" s="25"/>
      <c r="DC75" s="25"/>
      <c r="DD75" s="25"/>
      <c r="DE75" s="25"/>
      <c r="DF75" s="25"/>
      <c r="DG75" s="25"/>
      <c r="DH75" s="25"/>
      <c r="DI75" s="25"/>
      <c r="DJ75" s="25"/>
      <c r="DK75" s="25"/>
      <c r="DL75" s="25"/>
      <c r="DM75" s="25"/>
      <c r="DN75" s="25"/>
      <c r="DO75" s="25"/>
      <c r="DP75" s="25"/>
      <c r="DQ75" s="25"/>
      <c r="DR75" s="25"/>
      <c r="DS75" s="25"/>
      <c r="DT75" s="25"/>
      <c r="DU75" s="25"/>
      <c r="DV75" s="25"/>
      <c r="DW75" s="25"/>
      <c r="DX75" s="25"/>
      <c r="DY75" s="25"/>
      <c r="DZ75" s="25"/>
      <c r="EA75" s="25"/>
      <c r="EB75" s="25"/>
      <c r="EC75" s="25"/>
      <c r="ED75" s="25"/>
      <c r="EE75" s="25"/>
      <c r="EF75" s="25"/>
      <c r="EG75" s="25"/>
      <c r="EH75" s="25"/>
      <c r="EI75" s="25"/>
      <c r="EJ75" s="25"/>
      <c r="EK75" s="25"/>
      <c r="EL75" s="25"/>
      <c r="EM75" s="25"/>
      <c r="EN75" s="25"/>
      <c r="EO75" s="25"/>
      <c r="EP75" s="25"/>
      <c r="EQ75" s="25"/>
      <c r="ER75" s="25"/>
      <c r="ES75" s="25"/>
      <c r="ET75" s="25"/>
      <c r="EU75" s="25"/>
      <c r="EV75" s="25"/>
      <c r="EW75" s="25"/>
      <c r="EX75" s="25"/>
      <c r="EY75" s="25"/>
      <c r="EZ75" s="25"/>
      <c r="FA75" s="25"/>
      <c r="FB75" s="25"/>
      <c r="FC75" s="25"/>
      <c r="FD75" s="25"/>
      <c r="FE75" s="25"/>
      <c r="FF75" s="25"/>
      <c r="FG75" s="25"/>
      <c r="FH75" s="25"/>
      <c r="FI75" s="25"/>
      <c r="FJ75" s="25"/>
      <c r="FK75" s="25"/>
      <c r="FL75" s="25"/>
      <c r="FM75" s="25"/>
      <c r="FN75" s="25"/>
      <c r="FO75" s="25"/>
      <c r="FP75" s="25"/>
      <c r="FQ75" s="25"/>
      <c r="FR75" s="25"/>
      <c r="FS75" s="25"/>
      <c r="FT75" s="25"/>
      <c r="FU75" s="25"/>
      <c r="FV75" s="25"/>
      <c r="FW75" s="25"/>
      <c r="FX75" s="25"/>
      <c r="FY75" s="25"/>
      <c r="FZ75" s="25"/>
      <c r="GA75" s="25"/>
      <c r="GB75" s="25"/>
      <c r="GC75" s="25"/>
      <c r="GD75" s="25"/>
      <c r="GE75" s="25"/>
      <c r="GF75" s="25"/>
      <c r="GG75" s="25"/>
      <c r="GH75" s="25"/>
      <c r="GI75" s="25"/>
      <c r="GJ75" s="25"/>
      <c r="GK75" s="25"/>
      <c r="GL75" s="25"/>
      <c r="GM75" s="25"/>
      <c r="GN75" s="25"/>
      <c r="GO75" s="25"/>
      <c r="GP75" s="25"/>
      <c r="GQ75" s="25"/>
      <c r="GR75" s="25"/>
      <c r="GS75" s="25"/>
      <c r="GT75" s="25"/>
      <c r="GU75" s="25"/>
      <c r="GV75" s="25"/>
      <c r="GW75" s="25"/>
      <c r="GX75" s="25"/>
      <c r="GY75" s="25"/>
      <c r="GZ75" s="25"/>
      <c r="HA75" s="25"/>
      <c r="HB75" s="25"/>
      <c r="HC75" s="25"/>
      <c r="HD75" s="25"/>
      <c r="HE75" s="25"/>
      <c r="HF75" s="25"/>
      <c r="HG75" s="25"/>
      <c r="HH75" s="25"/>
    </row>
    <row r="76" spans="1:216" ht="21.75" thickTop="1" thickBot="1" x14ac:dyDescent="0.35">
      <c r="A76" s="66"/>
      <c r="B76" s="67"/>
      <c r="C76" s="42">
        <v>0</v>
      </c>
      <c r="D76" s="43">
        <f t="shared" si="573"/>
        <v>2</v>
      </c>
      <c r="E76" s="44">
        <f t="shared" si="573"/>
        <v>0</v>
      </c>
      <c r="F76" s="44">
        <f t="shared" si="573"/>
        <v>0</v>
      </c>
      <c r="G76" s="45">
        <f t="shared" si="573"/>
        <v>0</v>
      </c>
      <c r="H76" s="45">
        <f t="shared" si="573"/>
        <v>0</v>
      </c>
      <c r="I76" s="45">
        <f t="shared" si="573"/>
        <v>0</v>
      </c>
      <c r="J76" s="45">
        <f t="shared" si="573"/>
        <v>0</v>
      </c>
      <c r="K76" s="45">
        <f t="shared" si="573"/>
        <v>0</v>
      </c>
      <c r="L76" s="46">
        <f t="shared" si="573"/>
        <v>0</v>
      </c>
      <c r="M76" s="47">
        <f t="shared" si="573"/>
        <v>16</v>
      </c>
      <c r="N76" s="48">
        <f t="shared" si="564"/>
        <v>0</v>
      </c>
      <c r="O76" s="49">
        <f t="shared" si="564"/>
        <v>0</v>
      </c>
      <c r="P76" s="49">
        <f t="shared" si="564"/>
        <v>0</v>
      </c>
      <c r="Q76" s="50">
        <f t="shared" si="564"/>
        <v>0</v>
      </c>
      <c r="R76" s="51">
        <f t="shared" si="564"/>
        <v>0</v>
      </c>
      <c r="S76" s="51">
        <f t="shared" si="564"/>
        <v>0</v>
      </c>
      <c r="T76" s="51">
        <f t="shared" si="564"/>
        <v>0</v>
      </c>
      <c r="U76" s="51">
        <f t="shared" si="564"/>
        <v>0</v>
      </c>
      <c r="V76" s="52">
        <f t="shared" si="564"/>
        <v>0</v>
      </c>
      <c r="W76" s="53">
        <f t="shared" si="564"/>
        <v>0</v>
      </c>
      <c r="X76" s="53">
        <f t="shared" si="574"/>
        <v>0</v>
      </c>
      <c r="Y76" s="53">
        <f t="shared" si="574"/>
        <v>0</v>
      </c>
      <c r="Z76" s="53">
        <f t="shared" si="574"/>
        <v>0</v>
      </c>
      <c r="AA76" s="53">
        <f t="shared" si="574"/>
        <v>0</v>
      </c>
      <c r="AB76" s="53">
        <f t="shared" si="574"/>
        <v>0</v>
      </c>
      <c r="AC76" s="53">
        <f t="shared" si="574"/>
        <v>0</v>
      </c>
      <c r="AD76" s="53">
        <f t="shared" si="574"/>
        <v>0</v>
      </c>
      <c r="AE76" s="54" t="e">
        <f t="shared" si="575"/>
        <v>#REF!</v>
      </c>
      <c r="AF76" s="55" t="s">
        <v>13</v>
      </c>
      <c r="AG76" s="56" t="e">
        <f t="shared" si="576"/>
        <v>#REF!</v>
      </c>
      <c r="AH76" s="57" t="e">
        <f t="shared" si="577"/>
        <v>#REF!</v>
      </c>
      <c r="AI76" s="55" t="s">
        <v>13</v>
      </c>
      <c r="AJ76" s="58" t="e">
        <f t="shared" si="578"/>
        <v>#REF!</v>
      </c>
      <c r="AK76" s="59" t="e">
        <f t="shared" si="212"/>
        <v>#REF!</v>
      </c>
      <c r="AL76" s="55" t="s">
        <v>13</v>
      </c>
      <c r="AM76" s="56" t="e">
        <f t="shared" si="579"/>
        <v>#REF!</v>
      </c>
      <c r="AN76" s="57" t="e">
        <f t="shared" si="580"/>
        <v>#REF!</v>
      </c>
      <c r="AO76" s="55" t="s">
        <v>2</v>
      </c>
      <c r="AP76" s="58" t="e">
        <f t="shared" si="581"/>
        <v>#REF!</v>
      </c>
      <c r="AQ76" s="59" t="e">
        <f t="shared" si="582"/>
        <v>#REF!</v>
      </c>
      <c r="AR76" s="55" t="s">
        <v>13</v>
      </c>
      <c r="AS76" s="56" t="e">
        <f t="shared" si="583"/>
        <v>#REF!</v>
      </c>
      <c r="AT76" s="57" t="e">
        <f t="shared" si="584"/>
        <v>#REF!</v>
      </c>
      <c r="AU76" s="55" t="s">
        <v>2</v>
      </c>
      <c r="AV76" s="58" t="e">
        <f t="shared" si="585"/>
        <v>#REF!</v>
      </c>
      <c r="AW76" s="59" t="e">
        <f t="shared" si="586"/>
        <v>#REF!</v>
      </c>
      <c r="AX76" s="55" t="s">
        <v>13</v>
      </c>
      <c r="AY76" s="56" t="e">
        <f t="shared" si="587"/>
        <v>#REF!</v>
      </c>
      <c r="AZ76" s="57" t="e">
        <f t="shared" si="588"/>
        <v>#REF!</v>
      </c>
      <c r="BA76" s="55" t="s">
        <v>13</v>
      </c>
      <c r="BB76" s="58" t="e">
        <f t="shared" si="589"/>
        <v>#REF!</v>
      </c>
      <c r="BC76" s="59" t="e">
        <f t="shared" si="590"/>
        <v>#REF!</v>
      </c>
      <c r="BD76" s="55" t="s">
        <v>13</v>
      </c>
      <c r="BE76" s="56" t="e">
        <f t="shared" si="587"/>
        <v>#REF!</v>
      </c>
      <c r="BF76" s="57" t="e">
        <f t="shared" si="591"/>
        <v>#REF!</v>
      </c>
      <c r="BG76" s="55" t="s">
        <v>13</v>
      </c>
      <c r="BH76" s="58" t="e">
        <f t="shared" si="589"/>
        <v>#REF!</v>
      </c>
      <c r="BI76" s="59" t="e">
        <f t="shared" si="592"/>
        <v>#REF!</v>
      </c>
      <c r="BJ76" s="55" t="s">
        <v>13</v>
      </c>
      <c r="BK76" s="56" t="e">
        <f t="shared" ref="BK76" si="664">HLOOKUP(BJ76,pain,2,FALSE)</f>
        <v>#REF!</v>
      </c>
      <c r="BL76" s="57" t="e">
        <f t="shared" si="594"/>
        <v>#REF!</v>
      </c>
      <c r="BM76" s="55" t="s">
        <v>13</v>
      </c>
      <c r="BN76" s="58" t="e">
        <f t="shared" ref="BN76" si="665">HLOOKUP(BM76,pain,2,FALSE)</f>
        <v>#REF!</v>
      </c>
      <c r="BO76" s="59" t="e">
        <f t="shared" si="596"/>
        <v>#REF!</v>
      </c>
      <c r="BP76" s="55" t="s">
        <v>13</v>
      </c>
      <c r="BQ76" s="56" t="e">
        <f t="shared" ref="BQ76" si="666">HLOOKUP(BP76,pain,2,FALSE)</f>
        <v>#REF!</v>
      </c>
      <c r="BR76" s="57" t="e">
        <f t="shared" si="598"/>
        <v>#REF!</v>
      </c>
      <c r="BS76" s="55" t="s">
        <v>13</v>
      </c>
      <c r="BT76" s="58" t="e">
        <f t="shared" ref="BT76" si="667">HLOOKUP(BS76,pain,2,FALSE)</f>
        <v>#REF!</v>
      </c>
      <c r="BU76" s="59" t="e">
        <f t="shared" si="600"/>
        <v>#REF!</v>
      </c>
      <c r="BV76" s="55" t="s">
        <v>13</v>
      </c>
      <c r="BW76" s="56" t="e">
        <f t="shared" ref="BW76" si="668">HLOOKUP(BV76,pain,2,FALSE)</f>
        <v>#REF!</v>
      </c>
      <c r="BX76" s="57" t="e">
        <f t="shared" si="602"/>
        <v>#REF!</v>
      </c>
      <c r="BY76" s="55" t="s">
        <v>13</v>
      </c>
      <c r="BZ76" s="58" t="e">
        <f t="shared" ref="BZ76" si="669">HLOOKUP(BY76,pain,2,FALSE)</f>
        <v>#REF!</v>
      </c>
      <c r="CA76" s="59" t="e">
        <f t="shared" si="604"/>
        <v>#REF!</v>
      </c>
      <c r="CB76" s="55" t="s">
        <v>13</v>
      </c>
      <c r="CC76" s="56" t="e">
        <f t="shared" ref="CC76" si="670">HLOOKUP(CB76,pain,2,FALSE)</f>
        <v>#REF!</v>
      </c>
      <c r="CD76" s="57" t="e">
        <f t="shared" si="606"/>
        <v>#REF!</v>
      </c>
      <c r="CE76" s="55" t="s">
        <v>13</v>
      </c>
      <c r="CF76" s="58" t="e">
        <f t="shared" ref="CF76" si="671">HLOOKUP(CE76,pain,2,FALSE)</f>
        <v>#REF!</v>
      </c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/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/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/>
    </row>
    <row r="77" spans="1:216" ht="21.75" thickTop="1" thickBot="1" x14ac:dyDescent="0.35">
      <c r="A77" s="68" t="s">
        <v>31</v>
      </c>
      <c r="C77" s="42">
        <v>0</v>
      </c>
      <c r="D77" s="43">
        <f t="shared" si="573"/>
        <v>2</v>
      </c>
      <c r="E77" s="44">
        <f t="shared" si="573"/>
        <v>0</v>
      </c>
      <c r="F77" s="44">
        <f t="shared" si="573"/>
        <v>0</v>
      </c>
      <c r="G77" s="45">
        <f t="shared" si="573"/>
        <v>0</v>
      </c>
      <c r="H77" s="45">
        <f t="shared" si="573"/>
        <v>0</v>
      </c>
      <c r="I77" s="45">
        <f t="shared" si="573"/>
        <v>0</v>
      </c>
      <c r="J77" s="45">
        <f t="shared" si="573"/>
        <v>0</v>
      </c>
      <c r="K77" s="45">
        <f t="shared" si="573"/>
        <v>0</v>
      </c>
      <c r="L77" s="46">
        <f t="shared" si="573"/>
        <v>0</v>
      </c>
      <c r="M77" s="47">
        <f t="shared" si="573"/>
        <v>15</v>
      </c>
      <c r="N77" s="48">
        <f t="shared" si="564"/>
        <v>1</v>
      </c>
      <c r="O77" s="49">
        <f t="shared" si="564"/>
        <v>0</v>
      </c>
      <c r="P77" s="49">
        <f t="shared" si="564"/>
        <v>0</v>
      </c>
      <c r="Q77" s="50">
        <f t="shared" si="564"/>
        <v>0</v>
      </c>
      <c r="R77" s="51">
        <f t="shared" si="564"/>
        <v>0</v>
      </c>
      <c r="S77" s="51">
        <f t="shared" si="564"/>
        <v>0</v>
      </c>
      <c r="T77" s="51">
        <f t="shared" si="564"/>
        <v>0</v>
      </c>
      <c r="U77" s="51">
        <f t="shared" si="564"/>
        <v>0</v>
      </c>
      <c r="V77" s="52">
        <f t="shared" si="564"/>
        <v>0</v>
      </c>
      <c r="W77" s="53">
        <f t="shared" si="564"/>
        <v>0</v>
      </c>
      <c r="X77" s="53">
        <f t="shared" si="574"/>
        <v>0</v>
      </c>
      <c r="Y77" s="53">
        <f t="shared" si="574"/>
        <v>0</v>
      </c>
      <c r="Z77" s="53">
        <f t="shared" si="574"/>
        <v>0</v>
      </c>
      <c r="AA77" s="53">
        <f t="shared" si="574"/>
        <v>0</v>
      </c>
      <c r="AB77" s="53">
        <f t="shared" si="574"/>
        <v>0</v>
      </c>
      <c r="AC77" s="53">
        <f t="shared" si="574"/>
        <v>0</v>
      </c>
      <c r="AD77" s="53">
        <f t="shared" si="574"/>
        <v>0</v>
      </c>
      <c r="AE77" s="69" t="e">
        <f t="shared" si="575"/>
        <v>#REF!</v>
      </c>
      <c r="AF77" s="70" t="s">
        <v>14</v>
      </c>
      <c r="AG77" s="71" t="e">
        <f t="shared" si="576"/>
        <v>#REF!</v>
      </c>
      <c r="AH77" s="72">
        <v>0</v>
      </c>
      <c r="AI77" s="70" t="s">
        <v>13</v>
      </c>
      <c r="AJ77" s="73" t="e">
        <f t="shared" si="578"/>
        <v>#REF!</v>
      </c>
      <c r="AK77" s="74" t="e">
        <f t="shared" si="212"/>
        <v>#REF!</v>
      </c>
      <c r="AL77" s="70" t="s">
        <v>13</v>
      </c>
      <c r="AM77" s="71" t="e">
        <f t="shared" si="579"/>
        <v>#REF!</v>
      </c>
      <c r="AN77" s="75" t="e">
        <f t="shared" si="580"/>
        <v>#REF!</v>
      </c>
      <c r="AO77" s="76" t="s">
        <v>2</v>
      </c>
      <c r="AP77" s="77" t="e">
        <f t="shared" si="581"/>
        <v>#REF!</v>
      </c>
      <c r="AQ77" s="78" t="e">
        <f t="shared" si="582"/>
        <v>#REF!</v>
      </c>
      <c r="AR77" s="76" t="s">
        <v>13</v>
      </c>
      <c r="AS77" s="79" t="e">
        <f t="shared" si="583"/>
        <v>#REF!</v>
      </c>
      <c r="AT77" s="80" t="e">
        <f t="shared" si="584"/>
        <v>#REF!</v>
      </c>
      <c r="AU77" s="81" t="s">
        <v>2</v>
      </c>
      <c r="AV77" s="82" t="e">
        <f t="shared" si="585"/>
        <v>#REF!</v>
      </c>
      <c r="AW77" s="83" t="e">
        <f t="shared" si="586"/>
        <v>#REF!</v>
      </c>
      <c r="AX77" s="81" t="s">
        <v>13</v>
      </c>
      <c r="AY77" s="84" t="e">
        <f t="shared" si="587"/>
        <v>#REF!</v>
      </c>
      <c r="AZ77" s="80" t="e">
        <f t="shared" si="588"/>
        <v>#REF!</v>
      </c>
      <c r="BA77" s="81" t="s">
        <v>13</v>
      </c>
      <c r="BB77" s="82" t="e">
        <f t="shared" si="589"/>
        <v>#REF!</v>
      </c>
      <c r="BC77" s="83" t="e">
        <f t="shared" si="590"/>
        <v>#REF!</v>
      </c>
      <c r="BD77" s="81" t="s">
        <v>13</v>
      </c>
      <c r="BE77" s="84" t="e">
        <f t="shared" si="587"/>
        <v>#REF!</v>
      </c>
      <c r="BF77" s="80" t="e">
        <f t="shared" si="591"/>
        <v>#REF!</v>
      </c>
      <c r="BG77" s="81" t="s">
        <v>13</v>
      </c>
      <c r="BH77" s="82" t="e">
        <f t="shared" si="589"/>
        <v>#REF!</v>
      </c>
      <c r="BI77" s="83" t="e">
        <f t="shared" si="592"/>
        <v>#REF!</v>
      </c>
      <c r="BJ77" s="81" t="s">
        <v>13</v>
      </c>
      <c r="BK77" s="84" t="e">
        <f t="shared" ref="BK77" si="672">HLOOKUP(BJ77,pain,2,FALSE)</f>
        <v>#REF!</v>
      </c>
      <c r="BL77" s="80" t="e">
        <f t="shared" si="594"/>
        <v>#REF!</v>
      </c>
      <c r="BM77" s="81" t="s">
        <v>13</v>
      </c>
      <c r="BN77" s="82" t="e">
        <f t="shared" ref="BN77" si="673">HLOOKUP(BM77,pain,2,FALSE)</f>
        <v>#REF!</v>
      </c>
      <c r="BO77" s="83" t="e">
        <f t="shared" si="596"/>
        <v>#REF!</v>
      </c>
      <c r="BP77" s="81" t="s">
        <v>13</v>
      </c>
      <c r="BQ77" s="84" t="e">
        <f t="shared" ref="BQ77" si="674">HLOOKUP(BP77,pain,2,FALSE)</f>
        <v>#REF!</v>
      </c>
      <c r="BR77" s="80" t="e">
        <f t="shared" si="598"/>
        <v>#REF!</v>
      </c>
      <c r="BS77" s="81" t="s">
        <v>13</v>
      </c>
      <c r="BT77" s="82" t="e">
        <f t="shared" ref="BT77" si="675">HLOOKUP(BS77,pain,2,FALSE)</f>
        <v>#REF!</v>
      </c>
      <c r="BU77" s="83" t="e">
        <f t="shared" si="600"/>
        <v>#REF!</v>
      </c>
      <c r="BV77" s="81" t="s">
        <v>13</v>
      </c>
      <c r="BW77" s="84" t="e">
        <f t="shared" ref="BW77" si="676">HLOOKUP(BV77,pain,2,FALSE)</f>
        <v>#REF!</v>
      </c>
      <c r="BX77" s="80" t="e">
        <f t="shared" si="602"/>
        <v>#REF!</v>
      </c>
      <c r="BY77" s="81" t="s">
        <v>13</v>
      </c>
      <c r="BZ77" s="82" t="e">
        <f t="shared" ref="BZ77" si="677">HLOOKUP(BY77,pain,2,FALSE)</f>
        <v>#REF!</v>
      </c>
      <c r="CA77" s="83" t="e">
        <f t="shared" si="604"/>
        <v>#REF!</v>
      </c>
      <c r="CB77" s="81" t="s">
        <v>13</v>
      </c>
      <c r="CC77" s="84" t="e">
        <f t="shared" ref="CC77" si="678">HLOOKUP(CB77,pain,2,FALSE)</f>
        <v>#REF!</v>
      </c>
      <c r="CD77" s="80" t="e">
        <f t="shared" si="606"/>
        <v>#REF!</v>
      </c>
      <c r="CE77" s="81" t="s">
        <v>13</v>
      </c>
      <c r="CF77" s="82" t="e">
        <f t="shared" ref="CF77" si="679">HLOOKUP(CE77,pain,2,FALSE)</f>
        <v>#REF!</v>
      </c>
    </row>
    <row r="78" spans="1:216" s="85" customFormat="1" ht="21" thickTop="1" x14ac:dyDescent="0.3">
      <c r="D78" s="86">
        <f t="shared" ref="D78:Z78" si="680">SUM(D4:D77)</f>
        <v>180</v>
      </c>
      <c r="E78" s="86">
        <f t="shared" si="680"/>
        <v>1</v>
      </c>
      <c r="F78" s="86">
        <f t="shared" si="680"/>
        <v>0</v>
      </c>
      <c r="G78" s="86">
        <f t="shared" si="680"/>
        <v>1</v>
      </c>
      <c r="H78" s="86">
        <f t="shared" si="680"/>
        <v>10</v>
      </c>
      <c r="I78" s="86">
        <f t="shared" si="680"/>
        <v>1</v>
      </c>
      <c r="J78" s="86">
        <f t="shared" si="680"/>
        <v>5</v>
      </c>
      <c r="K78" s="86">
        <f t="shared" si="680"/>
        <v>5</v>
      </c>
      <c r="L78" s="86">
        <f t="shared" si="680"/>
        <v>0</v>
      </c>
      <c r="M78" s="86">
        <f t="shared" si="680"/>
        <v>1084</v>
      </c>
      <c r="N78" s="86">
        <f t="shared" si="680"/>
        <v>18</v>
      </c>
      <c r="O78" s="86">
        <f t="shared" si="680"/>
        <v>6</v>
      </c>
      <c r="P78" s="86">
        <f t="shared" si="680"/>
        <v>3</v>
      </c>
      <c r="Q78" s="86">
        <f t="shared" si="680"/>
        <v>15</v>
      </c>
      <c r="R78" s="86">
        <f t="shared" si="680"/>
        <v>0</v>
      </c>
      <c r="S78" s="86">
        <f t="shared" si="680"/>
        <v>0</v>
      </c>
      <c r="T78" s="86">
        <f t="shared" si="680"/>
        <v>0</v>
      </c>
      <c r="U78" s="86">
        <f t="shared" si="680"/>
        <v>1</v>
      </c>
      <c r="V78" s="86">
        <f t="shared" si="680"/>
        <v>2</v>
      </c>
      <c r="W78" s="86">
        <f t="shared" si="680"/>
        <v>0</v>
      </c>
      <c r="X78" s="86">
        <f t="shared" si="680"/>
        <v>0</v>
      </c>
      <c r="Y78" s="86">
        <f t="shared" si="680"/>
        <v>0</v>
      </c>
      <c r="Z78" s="86">
        <f t="shared" si="680"/>
        <v>0</v>
      </c>
      <c r="AA78" s="86">
        <f t="shared" ref="AA78:AD78" si="681">SUM(AA4:AA77)</f>
        <v>0</v>
      </c>
      <c r="AB78" s="86">
        <f t="shared" si="681"/>
        <v>0</v>
      </c>
      <c r="AC78" s="86">
        <f t="shared" si="681"/>
        <v>0</v>
      </c>
      <c r="AD78" s="86">
        <f t="shared" si="681"/>
        <v>0</v>
      </c>
      <c r="AE78" s="177">
        <f>AE2</f>
        <v>43504</v>
      </c>
      <c r="AF78" s="179"/>
      <c r="AG78" s="87"/>
      <c r="AH78" s="177">
        <f>AH2</f>
        <v>43511</v>
      </c>
      <c r="AI78" s="179"/>
      <c r="AJ78" s="88"/>
      <c r="AK78" s="177">
        <f>AK2</f>
        <v>43518</v>
      </c>
      <c r="AL78" s="179"/>
      <c r="AM78" s="88"/>
      <c r="AN78" s="177">
        <f>AN2</f>
        <v>43525</v>
      </c>
      <c r="AO78" s="179"/>
      <c r="AP78" s="88"/>
      <c r="AQ78" s="177">
        <f>AQ2</f>
        <v>43532</v>
      </c>
      <c r="AR78" s="179"/>
      <c r="AS78" s="88"/>
      <c r="AT78" s="177">
        <f>AT2</f>
        <v>43539</v>
      </c>
      <c r="AU78" s="179"/>
      <c r="AV78" s="88"/>
      <c r="AW78" s="177">
        <f t="shared" ref="AW78" si="682">AW2</f>
        <v>43546</v>
      </c>
      <c r="AX78" s="178"/>
      <c r="AY78" s="88"/>
      <c r="AZ78" s="177">
        <f t="shared" ref="AZ78" si="683">AZ2</f>
        <v>43553</v>
      </c>
      <c r="BA78" s="178"/>
      <c r="BB78" s="88"/>
      <c r="BC78" s="177">
        <f t="shared" ref="BC78" si="684">BC2</f>
        <v>43560</v>
      </c>
      <c r="BD78" s="178"/>
      <c r="BE78" s="88"/>
      <c r="BF78" s="177">
        <f t="shared" ref="BF78" si="685">BF2</f>
        <v>43567</v>
      </c>
      <c r="BG78" s="178"/>
      <c r="BH78" s="88"/>
      <c r="BI78" s="177">
        <f t="shared" ref="BI78:BU78" si="686">BI2</f>
        <v>43574</v>
      </c>
      <c r="BJ78" s="178"/>
      <c r="BK78" s="88"/>
      <c r="BL78" s="177">
        <f t="shared" ref="BL78:BX78" si="687">BL2</f>
        <v>43581</v>
      </c>
      <c r="BM78" s="178"/>
      <c r="BN78" s="88"/>
      <c r="BO78" s="177">
        <f t="shared" ref="BO78:CA78" si="688">BO2</f>
        <v>43588</v>
      </c>
      <c r="BP78" s="178"/>
      <c r="BQ78" s="88"/>
      <c r="BR78" s="177">
        <f t="shared" ref="BR78:CD78" si="689">BR2</f>
        <v>43595</v>
      </c>
      <c r="BS78" s="178"/>
      <c r="BT78" s="88"/>
      <c r="BU78" s="177">
        <f t="shared" si="686"/>
        <v>43602</v>
      </c>
      <c r="BV78" s="178"/>
      <c r="BW78" s="88"/>
      <c r="BX78" s="177">
        <f t="shared" si="687"/>
        <v>43609</v>
      </c>
      <c r="BY78" s="178"/>
      <c r="BZ78" s="88"/>
      <c r="CA78" s="177">
        <f t="shared" si="688"/>
        <v>43616</v>
      </c>
      <c r="CB78" s="178"/>
      <c r="CC78" s="88"/>
      <c r="CD78" s="177">
        <f t="shared" si="689"/>
        <v>43623</v>
      </c>
      <c r="CE78" s="178"/>
      <c r="CF78" s="88"/>
    </row>
    <row r="79" spans="1:216" s="100" customFormat="1" x14ac:dyDescent="0.3">
      <c r="A79" s="89" t="str">
        <f>D2</f>
        <v>ABSENT</v>
      </c>
      <c r="B79" s="90"/>
      <c r="C79" s="91">
        <f>SUM(C4:C77)</f>
        <v>195.94999999999996</v>
      </c>
      <c r="D79" s="92"/>
      <c r="E79" s="92"/>
      <c r="F79" s="92"/>
      <c r="G79" s="92"/>
      <c r="H79" s="93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4" t="e">
        <f>SUM(AE4:AE77)</f>
        <v>#REF!</v>
      </c>
      <c r="AF79" s="95">
        <f t="shared" ref="AF79:AF105" si="690">COUNTIF(AF$4:AF$77,$A79)</f>
        <v>8</v>
      </c>
      <c r="AG79" s="94" t="e">
        <f>SUM(AG4:AG77)</f>
        <v>#REF!</v>
      </c>
      <c r="AH79" s="96" t="e">
        <f>SUM(AH4:AH77)</f>
        <v>#REF!</v>
      </c>
      <c r="AI79" s="95">
        <f t="shared" ref="AI79:AI105" si="691">COUNTIF(AI$4:AI$77,$A79)</f>
        <v>9</v>
      </c>
      <c r="AJ79" s="97" t="e">
        <f>SUM(AJ4:AJ77)</f>
        <v>#REF!</v>
      </c>
      <c r="AK79" s="98" t="e">
        <f>SUM(AK4:AK77)</f>
        <v>#REF!</v>
      </c>
      <c r="AL79" s="95">
        <f t="shared" ref="AL79:AL105" si="692">COUNTIF(AL$4:AL$77,$A79)</f>
        <v>13</v>
      </c>
      <c r="AM79" s="99" t="e">
        <f>SUM(AM4:AM77)</f>
        <v>#REF!</v>
      </c>
      <c r="AN79" s="96" t="e">
        <f>SUM(AN4:AN77)</f>
        <v>#REF!</v>
      </c>
      <c r="AO79" s="95">
        <f t="shared" ref="AO79:AO105" si="693">COUNTIF(AO$4:AO$77,$A79)</f>
        <v>74</v>
      </c>
      <c r="AP79" s="97" t="e">
        <f>SUM(AP4:AP77)</f>
        <v>#REF!</v>
      </c>
      <c r="AQ79" s="98" t="e">
        <f>SUM(AQ4:AQ77)</f>
        <v>#REF!</v>
      </c>
      <c r="AR79" s="95">
        <f t="shared" ref="AR79:AR105" si="694">COUNTIF(AR$4:AR$77,$A79)</f>
        <v>3</v>
      </c>
      <c r="AS79" s="99" t="e">
        <f>SUM(AS4:AS77)</f>
        <v>#REF!</v>
      </c>
      <c r="AT79" s="96" t="e">
        <f>SUM(AT4:AT77)</f>
        <v>#REF!</v>
      </c>
      <c r="AU79" s="95">
        <f t="shared" ref="AU79:AU105" si="695">COUNTIF(AU$4:AU$77,$A79)</f>
        <v>73</v>
      </c>
      <c r="AV79" s="97" t="e">
        <f>SUM(AV4:AV77)</f>
        <v>#REF!</v>
      </c>
      <c r="AW79" s="98" t="e">
        <f t="shared" ref="AW79" si="696">SUM(AW4:AW77)</f>
        <v>#REF!</v>
      </c>
      <c r="AX79" s="95">
        <f t="shared" ref="AX79:AX105" si="697">COUNTIF(AX$4:AX$77,$A79)</f>
        <v>0</v>
      </c>
      <c r="AY79" s="99" t="e">
        <f t="shared" ref="AY79:AZ79" si="698">SUM(AY4:AY77)</f>
        <v>#REF!</v>
      </c>
      <c r="AZ79" s="96" t="e">
        <f t="shared" si="698"/>
        <v>#REF!</v>
      </c>
      <c r="BA79" s="95">
        <f t="shared" ref="BA79:BA105" si="699">COUNTIF(BA$4:BA$77,$A79)</f>
        <v>0</v>
      </c>
      <c r="BB79" s="97" t="e">
        <f t="shared" ref="BB79:BC79" si="700">SUM(BB4:BB77)</f>
        <v>#REF!</v>
      </c>
      <c r="BC79" s="98" t="e">
        <f t="shared" si="700"/>
        <v>#REF!</v>
      </c>
      <c r="BD79" s="95">
        <f t="shared" ref="BD79:BD105" si="701">COUNTIF(BD$4:BD$77,$A79)</f>
        <v>0</v>
      </c>
      <c r="BE79" s="99" t="e">
        <f t="shared" ref="BE79:BF79" si="702">SUM(BE4:BE77)</f>
        <v>#REF!</v>
      </c>
      <c r="BF79" s="96" t="e">
        <f t="shared" si="702"/>
        <v>#REF!</v>
      </c>
      <c r="BG79" s="95">
        <f t="shared" ref="BG79:BG105" si="703">COUNTIF(BG$4:BG$77,$A79)</f>
        <v>0</v>
      </c>
      <c r="BH79" s="97" t="e">
        <f t="shared" ref="BH79:BU79" si="704">SUM(BH4:BH77)</f>
        <v>#REF!</v>
      </c>
      <c r="BI79" s="98" t="e">
        <f t="shared" si="704"/>
        <v>#REF!</v>
      </c>
      <c r="BJ79" s="95">
        <f t="shared" ref="BJ79:BJ105" si="705">COUNTIF(BJ$4:BJ$77,$A79)</f>
        <v>0</v>
      </c>
      <c r="BK79" s="99" t="e">
        <f t="shared" ref="BK79:BL79" si="706">SUM(BK4:BK77)</f>
        <v>#REF!</v>
      </c>
      <c r="BL79" s="96" t="e">
        <f t="shared" si="706"/>
        <v>#REF!</v>
      </c>
      <c r="BM79" s="95">
        <f t="shared" ref="BM79:BM105" si="707">COUNTIF(BM$4:BM$77,$A79)</f>
        <v>0</v>
      </c>
      <c r="BN79" s="97" t="e">
        <f t="shared" ref="BN79:BO79" si="708">SUM(BN4:BN77)</f>
        <v>#REF!</v>
      </c>
      <c r="BO79" s="98" t="e">
        <f t="shared" si="708"/>
        <v>#REF!</v>
      </c>
      <c r="BP79" s="95">
        <f t="shared" ref="BP79:BP105" si="709">COUNTIF(BP$4:BP$77,$A79)</f>
        <v>0</v>
      </c>
      <c r="BQ79" s="99" t="e">
        <f t="shared" ref="BQ79:BR79" si="710">SUM(BQ4:BQ77)</f>
        <v>#REF!</v>
      </c>
      <c r="BR79" s="96" t="e">
        <f t="shared" si="710"/>
        <v>#REF!</v>
      </c>
      <c r="BS79" s="95">
        <f t="shared" ref="BS79:BS105" si="711">COUNTIF(BS$4:BS$77,$A79)</f>
        <v>0</v>
      </c>
      <c r="BT79" s="97" t="e">
        <f t="shared" ref="BT79" si="712">SUM(BT4:BT77)</f>
        <v>#REF!</v>
      </c>
      <c r="BU79" s="98" t="e">
        <f t="shared" si="704"/>
        <v>#REF!</v>
      </c>
      <c r="BV79" s="95">
        <f t="shared" ref="BV79:BV105" si="713">COUNTIF(BV$4:BV$77,$A79)</f>
        <v>0</v>
      </c>
      <c r="BW79" s="99" t="e">
        <f t="shared" ref="BW79:BX79" si="714">SUM(BW4:BW77)</f>
        <v>#REF!</v>
      </c>
      <c r="BX79" s="96" t="e">
        <f t="shared" si="714"/>
        <v>#REF!</v>
      </c>
      <c r="BY79" s="95">
        <f t="shared" ref="BY79:BY105" si="715">COUNTIF(BY$4:BY$77,$A79)</f>
        <v>0</v>
      </c>
      <c r="BZ79" s="97" t="e">
        <f t="shared" ref="BZ79:CA79" si="716">SUM(BZ4:BZ77)</f>
        <v>#REF!</v>
      </c>
      <c r="CA79" s="98" t="e">
        <f t="shared" si="716"/>
        <v>#REF!</v>
      </c>
      <c r="CB79" s="95">
        <f t="shared" ref="CB79:CB105" si="717">COUNTIF(CB$4:CB$77,$A79)</f>
        <v>0</v>
      </c>
      <c r="CC79" s="99" t="e">
        <f t="shared" ref="CC79:CD79" si="718">SUM(CC4:CC77)</f>
        <v>#REF!</v>
      </c>
      <c r="CD79" s="96" t="e">
        <f t="shared" si="718"/>
        <v>#REF!</v>
      </c>
      <c r="CE79" s="95">
        <f t="shared" ref="CE79:CE105" si="719">COUNTIF(CE$4:CE$77,$A79)</f>
        <v>0</v>
      </c>
      <c r="CF79" s="97" t="e">
        <f t="shared" ref="CF79" si="720">SUM(CF4:CF77)</f>
        <v>#REF!</v>
      </c>
    </row>
    <row r="80" spans="1:216" s="100" customFormat="1" x14ac:dyDescent="0.3">
      <c r="A80" s="101" t="str">
        <f>Q2</f>
        <v>PRESENT</v>
      </c>
      <c r="B80" s="102">
        <v>0</v>
      </c>
      <c r="C80" s="103">
        <v>202.57</v>
      </c>
      <c r="D80" s="92"/>
      <c r="E80" s="92"/>
      <c r="F80" s="92"/>
      <c r="G80" s="92"/>
      <c r="H80" s="93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104" t="e">
        <f>(C80-AG80)-AG78</f>
        <v>#REF!</v>
      </c>
      <c r="AF80" s="105">
        <f t="shared" si="690"/>
        <v>3</v>
      </c>
      <c r="AG80" s="104" t="e">
        <f>AG79-AG82*AG79</f>
        <v>#REF!</v>
      </c>
      <c r="AH80" s="106" t="e">
        <f>(AE80-AJ80)-AJ78</f>
        <v>#REF!</v>
      </c>
      <c r="AI80" s="105">
        <f t="shared" si="691"/>
        <v>1</v>
      </c>
      <c r="AJ80" s="107" t="e">
        <f>AJ79-AJ82*AJ79</f>
        <v>#REF!</v>
      </c>
      <c r="AK80" s="108" t="e">
        <f>(AH80-AM80)-AM78</f>
        <v>#REF!</v>
      </c>
      <c r="AL80" s="105">
        <f t="shared" si="692"/>
        <v>4</v>
      </c>
      <c r="AM80" s="109" t="e">
        <f>AM79-AM82*AM79</f>
        <v>#REF!</v>
      </c>
      <c r="AN80" s="106" t="e">
        <f>(AK80-AP80)-AP78</f>
        <v>#REF!</v>
      </c>
      <c r="AO80" s="105">
        <f t="shared" si="693"/>
        <v>0</v>
      </c>
      <c r="AP80" s="107" t="e">
        <f>AP79-AP82*AP79</f>
        <v>#REF!</v>
      </c>
      <c r="AQ80" s="108" t="e">
        <f>(AN80-AS80)-AS78</f>
        <v>#REF!</v>
      </c>
      <c r="AR80" s="105">
        <f t="shared" si="694"/>
        <v>6</v>
      </c>
      <c r="AS80" s="109" t="e">
        <f>AS79-AS82*AS79</f>
        <v>#REF!</v>
      </c>
      <c r="AT80" s="106" t="e">
        <f>(AQ80-AV80)-AV78</f>
        <v>#REF!</v>
      </c>
      <c r="AU80" s="105">
        <f t="shared" si="695"/>
        <v>0</v>
      </c>
      <c r="AV80" s="107" t="e">
        <f>AV79-AV82*AV79</f>
        <v>#REF!</v>
      </c>
      <c r="AW80" s="108" t="e">
        <f>(AT80-AY80)-AY78</f>
        <v>#REF!</v>
      </c>
      <c r="AX80" s="105">
        <f t="shared" si="697"/>
        <v>0</v>
      </c>
      <c r="AY80" s="109" t="e">
        <f t="shared" ref="AY80" si="721">AY79-AY82*AY79</f>
        <v>#REF!</v>
      </c>
      <c r="AZ80" s="106" t="e">
        <f>(AW80-BB80)-BB78</f>
        <v>#REF!</v>
      </c>
      <c r="BA80" s="105">
        <f t="shared" si="699"/>
        <v>1</v>
      </c>
      <c r="BB80" s="107" t="e">
        <f t="shared" ref="BB80" si="722">BB79-BB82*BB79</f>
        <v>#REF!</v>
      </c>
      <c r="BC80" s="108" t="e">
        <f>(AZ80-BE80)-BE78</f>
        <v>#REF!</v>
      </c>
      <c r="BD80" s="105">
        <f t="shared" si="701"/>
        <v>0</v>
      </c>
      <c r="BE80" s="109" t="e">
        <f t="shared" ref="BE80" si="723">BE79-BE82*BE79</f>
        <v>#REF!</v>
      </c>
      <c r="BF80" s="106" t="e">
        <f>(BC80-BH80)-BH78</f>
        <v>#REF!</v>
      </c>
      <c r="BG80" s="105">
        <f t="shared" si="703"/>
        <v>0</v>
      </c>
      <c r="BH80" s="107" t="e">
        <f t="shared" ref="BH80" si="724">BH79-BH82*BH79</f>
        <v>#REF!</v>
      </c>
      <c r="BI80" s="108" t="e">
        <f>(BF80-BK80)-BK78</f>
        <v>#REF!</v>
      </c>
      <c r="BJ80" s="105">
        <f t="shared" si="705"/>
        <v>0</v>
      </c>
      <c r="BK80" s="109" t="e">
        <f t="shared" ref="BK80" si="725">BK79-BK82*BK79</f>
        <v>#REF!</v>
      </c>
      <c r="BL80" s="106" t="e">
        <f>(BI80-BN80)-BN78</f>
        <v>#REF!</v>
      </c>
      <c r="BM80" s="105">
        <f t="shared" si="707"/>
        <v>0</v>
      </c>
      <c r="BN80" s="107" t="e">
        <f t="shared" ref="BN80" si="726">BN79-BN82*BN79</f>
        <v>#REF!</v>
      </c>
      <c r="BO80" s="108" t="e">
        <f>(BL80-BQ80)-BQ78</f>
        <v>#REF!</v>
      </c>
      <c r="BP80" s="105">
        <f t="shared" si="709"/>
        <v>0</v>
      </c>
      <c r="BQ80" s="109" t="e">
        <f t="shared" ref="BQ80" si="727">BQ79-BQ82*BQ79</f>
        <v>#REF!</v>
      </c>
      <c r="BR80" s="106" t="e">
        <f>(BO80-BT80)-BT78</f>
        <v>#REF!</v>
      </c>
      <c r="BS80" s="105">
        <f t="shared" si="711"/>
        <v>0</v>
      </c>
      <c r="BT80" s="107" t="e">
        <f t="shared" ref="BT80" si="728">BT79-BT82*BT79</f>
        <v>#REF!</v>
      </c>
      <c r="BU80" s="108" t="e">
        <f>(BR80-BW80)-BW78</f>
        <v>#REF!</v>
      </c>
      <c r="BV80" s="105">
        <f t="shared" si="713"/>
        <v>0</v>
      </c>
      <c r="BW80" s="109" t="e">
        <f t="shared" ref="BW80" si="729">BW79-BW82*BW79</f>
        <v>#REF!</v>
      </c>
      <c r="BX80" s="106" t="e">
        <f>(BU80-BZ80)-BZ78</f>
        <v>#REF!</v>
      </c>
      <c r="BY80" s="105">
        <f t="shared" si="715"/>
        <v>0</v>
      </c>
      <c r="BZ80" s="107" t="e">
        <f t="shared" ref="BZ80" si="730">BZ79-BZ82*BZ79</f>
        <v>#REF!</v>
      </c>
      <c r="CA80" s="108" t="e">
        <f>(BX80-CC80)-CC78</f>
        <v>#REF!</v>
      </c>
      <c r="CB80" s="105">
        <f t="shared" si="717"/>
        <v>0</v>
      </c>
      <c r="CC80" s="109" t="e">
        <f t="shared" ref="CC80" si="731">CC79-CC82*CC79</f>
        <v>#REF!</v>
      </c>
      <c r="CD80" s="106" t="e">
        <f>(CA80-CF80)-CF78</f>
        <v>#REF!</v>
      </c>
      <c r="CE80" s="105">
        <f t="shared" si="719"/>
        <v>0</v>
      </c>
      <c r="CF80" s="107" t="e">
        <f t="shared" ref="CF80" si="732">CF79-CF82*CF79</f>
        <v>#REF!</v>
      </c>
    </row>
    <row r="81" spans="1:84" s="100" customFormat="1" x14ac:dyDescent="0.3">
      <c r="A81" s="110" t="str">
        <f>M2</f>
        <v>N/C</v>
      </c>
      <c r="B81" s="111">
        <v>0</v>
      </c>
      <c r="C81" s="112">
        <f>7.02</f>
        <v>7.02</v>
      </c>
      <c r="D81" s="113"/>
      <c r="E81" s="113"/>
      <c r="F81" s="113"/>
      <c r="G81" s="113"/>
      <c r="H81" s="114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5" t="e">
        <f>AE80-AE79</f>
        <v>#REF!</v>
      </c>
      <c r="AF81" s="116">
        <f t="shared" si="690"/>
        <v>49</v>
      </c>
      <c r="AG81" s="115" t="e">
        <f>AG79-AG80</f>
        <v>#REF!</v>
      </c>
      <c r="AH81" s="117" t="e">
        <f>AH80-AH79</f>
        <v>#REF!</v>
      </c>
      <c r="AI81" s="116">
        <f t="shared" si="691"/>
        <v>50</v>
      </c>
      <c r="AJ81" s="118" t="e">
        <f>AJ79-AJ80</f>
        <v>#REF!</v>
      </c>
      <c r="AK81" s="119" t="e">
        <f>AK80-AK79</f>
        <v>#REF!</v>
      </c>
      <c r="AL81" s="116">
        <f t="shared" si="692"/>
        <v>50</v>
      </c>
      <c r="AM81" s="120" t="e">
        <f>AM79-AM80</f>
        <v>#REF!</v>
      </c>
      <c r="AN81" s="117" t="e">
        <f>AN80-AN79</f>
        <v>#REF!</v>
      </c>
      <c r="AO81" s="116">
        <f t="shared" si="693"/>
        <v>0</v>
      </c>
      <c r="AP81" s="118" t="e">
        <f>AP79-AP80</f>
        <v>#REF!</v>
      </c>
      <c r="AQ81" s="119" t="e">
        <f>AQ80-AQ79</f>
        <v>#REF!</v>
      </c>
      <c r="AR81" s="116">
        <f t="shared" si="694"/>
        <v>49</v>
      </c>
      <c r="AS81" s="120" t="e">
        <f>AS79-AS80</f>
        <v>#REF!</v>
      </c>
      <c r="AT81" s="117" t="e">
        <f>AT80-AT79</f>
        <v>#REF!</v>
      </c>
      <c r="AU81" s="116">
        <f t="shared" si="695"/>
        <v>1</v>
      </c>
      <c r="AV81" s="118" t="e">
        <f>AV79-AV80</f>
        <v>#REF!</v>
      </c>
      <c r="AW81" s="119" t="e">
        <f>AW80-AW79</f>
        <v>#REF!</v>
      </c>
      <c r="AX81" s="116">
        <f t="shared" si="697"/>
        <v>74</v>
      </c>
      <c r="AY81" s="120" t="e">
        <f t="shared" ref="AY81" si="733">AY79-AY80</f>
        <v>#REF!</v>
      </c>
      <c r="AZ81" s="117" t="e">
        <f>AZ80-AZ79</f>
        <v>#REF!</v>
      </c>
      <c r="BA81" s="116">
        <f t="shared" si="699"/>
        <v>71</v>
      </c>
      <c r="BB81" s="118" t="e">
        <f t="shared" ref="BB81" si="734">BB79-BB80</f>
        <v>#REF!</v>
      </c>
      <c r="BC81" s="119" t="e">
        <f>BC80-BC79</f>
        <v>#REF!</v>
      </c>
      <c r="BD81" s="116">
        <f t="shared" si="701"/>
        <v>74</v>
      </c>
      <c r="BE81" s="120" t="e">
        <f t="shared" ref="BE81" si="735">BE79-BE80</f>
        <v>#REF!</v>
      </c>
      <c r="BF81" s="117" t="e">
        <f>BF80-BF79</f>
        <v>#REF!</v>
      </c>
      <c r="BG81" s="116">
        <f t="shared" si="703"/>
        <v>74</v>
      </c>
      <c r="BH81" s="118" t="e">
        <f t="shared" ref="BH81" si="736">BH79-BH80</f>
        <v>#REF!</v>
      </c>
      <c r="BI81" s="119" t="e">
        <f>BI80-BI79</f>
        <v>#REF!</v>
      </c>
      <c r="BJ81" s="116">
        <f t="shared" si="705"/>
        <v>74</v>
      </c>
      <c r="BK81" s="120" t="e">
        <f t="shared" ref="BK81" si="737">BK79-BK80</f>
        <v>#REF!</v>
      </c>
      <c r="BL81" s="117" t="e">
        <f>BL80-BL79</f>
        <v>#REF!</v>
      </c>
      <c r="BM81" s="116">
        <f t="shared" si="707"/>
        <v>74</v>
      </c>
      <c r="BN81" s="118" t="e">
        <f t="shared" ref="BN81" si="738">BN79-BN80</f>
        <v>#REF!</v>
      </c>
      <c r="BO81" s="119" t="e">
        <f>BO80-BO79</f>
        <v>#REF!</v>
      </c>
      <c r="BP81" s="116">
        <f t="shared" si="709"/>
        <v>74</v>
      </c>
      <c r="BQ81" s="120" t="e">
        <f t="shared" ref="BQ81" si="739">BQ79-BQ80</f>
        <v>#REF!</v>
      </c>
      <c r="BR81" s="117" t="e">
        <f>BR80-BR79</f>
        <v>#REF!</v>
      </c>
      <c r="BS81" s="116">
        <f t="shared" si="711"/>
        <v>74</v>
      </c>
      <c r="BT81" s="118" t="e">
        <f t="shared" ref="BT81" si="740">BT79-BT80</f>
        <v>#REF!</v>
      </c>
      <c r="BU81" s="119" t="e">
        <f>BU80-BU79</f>
        <v>#REF!</v>
      </c>
      <c r="BV81" s="116">
        <f t="shared" si="713"/>
        <v>74</v>
      </c>
      <c r="BW81" s="120" t="e">
        <f t="shared" ref="BW81" si="741">BW79-BW80</f>
        <v>#REF!</v>
      </c>
      <c r="BX81" s="117" t="e">
        <f>BX80-BX79</f>
        <v>#REF!</v>
      </c>
      <c r="BY81" s="116">
        <f t="shared" si="715"/>
        <v>74</v>
      </c>
      <c r="BZ81" s="118" t="e">
        <f t="shared" ref="BZ81" si="742">BZ79-BZ80</f>
        <v>#REF!</v>
      </c>
      <c r="CA81" s="119" t="e">
        <f>CA80-CA79</f>
        <v>#REF!</v>
      </c>
      <c r="CB81" s="116">
        <f t="shared" si="717"/>
        <v>74</v>
      </c>
      <c r="CC81" s="120" t="e">
        <f t="shared" ref="CC81" si="743">CC79-CC80</f>
        <v>#REF!</v>
      </c>
      <c r="CD81" s="117" t="e">
        <f>CD80-CD79</f>
        <v>#REF!</v>
      </c>
      <c r="CE81" s="116">
        <f t="shared" si="719"/>
        <v>74</v>
      </c>
      <c r="CF81" s="118" t="e">
        <f t="shared" ref="CF81" si="744">CF79-CF80</f>
        <v>#REF!</v>
      </c>
    </row>
    <row r="82" spans="1:84" s="100" customFormat="1" x14ac:dyDescent="0.3">
      <c r="A82" s="121" t="s">
        <v>32</v>
      </c>
      <c r="B82" s="122"/>
      <c r="C82" s="123"/>
      <c r="D82" s="124"/>
      <c r="E82" s="124"/>
      <c r="F82" s="124"/>
      <c r="G82" s="124"/>
      <c r="H82" s="125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6"/>
      <c r="AF82" s="127">
        <f t="shared" si="690"/>
        <v>0</v>
      </c>
      <c r="AG82" s="126" t="e">
        <f>IF(AG79&lt;70,5/100,10/100)</f>
        <v>#REF!</v>
      </c>
      <c r="AH82" s="128"/>
      <c r="AI82" s="129">
        <f t="shared" si="691"/>
        <v>0</v>
      </c>
      <c r="AJ82" s="126" t="e">
        <f>IF(AJ79&lt;70,5/100,10/100)</f>
        <v>#REF!</v>
      </c>
      <c r="AK82" s="130"/>
      <c r="AL82" s="127">
        <f t="shared" si="692"/>
        <v>0</v>
      </c>
      <c r="AM82" s="126" t="e">
        <f>IF(AM79&lt;70,5/100,10/100)</f>
        <v>#REF!</v>
      </c>
      <c r="AN82" s="117"/>
      <c r="AO82" s="127">
        <f t="shared" si="693"/>
        <v>0</v>
      </c>
      <c r="AP82" s="131">
        <f>AN82</f>
        <v>0</v>
      </c>
      <c r="AQ82" s="130"/>
      <c r="AR82" s="127">
        <f t="shared" si="694"/>
        <v>0</v>
      </c>
      <c r="AS82" s="126" t="e">
        <f>IF(AS79&lt;70,5/100,10/100)</f>
        <v>#REF!</v>
      </c>
      <c r="AT82" s="132"/>
      <c r="AU82" s="127">
        <f t="shared" si="695"/>
        <v>0</v>
      </c>
      <c r="AV82" s="126" t="e">
        <f>IF(AV79&lt;70,5/100,10/100)</f>
        <v>#REF!</v>
      </c>
      <c r="AW82" s="130"/>
      <c r="AX82" s="127">
        <f t="shared" si="697"/>
        <v>0</v>
      </c>
      <c r="AY82" s="126" t="e">
        <f>IF(AY79&lt;70,5/100,10/100)</f>
        <v>#REF!</v>
      </c>
      <c r="AZ82" s="132"/>
      <c r="BA82" s="127">
        <f t="shared" si="699"/>
        <v>0</v>
      </c>
      <c r="BB82" s="126" t="e">
        <f>IF(BB79&lt;70,5/100,10/100)</f>
        <v>#REF!</v>
      </c>
      <c r="BC82" s="130"/>
      <c r="BD82" s="127">
        <f t="shared" si="701"/>
        <v>0</v>
      </c>
      <c r="BE82" s="126" t="e">
        <f>IF(BE79&lt;70,5/100,10/100)</f>
        <v>#REF!</v>
      </c>
      <c r="BF82" s="132"/>
      <c r="BG82" s="127">
        <f t="shared" si="703"/>
        <v>0</v>
      </c>
      <c r="BH82" s="126" t="e">
        <f>IF(BH79&lt;70,5/100,10/100)</f>
        <v>#REF!</v>
      </c>
      <c r="BI82" s="130"/>
      <c r="BJ82" s="127">
        <f t="shared" si="705"/>
        <v>0</v>
      </c>
      <c r="BK82" s="126" t="e">
        <f>IF(BK79&lt;70,5/100,10/100)</f>
        <v>#REF!</v>
      </c>
      <c r="BL82" s="132"/>
      <c r="BM82" s="127">
        <f t="shared" si="707"/>
        <v>0</v>
      </c>
      <c r="BN82" s="126" t="e">
        <f>IF(BN79&lt;70,5/100,10/100)</f>
        <v>#REF!</v>
      </c>
      <c r="BO82" s="130"/>
      <c r="BP82" s="127">
        <f t="shared" si="709"/>
        <v>0</v>
      </c>
      <c r="BQ82" s="126" t="e">
        <f>IF(BQ79&lt;70,5/100,10/100)</f>
        <v>#REF!</v>
      </c>
      <c r="BR82" s="132"/>
      <c r="BS82" s="127">
        <f t="shared" si="711"/>
        <v>0</v>
      </c>
      <c r="BT82" s="126" t="e">
        <f>IF(BT79&lt;70,5/100,10/100)</f>
        <v>#REF!</v>
      </c>
      <c r="BU82" s="130"/>
      <c r="BV82" s="127">
        <f t="shared" si="713"/>
        <v>0</v>
      </c>
      <c r="BW82" s="126" t="e">
        <f>IF(BW79&lt;70,5/100,10/100)</f>
        <v>#REF!</v>
      </c>
      <c r="BX82" s="132"/>
      <c r="BY82" s="127">
        <f t="shared" si="715"/>
        <v>0</v>
      </c>
      <c r="BZ82" s="126" t="e">
        <f>IF(BZ79&lt;70,5/100,10/100)</f>
        <v>#REF!</v>
      </c>
      <c r="CA82" s="130"/>
      <c r="CB82" s="127">
        <f t="shared" si="717"/>
        <v>0</v>
      </c>
      <c r="CC82" s="126" t="e">
        <f>IF(CC79&lt;70,5/100,10/100)</f>
        <v>#REF!</v>
      </c>
      <c r="CD82" s="132"/>
      <c r="CE82" s="127">
        <f t="shared" si="719"/>
        <v>0</v>
      </c>
      <c r="CF82" s="126" t="e">
        <f>IF(CF79&lt;70,5/100,10/100)</f>
        <v>#REF!</v>
      </c>
    </row>
    <row r="83" spans="1:84" s="137" customFormat="1" x14ac:dyDescent="0.3">
      <c r="A83" s="133" t="str">
        <f>F2</f>
        <v>BEIGNETS NUTELLA X5</v>
      </c>
      <c r="B83" s="134"/>
      <c r="C83" s="135"/>
      <c r="D83" s="135"/>
      <c r="E83" s="135"/>
      <c r="F83" s="135"/>
      <c r="G83" s="135"/>
      <c r="H83" s="136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F83" s="138">
        <f t="shared" si="690"/>
        <v>0</v>
      </c>
      <c r="AG83" s="139"/>
      <c r="AH83" s="140"/>
      <c r="AI83" s="141">
        <f t="shared" si="691"/>
        <v>0</v>
      </c>
      <c r="AJ83" s="139"/>
      <c r="AK83" s="139"/>
      <c r="AL83" s="138">
        <f t="shared" si="692"/>
        <v>0</v>
      </c>
      <c r="AM83" s="142"/>
      <c r="AN83" s="143"/>
      <c r="AO83" s="138">
        <f t="shared" si="693"/>
        <v>0</v>
      </c>
      <c r="AP83" s="139"/>
      <c r="AQ83" s="139"/>
      <c r="AR83" s="138">
        <f t="shared" si="694"/>
        <v>0</v>
      </c>
      <c r="AS83" s="139"/>
      <c r="AT83" s="140"/>
      <c r="AU83" s="138">
        <f t="shared" si="695"/>
        <v>0</v>
      </c>
      <c r="AV83" s="139"/>
      <c r="AW83" s="139"/>
      <c r="AX83" s="138">
        <f t="shared" si="697"/>
        <v>0</v>
      </c>
      <c r="AY83" s="139"/>
      <c r="AZ83" s="140"/>
      <c r="BA83" s="138">
        <f t="shared" si="699"/>
        <v>0</v>
      </c>
      <c r="BB83" s="139"/>
      <c r="BC83" s="139"/>
      <c r="BD83" s="138">
        <f t="shared" si="701"/>
        <v>0</v>
      </c>
      <c r="BE83" s="139"/>
      <c r="BF83" s="140"/>
      <c r="BG83" s="138">
        <f t="shared" si="703"/>
        <v>0</v>
      </c>
      <c r="BH83" s="139"/>
      <c r="BI83" s="139"/>
      <c r="BJ83" s="138">
        <f t="shared" si="705"/>
        <v>0</v>
      </c>
      <c r="BK83" s="139"/>
      <c r="BL83" s="140"/>
      <c r="BM83" s="138">
        <f t="shared" si="707"/>
        <v>0</v>
      </c>
      <c r="BN83" s="139"/>
      <c r="BO83" s="139"/>
      <c r="BP83" s="138">
        <f t="shared" si="709"/>
        <v>0</v>
      </c>
      <c r="BQ83" s="139"/>
      <c r="BR83" s="140"/>
      <c r="BS83" s="138">
        <f t="shared" si="711"/>
        <v>0</v>
      </c>
      <c r="BT83" s="139"/>
      <c r="BU83" s="139"/>
      <c r="BV83" s="138">
        <f t="shared" si="713"/>
        <v>0</v>
      </c>
      <c r="BW83" s="139"/>
      <c r="BX83" s="140"/>
      <c r="BY83" s="138">
        <f t="shared" si="715"/>
        <v>0</v>
      </c>
      <c r="BZ83" s="139"/>
      <c r="CA83" s="139"/>
      <c r="CB83" s="138">
        <f t="shared" si="717"/>
        <v>0</v>
      </c>
      <c r="CC83" s="139"/>
      <c r="CD83" s="140"/>
      <c r="CE83" s="138">
        <f t="shared" si="719"/>
        <v>0</v>
      </c>
      <c r="CF83" s="139"/>
    </row>
    <row r="84" spans="1:84" s="137" customFormat="1" x14ac:dyDescent="0.3">
      <c r="A84" s="133" t="str">
        <f>E2</f>
        <v>BEIGNETS NATURE X5</v>
      </c>
      <c r="B84" s="134"/>
      <c r="C84" s="135"/>
      <c r="D84" s="135"/>
      <c r="E84" s="135"/>
      <c r="F84" s="135"/>
      <c r="G84" s="135"/>
      <c r="H84" s="136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  <c r="AD84" s="135"/>
      <c r="AE84" s="144"/>
      <c r="AF84" s="138">
        <f t="shared" si="690"/>
        <v>0</v>
      </c>
      <c r="AG84" s="139"/>
      <c r="AH84" s="140"/>
      <c r="AI84" s="138">
        <f t="shared" si="691"/>
        <v>1</v>
      </c>
      <c r="AJ84" s="139"/>
      <c r="AK84" s="139"/>
      <c r="AL84" s="138">
        <f t="shared" si="692"/>
        <v>0</v>
      </c>
      <c r="AM84" s="145"/>
      <c r="AN84" s="144"/>
      <c r="AO84" s="138">
        <f t="shared" si="693"/>
        <v>0</v>
      </c>
      <c r="AP84" s="139"/>
      <c r="AQ84" s="139"/>
      <c r="AR84" s="138">
        <f t="shared" si="694"/>
        <v>0</v>
      </c>
      <c r="AS84" s="139"/>
      <c r="AT84" s="140"/>
      <c r="AU84" s="138">
        <f t="shared" si="695"/>
        <v>0</v>
      </c>
      <c r="AV84" s="139"/>
      <c r="AW84" s="139"/>
      <c r="AX84" s="138">
        <f t="shared" si="697"/>
        <v>0</v>
      </c>
      <c r="AY84" s="139"/>
      <c r="AZ84" s="140"/>
      <c r="BA84" s="138">
        <f t="shared" si="699"/>
        <v>0</v>
      </c>
      <c r="BB84" s="139"/>
      <c r="BC84" s="139"/>
      <c r="BD84" s="138">
        <f t="shared" si="701"/>
        <v>0</v>
      </c>
      <c r="BE84" s="139"/>
      <c r="BF84" s="140"/>
      <c r="BG84" s="138">
        <f t="shared" si="703"/>
        <v>0</v>
      </c>
      <c r="BH84" s="139"/>
      <c r="BI84" s="139"/>
      <c r="BJ84" s="138">
        <f t="shared" si="705"/>
        <v>0</v>
      </c>
      <c r="BK84" s="139"/>
      <c r="BL84" s="140"/>
      <c r="BM84" s="138">
        <f t="shared" si="707"/>
        <v>0</v>
      </c>
      <c r="BN84" s="139"/>
      <c r="BO84" s="139"/>
      <c r="BP84" s="138">
        <f t="shared" si="709"/>
        <v>0</v>
      </c>
      <c r="BQ84" s="139"/>
      <c r="BR84" s="140"/>
      <c r="BS84" s="138">
        <f t="shared" si="711"/>
        <v>0</v>
      </c>
      <c r="BT84" s="139"/>
      <c r="BU84" s="139"/>
      <c r="BV84" s="138">
        <f t="shared" si="713"/>
        <v>0</v>
      </c>
      <c r="BW84" s="139"/>
      <c r="BX84" s="140"/>
      <c r="BY84" s="138">
        <f t="shared" si="715"/>
        <v>0</v>
      </c>
      <c r="BZ84" s="139"/>
      <c r="CA84" s="139"/>
      <c r="CB84" s="138">
        <f t="shared" si="717"/>
        <v>0</v>
      </c>
      <c r="CC84" s="139"/>
      <c r="CD84" s="140"/>
      <c r="CE84" s="138">
        <f t="shared" si="719"/>
        <v>0</v>
      </c>
      <c r="CF84" s="139"/>
    </row>
    <row r="85" spans="1:84" s="11" customFormat="1" x14ac:dyDescent="0.3">
      <c r="A85" s="146" t="str">
        <f>G2</f>
        <v>CROI AMANDES</v>
      </c>
      <c r="B85" s="147"/>
      <c r="C85" s="148"/>
      <c r="D85" s="148"/>
      <c r="E85" s="148"/>
      <c r="F85" s="148"/>
      <c r="G85" s="148"/>
      <c r="H85" s="149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  <c r="V85" s="148"/>
      <c r="W85" s="148"/>
      <c r="X85" s="148"/>
      <c r="Y85" s="148"/>
      <c r="Z85" s="148"/>
      <c r="AA85" s="148"/>
      <c r="AB85" s="148"/>
      <c r="AC85" s="148"/>
      <c r="AD85" s="148"/>
      <c r="AE85" s="150"/>
      <c r="AF85" s="151">
        <f t="shared" si="690"/>
        <v>0</v>
      </c>
      <c r="AG85" s="152"/>
      <c r="AH85" s="148"/>
      <c r="AI85" s="151">
        <f t="shared" si="691"/>
        <v>1</v>
      </c>
      <c r="AJ85" s="148"/>
      <c r="AK85" s="153" t="s">
        <v>33</v>
      </c>
      <c r="AL85" s="151">
        <f t="shared" si="692"/>
        <v>0</v>
      </c>
      <c r="AM85" s="154"/>
      <c r="AN85" s="155"/>
      <c r="AO85" s="151">
        <f t="shared" si="693"/>
        <v>0</v>
      </c>
      <c r="AP85" s="148"/>
      <c r="AQ85" s="153"/>
      <c r="AR85" s="151">
        <f t="shared" si="694"/>
        <v>0</v>
      </c>
      <c r="AS85" s="156"/>
      <c r="AT85" s="148"/>
      <c r="AU85" s="151">
        <f t="shared" si="695"/>
        <v>0</v>
      </c>
      <c r="AV85" s="148"/>
      <c r="AW85" s="153"/>
      <c r="AX85" s="151">
        <f t="shared" si="697"/>
        <v>0</v>
      </c>
      <c r="AY85" s="156"/>
      <c r="AZ85" s="148"/>
      <c r="BA85" s="151">
        <f t="shared" si="699"/>
        <v>0</v>
      </c>
      <c r="BB85" s="148"/>
      <c r="BC85" s="153"/>
      <c r="BD85" s="151">
        <f t="shared" si="701"/>
        <v>0</v>
      </c>
      <c r="BE85" s="156"/>
      <c r="BF85" s="148"/>
      <c r="BG85" s="151">
        <f t="shared" si="703"/>
        <v>0</v>
      </c>
      <c r="BH85" s="148"/>
      <c r="BI85" s="153"/>
      <c r="BJ85" s="151">
        <f t="shared" si="705"/>
        <v>0</v>
      </c>
      <c r="BK85" s="156"/>
      <c r="BL85" s="148"/>
      <c r="BM85" s="151">
        <f t="shared" si="707"/>
        <v>0</v>
      </c>
      <c r="BN85" s="148"/>
      <c r="BO85" s="153"/>
      <c r="BP85" s="151">
        <f t="shared" si="709"/>
        <v>0</v>
      </c>
      <c r="BQ85" s="156"/>
      <c r="BR85" s="148"/>
      <c r="BS85" s="151">
        <f t="shared" si="711"/>
        <v>0</v>
      </c>
      <c r="BT85" s="148"/>
      <c r="BU85" s="153"/>
      <c r="BV85" s="151">
        <f t="shared" si="713"/>
        <v>0</v>
      </c>
      <c r="BW85" s="156"/>
      <c r="BX85" s="148"/>
      <c r="BY85" s="151">
        <f t="shared" si="715"/>
        <v>0</v>
      </c>
      <c r="BZ85" s="148"/>
      <c r="CA85" s="153"/>
      <c r="CB85" s="151">
        <f t="shared" si="717"/>
        <v>0</v>
      </c>
      <c r="CC85" s="156"/>
      <c r="CD85" s="148"/>
      <c r="CE85" s="151">
        <f t="shared" si="719"/>
        <v>0</v>
      </c>
      <c r="CF85" s="148"/>
    </row>
    <row r="86" spans="1:84" x14ac:dyDescent="0.3">
      <c r="A86" s="146" t="str">
        <f>H2</f>
        <v>CROI BEURRE</v>
      </c>
      <c r="B86" s="147"/>
      <c r="C86" s="148"/>
      <c r="D86" s="148"/>
      <c r="E86" s="148"/>
      <c r="F86" s="148"/>
      <c r="G86" s="148"/>
      <c r="H86" s="149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  <c r="W86" s="148"/>
      <c r="X86" s="148"/>
      <c r="Z86" s="148"/>
      <c r="AA86" s="148"/>
      <c r="AB86" s="148"/>
      <c r="AC86" s="148"/>
      <c r="AD86" s="148"/>
      <c r="AE86" s="157"/>
      <c r="AF86" s="151">
        <f t="shared" si="690"/>
        <v>2</v>
      </c>
      <c r="AG86" s="148"/>
      <c r="AH86" s="148"/>
      <c r="AI86" s="151">
        <f t="shared" si="691"/>
        <v>3</v>
      </c>
      <c r="AJ86" s="148" t="s">
        <v>34</v>
      </c>
      <c r="AK86" s="148"/>
      <c r="AL86" s="151">
        <f t="shared" si="692"/>
        <v>2</v>
      </c>
      <c r="AM86" s="158"/>
      <c r="AN86" s="150"/>
      <c r="AO86" s="151">
        <f t="shared" si="693"/>
        <v>0</v>
      </c>
      <c r="AP86" s="148" t="s">
        <v>34</v>
      </c>
      <c r="AQ86" s="148"/>
      <c r="AR86" s="151">
        <f t="shared" si="694"/>
        <v>3</v>
      </c>
      <c r="AS86" s="12"/>
      <c r="AT86" s="148"/>
      <c r="AU86" s="151">
        <f t="shared" si="695"/>
        <v>0</v>
      </c>
      <c r="AV86" s="148" t="s">
        <v>34</v>
      </c>
      <c r="AW86" s="148"/>
      <c r="AX86" s="151">
        <f t="shared" si="697"/>
        <v>0</v>
      </c>
      <c r="AY86" s="12"/>
      <c r="AZ86" s="148"/>
      <c r="BA86" s="151">
        <f t="shared" si="699"/>
        <v>0</v>
      </c>
      <c r="BB86" s="148" t="s">
        <v>34</v>
      </c>
      <c r="BC86" s="148"/>
      <c r="BD86" s="151">
        <f t="shared" si="701"/>
        <v>0</v>
      </c>
      <c r="BE86" s="12"/>
      <c r="BF86" s="148"/>
      <c r="BG86" s="151">
        <f t="shared" si="703"/>
        <v>0</v>
      </c>
      <c r="BH86" s="148" t="s">
        <v>34</v>
      </c>
      <c r="BI86" s="148"/>
      <c r="BJ86" s="151">
        <f t="shared" si="705"/>
        <v>0</v>
      </c>
      <c r="BK86" s="12"/>
      <c r="BL86" s="148"/>
      <c r="BM86" s="151">
        <f t="shared" si="707"/>
        <v>0</v>
      </c>
      <c r="BN86" s="148" t="s">
        <v>34</v>
      </c>
      <c r="BO86" s="148"/>
      <c r="BP86" s="151">
        <f t="shared" si="709"/>
        <v>0</v>
      </c>
      <c r="BQ86" s="12"/>
      <c r="BR86" s="148"/>
      <c r="BS86" s="151">
        <f t="shared" si="711"/>
        <v>0</v>
      </c>
      <c r="BT86" s="148" t="s">
        <v>34</v>
      </c>
      <c r="BU86" s="148"/>
      <c r="BV86" s="151">
        <f t="shared" si="713"/>
        <v>0</v>
      </c>
      <c r="BW86" s="12"/>
      <c r="BX86" s="148"/>
      <c r="BY86" s="151">
        <f t="shared" si="715"/>
        <v>0</v>
      </c>
      <c r="BZ86" s="148" t="s">
        <v>34</v>
      </c>
      <c r="CA86" s="148"/>
      <c r="CB86" s="151">
        <f t="shared" si="717"/>
        <v>0</v>
      </c>
      <c r="CC86" s="12"/>
      <c r="CD86" s="148"/>
      <c r="CE86" s="151">
        <f t="shared" si="719"/>
        <v>0</v>
      </c>
      <c r="CF86" s="148" t="s">
        <v>34</v>
      </c>
    </row>
    <row r="87" spans="1:84" s="159" customFormat="1" x14ac:dyDescent="0.3">
      <c r="A87" s="146" t="str">
        <f>I2</f>
        <v>CROI CHOCOLAT</v>
      </c>
      <c r="B87" s="134"/>
      <c r="C87" s="135"/>
      <c r="D87" s="135"/>
      <c r="E87" s="135"/>
      <c r="F87" s="135"/>
      <c r="G87" s="135"/>
      <c r="H87" s="136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Z87" s="135"/>
      <c r="AA87" s="135"/>
      <c r="AB87" s="135"/>
      <c r="AC87" s="135"/>
      <c r="AD87" s="135"/>
      <c r="AE87" s="157"/>
      <c r="AF87" s="151">
        <f t="shared" si="690"/>
        <v>0</v>
      </c>
      <c r="AG87" s="135"/>
      <c r="AH87" s="135"/>
      <c r="AI87" s="151">
        <f t="shared" si="691"/>
        <v>0</v>
      </c>
      <c r="AJ87" s="135"/>
      <c r="AK87" s="135"/>
      <c r="AL87" s="151">
        <f t="shared" si="692"/>
        <v>0</v>
      </c>
      <c r="AM87" s="160"/>
      <c r="AN87" s="157"/>
      <c r="AO87" s="151">
        <f t="shared" si="693"/>
        <v>0</v>
      </c>
      <c r="AP87" s="135"/>
      <c r="AQ87" s="135"/>
      <c r="AR87" s="151">
        <f t="shared" si="694"/>
        <v>1</v>
      </c>
      <c r="AS87" s="135"/>
      <c r="AT87" s="135"/>
      <c r="AU87" s="151">
        <f t="shared" si="695"/>
        <v>0</v>
      </c>
      <c r="AV87" s="135"/>
      <c r="AW87" s="135"/>
      <c r="AX87" s="151">
        <f t="shared" si="697"/>
        <v>0</v>
      </c>
      <c r="AY87" s="135"/>
      <c r="AZ87" s="135"/>
      <c r="BA87" s="151">
        <f t="shared" si="699"/>
        <v>0</v>
      </c>
      <c r="BB87" s="135"/>
      <c r="BC87" s="135"/>
      <c r="BD87" s="151">
        <f t="shared" si="701"/>
        <v>0</v>
      </c>
      <c r="BE87" s="135"/>
      <c r="BF87" s="135"/>
      <c r="BG87" s="151">
        <f t="shared" si="703"/>
        <v>0</v>
      </c>
      <c r="BH87" s="135"/>
      <c r="BI87" s="135"/>
      <c r="BJ87" s="151">
        <f t="shared" si="705"/>
        <v>0</v>
      </c>
      <c r="BK87" s="135"/>
      <c r="BL87" s="135"/>
      <c r="BM87" s="151">
        <f t="shared" si="707"/>
        <v>0</v>
      </c>
      <c r="BN87" s="135"/>
      <c r="BO87" s="135"/>
      <c r="BP87" s="151">
        <f t="shared" si="709"/>
        <v>0</v>
      </c>
      <c r="BQ87" s="135"/>
      <c r="BR87" s="135"/>
      <c r="BS87" s="151">
        <f t="shared" si="711"/>
        <v>0</v>
      </c>
      <c r="BT87" s="135"/>
      <c r="BU87" s="135"/>
      <c r="BV87" s="151">
        <f t="shared" si="713"/>
        <v>0</v>
      </c>
      <c r="BW87" s="135"/>
      <c r="BX87" s="135"/>
      <c r="BY87" s="151">
        <f t="shared" si="715"/>
        <v>0</v>
      </c>
      <c r="BZ87" s="135"/>
      <c r="CA87" s="135"/>
      <c r="CB87" s="151">
        <f t="shared" si="717"/>
        <v>0</v>
      </c>
      <c r="CC87" s="135"/>
      <c r="CD87" s="135"/>
      <c r="CE87" s="151">
        <f t="shared" si="719"/>
        <v>0</v>
      </c>
      <c r="CF87" s="135"/>
    </row>
    <row r="88" spans="1:84" s="159" customFormat="1" x14ac:dyDescent="0.3">
      <c r="A88" s="146" t="str">
        <f>J2</f>
        <v>CROI FRAMBOISES</v>
      </c>
      <c r="B88" s="134"/>
      <c r="C88" s="135"/>
      <c r="D88" s="135"/>
      <c r="E88" s="135"/>
      <c r="F88" s="135"/>
      <c r="G88" s="135"/>
      <c r="H88" s="136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57"/>
      <c r="AF88" s="151">
        <f t="shared" si="690"/>
        <v>1</v>
      </c>
      <c r="AG88" s="135"/>
      <c r="AH88" s="135"/>
      <c r="AI88" s="151">
        <f t="shared" si="691"/>
        <v>2</v>
      </c>
      <c r="AJ88" s="135"/>
      <c r="AK88" s="135"/>
      <c r="AL88" s="151">
        <f t="shared" si="692"/>
        <v>0</v>
      </c>
      <c r="AM88" s="160"/>
      <c r="AN88" s="157"/>
      <c r="AO88" s="151">
        <f t="shared" si="693"/>
        <v>0</v>
      </c>
      <c r="AP88" s="135"/>
      <c r="AQ88" s="135"/>
      <c r="AR88" s="151">
        <f t="shared" si="694"/>
        <v>2</v>
      </c>
      <c r="AS88" s="135"/>
      <c r="AT88" s="135"/>
      <c r="AU88" s="151">
        <f t="shared" si="695"/>
        <v>0</v>
      </c>
      <c r="AV88" s="135"/>
      <c r="AW88" s="135"/>
      <c r="AX88" s="151">
        <f t="shared" si="697"/>
        <v>0</v>
      </c>
      <c r="AY88" s="135"/>
      <c r="AZ88" s="135"/>
      <c r="BA88" s="151">
        <f t="shared" si="699"/>
        <v>0</v>
      </c>
      <c r="BB88" s="135"/>
      <c r="BC88" s="135"/>
      <c r="BD88" s="151">
        <f t="shared" si="701"/>
        <v>0</v>
      </c>
      <c r="BE88" s="135"/>
      <c r="BF88" s="135"/>
      <c r="BG88" s="151">
        <f t="shared" si="703"/>
        <v>0</v>
      </c>
      <c r="BH88" s="135"/>
      <c r="BI88" s="135"/>
      <c r="BJ88" s="151">
        <f t="shared" si="705"/>
        <v>0</v>
      </c>
      <c r="BK88" s="135"/>
      <c r="BL88" s="135"/>
      <c r="BM88" s="151">
        <f t="shared" si="707"/>
        <v>0</v>
      </c>
      <c r="BN88" s="135"/>
      <c r="BO88" s="135"/>
      <c r="BP88" s="151">
        <f t="shared" si="709"/>
        <v>0</v>
      </c>
      <c r="BQ88" s="135"/>
      <c r="BR88" s="135"/>
      <c r="BS88" s="151">
        <f t="shared" si="711"/>
        <v>0</v>
      </c>
      <c r="BT88" s="135"/>
      <c r="BU88" s="135"/>
      <c r="BV88" s="151">
        <f t="shared" si="713"/>
        <v>0</v>
      </c>
      <c r="BW88" s="135"/>
      <c r="BX88" s="135"/>
      <c r="BY88" s="151">
        <f t="shared" si="715"/>
        <v>0</v>
      </c>
      <c r="BZ88" s="135"/>
      <c r="CA88" s="135"/>
      <c r="CB88" s="151">
        <f t="shared" si="717"/>
        <v>0</v>
      </c>
      <c r="CC88" s="135"/>
      <c r="CD88" s="135"/>
      <c r="CE88" s="151">
        <f t="shared" si="719"/>
        <v>0</v>
      </c>
      <c r="CF88" s="135"/>
    </row>
    <row r="89" spans="1:84" s="159" customFormat="1" x14ac:dyDescent="0.3">
      <c r="A89" s="146" t="str">
        <f>K2</f>
        <v>CROI NUTELLA</v>
      </c>
      <c r="B89" s="134"/>
      <c r="C89" s="135"/>
      <c r="D89" s="135"/>
      <c r="E89" s="135"/>
      <c r="F89" s="135"/>
      <c r="G89" s="135"/>
      <c r="H89" s="136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57"/>
      <c r="AF89" s="151">
        <f t="shared" si="690"/>
        <v>2</v>
      </c>
      <c r="AG89" s="135"/>
      <c r="AH89" s="135"/>
      <c r="AI89" s="151">
        <f t="shared" si="691"/>
        <v>1</v>
      </c>
      <c r="AJ89" s="135"/>
      <c r="AK89" s="135"/>
      <c r="AL89" s="151">
        <f t="shared" si="692"/>
        <v>0</v>
      </c>
      <c r="AM89" s="160"/>
      <c r="AN89" s="157"/>
      <c r="AO89" s="151">
        <f t="shared" si="693"/>
        <v>0</v>
      </c>
      <c r="AP89" s="135"/>
      <c r="AQ89" s="135"/>
      <c r="AR89" s="151">
        <f t="shared" si="694"/>
        <v>2</v>
      </c>
      <c r="AS89" s="135"/>
      <c r="AT89" s="135"/>
      <c r="AU89" s="151">
        <f t="shared" si="695"/>
        <v>0</v>
      </c>
      <c r="AV89" s="135"/>
      <c r="AW89" s="135"/>
      <c r="AX89" s="151">
        <f t="shared" si="697"/>
        <v>0</v>
      </c>
      <c r="AY89" s="135"/>
      <c r="AZ89" s="135"/>
      <c r="BA89" s="151">
        <f t="shared" si="699"/>
        <v>0</v>
      </c>
      <c r="BB89" s="135"/>
      <c r="BC89" s="135"/>
      <c r="BD89" s="151">
        <f t="shared" si="701"/>
        <v>0</v>
      </c>
      <c r="BE89" s="135"/>
      <c r="BF89" s="135"/>
      <c r="BG89" s="151">
        <f t="shared" si="703"/>
        <v>0</v>
      </c>
      <c r="BH89" s="135"/>
      <c r="BI89" s="135"/>
      <c r="BJ89" s="151">
        <f t="shared" si="705"/>
        <v>0</v>
      </c>
      <c r="BK89" s="135"/>
      <c r="BL89" s="135"/>
      <c r="BM89" s="151">
        <f t="shared" si="707"/>
        <v>0</v>
      </c>
      <c r="BN89" s="135"/>
      <c r="BO89" s="135"/>
      <c r="BP89" s="151">
        <f t="shared" si="709"/>
        <v>0</v>
      </c>
      <c r="BQ89" s="135"/>
      <c r="BR89" s="135"/>
      <c r="BS89" s="151">
        <f t="shared" si="711"/>
        <v>0</v>
      </c>
      <c r="BT89" s="135"/>
      <c r="BU89" s="135"/>
      <c r="BV89" s="151">
        <f t="shared" si="713"/>
        <v>0</v>
      </c>
      <c r="BW89" s="135"/>
      <c r="BX89" s="135"/>
      <c r="BY89" s="151">
        <f t="shared" si="715"/>
        <v>0</v>
      </c>
      <c r="BZ89" s="135"/>
      <c r="CA89" s="135"/>
      <c r="CB89" s="151">
        <f t="shared" si="717"/>
        <v>0</v>
      </c>
      <c r="CC89" s="135"/>
      <c r="CD89" s="135"/>
      <c r="CE89" s="151">
        <f t="shared" si="719"/>
        <v>0</v>
      </c>
      <c r="CF89" s="135"/>
    </row>
    <row r="90" spans="1:84" s="159" customFormat="1" x14ac:dyDescent="0.3">
      <c r="A90" s="161" t="str">
        <f>L2</f>
        <v>ESCA CHOCOLAT</v>
      </c>
      <c r="B90" s="134"/>
      <c r="C90" s="135"/>
      <c r="D90" s="135"/>
      <c r="E90" s="135"/>
      <c r="F90" s="135"/>
      <c r="G90" s="135"/>
      <c r="H90" s="136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57"/>
      <c r="AF90" s="162">
        <f t="shared" si="690"/>
        <v>0</v>
      </c>
      <c r="AG90" s="135"/>
      <c r="AH90" s="135"/>
      <c r="AI90" s="162">
        <f t="shared" si="691"/>
        <v>0</v>
      </c>
      <c r="AJ90" s="135"/>
      <c r="AK90" s="135"/>
      <c r="AL90" s="162">
        <f t="shared" si="692"/>
        <v>0</v>
      </c>
      <c r="AM90" s="160"/>
      <c r="AN90" s="157"/>
      <c r="AO90" s="162">
        <f t="shared" si="693"/>
        <v>0</v>
      </c>
      <c r="AP90" s="135"/>
      <c r="AQ90" s="135"/>
      <c r="AR90" s="162">
        <f t="shared" si="694"/>
        <v>0</v>
      </c>
      <c r="AS90" s="135"/>
      <c r="AT90" s="135"/>
      <c r="AU90" s="162">
        <f t="shared" si="695"/>
        <v>0</v>
      </c>
      <c r="AV90" s="135"/>
      <c r="AW90" s="135"/>
      <c r="AX90" s="162">
        <f t="shared" si="697"/>
        <v>0</v>
      </c>
      <c r="AY90" s="135"/>
      <c r="AZ90" s="135"/>
      <c r="BA90" s="162">
        <f t="shared" si="699"/>
        <v>0</v>
      </c>
      <c r="BB90" s="135"/>
      <c r="BC90" s="135"/>
      <c r="BD90" s="162">
        <f t="shared" si="701"/>
        <v>0</v>
      </c>
      <c r="BE90" s="135"/>
      <c r="BF90" s="135"/>
      <c r="BG90" s="162">
        <f t="shared" si="703"/>
        <v>0</v>
      </c>
      <c r="BH90" s="135"/>
      <c r="BI90" s="135"/>
      <c r="BJ90" s="162">
        <f t="shared" si="705"/>
        <v>0</v>
      </c>
      <c r="BK90" s="135"/>
      <c r="BL90" s="135"/>
      <c r="BM90" s="162">
        <f t="shared" si="707"/>
        <v>0</v>
      </c>
      <c r="BN90" s="135"/>
      <c r="BO90" s="135"/>
      <c r="BP90" s="162">
        <f t="shared" si="709"/>
        <v>0</v>
      </c>
      <c r="BQ90" s="135"/>
      <c r="BR90" s="135"/>
      <c r="BS90" s="162">
        <f t="shared" si="711"/>
        <v>0</v>
      </c>
      <c r="BT90" s="135"/>
      <c r="BU90" s="135"/>
      <c r="BV90" s="162">
        <f t="shared" si="713"/>
        <v>0</v>
      </c>
      <c r="BW90" s="135"/>
      <c r="BX90" s="135"/>
      <c r="BY90" s="162">
        <f t="shared" si="715"/>
        <v>0</v>
      </c>
      <c r="BZ90" s="135"/>
      <c r="CA90" s="135"/>
      <c r="CB90" s="162">
        <f t="shared" si="717"/>
        <v>0</v>
      </c>
      <c r="CC90" s="135"/>
      <c r="CD90" s="135"/>
      <c r="CE90" s="162">
        <f t="shared" si="719"/>
        <v>0</v>
      </c>
      <c r="CF90" s="135"/>
    </row>
    <row r="91" spans="1:84" s="159" customFormat="1" x14ac:dyDescent="0.3">
      <c r="A91" s="163" t="str">
        <f>N2</f>
        <v>PAIN CHOCOLAT</v>
      </c>
      <c r="B91" s="134"/>
      <c r="C91" s="135"/>
      <c r="D91" s="135"/>
      <c r="E91" s="135"/>
      <c r="F91" s="135"/>
      <c r="G91" s="135"/>
      <c r="H91" s="136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50"/>
      <c r="AF91" s="164">
        <f t="shared" si="690"/>
        <v>6</v>
      </c>
      <c r="AG91" s="135"/>
      <c r="AH91" s="135"/>
      <c r="AI91" s="164">
        <f t="shared" si="691"/>
        <v>5</v>
      </c>
      <c r="AJ91" s="135"/>
      <c r="AK91" s="135"/>
      <c r="AL91" s="164">
        <f t="shared" si="692"/>
        <v>3</v>
      </c>
      <c r="AM91" s="160"/>
      <c r="AN91" s="157"/>
      <c r="AO91" s="164">
        <f t="shared" si="693"/>
        <v>0</v>
      </c>
      <c r="AP91" s="135"/>
      <c r="AQ91" s="135"/>
      <c r="AR91" s="164">
        <f t="shared" si="694"/>
        <v>4</v>
      </c>
      <c r="AS91" s="135"/>
      <c r="AT91" s="135"/>
      <c r="AU91" s="164">
        <f t="shared" si="695"/>
        <v>0</v>
      </c>
      <c r="AV91" s="135"/>
      <c r="AW91" s="135"/>
      <c r="AX91" s="164">
        <f t="shared" si="697"/>
        <v>0</v>
      </c>
      <c r="AY91" s="135"/>
      <c r="AZ91" s="135"/>
      <c r="BA91" s="164">
        <f t="shared" si="699"/>
        <v>0</v>
      </c>
      <c r="BB91" s="135"/>
      <c r="BC91" s="135"/>
      <c r="BD91" s="164">
        <f t="shared" si="701"/>
        <v>0</v>
      </c>
      <c r="BE91" s="135"/>
      <c r="BF91" s="135"/>
      <c r="BG91" s="164">
        <f t="shared" si="703"/>
        <v>0</v>
      </c>
      <c r="BH91" s="135"/>
      <c r="BI91" s="135"/>
      <c r="BJ91" s="164">
        <f t="shared" si="705"/>
        <v>0</v>
      </c>
      <c r="BK91" s="135"/>
      <c r="BL91" s="135"/>
      <c r="BM91" s="164">
        <f t="shared" si="707"/>
        <v>0</v>
      </c>
      <c r="BN91" s="135"/>
      <c r="BO91" s="135"/>
      <c r="BP91" s="164">
        <f t="shared" si="709"/>
        <v>0</v>
      </c>
      <c r="BQ91" s="135"/>
      <c r="BR91" s="135"/>
      <c r="BS91" s="164">
        <f t="shared" si="711"/>
        <v>0</v>
      </c>
      <c r="BT91" s="135"/>
      <c r="BU91" s="135"/>
      <c r="BV91" s="164">
        <f t="shared" si="713"/>
        <v>0</v>
      </c>
      <c r="BW91" s="135"/>
      <c r="BX91" s="135"/>
      <c r="BY91" s="164">
        <f t="shared" si="715"/>
        <v>0</v>
      </c>
      <c r="BZ91" s="135"/>
      <c r="CA91" s="135"/>
      <c r="CB91" s="164">
        <f t="shared" si="717"/>
        <v>0</v>
      </c>
      <c r="CC91" s="135"/>
      <c r="CD91" s="135"/>
      <c r="CE91" s="164">
        <f t="shared" si="719"/>
        <v>0</v>
      </c>
      <c r="CF91" s="135"/>
    </row>
    <row r="92" spans="1:84" s="159" customFormat="1" x14ac:dyDescent="0.3">
      <c r="A92" s="165" t="str">
        <f>P2</f>
        <v>PATES POULET</v>
      </c>
      <c r="B92" s="147"/>
      <c r="C92" s="148"/>
      <c r="D92" s="148"/>
      <c r="E92" s="148"/>
      <c r="F92" s="148"/>
      <c r="G92" s="148"/>
      <c r="H92" s="149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/>
      <c r="U92" s="148"/>
      <c r="V92" s="148"/>
      <c r="W92" s="148"/>
      <c r="X92" s="148"/>
      <c r="Y92" s="148"/>
      <c r="Z92" s="148"/>
      <c r="AA92" s="148"/>
      <c r="AB92" s="148"/>
      <c r="AC92" s="148"/>
      <c r="AD92" s="148"/>
      <c r="AE92" s="166"/>
      <c r="AF92" s="167">
        <f t="shared" si="690"/>
        <v>1</v>
      </c>
      <c r="AG92" s="148"/>
      <c r="AH92" s="148"/>
      <c r="AI92" s="167">
        <f t="shared" si="691"/>
        <v>0</v>
      </c>
      <c r="AJ92" s="148"/>
      <c r="AK92" s="148"/>
      <c r="AL92" s="167">
        <f t="shared" si="692"/>
        <v>0</v>
      </c>
      <c r="AM92" s="168"/>
      <c r="AN92" s="150"/>
      <c r="AO92" s="167">
        <f t="shared" si="693"/>
        <v>0</v>
      </c>
      <c r="AP92" s="148"/>
      <c r="AQ92" s="148"/>
      <c r="AR92" s="167">
        <f t="shared" si="694"/>
        <v>1</v>
      </c>
      <c r="AS92" s="148"/>
      <c r="AT92" s="148"/>
      <c r="AU92" s="167">
        <f t="shared" si="695"/>
        <v>0</v>
      </c>
      <c r="AV92" s="148"/>
      <c r="AW92" s="148"/>
      <c r="AX92" s="167">
        <f t="shared" si="697"/>
        <v>0</v>
      </c>
      <c r="AY92" s="148"/>
      <c r="AZ92" s="148"/>
      <c r="BA92" s="167">
        <f t="shared" si="699"/>
        <v>1</v>
      </c>
      <c r="BB92" s="148"/>
      <c r="BC92" s="148"/>
      <c r="BD92" s="167">
        <f t="shared" si="701"/>
        <v>0</v>
      </c>
      <c r="BE92" s="148"/>
      <c r="BF92" s="148"/>
      <c r="BG92" s="167">
        <f t="shared" si="703"/>
        <v>0</v>
      </c>
      <c r="BH92" s="148"/>
      <c r="BI92" s="148"/>
      <c r="BJ92" s="167">
        <f t="shared" si="705"/>
        <v>0</v>
      </c>
      <c r="BK92" s="148"/>
      <c r="BL92" s="148"/>
      <c r="BM92" s="167">
        <f t="shared" si="707"/>
        <v>0</v>
      </c>
      <c r="BN92" s="148"/>
      <c r="BO92" s="148"/>
      <c r="BP92" s="167">
        <f t="shared" si="709"/>
        <v>0</v>
      </c>
      <c r="BQ92" s="148"/>
      <c r="BR92" s="148"/>
      <c r="BS92" s="167">
        <f t="shared" si="711"/>
        <v>0</v>
      </c>
      <c r="BT92" s="148"/>
      <c r="BU92" s="148"/>
      <c r="BV92" s="167">
        <f t="shared" si="713"/>
        <v>0</v>
      </c>
      <c r="BW92" s="148"/>
      <c r="BX92" s="148"/>
      <c r="BY92" s="167">
        <f t="shared" si="715"/>
        <v>0</v>
      </c>
      <c r="BZ92" s="148"/>
      <c r="CA92" s="148"/>
      <c r="CB92" s="167">
        <f t="shared" si="717"/>
        <v>0</v>
      </c>
      <c r="CC92" s="148"/>
      <c r="CD92" s="148"/>
      <c r="CE92" s="167">
        <f t="shared" si="719"/>
        <v>0</v>
      </c>
      <c r="CF92" s="148"/>
    </row>
    <row r="93" spans="1:84" s="159" customFormat="1" x14ac:dyDescent="0.3">
      <c r="A93" s="165" t="str">
        <f>O2</f>
        <v>PATES LORRAIN</v>
      </c>
      <c r="B93" s="169"/>
      <c r="C93" s="170"/>
      <c r="D93" s="170"/>
      <c r="E93" s="170"/>
      <c r="F93" s="170"/>
      <c r="G93" s="170"/>
      <c r="H93" s="171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  <c r="V93" s="170"/>
      <c r="W93" s="170"/>
      <c r="X93" s="170"/>
      <c r="Y93" s="170"/>
      <c r="Z93" s="170"/>
      <c r="AA93" s="170"/>
      <c r="AB93" s="170"/>
      <c r="AC93" s="170"/>
      <c r="AD93" s="170"/>
      <c r="AE93" s="166"/>
      <c r="AF93" s="86">
        <f t="shared" si="690"/>
        <v>2</v>
      </c>
      <c r="AG93" s="170"/>
      <c r="AH93" s="170"/>
      <c r="AI93" s="86">
        <f t="shared" si="691"/>
        <v>1</v>
      </c>
      <c r="AJ93" s="170"/>
      <c r="AK93" s="170"/>
      <c r="AL93" s="86">
        <f t="shared" si="692"/>
        <v>1</v>
      </c>
      <c r="AM93" s="172"/>
      <c r="AN93" s="166"/>
      <c r="AO93" s="86">
        <f t="shared" si="693"/>
        <v>0</v>
      </c>
      <c r="AP93" s="170"/>
      <c r="AQ93" s="170"/>
      <c r="AR93" s="86">
        <f t="shared" si="694"/>
        <v>2</v>
      </c>
      <c r="AS93" s="170"/>
      <c r="AT93" s="170"/>
      <c r="AU93" s="86">
        <f t="shared" si="695"/>
        <v>0</v>
      </c>
      <c r="AV93" s="170"/>
      <c r="AW93" s="170"/>
      <c r="AX93" s="86">
        <f t="shared" si="697"/>
        <v>0</v>
      </c>
      <c r="AY93" s="170"/>
      <c r="AZ93" s="170"/>
      <c r="BA93" s="86">
        <f t="shared" si="699"/>
        <v>0</v>
      </c>
      <c r="BB93" s="170"/>
      <c r="BC93" s="170"/>
      <c r="BD93" s="86">
        <f t="shared" si="701"/>
        <v>0</v>
      </c>
      <c r="BE93" s="170"/>
      <c r="BF93" s="170"/>
      <c r="BG93" s="86">
        <f t="shared" si="703"/>
        <v>0</v>
      </c>
      <c r="BH93" s="170"/>
      <c r="BI93" s="170"/>
      <c r="BJ93" s="86">
        <f t="shared" si="705"/>
        <v>0</v>
      </c>
      <c r="BK93" s="170"/>
      <c r="BL93" s="170"/>
      <c r="BM93" s="86">
        <f t="shared" si="707"/>
        <v>0</v>
      </c>
      <c r="BN93" s="170"/>
      <c r="BO93" s="170"/>
      <c r="BP93" s="86">
        <f t="shared" si="709"/>
        <v>0</v>
      </c>
      <c r="BQ93" s="170"/>
      <c r="BR93" s="170"/>
      <c r="BS93" s="86">
        <f t="shared" si="711"/>
        <v>0</v>
      </c>
      <c r="BT93" s="170"/>
      <c r="BU93" s="170"/>
      <c r="BV93" s="86">
        <f t="shared" si="713"/>
        <v>0</v>
      </c>
      <c r="BW93" s="170"/>
      <c r="BX93" s="170"/>
      <c r="BY93" s="86">
        <f t="shared" si="715"/>
        <v>0</v>
      </c>
      <c r="BZ93" s="170"/>
      <c r="CA93" s="170"/>
      <c r="CB93" s="86">
        <f t="shared" si="717"/>
        <v>0</v>
      </c>
      <c r="CC93" s="170"/>
      <c r="CD93" s="170"/>
      <c r="CE93" s="86">
        <f t="shared" si="719"/>
        <v>0</v>
      </c>
      <c r="CF93" s="170"/>
    </row>
    <row r="94" spans="1:84" s="159" customFormat="1" x14ac:dyDescent="0.3">
      <c r="A94" s="161" t="str">
        <f>V2</f>
        <v>TOURTE LORRAINE</v>
      </c>
      <c r="B94" s="169"/>
      <c r="C94" s="170"/>
      <c r="D94" s="170"/>
      <c r="E94" s="170"/>
      <c r="F94" s="170"/>
      <c r="G94" s="170"/>
      <c r="H94" s="171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  <c r="V94" s="170"/>
      <c r="W94" s="170"/>
      <c r="X94" s="170"/>
      <c r="Y94" s="170"/>
      <c r="Z94" s="170"/>
      <c r="AA94" s="170"/>
      <c r="AB94" s="170"/>
      <c r="AC94" s="170"/>
      <c r="AD94" s="170"/>
      <c r="AE94" s="150"/>
      <c r="AF94" s="162">
        <f t="shared" si="690"/>
        <v>0</v>
      </c>
      <c r="AG94" s="170"/>
      <c r="AH94" s="170"/>
      <c r="AI94" s="162">
        <f t="shared" si="691"/>
        <v>0</v>
      </c>
      <c r="AJ94" s="170"/>
      <c r="AK94" s="170"/>
      <c r="AL94" s="162">
        <f t="shared" si="692"/>
        <v>1</v>
      </c>
      <c r="AM94" s="172"/>
      <c r="AN94" s="166"/>
      <c r="AO94" s="162">
        <f t="shared" si="693"/>
        <v>0</v>
      </c>
      <c r="AP94" s="170"/>
      <c r="AQ94" s="170"/>
      <c r="AR94" s="162">
        <f t="shared" si="694"/>
        <v>1</v>
      </c>
      <c r="AS94" s="170"/>
      <c r="AT94" s="170"/>
      <c r="AU94" s="162">
        <f t="shared" si="695"/>
        <v>0</v>
      </c>
      <c r="AV94" s="170"/>
      <c r="AW94" s="170"/>
      <c r="AX94" s="162">
        <f t="shared" si="697"/>
        <v>0</v>
      </c>
      <c r="AY94" s="170"/>
      <c r="AZ94" s="170"/>
      <c r="BA94" s="162">
        <f t="shared" si="699"/>
        <v>0</v>
      </c>
      <c r="BB94" s="170"/>
      <c r="BC94" s="170"/>
      <c r="BD94" s="162">
        <f t="shared" si="701"/>
        <v>0</v>
      </c>
      <c r="BE94" s="170"/>
      <c r="BF94" s="170"/>
      <c r="BG94" s="162">
        <f t="shared" si="703"/>
        <v>0</v>
      </c>
      <c r="BH94" s="170"/>
      <c r="BI94" s="170"/>
      <c r="BJ94" s="162">
        <f t="shared" si="705"/>
        <v>0</v>
      </c>
      <c r="BK94" s="170"/>
      <c r="BL94" s="170"/>
      <c r="BM94" s="162">
        <f t="shared" si="707"/>
        <v>0</v>
      </c>
      <c r="BN94" s="170"/>
      <c r="BO94" s="170"/>
      <c r="BP94" s="162">
        <f t="shared" si="709"/>
        <v>0</v>
      </c>
      <c r="BQ94" s="170"/>
      <c r="BR94" s="170"/>
      <c r="BS94" s="162">
        <f t="shared" si="711"/>
        <v>0</v>
      </c>
      <c r="BT94" s="170"/>
      <c r="BU94" s="170"/>
      <c r="BV94" s="162">
        <f t="shared" si="713"/>
        <v>0</v>
      </c>
      <c r="BW94" s="170"/>
      <c r="BX94" s="170"/>
      <c r="BY94" s="162">
        <f t="shared" si="715"/>
        <v>0</v>
      </c>
      <c r="BZ94" s="170"/>
      <c r="CA94" s="170"/>
      <c r="CB94" s="162">
        <f t="shared" si="717"/>
        <v>0</v>
      </c>
      <c r="CC94" s="170"/>
      <c r="CD94" s="170"/>
      <c r="CE94" s="162">
        <f t="shared" si="719"/>
        <v>0</v>
      </c>
      <c r="CF94" s="170"/>
    </row>
    <row r="95" spans="1:84" s="159" customFormat="1" x14ac:dyDescent="0.3">
      <c r="A95" s="173" t="str">
        <f>R2</f>
        <v xml:space="preserve">QUICHE FROMAGE </v>
      </c>
      <c r="B95" s="147"/>
      <c r="C95" s="148"/>
      <c r="D95" s="148"/>
      <c r="E95" s="148"/>
      <c r="F95" s="148"/>
      <c r="G95" s="148"/>
      <c r="H95" s="149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  <c r="V95" s="148"/>
      <c r="W95" s="148"/>
      <c r="X95" s="148"/>
      <c r="Y95" s="148"/>
      <c r="Z95" s="148"/>
      <c r="AA95" s="148"/>
      <c r="AB95" s="148"/>
      <c r="AC95" s="148"/>
      <c r="AD95" s="148"/>
      <c r="AE95" s="135"/>
      <c r="AF95" s="174">
        <f t="shared" si="690"/>
        <v>0</v>
      </c>
      <c r="AG95" s="148"/>
      <c r="AH95" s="148"/>
      <c r="AI95" s="174">
        <f t="shared" si="691"/>
        <v>0</v>
      </c>
      <c r="AJ95" s="148"/>
      <c r="AK95" s="148"/>
      <c r="AL95" s="174">
        <f t="shared" si="692"/>
        <v>0</v>
      </c>
      <c r="AM95" s="148"/>
      <c r="AN95" s="148"/>
      <c r="AO95" s="174">
        <f t="shared" si="693"/>
        <v>0</v>
      </c>
      <c r="AP95" s="148"/>
      <c r="AQ95" s="148"/>
      <c r="AR95" s="174">
        <f t="shared" si="694"/>
        <v>0</v>
      </c>
      <c r="AS95" s="148"/>
      <c r="AT95" s="148"/>
      <c r="AU95" s="174">
        <f t="shared" si="695"/>
        <v>0</v>
      </c>
      <c r="AV95" s="148"/>
      <c r="AW95" s="148"/>
      <c r="AX95" s="174">
        <f t="shared" si="697"/>
        <v>0</v>
      </c>
      <c r="AY95" s="148"/>
      <c r="AZ95" s="148"/>
      <c r="BA95" s="174">
        <f t="shared" si="699"/>
        <v>0</v>
      </c>
      <c r="BB95" s="148"/>
      <c r="BC95" s="148"/>
      <c r="BD95" s="174">
        <f t="shared" si="701"/>
        <v>0</v>
      </c>
      <c r="BE95" s="148"/>
      <c r="BF95" s="148"/>
      <c r="BG95" s="174">
        <f t="shared" si="703"/>
        <v>0</v>
      </c>
      <c r="BH95" s="148"/>
      <c r="BI95" s="148"/>
      <c r="BJ95" s="174">
        <f t="shared" si="705"/>
        <v>0</v>
      </c>
      <c r="BK95" s="148"/>
      <c r="BL95" s="148"/>
      <c r="BM95" s="174">
        <f t="shared" si="707"/>
        <v>0</v>
      </c>
      <c r="BN95" s="148"/>
      <c r="BO95" s="148"/>
      <c r="BP95" s="174">
        <f t="shared" si="709"/>
        <v>0</v>
      </c>
      <c r="BQ95" s="148"/>
      <c r="BR95" s="148"/>
      <c r="BS95" s="174">
        <f t="shared" si="711"/>
        <v>0</v>
      </c>
      <c r="BT95" s="148"/>
      <c r="BU95" s="148"/>
      <c r="BV95" s="174">
        <f t="shared" si="713"/>
        <v>0</v>
      </c>
      <c r="BW95" s="148"/>
      <c r="BX95" s="148"/>
      <c r="BY95" s="174">
        <f t="shared" si="715"/>
        <v>0</v>
      </c>
      <c r="BZ95" s="148"/>
      <c r="CA95" s="148"/>
      <c r="CB95" s="174">
        <f t="shared" si="717"/>
        <v>0</v>
      </c>
      <c r="CC95" s="148"/>
      <c r="CD95" s="148"/>
      <c r="CE95" s="174">
        <f t="shared" si="719"/>
        <v>0</v>
      </c>
      <c r="CF95" s="148"/>
    </row>
    <row r="96" spans="1:84" s="159" customFormat="1" x14ac:dyDescent="0.25">
      <c r="A96" s="173" t="str">
        <f>S2</f>
        <v>QUICHE CHEVRE EPINARDS</v>
      </c>
      <c r="B96" s="134"/>
      <c r="C96" s="135"/>
      <c r="D96" s="135"/>
      <c r="E96" s="135"/>
      <c r="F96" s="135"/>
      <c r="G96" s="135"/>
      <c r="H96" s="136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0"/>
      <c r="AF96" s="174">
        <f t="shared" si="690"/>
        <v>0</v>
      </c>
      <c r="AG96" s="135"/>
      <c r="AH96" s="135"/>
      <c r="AI96" s="174">
        <f t="shared" si="691"/>
        <v>0</v>
      </c>
      <c r="AJ96" s="135"/>
      <c r="AK96" s="135"/>
      <c r="AL96" s="174">
        <f t="shared" si="692"/>
        <v>0</v>
      </c>
      <c r="AM96" s="135"/>
      <c r="AN96" s="135"/>
      <c r="AO96" s="174">
        <f t="shared" si="693"/>
        <v>0</v>
      </c>
      <c r="AP96" s="135"/>
      <c r="AQ96" s="135"/>
      <c r="AR96" s="174">
        <f t="shared" si="694"/>
        <v>0</v>
      </c>
      <c r="AS96" s="135"/>
      <c r="AT96" s="135"/>
      <c r="AU96" s="174">
        <f t="shared" si="695"/>
        <v>0</v>
      </c>
      <c r="AV96" s="135"/>
      <c r="AW96" s="135"/>
      <c r="AX96" s="174">
        <f t="shared" si="697"/>
        <v>0</v>
      </c>
      <c r="AY96" s="135"/>
      <c r="AZ96" s="135"/>
      <c r="BA96" s="174">
        <f t="shared" si="699"/>
        <v>0</v>
      </c>
      <c r="BB96" s="135"/>
      <c r="BC96" s="135"/>
      <c r="BD96" s="174">
        <f t="shared" si="701"/>
        <v>0</v>
      </c>
      <c r="BE96" s="135"/>
      <c r="BF96" s="135"/>
      <c r="BG96" s="174">
        <f t="shared" si="703"/>
        <v>0</v>
      </c>
      <c r="BH96" s="135"/>
      <c r="BI96" s="135"/>
      <c r="BJ96" s="174">
        <f t="shared" si="705"/>
        <v>0</v>
      </c>
      <c r="BK96" s="135"/>
      <c r="BL96" s="135"/>
      <c r="BM96" s="174">
        <f t="shared" si="707"/>
        <v>0</v>
      </c>
      <c r="BN96" s="135"/>
      <c r="BO96" s="135"/>
      <c r="BP96" s="174">
        <f t="shared" si="709"/>
        <v>0</v>
      </c>
      <c r="BQ96" s="135"/>
      <c r="BR96" s="135"/>
      <c r="BS96" s="174">
        <f t="shared" si="711"/>
        <v>0</v>
      </c>
      <c r="BT96" s="135"/>
      <c r="BU96" s="135"/>
      <c r="BV96" s="174">
        <f t="shared" si="713"/>
        <v>0</v>
      </c>
      <c r="BW96" s="135"/>
      <c r="BX96" s="135"/>
      <c r="BY96" s="174">
        <f t="shared" si="715"/>
        <v>0</v>
      </c>
      <c r="BZ96" s="135"/>
      <c r="CA96" s="135"/>
      <c r="CB96" s="174">
        <f t="shared" si="717"/>
        <v>0</v>
      </c>
      <c r="CC96" s="135"/>
      <c r="CD96" s="135"/>
      <c r="CE96" s="174">
        <f t="shared" si="719"/>
        <v>0</v>
      </c>
      <c r="CF96" s="135"/>
    </row>
    <row r="97" spans="1:83" x14ac:dyDescent="0.25">
      <c r="A97" s="173" t="str">
        <f>T2</f>
        <v>QUICHE LORRAINES</v>
      </c>
      <c r="H97" s="11"/>
      <c r="AD97" s="10"/>
      <c r="AF97" s="174">
        <f t="shared" si="690"/>
        <v>0</v>
      </c>
      <c r="AI97" s="174">
        <f t="shared" si="691"/>
        <v>0</v>
      </c>
      <c r="AL97" s="174">
        <f t="shared" si="692"/>
        <v>0</v>
      </c>
      <c r="AO97" s="174">
        <f t="shared" si="693"/>
        <v>0</v>
      </c>
      <c r="AR97" s="174">
        <f t="shared" si="694"/>
        <v>0</v>
      </c>
      <c r="AU97" s="174">
        <f t="shared" si="695"/>
        <v>0</v>
      </c>
      <c r="AX97" s="174">
        <f t="shared" si="697"/>
        <v>0</v>
      </c>
      <c r="BA97" s="174">
        <f t="shared" si="699"/>
        <v>0</v>
      </c>
      <c r="BD97" s="174">
        <f t="shared" si="701"/>
        <v>0</v>
      </c>
      <c r="BG97" s="174">
        <f t="shared" si="703"/>
        <v>0</v>
      </c>
      <c r="BJ97" s="174">
        <f t="shared" si="705"/>
        <v>0</v>
      </c>
      <c r="BM97" s="174">
        <f t="shared" si="707"/>
        <v>0</v>
      </c>
      <c r="BP97" s="174">
        <f t="shared" si="709"/>
        <v>0</v>
      </c>
      <c r="BS97" s="174">
        <f t="shared" si="711"/>
        <v>0</v>
      </c>
      <c r="BV97" s="174">
        <f t="shared" si="713"/>
        <v>0</v>
      </c>
      <c r="BY97" s="174">
        <f t="shared" si="715"/>
        <v>0</v>
      </c>
      <c r="CB97" s="174">
        <f t="shared" si="717"/>
        <v>0</v>
      </c>
      <c r="CE97" s="174">
        <f t="shared" si="719"/>
        <v>0</v>
      </c>
    </row>
    <row r="98" spans="1:83" x14ac:dyDescent="0.25">
      <c r="A98" s="173" t="str">
        <f>U2</f>
        <v>QUICHE THON TOMATES</v>
      </c>
      <c r="H98" s="11"/>
      <c r="AD98" s="10"/>
      <c r="AF98" s="174">
        <f t="shared" si="690"/>
        <v>0</v>
      </c>
      <c r="AI98" s="174">
        <f t="shared" si="691"/>
        <v>0</v>
      </c>
      <c r="AL98" s="174">
        <f t="shared" si="692"/>
        <v>0</v>
      </c>
      <c r="AO98" s="174">
        <f t="shared" si="693"/>
        <v>0</v>
      </c>
      <c r="AR98" s="174">
        <f t="shared" si="694"/>
        <v>0</v>
      </c>
      <c r="AU98" s="174">
        <f t="shared" si="695"/>
        <v>0</v>
      </c>
      <c r="AX98" s="174">
        <f t="shared" si="697"/>
        <v>0</v>
      </c>
      <c r="BA98" s="174">
        <f t="shared" si="699"/>
        <v>1</v>
      </c>
      <c r="BD98" s="174">
        <f t="shared" si="701"/>
        <v>0</v>
      </c>
      <c r="BG98" s="174">
        <f t="shared" si="703"/>
        <v>0</v>
      </c>
      <c r="BJ98" s="174">
        <f t="shared" si="705"/>
        <v>0</v>
      </c>
      <c r="BM98" s="174">
        <f t="shared" si="707"/>
        <v>0</v>
      </c>
      <c r="BP98" s="174">
        <f t="shared" si="709"/>
        <v>0</v>
      </c>
      <c r="BS98" s="174">
        <f t="shared" si="711"/>
        <v>0</v>
      </c>
      <c r="BV98" s="174">
        <f t="shared" si="713"/>
        <v>0</v>
      </c>
      <c r="BY98" s="174">
        <f t="shared" si="715"/>
        <v>0</v>
      </c>
      <c r="CB98" s="174">
        <f t="shared" si="717"/>
        <v>0</v>
      </c>
      <c r="CE98" s="174">
        <f t="shared" si="719"/>
        <v>0</v>
      </c>
    </row>
    <row r="99" spans="1:83" x14ac:dyDescent="0.25">
      <c r="A99" s="175" t="str">
        <f>W2</f>
        <v>A</v>
      </c>
      <c r="H99" s="11"/>
      <c r="AD99" s="10"/>
      <c r="AF99" s="175">
        <f t="shared" si="690"/>
        <v>0</v>
      </c>
      <c r="AI99" s="175">
        <f t="shared" si="691"/>
        <v>0</v>
      </c>
      <c r="AL99" s="175">
        <f t="shared" si="692"/>
        <v>0</v>
      </c>
      <c r="AO99" s="175">
        <f t="shared" si="693"/>
        <v>0</v>
      </c>
      <c r="AR99" s="175">
        <f t="shared" si="694"/>
        <v>0</v>
      </c>
      <c r="AU99" s="175">
        <f t="shared" si="695"/>
        <v>0</v>
      </c>
      <c r="AX99" s="175">
        <f t="shared" si="697"/>
        <v>0</v>
      </c>
      <c r="BA99" s="175">
        <f t="shared" si="699"/>
        <v>0</v>
      </c>
      <c r="BD99" s="175">
        <f t="shared" si="701"/>
        <v>0</v>
      </c>
      <c r="BG99" s="175">
        <f t="shared" si="703"/>
        <v>0</v>
      </c>
      <c r="BJ99" s="175">
        <f t="shared" si="705"/>
        <v>0</v>
      </c>
      <c r="BM99" s="175">
        <f t="shared" si="707"/>
        <v>0</v>
      </c>
      <c r="BP99" s="175">
        <f t="shared" si="709"/>
        <v>0</v>
      </c>
      <c r="BS99" s="175">
        <f t="shared" si="711"/>
        <v>0</v>
      </c>
      <c r="BV99" s="175">
        <f t="shared" si="713"/>
        <v>0</v>
      </c>
      <c r="BY99" s="175">
        <f t="shared" si="715"/>
        <v>0</v>
      </c>
      <c r="CB99" s="175">
        <f t="shared" si="717"/>
        <v>0</v>
      </c>
      <c r="CE99" s="175">
        <f t="shared" si="719"/>
        <v>0</v>
      </c>
    </row>
    <row r="100" spans="1:83" x14ac:dyDescent="0.25">
      <c r="A100" s="175" t="str">
        <f>X2</f>
        <v>B</v>
      </c>
      <c r="H100" s="11"/>
      <c r="AD100" s="10"/>
      <c r="AF100" s="175">
        <f t="shared" si="690"/>
        <v>0</v>
      </c>
      <c r="AI100" s="175">
        <f t="shared" si="691"/>
        <v>0</v>
      </c>
      <c r="AL100" s="175">
        <f t="shared" si="692"/>
        <v>0</v>
      </c>
      <c r="AO100" s="175">
        <f t="shared" si="693"/>
        <v>0</v>
      </c>
      <c r="AR100" s="175">
        <f t="shared" si="694"/>
        <v>0</v>
      </c>
      <c r="AU100" s="175">
        <f t="shared" si="695"/>
        <v>0</v>
      </c>
      <c r="AX100" s="175">
        <f t="shared" si="697"/>
        <v>0</v>
      </c>
      <c r="BA100" s="175">
        <f t="shared" si="699"/>
        <v>0</v>
      </c>
      <c r="BD100" s="175">
        <f t="shared" si="701"/>
        <v>0</v>
      </c>
      <c r="BG100" s="175">
        <f t="shared" si="703"/>
        <v>0</v>
      </c>
      <c r="BJ100" s="175">
        <f t="shared" si="705"/>
        <v>0</v>
      </c>
      <c r="BM100" s="175">
        <f t="shared" si="707"/>
        <v>0</v>
      </c>
      <c r="BP100" s="175">
        <f t="shared" si="709"/>
        <v>0</v>
      </c>
      <c r="BS100" s="175">
        <f t="shared" si="711"/>
        <v>0</v>
      </c>
      <c r="BV100" s="175">
        <f t="shared" si="713"/>
        <v>0</v>
      </c>
      <c r="BY100" s="175">
        <f t="shared" si="715"/>
        <v>0</v>
      </c>
      <c r="CB100" s="175">
        <f t="shared" si="717"/>
        <v>0</v>
      </c>
      <c r="CE100" s="175">
        <f t="shared" si="719"/>
        <v>0</v>
      </c>
    </row>
    <row r="101" spans="1:83" x14ac:dyDescent="0.25">
      <c r="A101" s="175" t="str">
        <f>Y2</f>
        <v>C</v>
      </c>
      <c r="H101" s="11"/>
      <c r="AD101" s="10"/>
      <c r="AF101" s="175">
        <f t="shared" si="690"/>
        <v>0</v>
      </c>
      <c r="AI101" s="175">
        <f t="shared" si="691"/>
        <v>0</v>
      </c>
      <c r="AL101" s="175">
        <f t="shared" si="692"/>
        <v>0</v>
      </c>
      <c r="AO101" s="175">
        <f t="shared" si="693"/>
        <v>0</v>
      </c>
      <c r="AR101" s="175">
        <f t="shared" si="694"/>
        <v>0</v>
      </c>
      <c r="AU101" s="175">
        <f t="shared" si="695"/>
        <v>0</v>
      </c>
      <c r="AX101" s="175">
        <f t="shared" si="697"/>
        <v>0</v>
      </c>
      <c r="BA101" s="175">
        <f t="shared" si="699"/>
        <v>0</v>
      </c>
      <c r="BD101" s="175">
        <f t="shared" si="701"/>
        <v>0</v>
      </c>
      <c r="BG101" s="175">
        <f t="shared" si="703"/>
        <v>0</v>
      </c>
      <c r="BJ101" s="175">
        <f t="shared" si="705"/>
        <v>0</v>
      </c>
      <c r="BM101" s="175">
        <f t="shared" si="707"/>
        <v>0</v>
      </c>
      <c r="BP101" s="175">
        <f t="shared" si="709"/>
        <v>0</v>
      </c>
      <c r="BS101" s="175">
        <f t="shared" si="711"/>
        <v>0</v>
      </c>
      <c r="BV101" s="175">
        <f t="shared" si="713"/>
        <v>0</v>
      </c>
      <c r="BY101" s="175">
        <f t="shared" si="715"/>
        <v>0</v>
      </c>
      <c r="CB101" s="175">
        <f t="shared" si="717"/>
        <v>0</v>
      </c>
      <c r="CE101" s="175">
        <f t="shared" si="719"/>
        <v>0</v>
      </c>
    </row>
    <row r="102" spans="1:83" x14ac:dyDescent="0.25">
      <c r="A102" s="175" t="str">
        <f>Z2</f>
        <v>D</v>
      </c>
      <c r="H102" s="11"/>
      <c r="AD102" s="10"/>
      <c r="AF102" s="175">
        <f t="shared" si="690"/>
        <v>0</v>
      </c>
      <c r="AI102" s="175">
        <f t="shared" si="691"/>
        <v>0</v>
      </c>
      <c r="AL102" s="175">
        <f t="shared" si="692"/>
        <v>0</v>
      </c>
      <c r="AO102" s="175">
        <f t="shared" si="693"/>
        <v>0</v>
      </c>
      <c r="AR102" s="175">
        <f t="shared" si="694"/>
        <v>0</v>
      </c>
      <c r="AU102" s="175">
        <f t="shared" si="695"/>
        <v>0</v>
      </c>
      <c r="AX102" s="175">
        <f t="shared" si="697"/>
        <v>0</v>
      </c>
      <c r="BA102" s="175">
        <f t="shared" si="699"/>
        <v>0</v>
      </c>
      <c r="BD102" s="175">
        <f t="shared" si="701"/>
        <v>0</v>
      </c>
      <c r="BG102" s="175">
        <f t="shared" si="703"/>
        <v>0</v>
      </c>
      <c r="BJ102" s="175">
        <f t="shared" si="705"/>
        <v>0</v>
      </c>
      <c r="BM102" s="175">
        <f t="shared" si="707"/>
        <v>0</v>
      </c>
      <c r="BP102" s="175">
        <f t="shared" si="709"/>
        <v>0</v>
      </c>
      <c r="BS102" s="175">
        <f t="shared" si="711"/>
        <v>0</v>
      </c>
      <c r="BV102" s="175">
        <f t="shared" si="713"/>
        <v>0</v>
      </c>
      <c r="BY102" s="175">
        <f t="shared" si="715"/>
        <v>0</v>
      </c>
      <c r="CB102" s="175">
        <f t="shared" si="717"/>
        <v>0</v>
      </c>
      <c r="CE102" s="175">
        <f t="shared" si="719"/>
        <v>0</v>
      </c>
    </row>
    <row r="103" spans="1:83" x14ac:dyDescent="0.25">
      <c r="A103" s="175" t="str">
        <f>AA2</f>
        <v>E</v>
      </c>
      <c r="H103" s="11"/>
      <c r="AD103" s="10"/>
      <c r="AF103" s="175">
        <f t="shared" si="690"/>
        <v>0</v>
      </c>
      <c r="AI103" s="175">
        <f t="shared" si="691"/>
        <v>0</v>
      </c>
      <c r="AL103" s="175">
        <f t="shared" si="692"/>
        <v>0</v>
      </c>
      <c r="AO103" s="175">
        <f t="shared" si="693"/>
        <v>0</v>
      </c>
      <c r="AR103" s="175">
        <f t="shared" si="694"/>
        <v>0</v>
      </c>
      <c r="AU103" s="175">
        <f t="shared" si="695"/>
        <v>0</v>
      </c>
      <c r="AX103" s="175">
        <f t="shared" si="697"/>
        <v>0</v>
      </c>
      <c r="BA103" s="175">
        <f t="shared" si="699"/>
        <v>0</v>
      </c>
      <c r="BD103" s="175">
        <f t="shared" si="701"/>
        <v>0</v>
      </c>
      <c r="BG103" s="175">
        <f t="shared" si="703"/>
        <v>0</v>
      </c>
      <c r="BJ103" s="175">
        <f t="shared" si="705"/>
        <v>0</v>
      </c>
      <c r="BM103" s="175">
        <f t="shared" si="707"/>
        <v>0</v>
      </c>
      <c r="BP103" s="175">
        <f t="shared" si="709"/>
        <v>0</v>
      </c>
      <c r="BS103" s="175">
        <f t="shared" si="711"/>
        <v>0</v>
      </c>
      <c r="BV103" s="175">
        <f t="shared" si="713"/>
        <v>0</v>
      </c>
      <c r="BY103" s="175">
        <f t="shared" si="715"/>
        <v>0</v>
      </c>
      <c r="CB103" s="175">
        <f t="shared" si="717"/>
        <v>0</v>
      </c>
      <c r="CE103" s="175">
        <f t="shared" si="719"/>
        <v>0</v>
      </c>
    </row>
    <row r="104" spans="1:83" x14ac:dyDescent="0.25">
      <c r="A104" s="175" t="str">
        <f>AB2</f>
        <v>F</v>
      </c>
      <c r="H104" s="11"/>
      <c r="AD104" s="10"/>
      <c r="AF104" s="175">
        <f t="shared" si="690"/>
        <v>0</v>
      </c>
      <c r="AI104" s="175">
        <f t="shared" si="691"/>
        <v>0</v>
      </c>
      <c r="AL104" s="175">
        <f t="shared" si="692"/>
        <v>0</v>
      </c>
      <c r="AO104" s="175">
        <f t="shared" si="693"/>
        <v>0</v>
      </c>
      <c r="AR104" s="175">
        <f t="shared" si="694"/>
        <v>0</v>
      </c>
      <c r="AU104" s="175">
        <f t="shared" si="695"/>
        <v>0</v>
      </c>
      <c r="AX104" s="175">
        <f t="shared" si="697"/>
        <v>0</v>
      </c>
      <c r="BA104" s="175">
        <f t="shared" si="699"/>
        <v>0</v>
      </c>
      <c r="BD104" s="175">
        <f t="shared" si="701"/>
        <v>0</v>
      </c>
      <c r="BG104" s="175">
        <f t="shared" si="703"/>
        <v>0</v>
      </c>
      <c r="BJ104" s="175">
        <f t="shared" si="705"/>
        <v>0</v>
      </c>
      <c r="BM104" s="175">
        <f t="shared" si="707"/>
        <v>0</v>
      </c>
      <c r="BP104" s="175">
        <f t="shared" si="709"/>
        <v>0</v>
      </c>
      <c r="BS104" s="175">
        <f t="shared" si="711"/>
        <v>0</v>
      </c>
      <c r="BV104" s="175">
        <f t="shared" si="713"/>
        <v>0</v>
      </c>
      <c r="BY104" s="175">
        <f t="shared" si="715"/>
        <v>0</v>
      </c>
      <c r="CB104" s="175">
        <f t="shared" si="717"/>
        <v>0</v>
      </c>
      <c r="CE104" s="175">
        <f t="shared" si="719"/>
        <v>0</v>
      </c>
    </row>
    <row r="105" spans="1:83" x14ac:dyDescent="0.25">
      <c r="A105" s="175" t="str">
        <f>AC2</f>
        <v>G</v>
      </c>
      <c r="H105" s="11"/>
      <c r="AD105" s="10"/>
      <c r="AF105" s="175">
        <f t="shared" si="690"/>
        <v>0</v>
      </c>
      <c r="AI105" s="175">
        <f t="shared" si="691"/>
        <v>0</v>
      </c>
      <c r="AL105" s="175">
        <f t="shared" si="692"/>
        <v>0</v>
      </c>
      <c r="AO105" s="175">
        <f t="shared" si="693"/>
        <v>0</v>
      </c>
      <c r="AR105" s="175">
        <f t="shared" si="694"/>
        <v>0</v>
      </c>
      <c r="AU105" s="175">
        <f t="shared" si="695"/>
        <v>0</v>
      </c>
      <c r="AX105" s="175">
        <f t="shared" si="697"/>
        <v>0</v>
      </c>
      <c r="BA105" s="175">
        <f t="shared" si="699"/>
        <v>0</v>
      </c>
      <c r="BD105" s="175">
        <f t="shared" si="701"/>
        <v>0</v>
      </c>
      <c r="BG105" s="175">
        <f t="shared" si="703"/>
        <v>0</v>
      </c>
      <c r="BJ105" s="175">
        <f t="shared" si="705"/>
        <v>0</v>
      </c>
      <c r="BM105" s="175">
        <f t="shared" si="707"/>
        <v>0</v>
      </c>
      <c r="BP105" s="175">
        <f t="shared" si="709"/>
        <v>0</v>
      </c>
      <c r="BS105" s="175">
        <f t="shared" si="711"/>
        <v>0</v>
      </c>
      <c r="BV105" s="175">
        <f t="shared" si="713"/>
        <v>0</v>
      </c>
      <c r="BY105" s="175">
        <f t="shared" si="715"/>
        <v>0</v>
      </c>
      <c r="CB105" s="175">
        <f t="shared" si="717"/>
        <v>0</v>
      </c>
      <c r="CE105" s="175">
        <f t="shared" si="719"/>
        <v>0</v>
      </c>
    </row>
    <row r="106" spans="1:83" x14ac:dyDescent="0.25">
      <c r="A106" s="176"/>
      <c r="H106" s="11"/>
      <c r="AD106" s="10"/>
    </row>
    <row r="107" spans="1:83" x14ac:dyDescent="0.25">
      <c r="A107" s="176"/>
      <c r="H107" s="11"/>
      <c r="AD107" s="10"/>
    </row>
    <row r="108" spans="1:83" x14ac:dyDescent="0.25">
      <c r="A108" s="176"/>
      <c r="H108" s="11"/>
      <c r="AD108" s="10"/>
    </row>
    <row r="109" spans="1:83" x14ac:dyDescent="0.25">
      <c r="A109" s="176"/>
      <c r="H109" s="11"/>
      <c r="AD109" s="10"/>
    </row>
    <row r="110" spans="1:83" x14ac:dyDescent="0.25">
      <c r="A110" s="176"/>
      <c r="H110" s="11"/>
      <c r="AD110" s="10"/>
    </row>
    <row r="111" spans="1:83" x14ac:dyDescent="0.25">
      <c r="A111" s="176"/>
      <c r="H111" s="11"/>
      <c r="AD111" s="10"/>
    </row>
    <row r="112" spans="1:83" x14ac:dyDescent="0.25">
      <c r="A112" s="176"/>
      <c r="H112" s="11"/>
      <c r="AD112" s="10"/>
    </row>
    <row r="113" spans="1:30" x14ac:dyDescent="0.25">
      <c r="A113" s="176"/>
      <c r="H113" s="11"/>
      <c r="AD113" s="10"/>
    </row>
    <row r="114" spans="1:30" x14ac:dyDescent="0.25">
      <c r="A114" s="176"/>
      <c r="H114" s="11"/>
      <c r="AD114" s="10"/>
    </row>
    <row r="115" spans="1:30" x14ac:dyDescent="0.25">
      <c r="A115" s="176"/>
      <c r="H115" s="11"/>
      <c r="AD115" s="10"/>
    </row>
    <row r="116" spans="1:30" x14ac:dyDescent="0.25">
      <c r="A116" s="176"/>
      <c r="H116" s="11"/>
      <c r="AD116" s="10"/>
    </row>
    <row r="117" spans="1:30" x14ac:dyDescent="0.25">
      <c r="A117" s="176"/>
      <c r="H117" s="11"/>
      <c r="AD117" s="10"/>
    </row>
    <row r="118" spans="1:30" x14ac:dyDescent="0.25">
      <c r="A118" s="176"/>
      <c r="H118" s="11"/>
      <c r="AD118" s="10"/>
    </row>
    <row r="119" spans="1:30" x14ac:dyDescent="0.25">
      <c r="A119" s="176"/>
      <c r="H119" s="11"/>
      <c r="AD119" s="10"/>
    </row>
    <row r="120" spans="1:30" x14ac:dyDescent="0.25">
      <c r="A120" s="176"/>
      <c r="H120" s="11"/>
      <c r="AD120" s="10"/>
    </row>
    <row r="121" spans="1:30" x14ac:dyDescent="0.25">
      <c r="A121" s="176"/>
      <c r="H121" s="11"/>
      <c r="AD121" s="10"/>
    </row>
    <row r="122" spans="1:30" x14ac:dyDescent="0.25">
      <c r="A122" s="176"/>
      <c r="H122" s="11"/>
      <c r="AD122" s="10"/>
    </row>
    <row r="123" spans="1:30" x14ac:dyDescent="0.25">
      <c r="A123" s="176"/>
      <c r="H123" s="11"/>
      <c r="AD123" s="10"/>
    </row>
    <row r="124" spans="1:30" x14ac:dyDescent="0.25">
      <c r="A124" s="176"/>
      <c r="H124" s="11"/>
      <c r="AD124" s="10"/>
    </row>
    <row r="125" spans="1:30" x14ac:dyDescent="0.25">
      <c r="A125" s="176"/>
      <c r="H125" s="11"/>
      <c r="AD125" s="10"/>
    </row>
    <row r="126" spans="1:30" x14ac:dyDescent="0.25">
      <c r="A126" s="176"/>
      <c r="H126" s="11"/>
      <c r="AD126" s="10"/>
    </row>
    <row r="127" spans="1:30" x14ac:dyDescent="0.25">
      <c r="A127" s="176"/>
      <c r="H127" s="11"/>
      <c r="AD127" s="10"/>
    </row>
    <row r="128" spans="1:30" x14ac:dyDescent="0.25">
      <c r="A128" s="176"/>
      <c r="H128" s="11"/>
      <c r="AD128" s="10"/>
    </row>
    <row r="129" spans="1:30" x14ac:dyDescent="0.25">
      <c r="A129" s="176"/>
      <c r="H129" s="11"/>
      <c r="AD129" s="10"/>
    </row>
    <row r="130" spans="1:30" x14ac:dyDescent="0.25">
      <c r="A130" s="176"/>
      <c r="H130" s="11"/>
      <c r="AD130" s="10"/>
    </row>
    <row r="131" spans="1:30" x14ac:dyDescent="0.25">
      <c r="A131" s="176"/>
      <c r="H131" s="11"/>
      <c r="AD131" s="10"/>
    </row>
    <row r="132" spans="1:30" x14ac:dyDescent="0.25">
      <c r="A132" s="176"/>
      <c r="H132" s="11"/>
      <c r="AD132" s="10"/>
    </row>
    <row r="133" spans="1:30" x14ac:dyDescent="0.25">
      <c r="A133" s="176"/>
      <c r="H133" s="11"/>
      <c r="AD133" s="10"/>
    </row>
    <row r="134" spans="1:30" x14ac:dyDescent="0.25">
      <c r="A134" s="176"/>
      <c r="H134" s="11"/>
      <c r="AD134" s="10"/>
    </row>
    <row r="135" spans="1:30" x14ac:dyDescent="0.25">
      <c r="A135" s="176"/>
      <c r="H135" s="11"/>
      <c r="AD135" s="10"/>
    </row>
    <row r="136" spans="1:30" x14ac:dyDescent="0.25">
      <c r="A136" s="176"/>
      <c r="H136" s="11"/>
      <c r="AD136" s="10"/>
    </row>
    <row r="137" spans="1:30" x14ac:dyDescent="0.25">
      <c r="A137" s="176"/>
      <c r="H137" s="11"/>
      <c r="AD137" s="10"/>
    </row>
    <row r="138" spans="1:30" x14ac:dyDescent="0.25">
      <c r="A138" s="176"/>
      <c r="H138" s="11"/>
      <c r="AD138" s="10"/>
    </row>
    <row r="139" spans="1:30" x14ac:dyDescent="0.25">
      <c r="A139" s="176"/>
      <c r="H139" s="11"/>
      <c r="AD139" s="10"/>
    </row>
    <row r="140" spans="1:30" x14ac:dyDescent="0.25">
      <c r="A140" s="176"/>
      <c r="H140" s="11"/>
      <c r="AD140" s="10"/>
    </row>
    <row r="141" spans="1:30" x14ac:dyDescent="0.25">
      <c r="A141" s="176"/>
      <c r="H141" s="11"/>
      <c r="AD141" s="10"/>
    </row>
    <row r="142" spans="1:30" x14ac:dyDescent="0.25">
      <c r="A142" s="176"/>
      <c r="H142" s="11"/>
      <c r="AD142" s="10"/>
    </row>
    <row r="143" spans="1:30" x14ac:dyDescent="0.25">
      <c r="A143" s="176"/>
      <c r="H143" s="11"/>
      <c r="AD143" s="10"/>
    </row>
    <row r="144" spans="1:30" x14ac:dyDescent="0.25">
      <c r="A144" s="176"/>
      <c r="H144" s="11"/>
      <c r="AD144" s="10"/>
    </row>
    <row r="145" spans="1:30" x14ac:dyDescent="0.25">
      <c r="A145" s="176"/>
      <c r="H145" s="11"/>
      <c r="AD145" s="10"/>
    </row>
    <row r="146" spans="1:30" x14ac:dyDescent="0.25">
      <c r="A146" s="176"/>
      <c r="H146" s="11"/>
      <c r="AD146" s="10"/>
    </row>
    <row r="147" spans="1:30" x14ac:dyDescent="0.25">
      <c r="A147" s="176"/>
      <c r="H147" s="11"/>
      <c r="AD147" s="10"/>
    </row>
    <row r="148" spans="1:30" x14ac:dyDescent="0.25">
      <c r="A148" s="176"/>
      <c r="H148" s="11"/>
      <c r="AD148" s="10"/>
    </row>
    <row r="149" spans="1:30" x14ac:dyDescent="0.25">
      <c r="A149" s="176"/>
      <c r="H149" s="11"/>
      <c r="AD149" s="10"/>
    </row>
    <row r="150" spans="1:30" x14ac:dyDescent="0.25">
      <c r="A150" s="176"/>
      <c r="H150" s="11"/>
      <c r="AD150" s="10"/>
    </row>
    <row r="151" spans="1:30" x14ac:dyDescent="0.25">
      <c r="A151" s="176"/>
      <c r="H151" s="11"/>
      <c r="AD151" s="10"/>
    </row>
    <row r="152" spans="1:30" x14ac:dyDescent="0.25">
      <c r="A152" s="176"/>
      <c r="H152" s="11"/>
      <c r="AD152" s="10"/>
    </row>
    <row r="153" spans="1:30" x14ac:dyDescent="0.25">
      <c r="A153" s="176"/>
      <c r="H153" s="11"/>
      <c r="AD153" s="10"/>
    </row>
    <row r="154" spans="1:30" x14ac:dyDescent="0.25">
      <c r="A154" s="176"/>
      <c r="H154" s="11"/>
      <c r="AD154" s="10"/>
    </row>
    <row r="155" spans="1:30" x14ac:dyDescent="0.25">
      <c r="A155" s="176"/>
      <c r="H155" s="11"/>
      <c r="AD155" s="10"/>
    </row>
    <row r="156" spans="1:30" x14ac:dyDescent="0.25">
      <c r="A156" s="176"/>
      <c r="H156" s="11"/>
      <c r="AD156" s="10"/>
    </row>
    <row r="157" spans="1:30" x14ac:dyDescent="0.25">
      <c r="A157" s="176"/>
      <c r="H157" s="11"/>
      <c r="AD157" s="10"/>
    </row>
    <row r="158" spans="1:30" x14ac:dyDescent="0.25">
      <c r="A158" s="176"/>
      <c r="H158" s="11"/>
      <c r="AD158" s="10"/>
    </row>
    <row r="159" spans="1:30" x14ac:dyDescent="0.25">
      <c r="A159" s="176"/>
      <c r="H159" s="11"/>
      <c r="AD159" s="10"/>
    </row>
    <row r="160" spans="1:30" x14ac:dyDescent="0.25">
      <c r="A160" s="176"/>
      <c r="H160" s="11"/>
      <c r="AD160" s="10"/>
    </row>
    <row r="161" spans="1:30" x14ac:dyDescent="0.25">
      <c r="A161" s="176"/>
      <c r="H161" s="11"/>
      <c r="AD161" s="10"/>
    </row>
    <row r="162" spans="1:30" x14ac:dyDescent="0.25">
      <c r="A162" s="176"/>
      <c r="H162" s="11"/>
      <c r="AD162" s="10"/>
    </row>
    <row r="163" spans="1:30" x14ac:dyDescent="0.25">
      <c r="A163" s="176"/>
      <c r="H163" s="11"/>
      <c r="AD163" s="10"/>
    </row>
    <row r="164" spans="1:30" x14ac:dyDescent="0.25">
      <c r="A164" s="176"/>
      <c r="H164" s="11"/>
      <c r="AD164" s="10"/>
    </row>
    <row r="165" spans="1:30" x14ac:dyDescent="0.25">
      <c r="A165" s="176"/>
      <c r="H165" s="11"/>
      <c r="AD165" s="10"/>
    </row>
    <row r="166" spans="1:30" x14ac:dyDescent="0.25">
      <c r="A166" s="176"/>
      <c r="H166" s="11"/>
      <c r="AD166" s="10"/>
    </row>
    <row r="167" spans="1:30" x14ac:dyDescent="0.25">
      <c r="A167" s="176"/>
      <c r="H167" s="11"/>
      <c r="AD167" s="10"/>
    </row>
    <row r="168" spans="1:30" x14ac:dyDescent="0.25">
      <c r="A168" s="176"/>
      <c r="H168" s="11"/>
      <c r="AD168" s="10"/>
    </row>
    <row r="169" spans="1:30" x14ac:dyDescent="0.25">
      <c r="A169" s="176"/>
      <c r="H169" s="11"/>
      <c r="AD169" s="10"/>
    </row>
    <row r="170" spans="1:30" x14ac:dyDescent="0.25">
      <c r="A170" s="176"/>
      <c r="H170" s="11"/>
      <c r="AD170" s="10"/>
    </row>
    <row r="171" spans="1:30" x14ac:dyDescent="0.25">
      <c r="A171" s="176"/>
      <c r="H171" s="11"/>
      <c r="AD171" s="10"/>
    </row>
    <row r="172" spans="1:30" x14ac:dyDescent="0.25">
      <c r="A172" s="176"/>
      <c r="H172" s="11"/>
      <c r="AD172" s="10"/>
    </row>
    <row r="173" spans="1:30" x14ac:dyDescent="0.25">
      <c r="A173" s="176"/>
      <c r="H173" s="11"/>
      <c r="AD173" s="10"/>
    </row>
    <row r="174" spans="1:30" x14ac:dyDescent="0.25">
      <c r="A174" s="176"/>
      <c r="H174" s="11"/>
      <c r="AD174" s="10"/>
    </row>
    <row r="175" spans="1:30" x14ac:dyDescent="0.25">
      <c r="A175" s="176"/>
      <c r="H175" s="11"/>
      <c r="AD175" s="10"/>
    </row>
    <row r="176" spans="1:30" x14ac:dyDescent="0.25">
      <c r="A176" s="176"/>
      <c r="H176" s="11"/>
      <c r="AD176" s="10"/>
    </row>
    <row r="177" spans="1:30" x14ac:dyDescent="0.25">
      <c r="A177" s="176"/>
      <c r="H177" s="11"/>
      <c r="AD177" s="10"/>
    </row>
    <row r="178" spans="1:30" x14ac:dyDescent="0.25">
      <c r="A178" s="176"/>
      <c r="H178" s="11"/>
      <c r="AD178" s="10"/>
    </row>
    <row r="179" spans="1:30" x14ac:dyDescent="0.25">
      <c r="A179" s="176"/>
      <c r="H179" s="11"/>
      <c r="AD179" s="10"/>
    </row>
    <row r="180" spans="1:30" x14ac:dyDescent="0.25">
      <c r="A180" s="176"/>
      <c r="H180" s="11"/>
      <c r="AD180" s="10"/>
    </row>
    <row r="181" spans="1:30" x14ac:dyDescent="0.25">
      <c r="A181" s="176"/>
      <c r="H181" s="11"/>
      <c r="AD181" s="10"/>
    </row>
    <row r="182" spans="1:30" x14ac:dyDescent="0.25">
      <c r="A182" s="176"/>
      <c r="H182" s="11"/>
      <c r="AD182" s="10"/>
    </row>
    <row r="183" spans="1:30" x14ac:dyDescent="0.25">
      <c r="A183" s="176"/>
      <c r="H183" s="11"/>
      <c r="AD183" s="10"/>
    </row>
    <row r="184" spans="1:30" x14ac:dyDescent="0.25">
      <c r="A184" s="176"/>
      <c r="H184" s="11"/>
      <c r="AD184" s="10"/>
    </row>
    <row r="185" spans="1:30" x14ac:dyDescent="0.25">
      <c r="A185" s="176"/>
      <c r="H185" s="11"/>
      <c r="AD185" s="10"/>
    </row>
    <row r="186" spans="1:30" x14ac:dyDescent="0.25">
      <c r="A186" s="176"/>
      <c r="H186" s="11"/>
      <c r="AD186" s="10"/>
    </row>
    <row r="187" spans="1:30" x14ac:dyDescent="0.25">
      <c r="A187" s="176"/>
      <c r="H187" s="11"/>
      <c r="AD187" s="10"/>
    </row>
    <row r="188" spans="1:30" x14ac:dyDescent="0.25">
      <c r="A188" s="176"/>
      <c r="H188" s="11"/>
      <c r="AD188" s="10"/>
    </row>
    <row r="189" spans="1:30" x14ac:dyDescent="0.25">
      <c r="A189" s="176"/>
      <c r="H189" s="11"/>
      <c r="AD189" s="10"/>
    </row>
    <row r="190" spans="1:30" x14ac:dyDescent="0.25">
      <c r="A190" s="176"/>
      <c r="H190" s="11"/>
      <c r="AD190" s="10"/>
    </row>
    <row r="191" spans="1:30" x14ac:dyDescent="0.25">
      <c r="A191" s="176"/>
      <c r="H191" s="11"/>
      <c r="AD191" s="10"/>
    </row>
    <row r="192" spans="1:30" x14ac:dyDescent="0.25">
      <c r="A192" s="176"/>
      <c r="H192" s="11"/>
      <c r="AD192" s="10"/>
    </row>
    <row r="193" spans="1:30" x14ac:dyDescent="0.25">
      <c r="A193" s="176"/>
      <c r="H193" s="11"/>
      <c r="AD193" s="10"/>
    </row>
    <row r="194" spans="1:30" x14ac:dyDescent="0.25">
      <c r="A194" s="176"/>
      <c r="H194" s="11"/>
      <c r="AD194" s="10"/>
    </row>
    <row r="195" spans="1:30" x14ac:dyDescent="0.25">
      <c r="A195" s="176"/>
      <c r="H195" s="11"/>
      <c r="AD195" s="10"/>
    </row>
    <row r="196" spans="1:30" x14ac:dyDescent="0.25">
      <c r="A196" s="176"/>
      <c r="H196" s="11"/>
      <c r="AD196" s="10"/>
    </row>
    <row r="197" spans="1:30" x14ac:dyDescent="0.25">
      <c r="A197" s="176"/>
      <c r="H197" s="11"/>
      <c r="AD197" s="10"/>
    </row>
    <row r="198" spans="1:30" x14ac:dyDescent="0.25">
      <c r="A198" s="176"/>
      <c r="H198" s="11"/>
      <c r="AD198" s="10"/>
    </row>
    <row r="199" spans="1:30" x14ac:dyDescent="0.25">
      <c r="A199" s="176"/>
      <c r="H199" s="11"/>
      <c r="AD199" s="10"/>
    </row>
    <row r="200" spans="1:30" x14ac:dyDescent="0.25">
      <c r="A200" s="176"/>
      <c r="H200" s="11"/>
      <c r="AD200" s="10"/>
    </row>
    <row r="201" spans="1:30" x14ac:dyDescent="0.25">
      <c r="A201" s="176"/>
      <c r="H201" s="11"/>
      <c r="AD201" s="10"/>
    </row>
    <row r="202" spans="1:30" x14ac:dyDescent="0.25">
      <c r="A202" s="176"/>
      <c r="H202" s="11"/>
      <c r="AD202" s="10"/>
    </row>
    <row r="203" spans="1:30" x14ac:dyDescent="0.25">
      <c r="A203" s="176"/>
      <c r="H203" s="11"/>
      <c r="AD203" s="10"/>
    </row>
    <row r="204" spans="1:30" x14ac:dyDescent="0.25">
      <c r="A204" s="176"/>
      <c r="H204" s="11"/>
      <c r="AD204" s="10"/>
    </row>
    <row r="205" spans="1:30" x14ac:dyDescent="0.25">
      <c r="A205" s="176"/>
      <c r="H205" s="11"/>
      <c r="AD205" s="10"/>
    </row>
    <row r="206" spans="1:30" x14ac:dyDescent="0.25">
      <c r="A206" s="176"/>
      <c r="H206" s="11"/>
      <c r="AD206" s="10"/>
    </row>
    <row r="207" spans="1:30" x14ac:dyDescent="0.25">
      <c r="A207" s="176"/>
      <c r="H207" s="11"/>
      <c r="AD207" s="10"/>
    </row>
    <row r="208" spans="1:30" x14ac:dyDescent="0.25">
      <c r="A208" s="176"/>
      <c r="H208" s="11"/>
      <c r="AD208" s="10"/>
    </row>
    <row r="209" spans="1:30" x14ac:dyDescent="0.25">
      <c r="A209" s="176"/>
      <c r="H209" s="11"/>
      <c r="AD209" s="10"/>
    </row>
    <row r="210" spans="1:30" x14ac:dyDescent="0.25">
      <c r="A210" s="176"/>
      <c r="H210" s="11"/>
      <c r="AD210" s="10"/>
    </row>
    <row r="211" spans="1:30" x14ac:dyDescent="0.25">
      <c r="A211" s="176"/>
      <c r="H211" s="11"/>
      <c r="AD211" s="10"/>
    </row>
    <row r="212" spans="1:30" x14ac:dyDescent="0.25">
      <c r="A212" s="176"/>
      <c r="H212" s="11"/>
      <c r="AD212" s="10"/>
    </row>
    <row r="213" spans="1:30" x14ac:dyDescent="0.25">
      <c r="A213" s="176"/>
      <c r="H213" s="11"/>
      <c r="AD213" s="10"/>
    </row>
    <row r="214" spans="1:30" x14ac:dyDescent="0.25">
      <c r="A214" s="176"/>
      <c r="H214" s="11"/>
      <c r="AD214" s="10"/>
    </row>
    <row r="215" spans="1:30" x14ac:dyDescent="0.25">
      <c r="A215" s="176"/>
      <c r="H215" s="11"/>
      <c r="AD215" s="10"/>
    </row>
    <row r="216" spans="1:30" x14ac:dyDescent="0.25">
      <c r="A216" s="176"/>
      <c r="H216" s="11"/>
      <c r="AD216" s="10"/>
    </row>
    <row r="217" spans="1:30" x14ac:dyDescent="0.25">
      <c r="A217" s="176"/>
      <c r="H217" s="11"/>
      <c r="AD217" s="10"/>
    </row>
    <row r="218" spans="1:30" x14ac:dyDescent="0.25">
      <c r="A218" s="176"/>
      <c r="H218" s="11"/>
      <c r="AD218" s="10"/>
    </row>
    <row r="219" spans="1:30" x14ac:dyDescent="0.25">
      <c r="A219" s="176"/>
      <c r="H219" s="11"/>
      <c r="AD219" s="10"/>
    </row>
    <row r="220" spans="1:30" x14ac:dyDescent="0.25">
      <c r="A220" s="176"/>
      <c r="H220" s="11"/>
      <c r="AD220" s="10"/>
    </row>
    <row r="221" spans="1:30" x14ac:dyDescent="0.25">
      <c r="A221" s="176"/>
      <c r="H221" s="11"/>
      <c r="AD221" s="10"/>
    </row>
    <row r="222" spans="1:30" x14ac:dyDescent="0.25">
      <c r="A222" s="176"/>
      <c r="H222" s="11"/>
      <c r="AD222" s="10"/>
    </row>
    <row r="223" spans="1:30" x14ac:dyDescent="0.25">
      <c r="A223" s="176"/>
      <c r="H223" s="11"/>
      <c r="AD223" s="10"/>
    </row>
    <row r="224" spans="1:30" x14ac:dyDescent="0.25">
      <c r="A224" s="176"/>
      <c r="H224" s="11"/>
      <c r="AD224" s="10"/>
    </row>
    <row r="225" spans="1:30" x14ac:dyDescent="0.25">
      <c r="A225" s="176"/>
      <c r="H225" s="11"/>
      <c r="AD225" s="10"/>
    </row>
    <row r="226" spans="1:30" x14ac:dyDescent="0.25">
      <c r="A226" s="176"/>
      <c r="H226" s="11"/>
      <c r="AD226" s="10"/>
    </row>
    <row r="227" spans="1:30" x14ac:dyDescent="0.25">
      <c r="A227" s="176"/>
      <c r="H227" s="11"/>
      <c r="AD227" s="10"/>
    </row>
    <row r="228" spans="1:30" x14ac:dyDescent="0.25">
      <c r="A228" s="176"/>
      <c r="H228" s="11"/>
      <c r="AD228" s="10"/>
    </row>
    <row r="229" spans="1:30" x14ac:dyDescent="0.25">
      <c r="A229" s="176"/>
      <c r="H229" s="11"/>
      <c r="AD229" s="10"/>
    </row>
    <row r="230" spans="1:30" x14ac:dyDescent="0.25">
      <c r="A230" s="176"/>
      <c r="H230" s="11"/>
      <c r="AD230" s="10"/>
    </row>
    <row r="231" spans="1:30" x14ac:dyDescent="0.25">
      <c r="A231" s="176"/>
      <c r="H231" s="11"/>
      <c r="AD231" s="10"/>
    </row>
    <row r="232" spans="1:30" x14ac:dyDescent="0.25">
      <c r="A232" s="176"/>
      <c r="H232" s="11"/>
      <c r="AD232" s="10"/>
    </row>
    <row r="233" spans="1:30" x14ac:dyDescent="0.25">
      <c r="A233" s="176"/>
      <c r="H233" s="11"/>
      <c r="AD233" s="10"/>
    </row>
    <row r="234" spans="1:30" x14ac:dyDescent="0.25">
      <c r="A234" s="176"/>
      <c r="H234" s="11"/>
      <c r="AD234" s="10"/>
    </row>
    <row r="235" spans="1:30" x14ac:dyDescent="0.25">
      <c r="A235" s="176"/>
      <c r="H235" s="11"/>
      <c r="AD235" s="10"/>
    </row>
    <row r="236" spans="1:30" x14ac:dyDescent="0.25">
      <c r="A236" s="176"/>
      <c r="H236" s="11"/>
      <c r="AD236" s="10"/>
    </row>
    <row r="237" spans="1:30" x14ac:dyDescent="0.25">
      <c r="A237" s="176"/>
      <c r="H237" s="11"/>
      <c r="AD237" s="10"/>
    </row>
    <row r="238" spans="1:30" x14ac:dyDescent="0.25">
      <c r="A238" s="176"/>
      <c r="H238" s="11"/>
      <c r="AD238" s="10"/>
    </row>
    <row r="239" spans="1:30" x14ac:dyDescent="0.25">
      <c r="A239" s="176"/>
      <c r="H239" s="11"/>
      <c r="AD239" s="10"/>
    </row>
    <row r="240" spans="1:30" x14ac:dyDescent="0.25">
      <c r="A240" s="176"/>
      <c r="H240" s="11"/>
      <c r="AD240" s="10"/>
    </row>
    <row r="241" spans="1:30" x14ac:dyDescent="0.25">
      <c r="A241" s="176"/>
      <c r="H241" s="11"/>
      <c r="AD241" s="10"/>
    </row>
    <row r="242" spans="1:30" x14ac:dyDescent="0.25">
      <c r="A242" s="176"/>
      <c r="H242" s="11"/>
      <c r="AD242" s="10"/>
    </row>
    <row r="243" spans="1:30" x14ac:dyDescent="0.25">
      <c r="A243" s="176"/>
      <c r="H243" s="11"/>
      <c r="AD243" s="10"/>
    </row>
    <row r="244" spans="1:30" x14ac:dyDescent="0.25">
      <c r="A244" s="176"/>
      <c r="H244" s="11"/>
      <c r="AD244" s="10"/>
    </row>
    <row r="245" spans="1:30" x14ac:dyDescent="0.25">
      <c r="A245" s="176"/>
      <c r="H245" s="11"/>
      <c r="AD245" s="10"/>
    </row>
    <row r="246" spans="1:30" x14ac:dyDescent="0.25">
      <c r="A246" s="176"/>
      <c r="H246" s="11"/>
      <c r="AD246" s="10"/>
    </row>
    <row r="247" spans="1:30" x14ac:dyDescent="0.25">
      <c r="A247" s="176"/>
      <c r="H247" s="11"/>
      <c r="AD247" s="10"/>
    </row>
    <row r="248" spans="1:30" x14ac:dyDescent="0.25">
      <c r="A248" s="176"/>
      <c r="H248" s="11"/>
      <c r="AD248" s="10"/>
    </row>
    <row r="249" spans="1:30" x14ac:dyDescent="0.25">
      <c r="A249" s="176"/>
      <c r="H249" s="11"/>
      <c r="AD249" s="10"/>
    </row>
    <row r="250" spans="1:30" x14ac:dyDescent="0.25">
      <c r="A250" s="176"/>
      <c r="H250" s="11"/>
      <c r="AD250" s="10"/>
    </row>
    <row r="251" spans="1:30" x14ac:dyDescent="0.25">
      <c r="A251" s="176"/>
      <c r="H251" s="11"/>
      <c r="AD251" s="10"/>
    </row>
    <row r="252" spans="1:30" x14ac:dyDescent="0.25">
      <c r="A252" s="176"/>
      <c r="H252" s="11"/>
      <c r="AD252" s="10"/>
    </row>
    <row r="253" spans="1:30" x14ac:dyDescent="0.25">
      <c r="A253" s="176"/>
      <c r="H253" s="11"/>
      <c r="AD253" s="10"/>
    </row>
    <row r="254" spans="1:30" x14ac:dyDescent="0.25">
      <c r="A254" s="176"/>
      <c r="H254" s="11"/>
      <c r="AD254" s="10"/>
    </row>
    <row r="255" spans="1:30" x14ac:dyDescent="0.25">
      <c r="A255" s="176"/>
      <c r="H255" s="11"/>
      <c r="AD255" s="10"/>
    </row>
    <row r="256" spans="1:30" x14ac:dyDescent="0.25">
      <c r="A256" s="176"/>
      <c r="H256" s="11"/>
      <c r="AD256" s="10"/>
    </row>
    <row r="257" spans="1:30" x14ac:dyDescent="0.25">
      <c r="A257" s="176"/>
      <c r="H257" s="11"/>
      <c r="AD257" s="10"/>
    </row>
    <row r="258" spans="1:30" x14ac:dyDescent="0.25">
      <c r="A258" s="176"/>
      <c r="H258" s="11"/>
      <c r="AD258" s="10"/>
    </row>
    <row r="259" spans="1:30" x14ac:dyDescent="0.25">
      <c r="A259" s="176"/>
      <c r="H259" s="11"/>
      <c r="AD259" s="10"/>
    </row>
    <row r="260" spans="1:30" x14ac:dyDescent="0.25">
      <c r="A260" s="176"/>
      <c r="H260" s="11"/>
      <c r="AD260" s="10"/>
    </row>
    <row r="261" spans="1:30" x14ac:dyDescent="0.25">
      <c r="A261" s="176"/>
      <c r="H261" s="11"/>
      <c r="AD261" s="10"/>
    </row>
    <row r="262" spans="1:30" x14ac:dyDescent="0.25">
      <c r="A262" s="176"/>
      <c r="H262" s="11"/>
      <c r="AD262" s="10"/>
    </row>
    <row r="263" spans="1:30" x14ac:dyDescent="0.25">
      <c r="A263" s="176"/>
      <c r="H263" s="11"/>
      <c r="AD263" s="10"/>
    </row>
    <row r="264" spans="1:30" x14ac:dyDescent="0.25">
      <c r="A264" s="176"/>
      <c r="H264" s="11"/>
      <c r="AD264" s="10"/>
    </row>
    <row r="265" spans="1:30" x14ac:dyDescent="0.25">
      <c r="A265" s="176"/>
      <c r="H265" s="11"/>
      <c r="AD265" s="10"/>
    </row>
    <row r="266" spans="1:30" x14ac:dyDescent="0.25">
      <c r="A266" s="176"/>
      <c r="H266" s="11"/>
      <c r="AD266" s="10"/>
    </row>
    <row r="267" spans="1:30" x14ac:dyDescent="0.25">
      <c r="A267" s="176"/>
      <c r="H267" s="11"/>
      <c r="AD267" s="10"/>
    </row>
    <row r="268" spans="1:30" x14ac:dyDescent="0.25">
      <c r="A268" s="176"/>
      <c r="H268" s="11"/>
      <c r="AD268" s="10"/>
    </row>
    <row r="269" spans="1:30" x14ac:dyDescent="0.25">
      <c r="A269" s="176"/>
      <c r="H269" s="11"/>
      <c r="AD269" s="10"/>
    </row>
    <row r="270" spans="1:30" x14ac:dyDescent="0.25">
      <c r="A270" s="176"/>
      <c r="H270" s="11"/>
      <c r="AD270" s="10"/>
    </row>
    <row r="271" spans="1:30" x14ac:dyDescent="0.25">
      <c r="A271" s="176"/>
      <c r="H271" s="11"/>
      <c r="AD271" s="10"/>
    </row>
    <row r="272" spans="1:30" x14ac:dyDescent="0.25">
      <c r="A272" s="176"/>
      <c r="H272" s="11"/>
      <c r="AD272" s="10"/>
    </row>
    <row r="273" spans="1:30" x14ac:dyDescent="0.25">
      <c r="A273" s="176"/>
      <c r="H273" s="11"/>
      <c r="AD273" s="10"/>
    </row>
    <row r="274" spans="1:30" x14ac:dyDescent="0.25">
      <c r="A274" s="176"/>
      <c r="H274" s="11"/>
      <c r="AD274" s="10"/>
    </row>
    <row r="275" spans="1:30" x14ac:dyDescent="0.25">
      <c r="A275" s="176"/>
      <c r="H275" s="11"/>
      <c r="AD275" s="10"/>
    </row>
    <row r="276" spans="1:30" x14ac:dyDescent="0.25">
      <c r="A276" s="176"/>
      <c r="H276" s="11"/>
      <c r="AD276" s="10"/>
    </row>
    <row r="277" spans="1:30" x14ac:dyDescent="0.25">
      <c r="A277" s="176"/>
      <c r="H277" s="11"/>
      <c r="AD277" s="10"/>
    </row>
    <row r="278" spans="1:30" x14ac:dyDescent="0.25">
      <c r="A278" s="176"/>
      <c r="H278" s="11"/>
      <c r="AD278" s="10"/>
    </row>
    <row r="279" spans="1:30" x14ac:dyDescent="0.25">
      <c r="A279" s="176"/>
      <c r="H279" s="11"/>
      <c r="AD279" s="10"/>
    </row>
    <row r="280" spans="1:30" x14ac:dyDescent="0.25">
      <c r="A280" s="176"/>
      <c r="H280" s="11"/>
      <c r="AD280" s="10"/>
    </row>
    <row r="281" spans="1:30" x14ac:dyDescent="0.25">
      <c r="A281" s="176"/>
      <c r="H281" s="11"/>
      <c r="AD281" s="10"/>
    </row>
    <row r="282" spans="1:30" x14ac:dyDescent="0.25">
      <c r="A282" s="176"/>
      <c r="H282" s="11"/>
      <c r="AD282" s="10"/>
    </row>
    <row r="283" spans="1:30" x14ac:dyDescent="0.25">
      <c r="A283" s="176"/>
      <c r="H283" s="11"/>
      <c r="AD283" s="10"/>
    </row>
    <row r="284" spans="1:30" x14ac:dyDescent="0.25">
      <c r="A284" s="176"/>
      <c r="H284" s="11"/>
      <c r="AD284" s="10"/>
    </row>
    <row r="285" spans="1:30" x14ac:dyDescent="0.25">
      <c r="A285" s="176"/>
      <c r="H285" s="11"/>
      <c r="AD285" s="10"/>
    </row>
    <row r="286" spans="1:30" x14ac:dyDescent="0.25">
      <c r="A286" s="176"/>
      <c r="H286" s="11"/>
      <c r="AD286" s="10"/>
    </row>
    <row r="287" spans="1:30" x14ac:dyDescent="0.25">
      <c r="A287" s="176"/>
      <c r="H287" s="11"/>
      <c r="AD287" s="10"/>
    </row>
    <row r="288" spans="1:30" x14ac:dyDescent="0.25">
      <c r="A288" s="176"/>
      <c r="H288" s="11"/>
      <c r="AD288" s="10"/>
    </row>
    <row r="289" spans="1:30" x14ac:dyDescent="0.25">
      <c r="A289" s="176"/>
      <c r="H289" s="11"/>
      <c r="AD289" s="10"/>
    </row>
    <row r="290" spans="1:30" x14ac:dyDescent="0.25">
      <c r="A290" s="176"/>
      <c r="H290" s="11"/>
      <c r="AD290" s="10"/>
    </row>
    <row r="291" spans="1:30" x14ac:dyDescent="0.25">
      <c r="A291" s="176"/>
      <c r="H291" s="11"/>
      <c r="AD291" s="10"/>
    </row>
    <row r="292" spans="1:30" x14ac:dyDescent="0.25">
      <c r="A292" s="176"/>
      <c r="H292" s="11"/>
      <c r="AD292" s="10"/>
    </row>
    <row r="293" spans="1:30" x14ac:dyDescent="0.25">
      <c r="A293" s="176"/>
      <c r="H293" s="11"/>
      <c r="AD293" s="10"/>
    </row>
    <row r="294" spans="1:30" x14ac:dyDescent="0.25">
      <c r="A294" s="176"/>
      <c r="H294" s="11"/>
      <c r="AD294" s="10"/>
    </row>
    <row r="295" spans="1:30" x14ac:dyDescent="0.25">
      <c r="A295" s="176"/>
      <c r="H295" s="11"/>
      <c r="AD295" s="10"/>
    </row>
    <row r="296" spans="1:30" x14ac:dyDescent="0.25">
      <c r="A296" s="176"/>
      <c r="H296" s="11"/>
      <c r="AD296" s="10"/>
    </row>
    <row r="297" spans="1:30" x14ac:dyDescent="0.25">
      <c r="A297" s="176"/>
      <c r="H297" s="11"/>
      <c r="AD297" s="10"/>
    </row>
    <row r="298" spans="1:30" x14ac:dyDescent="0.25">
      <c r="A298" s="176"/>
      <c r="H298" s="11"/>
      <c r="AD298" s="10"/>
    </row>
    <row r="299" spans="1:30" x14ac:dyDescent="0.25">
      <c r="A299" s="176"/>
      <c r="H299" s="11"/>
      <c r="AD299" s="10"/>
    </row>
    <row r="300" spans="1:30" x14ac:dyDescent="0.25">
      <c r="A300" s="176"/>
      <c r="H300" s="11"/>
      <c r="AD300" s="10"/>
    </row>
    <row r="301" spans="1:30" x14ac:dyDescent="0.25">
      <c r="A301" s="176"/>
      <c r="H301" s="11"/>
      <c r="AD301" s="10"/>
    </row>
    <row r="302" spans="1:30" x14ac:dyDescent="0.25">
      <c r="A302" s="176"/>
      <c r="H302" s="11"/>
      <c r="AD302" s="10"/>
    </row>
    <row r="303" spans="1:30" x14ac:dyDescent="0.25">
      <c r="A303" s="176"/>
      <c r="H303" s="11"/>
      <c r="AD303" s="10"/>
    </row>
    <row r="304" spans="1:30" x14ac:dyDescent="0.25">
      <c r="A304" s="176"/>
      <c r="H304" s="11"/>
      <c r="AD304" s="10"/>
    </row>
    <row r="305" spans="1:30" x14ac:dyDescent="0.25">
      <c r="A305" s="176"/>
      <c r="H305" s="11"/>
      <c r="AD305" s="10"/>
    </row>
    <row r="306" spans="1:30" x14ac:dyDescent="0.25">
      <c r="A306" s="176"/>
      <c r="H306" s="11"/>
      <c r="AD306" s="10"/>
    </row>
    <row r="307" spans="1:30" x14ac:dyDescent="0.25">
      <c r="A307" s="176"/>
      <c r="H307" s="11"/>
      <c r="AD307" s="10"/>
    </row>
    <row r="308" spans="1:30" x14ac:dyDescent="0.25">
      <c r="A308" s="176"/>
      <c r="H308" s="11"/>
      <c r="AD308" s="10"/>
    </row>
    <row r="309" spans="1:30" x14ac:dyDescent="0.25">
      <c r="A309" s="176"/>
      <c r="H309" s="11"/>
      <c r="AD309" s="10"/>
    </row>
    <row r="310" spans="1:30" x14ac:dyDescent="0.25">
      <c r="A310" s="176"/>
      <c r="H310" s="11"/>
      <c r="AD310" s="10"/>
    </row>
    <row r="311" spans="1:30" x14ac:dyDescent="0.25">
      <c r="A311" s="176"/>
      <c r="H311" s="11"/>
      <c r="AD311" s="10"/>
    </row>
    <row r="312" spans="1:30" x14ac:dyDescent="0.25">
      <c r="A312" s="176"/>
      <c r="H312" s="11"/>
      <c r="AD312" s="10"/>
    </row>
    <row r="313" spans="1:30" x14ac:dyDescent="0.25">
      <c r="A313" s="176"/>
      <c r="H313" s="11"/>
      <c r="AD313" s="10"/>
    </row>
    <row r="314" spans="1:30" x14ac:dyDescent="0.25">
      <c r="A314" s="176"/>
      <c r="H314" s="11"/>
      <c r="AD314" s="10"/>
    </row>
    <row r="315" spans="1:30" x14ac:dyDescent="0.25">
      <c r="A315" s="176"/>
      <c r="H315" s="11"/>
      <c r="AD315" s="10"/>
    </row>
    <row r="316" spans="1:30" x14ac:dyDescent="0.25">
      <c r="A316" s="176"/>
      <c r="H316" s="11"/>
      <c r="AD316" s="10"/>
    </row>
    <row r="317" spans="1:30" x14ac:dyDescent="0.25">
      <c r="A317" s="176"/>
      <c r="H317" s="11"/>
      <c r="AD317" s="10"/>
    </row>
    <row r="318" spans="1:30" x14ac:dyDescent="0.25">
      <c r="A318" s="176"/>
      <c r="H318" s="11"/>
      <c r="AD318" s="10"/>
    </row>
    <row r="319" spans="1:30" x14ac:dyDescent="0.25">
      <c r="A319" s="176"/>
      <c r="H319" s="11"/>
      <c r="AD319" s="10"/>
    </row>
    <row r="320" spans="1:30" x14ac:dyDescent="0.25">
      <c r="A320" s="176"/>
      <c r="H320" s="11"/>
      <c r="AD320" s="10"/>
    </row>
    <row r="321" spans="1:30" x14ac:dyDescent="0.25">
      <c r="A321" s="176"/>
      <c r="H321" s="11"/>
      <c r="AD321" s="10"/>
    </row>
    <row r="322" spans="1:30" x14ac:dyDescent="0.25">
      <c r="A322" s="176"/>
      <c r="H322" s="11"/>
      <c r="AD322" s="10"/>
    </row>
    <row r="323" spans="1:30" x14ac:dyDescent="0.25">
      <c r="A323" s="176"/>
      <c r="H323" s="11"/>
      <c r="AD323" s="10"/>
    </row>
    <row r="324" spans="1:30" x14ac:dyDescent="0.25">
      <c r="A324" s="176"/>
      <c r="H324" s="11"/>
      <c r="AD324" s="10"/>
    </row>
    <row r="325" spans="1:30" x14ac:dyDescent="0.25">
      <c r="A325" s="176"/>
      <c r="H325" s="11"/>
      <c r="AD325" s="10"/>
    </row>
    <row r="326" spans="1:30" x14ac:dyDescent="0.25">
      <c r="A326" s="176"/>
      <c r="H326" s="11"/>
      <c r="AD326" s="10"/>
    </row>
    <row r="327" spans="1:30" x14ac:dyDescent="0.25">
      <c r="A327" s="176"/>
      <c r="H327" s="11"/>
      <c r="AD327" s="10"/>
    </row>
    <row r="328" spans="1:30" x14ac:dyDescent="0.25">
      <c r="A328" s="176"/>
      <c r="H328" s="11"/>
      <c r="AD328" s="10"/>
    </row>
    <row r="329" spans="1:30" x14ac:dyDescent="0.25">
      <c r="A329" s="176"/>
      <c r="H329" s="11"/>
      <c r="AD329" s="10"/>
    </row>
    <row r="330" spans="1:30" x14ac:dyDescent="0.25">
      <c r="A330" s="176"/>
      <c r="H330" s="11"/>
      <c r="AD330" s="10"/>
    </row>
    <row r="331" spans="1:30" x14ac:dyDescent="0.25">
      <c r="A331" s="176"/>
      <c r="H331" s="11"/>
      <c r="AD331" s="10"/>
    </row>
    <row r="332" spans="1:30" x14ac:dyDescent="0.25">
      <c r="A332" s="176"/>
      <c r="H332" s="11"/>
      <c r="AD332" s="10"/>
    </row>
    <row r="333" spans="1:30" x14ac:dyDescent="0.25">
      <c r="A333" s="176"/>
      <c r="H333" s="11"/>
      <c r="AD333" s="10"/>
    </row>
    <row r="334" spans="1:30" x14ac:dyDescent="0.25">
      <c r="A334" s="176"/>
      <c r="H334" s="11"/>
      <c r="AD334" s="10"/>
    </row>
    <row r="335" spans="1:30" x14ac:dyDescent="0.25">
      <c r="A335" s="176"/>
      <c r="H335" s="11"/>
      <c r="AD335" s="10"/>
    </row>
    <row r="336" spans="1:30" x14ac:dyDescent="0.25">
      <c r="A336" s="176"/>
      <c r="H336" s="11"/>
      <c r="AD336" s="10"/>
    </row>
    <row r="337" spans="1:30" x14ac:dyDescent="0.25">
      <c r="A337" s="176"/>
      <c r="H337" s="11"/>
      <c r="AD337" s="10"/>
    </row>
  </sheetData>
  <sheetProtection formatCells="0" formatColumns="0" formatRows="0" insertColumns="0" insertRows="0" insertHyperlinks="0" deleteColumns="0" deleteRows="0" sort="0" autoFilter="0" pivotTables="0"/>
  <protectedRanges>
    <protectedRange password="F8E9" sqref="AE18:AAA18" name="COLLIER"/>
    <protectedRange password="CC1D" sqref="AE69:AAA69" name="MEURIOT"/>
    <protectedRange algorithmName="SHA-512" hashValue="h1QD1LZu5JOlNoymLffoK9DOcclcqJRT64385UHgTkkb5hmgaWrxkITKiez5qy6bWww31x/n2fK9p+dhj0QeIQ==" saltValue="u38Otxi7rxF9MQcSrTeT5A==" spinCount="100000" sqref="AE5:AAA5" name="ATTENOT"/>
    <protectedRange password="D64B" sqref="AE15:AAA15" name="CHEVALIN"/>
    <protectedRange algorithmName="SHA-512" hashValue="UBYcGwMW8MJDjyyfAaQ+Nl8DBlvG2vclEzJEXyXRHsPusImRDVfZ6Gxf1lfPdjQZMz/K5dX0MEBmO98wSPmTEA==" saltValue="YMn09rOZSoKP3+txkExizg==" spinCount="100000" sqref="AE21:AAA21" name="ESPOSITO"/>
  </protectedRanges>
  <dataConsolidate/>
  <mergeCells count="36">
    <mergeCell ref="AE2:AG3"/>
    <mergeCell ref="AH2:AJ3"/>
    <mergeCell ref="AK2:AM3"/>
    <mergeCell ref="AN2:AP3"/>
    <mergeCell ref="AQ2:AS3"/>
    <mergeCell ref="CA2:CC3"/>
    <mergeCell ref="CD2:CF3"/>
    <mergeCell ref="AW2:AY3"/>
    <mergeCell ref="AZ2:BB3"/>
    <mergeCell ref="BC2:BE3"/>
    <mergeCell ref="BF2:BH3"/>
    <mergeCell ref="BI2:BK3"/>
    <mergeCell ref="BL2:BN3"/>
    <mergeCell ref="AT78:AU78"/>
    <mergeCell ref="BO2:BQ3"/>
    <mergeCell ref="BR2:BT3"/>
    <mergeCell ref="BU2:BW3"/>
    <mergeCell ref="BX2:BZ3"/>
    <mergeCell ref="AT2:AV3"/>
    <mergeCell ref="AE78:AF78"/>
    <mergeCell ref="AH78:AI78"/>
    <mergeCell ref="AK78:AL78"/>
    <mergeCell ref="AN78:AO78"/>
    <mergeCell ref="AQ78:AR78"/>
    <mergeCell ref="CD78:CE78"/>
    <mergeCell ref="AW78:AX78"/>
    <mergeCell ref="AZ78:BA78"/>
    <mergeCell ref="BC78:BD78"/>
    <mergeCell ref="BF78:BG78"/>
    <mergeCell ref="BI78:BJ78"/>
    <mergeCell ref="BL78:BM78"/>
    <mergeCell ref="BO78:BP78"/>
    <mergeCell ref="BR78:BS78"/>
    <mergeCell ref="BU78:BV78"/>
    <mergeCell ref="BX78:BY78"/>
    <mergeCell ref="CA78:CB78"/>
  </mergeCells>
  <conditionalFormatting sqref="AE4:AE78 AH4:AH78 AN4:AN78 AQ4:AQ78 AT4:AT78 AW4:AW78 BC4:BC78 AZ4:AZ78 BF4:BF78 AK4:AK78 BI4:BI78 BU4:BU78 BO4:BO78 CA4:CA78 BL4:BL78 BX4:BX78 BR4:BR78 CD4:CD78">
    <cfRule type="expression" dxfId="48" priority="7">
      <formula>AE4&gt;10</formula>
    </cfRule>
    <cfRule type="expression" dxfId="47" priority="8">
      <formula>AE4&lt;0</formula>
    </cfRule>
    <cfRule type="expression" dxfId="46" priority="9">
      <formula>AE4&lt;3</formula>
    </cfRule>
  </conditionalFormatting>
  <conditionalFormatting sqref="AF4:AF78 AL4:AL78 AO4:AO78 AR4:AR78 AU4:AU78 AI4:AI78 AX4:AX77 BA4:BA77 BD4:BD77 BG4:BG77 BJ4:BJ77 BV4:BV77 BM4:BM77 BY4:BY77 BP4:BP77 CB4:CB77 BS4:BS77 CE4:CE77">
    <cfRule type="containsText" dxfId="45" priority="1" operator="containsText" text="BEIGNETS">
      <formula>NOT(ISERROR(SEARCH("BEIGNETS",AF4)))</formula>
    </cfRule>
    <cfRule type="containsText" dxfId="44" priority="2" operator="containsText" text="TOURTE">
      <formula>NOT(ISERROR(SEARCH("TOURTE",AF4)))</formula>
    </cfRule>
    <cfRule type="containsText" dxfId="43" priority="3" operator="containsText" text="QUICHE">
      <formula>NOT(ISERROR(SEARCH("QUICHE",AF4)))</formula>
    </cfRule>
    <cfRule type="containsText" dxfId="42" priority="4" operator="containsText" text="n/c">
      <formula>NOT(ISERROR(SEARCH("n/c",AF4)))</formula>
    </cfRule>
    <cfRule type="containsText" dxfId="41" priority="5" operator="containsText" text="present">
      <formula>NOT(ISERROR(SEARCH("present",AF4)))</formula>
    </cfRule>
    <cfRule type="containsText" dxfId="40" priority="6" operator="containsText" text="absent">
      <formula>NOT(ISERROR(SEARCH("absent",AF4)))</formula>
    </cfRule>
    <cfRule type="containsText" dxfId="39" priority="10" operator="containsText" text="ESCA">
      <formula>NOT(ISERROR(SEARCH("ESCA",AF4)))</formula>
    </cfRule>
    <cfRule type="containsText" dxfId="38" priority="11" operator="containsText" text="PATES">
      <formula>NOT(ISERROR(SEARCH("PATES",AF4)))</formula>
    </cfRule>
    <cfRule type="containsText" dxfId="37" priority="12" operator="containsText" text="CROI">
      <formula>NOT(ISERROR(SEARCH("CROI",AF4)))</formula>
    </cfRule>
    <cfRule type="containsText" dxfId="36" priority="13" operator="containsText" text="PAIN ">
      <formula>NOT(ISERROR(SEARCH("PAIN ",AF4)))</formula>
    </cfRule>
  </conditionalFormatting>
  <dataValidations count="1">
    <dataValidation type="list" allowBlank="1" showInputMessage="1" showErrorMessage="1" sqref="AR4:AR78 AO4:AO78 AF4:AF78 AL4:AL78 AU4:AU78 AI4:AI78 BD4:BD78 BA4:BA78 AX4:AX78 BG4:BG78 BP4:BP78 CB4:CB78 BM4:BM78 BY4:BY78 BJ4:BJ78 BV4:BV78 BS4:BS78 CE4:CE78">
      <formula1>VIENNOISERIES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U98"/>
  <sheetViews>
    <sheetView tabSelected="1" zoomScale="55" zoomScaleNormal="55" workbookViewId="0">
      <selection activeCell="J9" sqref="J9"/>
    </sheetView>
  </sheetViews>
  <sheetFormatPr baseColWidth="10" defaultColWidth="10.7109375" defaultRowHeight="15" x14ac:dyDescent="0.25"/>
  <cols>
    <col min="1" max="1" width="27.42578125" style="1" bestFit="1" customWidth="1"/>
    <col min="2" max="2" width="20.7109375" style="2" customWidth="1"/>
    <col min="3" max="4" width="20.7109375" style="1" customWidth="1"/>
    <col min="5" max="5" width="18.28515625" style="1" bestFit="1" customWidth="1"/>
    <col min="6" max="6" width="44" style="1" bestFit="1" customWidth="1"/>
    <col min="7" max="7" width="24.28515625" style="1" bestFit="1" customWidth="1"/>
    <col min="8" max="30" width="20.7109375" style="1" customWidth="1"/>
    <col min="31" max="16384" width="10.7109375" style="1"/>
  </cols>
  <sheetData>
    <row r="1" spans="1:21" x14ac:dyDescent="0.25">
      <c r="A1" s="2"/>
      <c r="B1" s="1"/>
      <c r="P1" s="205"/>
      <c r="Q1" s="205"/>
      <c r="R1" s="205"/>
      <c r="S1" s="205"/>
      <c r="T1" s="205"/>
      <c r="U1" s="205"/>
    </row>
    <row r="2" spans="1:21" ht="15.75" x14ac:dyDescent="0.25">
      <c r="A2" s="7"/>
      <c r="P2" s="205"/>
      <c r="Q2" s="205"/>
      <c r="R2" s="205"/>
      <c r="S2" s="205"/>
      <c r="T2" s="205"/>
      <c r="U2" s="205"/>
    </row>
    <row r="3" spans="1:21" ht="15.75" x14ac:dyDescent="0.25">
      <c r="B3" s="6">
        <f>MAX(B4:B98)</f>
        <v>43381</v>
      </c>
      <c r="C3" s="5">
        <f>SUM(C4:C143)</f>
        <v>10</v>
      </c>
      <c r="E3" s="194"/>
      <c r="F3" s="194"/>
      <c r="G3" s="194"/>
      <c r="H3" s="194"/>
      <c r="I3" s="194"/>
      <c r="K3" s="1" t="s">
        <v>7</v>
      </c>
      <c r="P3" s="205"/>
      <c r="Q3" s="205"/>
      <c r="R3" s="205"/>
      <c r="S3" s="205"/>
      <c r="T3" s="205"/>
      <c r="U3" s="205"/>
    </row>
    <row r="4" spans="1:21" ht="16.5" thickBot="1" x14ac:dyDescent="0.3">
      <c r="B4" s="4">
        <v>43381</v>
      </c>
      <c r="C4" s="3">
        <v>10</v>
      </c>
      <c r="E4" s="194"/>
      <c r="F4" s="194"/>
      <c r="G4" s="194"/>
      <c r="H4" s="194"/>
      <c r="I4" s="194"/>
      <c r="P4" s="205"/>
      <c r="Q4" s="205"/>
      <c r="R4" s="205"/>
      <c r="S4" s="205"/>
      <c r="T4" s="205"/>
      <c r="U4" s="205"/>
    </row>
    <row r="5" spans="1:21" ht="16.5" thickBot="1" x14ac:dyDescent="0.3">
      <c r="B5" s="4" t="s">
        <v>0</v>
      </c>
      <c r="C5" s="3">
        <v>0</v>
      </c>
      <c r="E5" s="194"/>
      <c r="F5" s="195" t="s">
        <v>41</v>
      </c>
      <c r="G5" s="196"/>
      <c r="H5" s="197">
        <v>2019</v>
      </c>
      <c r="I5" s="194"/>
      <c r="P5" s="205"/>
      <c r="Q5" s="205"/>
      <c r="R5" s="205"/>
      <c r="S5" s="205"/>
      <c r="T5" s="205"/>
      <c r="U5" s="205"/>
    </row>
    <row r="6" spans="1:21" ht="15.75" customHeight="1" x14ac:dyDescent="0.25">
      <c r="B6" s="4" t="s">
        <v>0</v>
      </c>
      <c r="C6" s="3">
        <v>0</v>
      </c>
      <c r="E6" s="194"/>
      <c r="F6" s="198"/>
      <c r="G6" s="199"/>
      <c r="H6" s="200"/>
      <c r="I6" s="194"/>
      <c r="P6" s="205"/>
      <c r="Q6" s="205"/>
      <c r="R6" s="206" t="s">
        <v>6</v>
      </c>
      <c r="S6" s="207"/>
      <c r="T6" s="208">
        <v>2019</v>
      </c>
      <c r="U6" s="205"/>
    </row>
    <row r="7" spans="1:21" ht="15.75" customHeight="1" x14ac:dyDescent="0.3">
      <c r="B7" s="4" t="s">
        <v>0</v>
      </c>
      <c r="C7" s="3">
        <v>0</v>
      </c>
      <c r="E7" s="201">
        <f>DATEVALUE("1 "&amp;$F$5&amp;$H$5)+6-MOD(WEEKDAY(DATEVALUE("1 "&amp;$F$5&amp;$H$5)),7)</f>
        <v>43679</v>
      </c>
      <c r="F7" s="202">
        <f>[1]GEN!AH4</f>
        <v>7.7999999999999989</v>
      </c>
      <c r="G7" s="203" t="s">
        <v>8</v>
      </c>
      <c r="H7" s="204">
        <f>HLOOKUP(G7,[0]!VIENNOISERIES_PRIX,2,FALSE)</f>
        <v>3.25</v>
      </c>
      <c r="I7" s="194"/>
      <c r="P7" s="205"/>
      <c r="Q7" s="205"/>
      <c r="R7" s="209"/>
      <c r="S7" s="210"/>
      <c r="T7" s="211"/>
      <c r="U7" s="205"/>
    </row>
    <row r="8" spans="1:21" ht="20.25" x14ac:dyDescent="0.3">
      <c r="B8" s="4" t="s">
        <v>0</v>
      </c>
      <c r="C8" s="3">
        <v>0</v>
      </c>
      <c r="E8" s="201">
        <f>DATEVALUE("1 "&amp;$F$5&amp;$H$5)+6+7-MOD(WEEKDAY(DATEVALUE("1 "&amp;$F$5&amp;$H$5)),7)</f>
        <v>43686</v>
      </c>
      <c r="F8" s="202">
        <f>[1]GEN!AH5</f>
        <v>9.5</v>
      </c>
      <c r="G8" s="203" t="s">
        <v>10</v>
      </c>
      <c r="H8" s="204">
        <f>HLOOKUP(G8,[0]!VIENNOISERIES_PRIX,2,FALSE)</f>
        <v>1.1499999999999999</v>
      </c>
      <c r="I8" s="194"/>
      <c r="P8" s="205"/>
      <c r="Q8" s="212">
        <v>43504</v>
      </c>
      <c r="R8" s="213">
        <v>65</v>
      </c>
      <c r="S8" s="214" t="s">
        <v>8</v>
      </c>
      <c r="T8" s="215">
        <f>HLOOKUP(S8,[0]!VIENNOISERIES_PRIX,2,FALSE)</f>
        <v>3.25</v>
      </c>
      <c r="U8" s="205"/>
    </row>
    <row r="9" spans="1:21" ht="20.25" x14ac:dyDescent="0.3">
      <c r="B9" s="4" t="s">
        <v>0</v>
      </c>
      <c r="C9" s="3">
        <v>0</v>
      </c>
      <c r="E9" s="201">
        <f>DATEVALUE("1 "&amp;$F$5&amp;$H$5)+6+2*7-MOD(WEEKDAY(DATEVALUE("1 "&amp;$F$5&amp;$H$5)),7)</f>
        <v>43693</v>
      </c>
      <c r="F9" s="202">
        <f>[1]GEN!AH6</f>
        <v>8.8999999999999986</v>
      </c>
      <c r="G9" s="203" t="s">
        <v>8</v>
      </c>
      <c r="H9" s="204">
        <f>HLOOKUP(G9,[0]!VIENNOISERIES_PRIX,2,FALSE)</f>
        <v>3.25</v>
      </c>
      <c r="I9" s="194"/>
      <c r="P9" s="205"/>
      <c r="Q9" s="212">
        <f t="shared" ref="Q9:Q54" si="0">Q8+7</f>
        <v>43511</v>
      </c>
      <c r="R9" s="213">
        <f>R8-T8</f>
        <v>61.75</v>
      </c>
      <c r="S9" s="214" t="s">
        <v>10</v>
      </c>
      <c r="T9" s="215">
        <f>HLOOKUP(S9,[0]!VIENNOISERIES_PRIX,2,FALSE)</f>
        <v>1.1499999999999999</v>
      </c>
      <c r="U9" s="205"/>
    </row>
    <row r="10" spans="1:21" ht="20.25" x14ac:dyDescent="0.3">
      <c r="B10" s="4" t="s">
        <v>0</v>
      </c>
      <c r="C10" s="3">
        <v>0</v>
      </c>
      <c r="E10" s="201">
        <f>DATEVALUE("1 "&amp;$F$5&amp;$H$5)+6+3*7-MOD(WEEKDAY(DATEVALUE("1 "&amp;$F$5&amp;$H$5)),7)</f>
        <v>43700</v>
      </c>
      <c r="F10" s="202">
        <f>[1]GEN!AH7</f>
        <v>0</v>
      </c>
      <c r="G10" s="203" t="s">
        <v>3</v>
      </c>
      <c r="H10" s="204">
        <f>HLOOKUP(G10,[0]!VIENNOISERIES_PRIX,2,FALSE)</f>
        <v>1.25</v>
      </c>
      <c r="I10" s="194"/>
      <c r="P10" s="205"/>
      <c r="Q10" s="212">
        <f t="shared" si="0"/>
        <v>43518</v>
      </c>
      <c r="R10" s="213">
        <f t="shared" ref="R10:R54" si="1">R9-T9</f>
        <v>60.6</v>
      </c>
      <c r="S10" s="214" t="s">
        <v>10</v>
      </c>
      <c r="T10" s="215">
        <f>HLOOKUP(S10,[0]!VIENNOISERIES_PRIX,2,FALSE)</f>
        <v>1.1499999999999999</v>
      </c>
      <c r="U10" s="205"/>
    </row>
    <row r="11" spans="1:21" ht="20.25" x14ac:dyDescent="0.3">
      <c r="B11" s="4" t="s">
        <v>0</v>
      </c>
      <c r="C11" s="3">
        <v>0</v>
      </c>
      <c r="E11" s="201">
        <f>DATEVALUE("1 "&amp;$F$5&amp;$H$5)+6-MOD(WEEKDAY(DATEVALUE("1 "&amp;$F$5&amp;$H$5)),7)</f>
        <v>43679</v>
      </c>
      <c r="F11" s="202">
        <f>[1]GEN!AH8</f>
        <v>2.85</v>
      </c>
      <c r="G11" s="203" t="s">
        <v>3</v>
      </c>
      <c r="H11" s="204">
        <f>HLOOKUP(G11,[0]!VIENNOISERIES_PRIX,2,FALSE)</f>
        <v>1.25</v>
      </c>
      <c r="I11" s="194"/>
      <c r="P11" s="205"/>
      <c r="Q11" s="212">
        <f t="shared" si="0"/>
        <v>43525</v>
      </c>
      <c r="R11" s="213">
        <f t="shared" si="1"/>
        <v>59.45</v>
      </c>
      <c r="S11" s="214" t="s">
        <v>10</v>
      </c>
      <c r="T11" s="215">
        <f>HLOOKUP(S11,[0]!VIENNOISERIES_PRIX,2,FALSE)</f>
        <v>1.1499999999999999</v>
      </c>
      <c r="U11" s="205"/>
    </row>
    <row r="12" spans="1:21" ht="20.25" x14ac:dyDescent="0.3">
      <c r="B12" s="4" t="s">
        <v>0</v>
      </c>
      <c r="C12" s="3">
        <v>0</v>
      </c>
      <c r="E12" s="194"/>
      <c r="F12" s="194"/>
      <c r="G12" s="194"/>
      <c r="H12" s="194"/>
      <c r="I12" s="194"/>
      <c r="P12" s="205"/>
      <c r="Q12" s="212">
        <f t="shared" si="0"/>
        <v>43532</v>
      </c>
      <c r="R12" s="213">
        <f t="shared" si="1"/>
        <v>58.300000000000004</v>
      </c>
      <c r="S12" s="214" t="s">
        <v>10</v>
      </c>
      <c r="T12" s="215">
        <f>HLOOKUP(S12,[0]!VIENNOISERIES_PRIX,2,FALSE)</f>
        <v>1.1499999999999999</v>
      </c>
      <c r="U12" s="205"/>
    </row>
    <row r="13" spans="1:21" ht="20.25" x14ac:dyDescent="0.3">
      <c r="B13" s="4" t="s">
        <v>0</v>
      </c>
      <c r="C13" s="3">
        <v>0</v>
      </c>
      <c r="E13" s="194"/>
      <c r="F13" s="194"/>
      <c r="G13" s="194"/>
      <c r="H13" s="194"/>
      <c r="I13" s="194"/>
      <c r="P13" s="205"/>
      <c r="Q13" s="212">
        <f t="shared" si="0"/>
        <v>43539</v>
      </c>
      <c r="R13" s="213">
        <f t="shared" si="1"/>
        <v>57.150000000000006</v>
      </c>
      <c r="S13" s="214" t="s">
        <v>14</v>
      </c>
      <c r="T13" s="215">
        <f>HLOOKUP(S13,[0]!VIENNOISERIES_PRIX,2,FALSE)</f>
        <v>1.1499999999999999</v>
      </c>
      <c r="U13" s="205"/>
    </row>
    <row r="14" spans="1:21" ht="20.25" x14ac:dyDescent="0.3">
      <c r="B14" s="4" t="s">
        <v>0</v>
      </c>
      <c r="C14" s="3">
        <v>0</v>
      </c>
      <c r="E14" s="194"/>
      <c r="F14" s="194"/>
      <c r="G14" s="194"/>
      <c r="H14" s="194"/>
      <c r="I14" s="194"/>
      <c r="P14" s="205"/>
      <c r="Q14" s="212">
        <f t="shared" si="0"/>
        <v>43546</v>
      </c>
      <c r="R14" s="213">
        <f t="shared" si="1"/>
        <v>56.000000000000007</v>
      </c>
      <c r="S14" s="214" t="s">
        <v>17</v>
      </c>
      <c r="T14" s="215">
        <f>HLOOKUP(S14,[0]!VIENNOISERIES_PRIX,2,FALSE)</f>
        <v>2.2999999999999998</v>
      </c>
      <c r="U14" s="205"/>
    </row>
    <row r="15" spans="1:21" ht="20.25" x14ac:dyDescent="0.3">
      <c r="B15" s="4" t="s">
        <v>0</v>
      </c>
      <c r="C15" s="3">
        <v>0</v>
      </c>
      <c r="E15" s="194"/>
      <c r="F15" s="194"/>
      <c r="G15" s="194"/>
      <c r="H15" s="194"/>
      <c r="I15" s="194"/>
      <c r="P15" s="205"/>
      <c r="Q15" s="212">
        <f t="shared" si="0"/>
        <v>43553</v>
      </c>
      <c r="R15" s="213">
        <f t="shared" si="1"/>
        <v>53.70000000000001</v>
      </c>
      <c r="S15" s="214" t="s">
        <v>14</v>
      </c>
      <c r="T15" s="215">
        <f>HLOOKUP(S15,[0]!VIENNOISERIES_PRIX,2,FALSE)</f>
        <v>1.1499999999999999</v>
      </c>
      <c r="U15" s="205"/>
    </row>
    <row r="16" spans="1:21" ht="20.25" x14ac:dyDescent="0.3">
      <c r="B16" s="4" t="s">
        <v>0</v>
      </c>
      <c r="C16" s="3">
        <v>0</v>
      </c>
      <c r="E16" s="194"/>
      <c r="F16" s="194"/>
      <c r="G16" s="194"/>
      <c r="H16" s="194"/>
      <c r="I16" s="194"/>
      <c r="P16" s="205"/>
      <c r="Q16" s="212">
        <f t="shared" si="0"/>
        <v>43560</v>
      </c>
      <c r="R16" s="213">
        <f t="shared" si="1"/>
        <v>52.550000000000011</v>
      </c>
      <c r="S16" s="214" t="s">
        <v>4</v>
      </c>
      <c r="T16" s="215">
        <f>HLOOKUP(S16,[0]!VIENNOISERIES_PRIX,2,FALSE)</f>
        <v>2.65</v>
      </c>
      <c r="U16" s="205"/>
    </row>
    <row r="17" spans="2:21" ht="20.25" x14ac:dyDescent="0.3">
      <c r="B17" s="4" t="s">
        <v>0</v>
      </c>
      <c r="C17" s="3">
        <v>0</v>
      </c>
      <c r="E17" s="194"/>
      <c r="F17" s="194"/>
      <c r="G17" s="194"/>
      <c r="H17" s="194"/>
      <c r="I17" s="194"/>
      <c r="P17" s="205"/>
      <c r="Q17" s="212">
        <f t="shared" si="0"/>
        <v>43567</v>
      </c>
      <c r="R17" s="213">
        <f t="shared" si="1"/>
        <v>49.900000000000013</v>
      </c>
      <c r="S17" s="214" t="s">
        <v>14</v>
      </c>
      <c r="T17" s="215">
        <f>HLOOKUP(S17,[0]!VIENNOISERIES_PRIX,2,FALSE)</f>
        <v>1.1499999999999999</v>
      </c>
      <c r="U17" s="205"/>
    </row>
    <row r="18" spans="2:21" ht="20.25" x14ac:dyDescent="0.3">
      <c r="B18" s="4" t="s">
        <v>0</v>
      </c>
      <c r="C18" s="3">
        <v>0</v>
      </c>
      <c r="P18" s="205"/>
      <c r="Q18" s="212">
        <f t="shared" si="0"/>
        <v>43574</v>
      </c>
      <c r="R18" s="213">
        <f t="shared" si="1"/>
        <v>48.750000000000014</v>
      </c>
      <c r="S18" s="214" t="s">
        <v>14</v>
      </c>
      <c r="T18" s="215">
        <f>HLOOKUP(S18,[0]!VIENNOISERIES_PRIX,2,FALSE)</f>
        <v>1.1499999999999999</v>
      </c>
      <c r="U18" s="205"/>
    </row>
    <row r="19" spans="2:21" ht="20.25" x14ac:dyDescent="0.3">
      <c r="B19" s="4" t="s">
        <v>0</v>
      </c>
      <c r="C19" s="3">
        <v>0</v>
      </c>
      <c r="P19" s="205"/>
      <c r="Q19" s="212">
        <f t="shared" si="0"/>
        <v>43581</v>
      </c>
      <c r="R19" s="213">
        <f t="shared" si="1"/>
        <v>47.600000000000016</v>
      </c>
      <c r="S19" s="214" t="s">
        <v>10</v>
      </c>
      <c r="T19" s="215">
        <f>HLOOKUP(S19,[0]!VIENNOISERIES_PRIX,2,FALSE)</f>
        <v>1.1499999999999999</v>
      </c>
      <c r="U19" s="205"/>
    </row>
    <row r="20" spans="2:21" ht="20.25" x14ac:dyDescent="0.3">
      <c r="B20" s="4" t="s">
        <v>0</v>
      </c>
      <c r="C20" s="3">
        <v>0</v>
      </c>
      <c r="P20" s="205"/>
      <c r="Q20" s="212">
        <f t="shared" si="0"/>
        <v>43588</v>
      </c>
      <c r="R20" s="213">
        <f t="shared" si="1"/>
        <v>46.450000000000017</v>
      </c>
      <c r="S20" s="214" t="s">
        <v>10</v>
      </c>
      <c r="T20" s="215">
        <f>HLOOKUP(S20,[0]!VIENNOISERIES_PRIX,2,FALSE)</f>
        <v>1.1499999999999999</v>
      </c>
      <c r="U20" s="205"/>
    </row>
    <row r="21" spans="2:21" ht="20.25" x14ac:dyDescent="0.3">
      <c r="B21" s="4" t="s">
        <v>0</v>
      </c>
      <c r="C21" s="3">
        <v>0</v>
      </c>
      <c r="P21" s="205"/>
      <c r="Q21" s="212">
        <f t="shared" si="0"/>
        <v>43595</v>
      </c>
      <c r="R21" s="213">
        <f t="shared" si="1"/>
        <v>45.300000000000018</v>
      </c>
      <c r="S21" s="214" t="s">
        <v>10</v>
      </c>
      <c r="T21" s="215">
        <f>HLOOKUP(S21,[0]!VIENNOISERIES_PRIX,2,FALSE)</f>
        <v>1.1499999999999999</v>
      </c>
      <c r="U21" s="205"/>
    </row>
    <row r="22" spans="2:21" ht="20.25" x14ac:dyDescent="0.3">
      <c r="B22" s="4" t="s">
        <v>0</v>
      </c>
      <c r="C22" s="3">
        <v>0</v>
      </c>
      <c r="P22" s="205"/>
      <c r="Q22" s="212">
        <f t="shared" si="0"/>
        <v>43602</v>
      </c>
      <c r="R22" s="213">
        <f t="shared" si="1"/>
        <v>44.15000000000002</v>
      </c>
      <c r="S22" s="214" t="s">
        <v>13</v>
      </c>
      <c r="T22" s="215">
        <f>HLOOKUP(S22,[0]!VIENNOISERIES_PRIX,2,FALSE)</f>
        <v>0</v>
      </c>
      <c r="U22" s="205"/>
    </row>
    <row r="23" spans="2:21" ht="20.25" x14ac:dyDescent="0.3">
      <c r="B23" s="4" t="s">
        <v>0</v>
      </c>
      <c r="C23" s="3">
        <v>0</v>
      </c>
      <c r="P23" s="205"/>
      <c r="Q23" s="212">
        <f t="shared" si="0"/>
        <v>43609</v>
      </c>
      <c r="R23" s="213">
        <f t="shared" si="1"/>
        <v>44.15000000000002</v>
      </c>
      <c r="S23" s="214" t="s">
        <v>10</v>
      </c>
      <c r="T23" s="215">
        <f>HLOOKUP(S23,[0]!VIENNOISERIES_PRIX,2,FALSE)</f>
        <v>1.1499999999999999</v>
      </c>
      <c r="U23" s="205"/>
    </row>
    <row r="24" spans="2:21" ht="20.25" x14ac:dyDescent="0.3">
      <c r="B24" s="4" t="s">
        <v>0</v>
      </c>
      <c r="C24" s="3">
        <v>0</v>
      </c>
      <c r="P24" s="205"/>
      <c r="Q24" s="212">
        <f t="shared" si="0"/>
        <v>43616</v>
      </c>
      <c r="R24" s="213">
        <f t="shared" si="1"/>
        <v>43.000000000000021</v>
      </c>
      <c r="S24" s="214" t="s">
        <v>4</v>
      </c>
      <c r="T24" s="215">
        <f>HLOOKUP(S24,[0]!VIENNOISERIES_PRIX,2,FALSE)</f>
        <v>2.65</v>
      </c>
      <c r="U24" s="205"/>
    </row>
    <row r="25" spans="2:21" ht="20.25" x14ac:dyDescent="0.3">
      <c r="B25" s="4" t="s">
        <v>0</v>
      </c>
      <c r="C25" s="3">
        <v>0</v>
      </c>
      <c r="P25" s="205"/>
      <c r="Q25" s="212">
        <f t="shared" si="0"/>
        <v>43623</v>
      </c>
      <c r="R25" s="213">
        <f t="shared" si="1"/>
        <v>40.350000000000023</v>
      </c>
      <c r="S25" s="214" t="s">
        <v>10</v>
      </c>
      <c r="T25" s="215">
        <f>HLOOKUP(S25,[0]!VIENNOISERIES_PRIX,2,FALSE)</f>
        <v>1.1499999999999999</v>
      </c>
      <c r="U25" s="205"/>
    </row>
    <row r="26" spans="2:21" ht="20.25" x14ac:dyDescent="0.3">
      <c r="B26" s="4" t="s">
        <v>0</v>
      </c>
      <c r="C26" s="3">
        <v>0</v>
      </c>
      <c r="P26" s="205"/>
      <c r="Q26" s="212">
        <f t="shared" si="0"/>
        <v>43630</v>
      </c>
      <c r="R26" s="213">
        <f t="shared" si="1"/>
        <v>39.200000000000024</v>
      </c>
      <c r="S26" s="214" t="s">
        <v>10</v>
      </c>
      <c r="T26" s="215">
        <f>HLOOKUP(S26,[0]!VIENNOISERIES_PRIX,2,FALSE)</f>
        <v>1.1499999999999999</v>
      </c>
      <c r="U26" s="205"/>
    </row>
    <row r="27" spans="2:21" ht="20.25" x14ac:dyDescent="0.3">
      <c r="B27" s="4" t="s">
        <v>0</v>
      </c>
      <c r="C27" s="3">
        <v>0</v>
      </c>
      <c r="P27" s="205"/>
      <c r="Q27" s="212">
        <f t="shared" si="0"/>
        <v>43637</v>
      </c>
      <c r="R27" s="213">
        <f t="shared" si="1"/>
        <v>38.050000000000026</v>
      </c>
      <c r="S27" s="214" t="s">
        <v>14</v>
      </c>
      <c r="T27" s="215">
        <f>HLOOKUP(S27,[0]!VIENNOISERIES_PRIX,2,FALSE)</f>
        <v>1.1499999999999999</v>
      </c>
      <c r="U27" s="205"/>
    </row>
    <row r="28" spans="2:21" ht="20.25" x14ac:dyDescent="0.3">
      <c r="B28" s="4" t="s">
        <v>0</v>
      </c>
      <c r="C28" s="3">
        <v>0</v>
      </c>
      <c r="P28" s="205"/>
      <c r="Q28" s="212">
        <f t="shared" si="0"/>
        <v>43644</v>
      </c>
      <c r="R28" s="213">
        <f t="shared" si="1"/>
        <v>36.900000000000027</v>
      </c>
      <c r="S28" s="214" t="s">
        <v>10</v>
      </c>
      <c r="T28" s="215">
        <f>HLOOKUP(S28,[0]!VIENNOISERIES_PRIX,2,FALSE)</f>
        <v>1.1499999999999999</v>
      </c>
      <c r="U28" s="205"/>
    </row>
    <row r="29" spans="2:21" ht="20.25" x14ac:dyDescent="0.3">
      <c r="B29" s="4" t="s">
        <v>0</v>
      </c>
      <c r="C29" s="3">
        <v>0</v>
      </c>
      <c r="P29" s="205"/>
      <c r="Q29" s="212">
        <f t="shared" si="0"/>
        <v>43651</v>
      </c>
      <c r="R29" s="213">
        <f t="shared" si="1"/>
        <v>35.750000000000028</v>
      </c>
      <c r="S29" s="214" t="s">
        <v>10</v>
      </c>
      <c r="T29" s="215">
        <f>HLOOKUP(S29,[0]!VIENNOISERIES_PRIX,2,FALSE)</f>
        <v>1.1499999999999999</v>
      </c>
      <c r="U29" s="205"/>
    </row>
    <row r="30" spans="2:21" ht="20.25" x14ac:dyDescent="0.3">
      <c r="B30" s="4" t="s">
        <v>0</v>
      </c>
      <c r="C30" s="3">
        <v>0</v>
      </c>
      <c r="P30" s="205"/>
      <c r="Q30" s="212">
        <f t="shared" si="0"/>
        <v>43658</v>
      </c>
      <c r="R30" s="213">
        <f t="shared" si="1"/>
        <v>34.60000000000003</v>
      </c>
      <c r="S30" s="214" t="s">
        <v>10</v>
      </c>
      <c r="T30" s="215">
        <f>HLOOKUP(S30,[0]!VIENNOISERIES_PRIX,2,FALSE)</f>
        <v>1.1499999999999999</v>
      </c>
      <c r="U30" s="205"/>
    </row>
    <row r="31" spans="2:21" ht="20.25" x14ac:dyDescent="0.3">
      <c r="B31" s="4" t="s">
        <v>0</v>
      </c>
      <c r="C31" s="3">
        <v>0</v>
      </c>
      <c r="P31" s="205"/>
      <c r="Q31" s="212">
        <f t="shared" si="0"/>
        <v>43665</v>
      </c>
      <c r="R31" s="213">
        <f t="shared" si="1"/>
        <v>33.450000000000031</v>
      </c>
      <c r="S31" s="214" t="s">
        <v>10</v>
      </c>
      <c r="T31" s="215">
        <f>HLOOKUP(S31,[0]!VIENNOISERIES_PRIX,2,FALSE)</f>
        <v>1.1499999999999999</v>
      </c>
      <c r="U31" s="205"/>
    </row>
    <row r="32" spans="2:21" ht="20.25" x14ac:dyDescent="0.3">
      <c r="B32" s="4" t="s">
        <v>0</v>
      </c>
      <c r="C32" s="3">
        <v>0</v>
      </c>
      <c r="P32" s="205"/>
      <c r="Q32" s="212">
        <f t="shared" si="0"/>
        <v>43672</v>
      </c>
      <c r="R32" s="213">
        <f t="shared" si="1"/>
        <v>32.300000000000033</v>
      </c>
      <c r="S32" s="214" t="s">
        <v>19</v>
      </c>
      <c r="T32" s="215">
        <f>HLOOKUP(S32,[0]!VIENNOISERIES_PRIX,2,FALSE)</f>
        <v>2.2999999999999998</v>
      </c>
      <c r="U32" s="205"/>
    </row>
    <row r="33" spans="2:21" ht="20.25" x14ac:dyDescent="0.3">
      <c r="B33" s="4" t="s">
        <v>0</v>
      </c>
      <c r="C33" s="3">
        <v>0</v>
      </c>
      <c r="P33" s="205"/>
      <c r="Q33" s="212">
        <f t="shared" si="0"/>
        <v>43679</v>
      </c>
      <c r="R33" s="213">
        <f t="shared" si="1"/>
        <v>30.000000000000032</v>
      </c>
      <c r="S33" s="214" t="s">
        <v>19</v>
      </c>
      <c r="T33" s="215">
        <f>HLOOKUP(S33,[0]!VIENNOISERIES_PRIX,2,FALSE)</f>
        <v>2.2999999999999998</v>
      </c>
      <c r="U33" s="205"/>
    </row>
    <row r="34" spans="2:21" ht="20.25" x14ac:dyDescent="0.3">
      <c r="B34" s="4" t="s">
        <v>0</v>
      </c>
      <c r="C34" s="3">
        <v>0</v>
      </c>
      <c r="P34" s="205"/>
      <c r="Q34" s="212">
        <f t="shared" si="0"/>
        <v>43686</v>
      </c>
      <c r="R34" s="213">
        <f t="shared" si="1"/>
        <v>27.700000000000031</v>
      </c>
      <c r="S34" s="214" t="s">
        <v>19</v>
      </c>
      <c r="T34" s="215">
        <f>HLOOKUP(S34,[0]!VIENNOISERIES_PRIX,2,FALSE)</f>
        <v>2.2999999999999998</v>
      </c>
      <c r="U34" s="205"/>
    </row>
    <row r="35" spans="2:21" ht="20.25" x14ac:dyDescent="0.3">
      <c r="B35" s="4" t="s">
        <v>0</v>
      </c>
      <c r="C35" s="3">
        <v>0</v>
      </c>
      <c r="P35" s="205"/>
      <c r="Q35" s="212">
        <f t="shared" si="0"/>
        <v>43693</v>
      </c>
      <c r="R35" s="213">
        <f t="shared" si="1"/>
        <v>25.400000000000031</v>
      </c>
      <c r="S35" s="214" t="s">
        <v>19</v>
      </c>
      <c r="T35" s="215">
        <f>HLOOKUP(S35,[0]!VIENNOISERIES_PRIX,2,FALSE)</f>
        <v>2.2999999999999998</v>
      </c>
      <c r="U35" s="205"/>
    </row>
    <row r="36" spans="2:21" ht="20.25" x14ac:dyDescent="0.3">
      <c r="B36" s="4" t="s">
        <v>0</v>
      </c>
      <c r="C36" s="3">
        <v>0</v>
      </c>
      <c r="P36" s="205"/>
      <c r="Q36" s="212">
        <f t="shared" si="0"/>
        <v>43700</v>
      </c>
      <c r="R36" s="213">
        <f t="shared" si="1"/>
        <v>23.10000000000003</v>
      </c>
      <c r="S36" s="214" t="s">
        <v>19</v>
      </c>
      <c r="T36" s="215">
        <f>HLOOKUP(S36,[0]!VIENNOISERIES_PRIX,2,FALSE)</f>
        <v>2.2999999999999998</v>
      </c>
      <c r="U36" s="205"/>
    </row>
    <row r="37" spans="2:21" ht="20.25" x14ac:dyDescent="0.3">
      <c r="B37" s="4" t="s">
        <v>0</v>
      </c>
      <c r="C37" s="3">
        <v>0</v>
      </c>
      <c r="P37" s="205"/>
      <c r="Q37" s="212">
        <f t="shared" si="0"/>
        <v>43707</v>
      </c>
      <c r="R37" s="213">
        <f t="shared" si="1"/>
        <v>20.800000000000029</v>
      </c>
      <c r="S37" s="214" t="s">
        <v>19</v>
      </c>
      <c r="T37" s="215">
        <f>HLOOKUP(S37,[0]!VIENNOISERIES_PRIX,2,FALSE)</f>
        <v>2.2999999999999998</v>
      </c>
      <c r="U37" s="205"/>
    </row>
    <row r="38" spans="2:21" ht="20.25" x14ac:dyDescent="0.3">
      <c r="B38" s="4" t="s">
        <v>0</v>
      </c>
      <c r="C38" s="3">
        <v>0</v>
      </c>
      <c r="P38" s="205"/>
      <c r="Q38" s="212">
        <f t="shared" si="0"/>
        <v>43714</v>
      </c>
      <c r="R38" s="213">
        <f t="shared" si="1"/>
        <v>18.500000000000028</v>
      </c>
      <c r="S38" s="214" t="s">
        <v>19</v>
      </c>
      <c r="T38" s="215">
        <f>HLOOKUP(S38,[0]!VIENNOISERIES_PRIX,2,FALSE)</f>
        <v>2.2999999999999998</v>
      </c>
      <c r="U38" s="205"/>
    </row>
    <row r="39" spans="2:21" ht="20.25" x14ac:dyDescent="0.3">
      <c r="B39" s="4" t="s">
        <v>0</v>
      </c>
      <c r="C39" s="3">
        <v>0</v>
      </c>
      <c r="P39" s="205"/>
      <c r="Q39" s="212">
        <f t="shared" si="0"/>
        <v>43721</v>
      </c>
      <c r="R39" s="213">
        <f t="shared" si="1"/>
        <v>16.200000000000028</v>
      </c>
      <c r="S39" s="214" t="s">
        <v>19</v>
      </c>
      <c r="T39" s="215">
        <f>HLOOKUP(S39,[0]!VIENNOISERIES_PRIX,2,FALSE)</f>
        <v>2.2999999999999998</v>
      </c>
      <c r="U39" s="205"/>
    </row>
    <row r="40" spans="2:21" ht="20.25" x14ac:dyDescent="0.3">
      <c r="B40" s="4" t="s">
        <v>0</v>
      </c>
      <c r="C40" s="3">
        <v>0</v>
      </c>
      <c r="P40" s="205"/>
      <c r="Q40" s="212">
        <f t="shared" si="0"/>
        <v>43728</v>
      </c>
      <c r="R40" s="213">
        <f t="shared" si="1"/>
        <v>13.900000000000027</v>
      </c>
      <c r="S40" s="214" t="s">
        <v>19</v>
      </c>
      <c r="T40" s="215">
        <f>HLOOKUP(S40,[0]!VIENNOISERIES_PRIX,2,FALSE)</f>
        <v>2.2999999999999998</v>
      </c>
      <c r="U40" s="205"/>
    </row>
    <row r="41" spans="2:21" ht="20.25" x14ac:dyDescent="0.3">
      <c r="B41" s="4" t="s">
        <v>0</v>
      </c>
      <c r="C41" s="3">
        <v>0</v>
      </c>
      <c r="P41" s="205"/>
      <c r="Q41" s="212">
        <f t="shared" si="0"/>
        <v>43735</v>
      </c>
      <c r="R41" s="213">
        <f t="shared" si="1"/>
        <v>11.600000000000026</v>
      </c>
      <c r="S41" s="214" t="s">
        <v>19</v>
      </c>
      <c r="T41" s="215">
        <f>HLOOKUP(S41,[0]!VIENNOISERIES_PRIX,2,FALSE)</f>
        <v>2.2999999999999998</v>
      </c>
      <c r="U41" s="205"/>
    </row>
    <row r="42" spans="2:21" ht="20.25" x14ac:dyDescent="0.3">
      <c r="B42" s="4" t="s">
        <v>0</v>
      </c>
      <c r="C42" s="3">
        <v>0</v>
      </c>
      <c r="P42" s="205"/>
      <c r="Q42" s="212">
        <f t="shared" si="0"/>
        <v>43742</v>
      </c>
      <c r="R42" s="213">
        <f t="shared" si="1"/>
        <v>9.3000000000000256</v>
      </c>
      <c r="S42" s="214" t="s">
        <v>19</v>
      </c>
      <c r="T42" s="215">
        <f>HLOOKUP(S42,[0]!VIENNOISERIES_PRIX,2,FALSE)</f>
        <v>2.2999999999999998</v>
      </c>
      <c r="U42" s="205"/>
    </row>
    <row r="43" spans="2:21" ht="20.25" x14ac:dyDescent="0.3">
      <c r="B43" s="4" t="s">
        <v>0</v>
      </c>
      <c r="C43" s="3">
        <v>0</v>
      </c>
      <c r="P43" s="205"/>
      <c r="Q43" s="212">
        <f t="shared" si="0"/>
        <v>43749</v>
      </c>
      <c r="R43" s="213">
        <f t="shared" si="1"/>
        <v>7.0000000000000258</v>
      </c>
      <c r="S43" s="214" t="s">
        <v>19</v>
      </c>
      <c r="T43" s="215">
        <f>HLOOKUP(S43,[0]!VIENNOISERIES_PRIX,2,FALSE)</f>
        <v>2.2999999999999998</v>
      </c>
      <c r="U43" s="205"/>
    </row>
    <row r="44" spans="2:21" ht="20.25" x14ac:dyDescent="0.3">
      <c r="B44" s="4" t="s">
        <v>0</v>
      </c>
      <c r="C44" s="3">
        <v>0</v>
      </c>
      <c r="P44" s="205"/>
      <c r="Q44" s="212">
        <f t="shared" si="0"/>
        <v>43756</v>
      </c>
      <c r="R44" s="213">
        <f t="shared" si="1"/>
        <v>4.7000000000000259</v>
      </c>
      <c r="S44" s="214" t="s">
        <v>10</v>
      </c>
      <c r="T44" s="215">
        <f>HLOOKUP(S44,[0]!VIENNOISERIES_PRIX,2,FALSE)</f>
        <v>1.1499999999999999</v>
      </c>
      <c r="U44" s="205"/>
    </row>
    <row r="45" spans="2:21" ht="20.25" x14ac:dyDescent="0.3">
      <c r="B45" s="4" t="s">
        <v>0</v>
      </c>
      <c r="C45" s="3">
        <v>0</v>
      </c>
      <c r="P45" s="205"/>
      <c r="Q45" s="212">
        <f t="shared" si="0"/>
        <v>43763</v>
      </c>
      <c r="R45" s="213">
        <f t="shared" si="1"/>
        <v>3.550000000000026</v>
      </c>
      <c r="S45" s="214" t="s">
        <v>10</v>
      </c>
      <c r="T45" s="215">
        <f>HLOOKUP(S45,[0]!VIENNOISERIES_PRIX,2,FALSE)</f>
        <v>1.1499999999999999</v>
      </c>
      <c r="U45" s="205"/>
    </row>
    <row r="46" spans="2:21" ht="20.25" x14ac:dyDescent="0.3">
      <c r="B46" s="4" t="s">
        <v>0</v>
      </c>
      <c r="C46" s="3">
        <v>0</v>
      </c>
      <c r="P46" s="205"/>
      <c r="Q46" s="212">
        <f t="shared" si="0"/>
        <v>43770</v>
      </c>
      <c r="R46" s="213">
        <f t="shared" si="1"/>
        <v>2.4000000000000261</v>
      </c>
      <c r="S46" s="214" t="s">
        <v>10</v>
      </c>
      <c r="T46" s="215">
        <f>HLOOKUP(S46,[0]!VIENNOISERIES_PRIX,2,FALSE)</f>
        <v>1.1499999999999999</v>
      </c>
      <c r="U46" s="205"/>
    </row>
    <row r="47" spans="2:21" ht="20.25" x14ac:dyDescent="0.3">
      <c r="B47" s="4" t="s">
        <v>0</v>
      </c>
      <c r="C47" s="3">
        <v>0</v>
      </c>
      <c r="P47" s="205"/>
      <c r="Q47" s="212">
        <f t="shared" si="0"/>
        <v>43777</v>
      </c>
      <c r="R47" s="213">
        <f t="shared" si="1"/>
        <v>1.2500000000000262</v>
      </c>
      <c r="S47" s="214" t="s">
        <v>10</v>
      </c>
      <c r="T47" s="215">
        <f>HLOOKUP(S47,[0]!VIENNOISERIES_PRIX,2,FALSE)</f>
        <v>1.1499999999999999</v>
      </c>
      <c r="U47" s="205"/>
    </row>
    <row r="48" spans="2:21" ht="20.25" x14ac:dyDescent="0.3">
      <c r="B48" s="4" t="s">
        <v>0</v>
      </c>
      <c r="C48" s="3">
        <v>0</v>
      </c>
      <c r="P48" s="205"/>
      <c r="Q48" s="212">
        <f t="shared" si="0"/>
        <v>43784</v>
      </c>
      <c r="R48" s="213">
        <f t="shared" si="1"/>
        <v>0.10000000000002629</v>
      </c>
      <c r="S48" s="214" t="s">
        <v>10</v>
      </c>
      <c r="T48" s="215">
        <f>HLOOKUP(S48,[0]!VIENNOISERIES_PRIX,2,FALSE)</f>
        <v>1.1499999999999999</v>
      </c>
      <c r="U48" s="205"/>
    </row>
    <row r="49" spans="2:21" ht="20.25" x14ac:dyDescent="0.3">
      <c r="B49" s="4" t="s">
        <v>0</v>
      </c>
      <c r="C49" s="3">
        <v>0</v>
      </c>
      <c r="P49" s="205"/>
      <c r="Q49" s="212">
        <f t="shared" si="0"/>
        <v>43791</v>
      </c>
      <c r="R49" s="213">
        <f t="shared" si="1"/>
        <v>-1.0499999999999736</v>
      </c>
      <c r="S49" s="214" t="s">
        <v>10</v>
      </c>
      <c r="T49" s="215">
        <f>HLOOKUP(S49,[0]!VIENNOISERIES_PRIX,2,FALSE)</f>
        <v>1.1499999999999999</v>
      </c>
      <c r="U49" s="205"/>
    </row>
    <row r="50" spans="2:21" ht="20.25" x14ac:dyDescent="0.3">
      <c r="B50" s="4" t="s">
        <v>0</v>
      </c>
      <c r="C50" s="3">
        <v>0</v>
      </c>
      <c r="P50" s="205"/>
      <c r="Q50" s="212">
        <f t="shared" si="0"/>
        <v>43798</v>
      </c>
      <c r="R50" s="213">
        <f t="shared" si="1"/>
        <v>-2.1999999999999735</v>
      </c>
      <c r="S50" s="214" t="s">
        <v>10</v>
      </c>
      <c r="T50" s="215">
        <f>HLOOKUP(S50,[0]!VIENNOISERIES_PRIX,2,FALSE)</f>
        <v>1.1499999999999999</v>
      </c>
      <c r="U50" s="205"/>
    </row>
    <row r="51" spans="2:21" ht="20.25" x14ac:dyDescent="0.3">
      <c r="B51" s="4" t="s">
        <v>0</v>
      </c>
      <c r="C51" s="3">
        <v>0</v>
      </c>
      <c r="P51" s="205"/>
      <c r="Q51" s="212">
        <f t="shared" si="0"/>
        <v>43805</v>
      </c>
      <c r="R51" s="213">
        <f t="shared" si="1"/>
        <v>-3.3499999999999734</v>
      </c>
      <c r="S51" s="214" t="s">
        <v>10</v>
      </c>
      <c r="T51" s="215">
        <f>HLOOKUP(S51,[0]!VIENNOISERIES_PRIX,2,FALSE)</f>
        <v>1.1499999999999999</v>
      </c>
      <c r="U51" s="205"/>
    </row>
    <row r="52" spans="2:21" ht="20.25" x14ac:dyDescent="0.3">
      <c r="B52" s="4" t="s">
        <v>0</v>
      </c>
      <c r="C52" s="3">
        <v>0</v>
      </c>
      <c r="P52" s="205"/>
      <c r="Q52" s="212">
        <f t="shared" si="0"/>
        <v>43812</v>
      </c>
      <c r="R52" s="213">
        <f t="shared" si="1"/>
        <v>-4.4999999999999734</v>
      </c>
      <c r="S52" s="214" t="s">
        <v>10</v>
      </c>
      <c r="T52" s="215">
        <f>HLOOKUP(S52,[0]!VIENNOISERIES_PRIX,2,FALSE)</f>
        <v>1.1499999999999999</v>
      </c>
      <c r="U52" s="205"/>
    </row>
    <row r="53" spans="2:21" ht="20.25" x14ac:dyDescent="0.3">
      <c r="B53" s="4" t="s">
        <v>0</v>
      </c>
      <c r="C53" s="3">
        <v>0</v>
      </c>
      <c r="P53" s="205"/>
      <c r="Q53" s="212">
        <f t="shared" si="0"/>
        <v>43819</v>
      </c>
      <c r="R53" s="213">
        <f t="shared" si="1"/>
        <v>-5.6499999999999737</v>
      </c>
      <c r="S53" s="214" t="s">
        <v>10</v>
      </c>
      <c r="T53" s="215">
        <f>HLOOKUP(S53,[0]!VIENNOISERIES_PRIX,2,FALSE)</f>
        <v>1.1499999999999999</v>
      </c>
      <c r="U53" s="205"/>
    </row>
    <row r="54" spans="2:21" ht="20.25" x14ac:dyDescent="0.3">
      <c r="B54" s="4" t="s">
        <v>0</v>
      </c>
      <c r="C54" s="3">
        <v>0</v>
      </c>
      <c r="P54" s="205"/>
      <c r="Q54" s="212">
        <f t="shared" si="0"/>
        <v>43826</v>
      </c>
      <c r="R54" s="213">
        <f t="shared" si="1"/>
        <v>-6.7999999999999741</v>
      </c>
      <c r="S54" s="214" t="s">
        <v>10</v>
      </c>
      <c r="T54" s="215">
        <f>HLOOKUP(S54,[0]!VIENNOISERIES_PRIX,2,FALSE)</f>
        <v>1.1499999999999999</v>
      </c>
      <c r="U54" s="205"/>
    </row>
    <row r="55" spans="2:21" ht="20.25" x14ac:dyDescent="0.3">
      <c r="B55" s="4" t="s">
        <v>0</v>
      </c>
      <c r="C55" s="3">
        <v>0</v>
      </c>
      <c r="P55" s="205"/>
      <c r="Q55" s="212"/>
      <c r="R55" s="213">
        <f>[1]GEN!AM51</f>
        <v>0</v>
      </c>
      <c r="S55" s="214" t="s">
        <v>10</v>
      </c>
      <c r="T55" s="215">
        <f>HLOOKUP(S55,[0]!VIENNOISERIES_PRIX,2,FALSE)</f>
        <v>1.1499999999999999</v>
      </c>
      <c r="U55" s="205"/>
    </row>
    <row r="56" spans="2:21" ht="18.75" x14ac:dyDescent="0.3">
      <c r="B56" s="4" t="s">
        <v>0</v>
      </c>
      <c r="C56" s="3">
        <v>0</v>
      </c>
      <c r="P56" s="205"/>
      <c r="Q56" s="212"/>
      <c r="R56" s="205"/>
      <c r="S56" s="205"/>
      <c r="T56" s="205"/>
      <c r="U56" s="205"/>
    </row>
    <row r="57" spans="2:21" ht="15.75" x14ac:dyDescent="0.25">
      <c r="B57" s="4" t="s">
        <v>0</v>
      </c>
      <c r="C57" s="3">
        <v>0</v>
      </c>
      <c r="P57" s="205"/>
      <c r="Q57" s="205"/>
      <c r="R57" s="205"/>
      <c r="S57" s="205"/>
      <c r="T57" s="205"/>
      <c r="U57" s="205"/>
    </row>
    <row r="58" spans="2:21" ht="15.75" x14ac:dyDescent="0.25">
      <c r="B58" s="4" t="s">
        <v>0</v>
      </c>
      <c r="C58" s="3">
        <v>0</v>
      </c>
      <c r="P58" s="205"/>
      <c r="Q58" s="205"/>
      <c r="R58" s="205"/>
      <c r="S58" s="205"/>
      <c r="T58" s="205"/>
      <c r="U58" s="205"/>
    </row>
    <row r="59" spans="2:21" ht="15.75" x14ac:dyDescent="0.25">
      <c r="B59" s="4" t="s">
        <v>0</v>
      </c>
      <c r="C59" s="3">
        <v>0</v>
      </c>
      <c r="P59" s="205"/>
      <c r="Q59" s="205"/>
      <c r="R59" s="205"/>
      <c r="S59" s="205"/>
      <c r="T59" s="205"/>
      <c r="U59" s="205"/>
    </row>
    <row r="60" spans="2:21" ht="15.75" x14ac:dyDescent="0.25">
      <c r="B60" s="4" t="s">
        <v>0</v>
      </c>
      <c r="C60" s="3">
        <v>0</v>
      </c>
      <c r="P60" s="205"/>
      <c r="Q60" s="205"/>
      <c r="R60" s="205"/>
      <c r="S60" s="205"/>
      <c r="T60" s="205"/>
      <c r="U60" s="205"/>
    </row>
    <row r="61" spans="2:21" ht="15.75" x14ac:dyDescent="0.25">
      <c r="B61" s="4" t="s">
        <v>0</v>
      </c>
      <c r="C61" s="3">
        <v>0</v>
      </c>
      <c r="P61" s="205"/>
      <c r="Q61" s="205"/>
      <c r="R61" s="205"/>
      <c r="S61" s="205"/>
      <c r="T61" s="205"/>
      <c r="U61" s="205"/>
    </row>
    <row r="62" spans="2:21" ht="15.75" x14ac:dyDescent="0.25">
      <c r="B62" s="4" t="s">
        <v>0</v>
      </c>
      <c r="C62" s="3">
        <v>0</v>
      </c>
      <c r="P62" s="205"/>
      <c r="Q62" s="205"/>
      <c r="R62" s="205"/>
      <c r="S62" s="205"/>
      <c r="T62" s="205"/>
      <c r="U62" s="205"/>
    </row>
    <row r="63" spans="2:21" ht="15.75" x14ac:dyDescent="0.25">
      <c r="B63" s="4" t="s">
        <v>0</v>
      </c>
      <c r="C63" s="3">
        <v>0</v>
      </c>
      <c r="P63" s="205"/>
      <c r="Q63" s="205"/>
      <c r="R63" s="205"/>
      <c r="S63" s="205"/>
      <c r="T63" s="205"/>
      <c r="U63" s="205"/>
    </row>
    <row r="64" spans="2:21" ht="15.75" x14ac:dyDescent="0.25">
      <c r="B64" s="4" t="s">
        <v>0</v>
      </c>
      <c r="C64" s="3">
        <v>0</v>
      </c>
      <c r="P64" s="205"/>
      <c r="Q64" s="205"/>
      <c r="R64" s="205"/>
      <c r="S64" s="205"/>
      <c r="T64" s="205"/>
      <c r="U64" s="205"/>
    </row>
    <row r="65" spans="2:21" ht="15.75" x14ac:dyDescent="0.25">
      <c r="B65" s="4" t="s">
        <v>0</v>
      </c>
      <c r="C65" s="3">
        <v>0</v>
      </c>
      <c r="P65" s="205"/>
      <c r="Q65" s="205"/>
      <c r="R65" s="205"/>
      <c r="S65" s="205"/>
      <c r="T65" s="205"/>
      <c r="U65" s="205"/>
    </row>
    <row r="66" spans="2:21" ht="15.75" x14ac:dyDescent="0.25">
      <c r="B66" s="4" t="s">
        <v>0</v>
      </c>
      <c r="C66" s="3">
        <v>0</v>
      </c>
      <c r="P66" s="205"/>
      <c r="Q66" s="205"/>
      <c r="R66" s="205"/>
      <c r="S66" s="205"/>
      <c r="T66" s="205"/>
      <c r="U66" s="205"/>
    </row>
    <row r="67" spans="2:21" ht="15.75" x14ac:dyDescent="0.25">
      <c r="B67" s="4" t="s">
        <v>0</v>
      </c>
      <c r="C67" s="3">
        <v>0</v>
      </c>
      <c r="P67" s="205"/>
      <c r="Q67" s="205"/>
      <c r="R67" s="205"/>
      <c r="S67" s="205"/>
      <c r="T67" s="205"/>
      <c r="U67" s="205"/>
    </row>
    <row r="68" spans="2:21" ht="15.75" x14ac:dyDescent="0.25">
      <c r="B68" s="4" t="s">
        <v>0</v>
      </c>
      <c r="C68" s="3">
        <v>0</v>
      </c>
      <c r="P68" s="205"/>
      <c r="Q68" s="205"/>
      <c r="R68" s="205"/>
      <c r="S68" s="205"/>
      <c r="T68" s="205"/>
      <c r="U68" s="205"/>
    </row>
    <row r="69" spans="2:21" ht="15.75" x14ac:dyDescent="0.25">
      <c r="B69" s="4" t="s">
        <v>0</v>
      </c>
      <c r="C69" s="3">
        <v>0</v>
      </c>
      <c r="P69" s="205"/>
      <c r="Q69" s="205"/>
      <c r="R69" s="205"/>
      <c r="S69" s="205"/>
      <c r="T69" s="205"/>
      <c r="U69" s="205"/>
    </row>
    <row r="70" spans="2:21" ht="15.75" x14ac:dyDescent="0.25">
      <c r="B70" s="4" t="s">
        <v>0</v>
      </c>
      <c r="C70" s="3">
        <v>0</v>
      </c>
      <c r="P70" s="205"/>
      <c r="Q70" s="205"/>
      <c r="R70" s="205"/>
      <c r="S70" s="205"/>
      <c r="T70" s="205"/>
      <c r="U70" s="205"/>
    </row>
    <row r="71" spans="2:21" ht="15.75" x14ac:dyDescent="0.25">
      <c r="B71" s="4" t="s">
        <v>0</v>
      </c>
      <c r="C71" s="3">
        <v>0</v>
      </c>
      <c r="P71" s="205"/>
      <c r="Q71" s="205"/>
      <c r="R71" s="205"/>
      <c r="S71" s="205"/>
      <c r="T71" s="205"/>
      <c r="U71" s="205"/>
    </row>
    <row r="72" spans="2:21" ht="15.75" x14ac:dyDescent="0.25">
      <c r="B72" s="4" t="s">
        <v>0</v>
      </c>
      <c r="C72" s="3">
        <v>0</v>
      </c>
      <c r="P72" s="205"/>
      <c r="Q72" s="205"/>
      <c r="R72" s="205"/>
      <c r="S72" s="205"/>
      <c r="T72" s="205"/>
      <c r="U72" s="205"/>
    </row>
    <row r="73" spans="2:21" ht="15.75" x14ac:dyDescent="0.25">
      <c r="B73" s="4" t="s">
        <v>0</v>
      </c>
      <c r="C73" s="3">
        <v>0</v>
      </c>
      <c r="P73" s="205"/>
      <c r="Q73" s="205"/>
      <c r="R73" s="205"/>
      <c r="S73" s="205"/>
      <c r="T73" s="205"/>
      <c r="U73" s="205"/>
    </row>
    <row r="74" spans="2:21" ht="15.75" x14ac:dyDescent="0.25">
      <c r="B74" s="4" t="s">
        <v>0</v>
      </c>
      <c r="C74" s="3">
        <v>0</v>
      </c>
    </row>
    <row r="75" spans="2:21" ht="15.75" x14ac:dyDescent="0.25">
      <c r="B75" s="4" t="s">
        <v>0</v>
      </c>
      <c r="C75" s="3">
        <v>0</v>
      </c>
    </row>
    <row r="76" spans="2:21" ht="15.75" x14ac:dyDescent="0.25">
      <c r="B76" s="4" t="s">
        <v>0</v>
      </c>
      <c r="C76" s="3">
        <v>0</v>
      </c>
    </row>
    <row r="77" spans="2:21" ht="15.75" x14ac:dyDescent="0.25">
      <c r="B77" s="4" t="s">
        <v>0</v>
      </c>
      <c r="C77" s="3">
        <v>0</v>
      </c>
    </row>
    <row r="78" spans="2:21" ht="15.75" x14ac:dyDescent="0.25">
      <c r="B78" s="4" t="s">
        <v>0</v>
      </c>
      <c r="C78" s="3">
        <v>0</v>
      </c>
    </row>
    <row r="79" spans="2:21" ht="15.75" x14ac:dyDescent="0.25">
      <c r="B79" s="4" t="s">
        <v>0</v>
      </c>
      <c r="C79" s="3">
        <v>0</v>
      </c>
    </row>
    <row r="80" spans="2:21" ht="15.75" x14ac:dyDescent="0.25">
      <c r="B80" s="4" t="s">
        <v>0</v>
      </c>
      <c r="C80" s="3">
        <v>0</v>
      </c>
    </row>
    <row r="81" spans="2:3" ht="15.75" x14ac:dyDescent="0.25">
      <c r="B81" s="4" t="s">
        <v>0</v>
      </c>
      <c r="C81" s="3">
        <v>0</v>
      </c>
    </row>
    <row r="82" spans="2:3" ht="15.75" x14ac:dyDescent="0.25">
      <c r="B82" s="4" t="s">
        <v>0</v>
      </c>
      <c r="C82" s="3">
        <v>0</v>
      </c>
    </row>
    <row r="83" spans="2:3" ht="15.75" x14ac:dyDescent="0.25">
      <c r="B83" s="4" t="s">
        <v>0</v>
      </c>
      <c r="C83" s="3">
        <v>0</v>
      </c>
    </row>
    <row r="84" spans="2:3" ht="15.75" x14ac:dyDescent="0.25">
      <c r="B84" s="4" t="s">
        <v>0</v>
      </c>
      <c r="C84" s="3">
        <v>0</v>
      </c>
    </row>
    <row r="85" spans="2:3" ht="15.75" x14ac:dyDescent="0.25">
      <c r="B85" s="4" t="s">
        <v>0</v>
      </c>
      <c r="C85" s="3">
        <v>0</v>
      </c>
    </row>
    <row r="86" spans="2:3" ht="15.75" x14ac:dyDescent="0.25">
      <c r="B86" s="4" t="s">
        <v>0</v>
      </c>
      <c r="C86" s="3">
        <v>0</v>
      </c>
    </row>
    <row r="87" spans="2:3" ht="15.75" x14ac:dyDescent="0.25">
      <c r="B87" s="4" t="s">
        <v>0</v>
      </c>
      <c r="C87" s="3">
        <v>0</v>
      </c>
    </row>
    <row r="88" spans="2:3" ht="15.75" x14ac:dyDescent="0.25">
      <c r="B88" s="4" t="s">
        <v>0</v>
      </c>
      <c r="C88" s="3">
        <v>0</v>
      </c>
    </row>
    <row r="89" spans="2:3" ht="15.75" x14ac:dyDescent="0.25">
      <c r="B89" s="4" t="s">
        <v>0</v>
      </c>
      <c r="C89" s="3">
        <v>0</v>
      </c>
    </row>
    <row r="90" spans="2:3" ht="15.75" x14ac:dyDescent="0.25">
      <c r="B90" s="4" t="s">
        <v>0</v>
      </c>
      <c r="C90" s="3">
        <v>0</v>
      </c>
    </row>
    <row r="91" spans="2:3" ht="15.75" x14ac:dyDescent="0.25">
      <c r="B91" s="4" t="s">
        <v>0</v>
      </c>
      <c r="C91" s="3">
        <v>0</v>
      </c>
    </row>
    <row r="92" spans="2:3" ht="15.75" x14ac:dyDescent="0.25">
      <c r="B92" s="4" t="s">
        <v>0</v>
      </c>
      <c r="C92" s="3">
        <v>0</v>
      </c>
    </row>
    <row r="93" spans="2:3" ht="15.75" x14ac:dyDescent="0.25">
      <c r="B93" s="4" t="s">
        <v>0</v>
      </c>
      <c r="C93" s="3">
        <v>0</v>
      </c>
    </row>
    <row r="94" spans="2:3" ht="15.75" x14ac:dyDescent="0.25">
      <c r="B94" s="4" t="s">
        <v>0</v>
      </c>
      <c r="C94" s="3">
        <v>0</v>
      </c>
    </row>
    <row r="95" spans="2:3" ht="15.75" x14ac:dyDescent="0.25">
      <c r="B95" s="4" t="s">
        <v>0</v>
      </c>
      <c r="C95" s="3">
        <v>0</v>
      </c>
    </row>
    <row r="96" spans="2:3" ht="15.75" x14ac:dyDescent="0.25">
      <c r="B96" s="4" t="s">
        <v>0</v>
      </c>
      <c r="C96" s="3">
        <v>0</v>
      </c>
    </row>
    <row r="97" spans="2:3" ht="15.75" x14ac:dyDescent="0.25">
      <c r="B97" s="4" t="s">
        <v>0</v>
      </c>
      <c r="C97" s="3">
        <v>0</v>
      </c>
    </row>
    <row r="98" spans="2:3" ht="15.75" x14ac:dyDescent="0.25">
      <c r="B98" s="4" t="s">
        <v>0</v>
      </c>
      <c r="C98" s="3">
        <v>0</v>
      </c>
    </row>
  </sheetData>
  <mergeCells count="4">
    <mergeCell ref="H5:H6"/>
    <mergeCell ref="F5:G6"/>
    <mergeCell ref="R6:S7"/>
    <mergeCell ref="T6:T7"/>
  </mergeCells>
  <conditionalFormatting sqref="F7:F11">
    <cfRule type="expression" dxfId="35" priority="30">
      <formula>F7&gt;10</formula>
    </cfRule>
    <cfRule type="expression" dxfId="34" priority="31">
      <formula>F7&lt;0</formula>
    </cfRule>
    <cfRule type="expression" dxfId="33" priority="32">
      <formula>F7&lt;3</formula>
    </cfRule>
  </conditionalFormatting>
  <conditionalFormatting sqref="G7:G11">
    <cfRule type="containsText" dxfId="32" priority="24" operator="containsText" text="BEIGNETS">
      <formula>NOT(ISERROR(SEARCH("BEIGNETS",G7)))</formula>
    </cfRule>
    <cfRule type="containsText" dxfId="31" priority="25" operator="containsText" text="TOURTE">
      <formula>NOT(ISERROR(SEARCH("TOURTE",G7)))</formula>
    </cfRule>
    <cfRule type="containsText" dxfId="30" priority="26" operator="containsText" text="QUICHE">
      <formula>NOT(ISERROR(SEARCH("QUICHE",G7)))</formula>
    </cfRule>
    <cfRule type="containsText" dxfId="29" priority="27" operator="containsText" text="n/c">
      <formula>NOT(ISERROR(SEARCH("n/c",G7)))</formula>
    </cfRule>
    <cfRule type="containsText" dxfId="28" priority="28" operator="containsText" text="present">
      <formula>NOT(ISERROR(SEARCH("present",G7)))</formula>
    </cfRule>
    <cfRule type="containsText" dxfId="27" priority="29" operator="containsText" text="absent">
      <formula>NOT(ISERROR(SEARCH("absent",G7)))</formula>
    </cfRule>
    <cfRule type="containsText" dxfId="26" priority="33" operator="containsText" text="ESCA">
      <formula>NOT(ISERROR(SEARCH("ESCA",G7)))</formula>
    </cfRule>
    <cfRule type="containsText" dxfId="25" priority="34" operator="containsText" text="PATES">
      <formula>NOT(ISERROR(SEARCH("PATES",G7)))</formula>
    </cfRule>
    <cfRule type="containsText" dxfId="24" priority="35" operator="containsText" text="CROI">
      <formula>NOT(ISERROR(SEARCH("CROI",G7)))</formula>
    </cfRule>
    <cfRule type="containsText" dxfId="23" priority="36" operator="containsText" text="PAIN ">
      <formula>NOT(ISERROR(SEARCH("PAIN ",G7)))</formula>
    </cfRule>
  </conditionalFormatting>
  <conditionalFormatting sqref="R8:R55">
    <cfRule type="expression" dxfId="22" priority="17">
      <formula>R8&gt;10</formula>
    </cfRule>
    <cfRule type="expression" dxfId="21" priority="18">
      <formula>R8&lt;0</formula>
    </cfRule>
    <cfRule type="expression" dxfId="20" priority="19">
      <formula>R8&lt;3</formula>
    </cfRule>
  </conditionalFormatting>
  <conditionalFormatting sqref="S8:S55">
    <cfRule type="containsText" dxfId="9" priority="1" operator="containsText" text="BEIGNETS">
      <formula>NOT(ISERROR(SEARCH("BEIGNETS",S8)))</formula>
    </cfRule>
    <cfRule type="containsText" dxfId="8" priority="2" operator="containsText" text="TOURTE">
      <formula>NOT(ISERROR(SEARCH("TOURTE",S8)))</formula>
    </cfRule>
    <cfRule type="containsText" dxfId="7" priority="3" operator="containsText" text="QUICHE">
      <formula>NOT(ISERROR(SEARCH("QUICHE",S8)))</formula>
    </cfRule>
    <cfRule type="containsText" dxfId="6" priority="4" operator="containsText" text="n/c">
      <formula>NOT(ISERROR(SEARCH("n/c",S8)))</formula>
    </cfRule>
    <cfRule type="containsText" dxfId="5" priority="5" operator="containsText" text="present">
      <formula>NOT(ISERROR(SEARCH("present",S8)))</formula>
    </cfRule>
    <cfRule type="containsText" dxfId="4" priority="6" operator="containsText" text="absent">
      <formula>NOT(ISERROR(SEARCH("absent",S8)))</formula>
    </cfRule>
    <cfRule type="containsText" dxfId="3" priority="7" operator="containsText" text="ESCA">
      <formula>NOT(ISERROR(SEARCH("ESCA",S8)))</formula>
    </cfRule>
    <cfRule type="containsText" dxfId="2" priority="8" operator="containsText" text="PATES">
      <formula>NOT(ISERROR(SEARCH("PATES",S8)))</formula>
    </cfRule>
    <cfRule type="containsText" dxfId="1" priority="9" operator="containsText" text="CROI">
      <formula>NOT(ISERROR(SEARCH("CROI",S8)))</formula>
    </cfRule>
    <cfRule type="containsText" dxfId="0" priority="10" operator="containsText" text="PAIN ">
      <formula>NOT(ISERROR(SEARCH("PAIN ",S8)))</formula>
    </cfRule>
  </conditionalFormatting>
  <dataValidations count="6">
    <dataValidation type="list" allowBlank="1" showInputMessage="1" showErrorMessage="1" sqref="H5:H6 T6:T7">
      <formula1>annee</formula1>
    </dataValidation>
    <dataValidation type="list" allowBlank="1" showInputMessage="1" showErrorMessage="1" sqref="R6">
      <formula1>mois</formula1>
    </dataValidation>
    <dataValidation type="list" allowBlank="1" showInputMessage="1" showErrorMessage="1" sqref="C4:C98">
      <formula1>billet</formula1>
    </dataValidation>
    <dataValidation type="list" allowBlank="1" showInputMessage="1" showErrorMessage="1" sqref="B4:B98">
      <formula1>dates</formula1>
    </dataValidation>
    <dataValidation type="list" allowBlank="1" showInputMessage="1" showErrorMessage="1" sqref="G7:G11 S8:S55">
      <formula1>pain</formula1>
    </dataValidation>
    <dataValidation type="list" allowBlank="1" showInputMessage="1" showErrorMessage="1" sqref="F5:G6">
      <formula1>JANVIER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3"/>
  <sheetViews>
    <sheetView workbookViewId="0">
      <selection activeCell="A2" sqref="A2:A13"/>
    </sheetView>
  </sheetViews>
  <sheetFormatPr baseColWidth="10" defaultRowHeight="15" x14ac:dyDescent="0.25"/>
  <sheetData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6</v>
      </c>
    </row>
    <row r="6" spans="1:1" x14ac:dyDescent="0.25">
      <c r="A6" t="s">
        <v>35</v>
      </c>
    </row>
    <row r="7" spans="1:1" x14ac:dyDescent="0.25">
      <c r="A7" t="s">
        <v>39</v>
      </c>
    </row>
    <row r="8" spans="1:1" x14ac:dyDescent="0.25">
      <c r="A8" t="s">
        <v>40</v>
      </c>
    </row>
    <row r="9" spans="1:1" x14ac:dyDescent="0.25">
      <c r="A9" t="s">
        <v>41</v>
      </c>
    </row>
    <row r="10" spans="1:1" x14ac:dyDescent="0.25">
      <c r="A10" t="s">
        <v>42</v>
      </c>
    </row>
    <row r="11" spans="1:1" x14ac:dyDescent="0.25">
      <c r="A11" t="s">
        <v>43</v>
      </c>
    </row>
    <row r="12" spans="1:1" x14ac:dyDescent="0.25">
      <c r="A12" t="s">
        <v>44</v>
      </c>
    </row>
    <row r="13" spans="1:1" x14ac:dyDescent="0.25">
      <c r="A1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GEN</vt:lpstr>
      <vt:lpstr>ss</vt:lpstr>
      <vt:lpstr>Feuil1</vt:lpstr>
      <vt:lpstr>JANVIER</vt:lpstr>
      <vt:lpstr>pain</vt:lpstr>
      <vt:lpstr>VIENNOISERIES_PRIX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GUI-BUREAU</dc:creator>
  <cp:lastModifiedBy>GUI-BUREAU</cp:lastModifiedBy>
  <dcterms:created xsi:type="dcterms:W3CDTF">2019-04-01T16:20:23Z</dcterms:created>
  <dcterms:modified xsi:type="dcterms:W3CDTF">2019-04-05T15:26:41Z</dcterms:modified>
</cp:coreProperties>
</file>