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I-BUREAU\Desktop\"/>
    </mc:Choice>
  </mc:AlternateContent>
  <bookViews>
    <workbookView xWindow="0" yWindow="0" windowWidth="20325" windowHeight="9600" activeTab="1"/>
  </bookViews>
  <sheets>
    <sheet name="GEN" sheetId="2" r:id="rId1"/>
    <sheet name="PRINC" sheetId="1" r:id="rId2"/>
    <sheet name="DONNEES" sheetId="3" r:id="rId3"/>
    <sheet name="viennoiseries" sheetId="4" r:id="rId4"/>
  </sheets>
  <externalReferences>
    <externalReference r:id="rId5"/>
  </externalReferences>
  <definedNames>
    <definedName name="_xlnm._FilterDatabase" localSheetId="0" hidden="1">GEN!#REF!</definedName>
    <definedName name="JANVIER">DONNEES!$A$2:$A$13</definedName>
    <definedName name="pain">viennoiseries!$B$2:$B$28</definedName>
    <definedName name="VIENNOISERIES_PRIX">viennoiseries!$B$2:$C$28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1" l="1"/>
  <c r="A2" i="1" l="1"/>
  <c r="E7" i="1" l="1"/>
  <c r="R5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4" i="1"/>
  <c r="H8" i="1"/>
  <c r="H9" i="1"/>
  <c r="H10" i="1"/>
  <c r="H7" i="1"/>
  <c r="E8" i="1" l="1"/>
  <c r="E9" i="1" s="1"/>
  <c r="E10" i="1" s="1"/>
  <c r="E11" i="1" s="1"/>
  <c r="A105" i="2" l="1"/>
  <c r="AI105" i="2" s="1"/>
  <c r="A104" i="2"/>
  <c r="AR104" i="2" s="1"/>
  <c r="A103" i="2"/>
  <c r="AX103" i="2" s="1"/>
  <c r="A102" i="2"/>
  <c r="AX102" i="2" s="1"/>
  <c r="A101" i="2"/>
  <c r="Q101" i="2" s="1"/>
  <c r="AF100" i="2"/>
  <c r="Z100" i="2"/>
  <c r="A100" i="2"/>
  <c r="AX100" i="2" s="1"/>
  <c r="A99" i="2"/>
  <c r="AF99" i="2" s="1"/>
  <c r="A98" i="2"/>
  <c r="BA98" i="2" s="1"/>
  <c r="A97" i="2"/>
  <c r="AI97" i="2" s="1"/>
  <c r="A96" i="2"/>
  <c r="AU96" i="2" s="1"/>
  <c r="A95" i="2"/>
  <c r="AX95" i="2" s="1"/>
  <c r="A94" i="2"/>
  <c r="AX94" i="2" s="1"/>
  <c r="A93" i="2"/>
  <c r="A92" i="2"/>
  <c r="A91" i="2"/>
  <c r="AF91" i="2" s="1"/>
  <c r="A90" i="2"/>
  <c r="AI90" i="2" s="1"/>
  <c r="A89" i="2"/>
  <c r="AR89" i="2" s="1"/>
  <c r="A88" i="2"/>
  <c r="AU88" i="2" s="1"/>
  <c r="A87" i="2"/>
  <c r="BD87" i="2" s="1"/>
  <c r="A86" i="2"/>
  <c r="AX86" i="2" s="1"/>
  <c r="A85" i="2"/>
  <c r="Z85" i="2" s="1"/>
  <c r="A84" i="2"/>
  <c r="BA84" i="2" s="1"/>
  <c r="A83" i="2"/>
  <c r="AO83" i="2" s="1"/>
  <c r="BD82" i="2"/>
  <c r="BA82" i="2"/>
  <c r="AX82" i="2"/>
  <c r="AU82" i="2"/>
  <c r="AR82" i="2"/>
  <c r="AO82" i="2"/>
  <c r="AL82" i="2"/>
  <c r="AI82" i="2"/>
  <c r="AF82" i="2"/>
  <c r="AC82" i="2"/>
  <c r="Z82" i="2"/>
  <c r="W82" i="2"/>
  <c r="T82" i="2"/>
  <c r="Q82" i="2"/>
  <c r="O82" i="2"/>
  <c r="N82" i="2"/>
  <c r="K82" i="2"/>
  <c r="H82" i="2"/>
  <c r="E82" i="2"/>
  <c r="C81" i="2"/>
  <c r="A81" i="2"/>
  <c r="AI81" i="2" s="1"/>
  <c r="A80" i="2"/>
  <c r="A79" i="2"/>
  <c r="Z79" i="2" s="1"/>
  <c r="D78" i="2"/>
  <c r="BE77" i="2"/>
  <c r="BB77" i="2"/>
  <c r="AY77" i="2"/>
  <c r="AV77" i="2"/>
  <c r="AS77" i="2"/>
  <c r="AP77" i="2"/>
  <c r="AM77" i="2"/>
  <c r="AJ77" i="2"/>
  <c r="AG77" i="2"/>
  <c r="AD77" i="2"/>
  <c r="AA77" i="2"/>
  <c r="X77" i="2"/>
  <c r="U77" i="2"/>
  <c r="R77" i="2"/>
  <c r="O77" i="2"/>
  <c r="L77" i="2"/>
  <c r="J77" i="2" s="1"/>
  <c r="I77" i="2"/>
  <c r="F77" i="2"/>
  <c r="D77" i="2" s="1"/>
  <c r="BE76" i="2"/>
  <c r="BB76" i="2"/>
  <c r="AY76" i="2"/>
  <c r="AV76" i="2"/>
  <c r="AS76" i="2"/>
  <c r="AP76" i="2"/>
  <c r="AM76" i="2"/>
  <c r="AJ76" i="2"/>
  <c r="AG76" i="2"/>
  <c r="AD76" i="2"/>
  <c r="AA76" i="2"/>
  <c r="X76" i="2"/>
  <c r="U76" i="2"/>
  <c r="R76" i="2"/>
  <c r="O76" i="2"/>
  <c r="L76" i="2"/>
  <c r="I76" i="2"/>
  <c r="F76" i="2"/>
  <c r="D76" i="2" s="1"/>
  <c r="BE75" i="2"/>
  <c r="BB75" i="2"/>
  <c r="AY75" i="2"/>
  <c r="AV75" i="2"/>
  <c r="AS75" i="2"/>
  <c r="AP75" i="2"/>
  <c r="AM75" i="2"/>
  <c r="AJ75" i="2"/>
  <c r="AG75" i="2"/>
  <c r="AD75" i="2"/>
  <c r="AA75" i="2"/>
  <c r="X75" i="2"/>
  <c r="U75" i="2"/>
  <c r="R75" i="2"/>
  <c r="O75" i="2"/>
  <c r="L75" i="2"/>
  <c r="I75" i="2"/>
  <c r="F75" i="2"/>
  <c r="D75" i="2" s="1"/>
  <c r="BE74" i="2"/>
  <c r="BB74" i="2"/>
  <c r="AY74" i="2"/>
  <c r="AV74" i="2"/>
  <c r="AS74" i="2"/>
  <c r="AP74" i="2"/>
  <c r="AM74" i="2"/>
  <c r="AJ74" i="2"/>
  <c r="AG74" i="2"/>
  <c r="AD74" i="2"/>
  <c r="AA74" i="2"/>
  <c r="X74" i="2"/>
  <c r="U74" i="2"/>
  <c r="R74" i="2"/>
  <c r="O74" i="2"/>
  <c r="L74" i="2"/>
  <c r="I74" i="2"/>
  <c r="F74" i="2"/>
  <c r="D74" i="2" s="1"/>
  <c r="BE73" i="2"/>
  <c r="BB73" i="2"/>
  <c r="AY73" i="2"/>
  <c r="AV73" i="2"/>
  <c r="AS73" i="2"/>
  <c r="AP73" i="2"/>
  <c r="AM73" i="2"/>
  <c r="AJ73" i="2"/>
  <c r="AG73" i="2"/>
  <c r="AD73" i="2"/>
  <c r="AA73" i="2"/>
  <c r="X73" i="2"/>
  <c r="U73" i="2"/>
  <c r="R73" i="2"/>
  <c r="O73" i="2"/>
  <c r="L73" i="2"/>
  <c r="I73" i="2"/>
  <c r="F73" i="2"/>
  <c r="D73" i="2" s="1"/>
  <c r="BE72" i="2"/>
  <c r="BB72" i="2"/>
  <c r="AY72" i="2"/>
  <c r="AV72" i="2"/>
  <c r="AS72" i="2"/>
  <c r="AP72" i="2"/>
  <c r="AM72" i="2"/>
  <c r="AJ72" i="2"/>
  <c r="AG72" i="2"/>
  <c r="AD72" i="2"/>
  <c r="AA72" i="2"/>
  <c r="X72" i="2"/>
  <c r="U72" i="2"/>
  <c r="R72" i="2"/>
  <c r="O72" i="2"/>
  <c r="L72" i="2"/>
  <c r="I72" i="2"/>
  <c r="F72" i="2"/>
  <c r="D72" i="2" s="1"/>
  <c r="BE71" i="2"/>
  <c r="BB71" i="2"/>
  <c r="AY71" i="2"/>
  <c r="AV71" i="2"/>
  <c r="AS71" i="2"/>
  <c r="AP71" i="2"/>
  <c r="AM71" i="2"/>
  <c r="AJ71" i="2"/>
  <c r="AG71" i="2"/>
  <c r="AD71" i="2"/>
  <c r="AA71" i="2"/>
  <c r="X71" i="2"/>
  <c r="U71" i="2"/>
  <c r="R71" i="2"/>
  <c r="O71" i="2"/>
  <c r="L71" i="2"/>
  <c r="I71" i="2"/>
  <c r="F71" i="2"/>
  <c r="D71" i="2" s="1"/>
  <c r="BE70" i="2"/>
  <c r="BB70" i="2"/>
  <c r="AY70" i="2"/>
  <c r="AV70" i="2"/>
  <c r="AS70" i="2"/>
  <c r="AP70" i="2"/>
  <c r="AM70" i="2"/>
  <c r="AJ70" i="2"/>
  <c r="AG70" i="2"/>
  <c r="AD70" i="2"/>
  <c r="AA70" i="2"/>
  <c r="X70" i="2"/>
  <c r="U70" i="2"/>
  <c r="R70" i="2"/>
  <c r="O70" i="2"/>
  <c r="L70" i="2"/>
  <c r="I70" i="2"/>
  <c r="F70" i="2"/>
  <c r="C70" i="2"/>
  <c r="B70" i="2"/>
  <c r="BE69" i="2"/>
  <c r="BB69" i="2"/>
  <c r="AY69" i="2"/>
  <c r="AV69" i="2"/>
  <c r="AS69" i="2"/>
  <c r="AP69" i="2"/>
  <c r="AM69" i="2"/>
  <c r="AJ69" i="2"/>
  <c r="AG69" i="2"/>
  <c r="AD69" i="2"/>
  <c r="AA69" i="2"/>
  <c r="X69" i="2"/>
  <c r="U69" i="2"/>
  <c r="R69" i="2"/>
  <c r="O69" i="2"/>
  <c r="L69" i="2"/>
  <c r="I69" i="2"/>
  <c r="F69" i="2"/>
  <c r="C69" i="2"/>
  <c r="B69" i="2"/>
  <c r="BE68" i="2"/>
  <c r="BB68" i="2"/>
  <c r="AY68" i="2"/>
  <c r="AV68" i="2"/>
  <c r="AS68" i="2"/>
  <c r="AP68" i="2"/>
  <c r="AM68" i="2"/>
  <c r="AJ68" i="2"/>
  <c r="AG68" i="2"/>
  <c r="AD68" i="2"/>
  <c r="AA68" i="2"/>
  <c r="X68" i="2"/>
  <c r="U68" i="2"/>
  <c r="R68" i="2"/>
  <c r="O68" i="2"/>
  <c r="L68" i="2"/>
  <c r="I68" i="2"/>
  <c r="F68" i="2"/>
  <c r="C68" i="2"/>
  <c r="B68" i="2"/>
  <c r="BE67" i="2"/>
  <c r="BB67" i="2"/>
  <c r="AY67" i="2"/>
  <c r="AV67" i="2"/>
  <c r="AS67" i="2"/>
  <c r="AP67" i="2"/>
  <c r="AM67" i="2"/>
  <c r="AJ67" i="2"/>
  <c r="AG67" i="2"/>
  <c r="AD67" i="2"/>
  <c r="AA67" i="2"/>
  <c r="X67" i="2"/>
  <c r="U67" i="2"/>
  <c r="R67" i="2"/>
  <c r="O67" i="2"/>
  <c r="L67" i="2"/>
  <c r="I67" i="2"/>
  <c r="F67" i="2"/>
  <c r="C67" i="2"/>
  <c r="B67" i="2"/>
  <c r="BE66" i="2"/>
  <c r="BB66" i="2"/>
  <c r="AY66" i="2"/>
  <c r="AV66" i="2"/>
  <c r="AS66" i="2"/>
  <c r="AP66" i="2"/>
  <c r="AM66" i="2"/>
  <c r="AJ66" i="2"/>
  <c r="AG66" i="2"/>
  <c r="AD66" i="2"/>
  <c r="AA66" i="2"/>
  <c r="X66" i="2"/>
  <c r="U66" i="2"/>
  <c r="R66" i="2"/>
  <c r="O66" i="2"/>
  <c r="L66" i="2"/>
  <c r="I66" i="2"/>
  <c r="F66" i="2"/>
  <c r="C66" i="2"/>
  <c r="B66" i="2"/>
  <c r="BE65" i="2"/>
  <c r="BB65" i="2"/>
  <c r="AY65" i="2"/>
  <c r="AV65" i="2"/>
  <c r="AS65" i="2"/>
  <c r="AP65" i="2"/>
  <c r="AM65" i="2"/>
  <c r="AJ65" i="2"/>
  <c r="AG65" i="2"/>
  <c r="AD65" i="2"/>
  <c r="AA65" i="2"/>
  <c r="X65" i="2"/>
  <c r="U65" i="2"/>
  <c r="R65" i="2"/>
  <c r="O65" i="2"/>
  <c r="L65" i="2"/>
  <c r="I65" i="2"/>
  <c r="F65" i="2"/>
  <c r="C65" i="2"/>
  <c r="B65" i="2"/>
  <c r="BE64" i="2"/>
  <c r="BB64" i="2"/>
  <c r="AY64" i="2"/>
  <c r="AV64" i="2"/>
  <c r="AS64" i="2"/>
  <c r="AP64" i="2"/>
  <c r="AM64" i="2"/>
  <c r="AJ64" i="2"/>
  <c r="AG64" i="2"/>
  <c r="AD64" i="2"/>
  <c r="AA64" i="2"/>
  <c r="X64" i="2"/>
  <c r="U64" i="2"/>
  <c r="R64" i="2"/>
  <c r="O64" i="2"/>
  <c r="L64" i="2"/>
  <c r="I64" i="2"/>
  <c r="F64" i="2"/>
  <c r="C64" i="2"/>
  <c r="B64" i="2"/>
  <c r="BE63" i="2"/>
  <c r="BB63" i="2"/>
  <c r="AY63" i="2"/>
  <c r="AV63" i="2"/>
  <c r="AS63" i="2"/>
  <c r="AP63" i="2"/>
  <c r="AM63" i="2"/>
  <c r="AJ63" i="2"/>
  <c r="AG63" i="2"/>
  <c r="AD63" i="2"/>
  <c r="AA63" i="2"/>
  <c r="X63" i="2"/>
  <c r="U63" i="2"/>
  <c r="R63" i="2"/>
  <c r="O63" i="2"/>
  <c r="L63" i="2"/>
  <c r="I63" i="2"/>
  <c r="F63" i="2"/>
  <c r="C63" i="2"/>
  <c r="B63" i="2"/>
  <c r="BE62" i="2"/>
  <c r="BB62" i="2"/>
  <c r="AY62" i="2"/>
  <c r="AV62" i="2"/>
  <c r="AS62" i="2"/>
  <c r="AP62" i="2"/>
  <c r="AM62" i="2"/>
  <c r="AJ62" i="2"/>
  <c r="AG62" i="2"/>
  <c r="AD62" i="2"/>
  <c r="AA62" i="2"/>
  <c r="X62" i="2"/>
  <c r="U62" i="2"/>
  <c r="R62" i="2"/>
  <c r="O62" i="2"/>
  <c r="L62" i="2"/>
  <c r="I62" i="2"/>
  <c r="F62" i="2"/>
  <c r="C62" i="2"/>
  <c r="B62" i="2"/>
  <c r="BE61" i="2"/>
  <c r="BB61" i="2"/>
  <c r="AY61" i="2"/>
  <c r="AV61" i="2"/>
  <c r="AS61" i="2"/>
  <c r="AP61" i="2"/>
  <c r="AM61" i="2"/>
  <c r="AJ61" i="2"/>
  <c r="AG61" i="2"/>
  <c r="AD61" i="2"/>
  <c r="AA61" i="2"/>
  <c r="X61" i="2"/>
  <c r="U61" i="2"/>
  <c r="R61" i="2"/>
  <c r="O61" i="2"/>
  <c r="L61" i="2"/>
  <c r="I61" i="2"/>
  <c r="F61" i="2"/>
  <c r="C61" i="2"/>
  <c r="B61" i="2"/>
  <c r="BE60" i="2"/>
  <c r="BB60" i="2"/>
  <c r="AY60" i="2"/>
  <c r="AV60" i="2"/>
  <c r="AS60" i="2"/>
  <c r="AP60" i="2"/>
  <c r="AM60" i="2"/>
  <c r="AJ60" i="2"/>
  <c r="AG60" i="2"/>
  <c r="AD60" i="2"/>
  <c r="AA60" i="2"/>
  <c r="X60" i="2"/>
  <c r="U60" i="2"/>
  <c r="R60" i="2"/>
  <c r="O60" i="2"/>
  <c r="L60" i="2"/>
  <c r="I60" i="2"/>
  <c r="F60" i="2"/>
  <c r="C60" i="2"/>
  <c r="B60" i="2"/>
  <c r="BE59" i="2"/>
  <c r="BB59" i="2"/>
  <c r="AY59" i="2"/>
  <c r="AV59" i="2"/>
  <c r="AS59" i="2"/>
  <c r="AP59" i="2"/>
  <c r="AM59" i="2"/>
  <c r="AJ59" i="2"/>
  <c r="AG59" i="2"/>
  <c r="AD59" i="2"/>
  <c r="AA59" i="2"/>
  <c r="X59" i="2"/>
  <c r="U59" i="2"/>
  <c r="R59" i="2"/>
  <c r="O59" i="2"/>
  <c r="L59" i="2"/>
  <c r="I59" i="2"/>
  <c r="F59" i="2"/>
  <c r="C59" i="2"/>
  <c r="B59" i="2"/>
  <c r="BE58" i="2"/>
  <c r="BB58" i="2"/>
  <c r="AY58" i="2"/>
  <c r="AV58" i="2"/>
  <c r="AS58" i="2"/>
  <c r="AP58" i="2"/>
  <c r="AM58" i="2"/>
  <c r="AJ58" i="2"/>
  <c r="AG58" i="2"/>
  <c r="AD58" i="2"/>
  <c r="AA58" i="2"/>
  <c r="X58" i="2"/>
  <c r="U58" i="2"/>
  <c r="R58" i="2"/>
  <c r="O58" i="2"/>
  <c r="L58" i="2"/>
  <c r="I58" i="2"/>
  <c r="F58" i="2"/>
  <c r="C58" i="2"/>
  <c r="B58" i="2"/>
  <c r="BE57" i="2"/>
  <c r="BB57" i="2"/>
  <c r="AY57" i="2"/>
  <c r="AV57" i="2"/>
  <c r="AS57" i="2"/>
  <c r="AP57" i="2"/>
  <c r="AM57" i="2"/>
  <c r="AJ57" i="2"/>
  <c r="AG57" i="2"/>
  <c r="AD57" i="2"/>
  <c r="AA57" i="2"/>
  <c r="X57" i="2"/>
  <c r="U57" i="2"/>
  <c r="R57" i="2"/>
  <c r="O57" i="2"/>
  <c r="L57" i="2"/>
  <c r="I57" i="2"/>
  <c r="F57" i="2"/>
  <c r="C57" i="2"/>
  <c r="B57" i="2"/>
  <c r="BE56" i="2"/>
  <c r="BB56" i="2"/>
  <c r="AY56" i="2"/>
  <c r="AV56" i="2"/>
  <c r="AS56" i="2"/>
  <c r="AP56" i="2"/>
  <c r="AM56" i="2"/>
  <c r="AJ56" i="2"/>
  <c r="AG56" i="2"/>
  <c r="AD56" i="2"/>
  <c r="AA56" i="2"/>
  <c r="X56" i="2"/>
  <c r="U56" i="2"/>
  <c r="R56" i="2"/>
  <c r="O56" i="2"/>
  <c r="L56" i="2"/>
  <c r="I56" i="2"/>
  <c r="F56" i="2"/>
  <c r="C56" i="2"/>
  <c r="B56" i="2"/>
  <c r="BE55" i="2"/>
  <c r="BB55" i="2"/>
  <c r="AY55" i="2"/>
  <c r="AV55" i="2"/>
  <c r="AS55" i="2"/>
  <c r="AP55" i="2"/>
  <c r="AM55" i="2"/>
  <c r="AJ55" i="2"/>
  <c r="AG55" i="2"/>
  <c r="AD55" i="2"/>
  <c r="AA55" i="2"/>
  <c r="X55" i="2"/>
  <c r="U55" i="2"/>
  <c r="R55" i="2"/>
  <c r="O55" i="2"/>
  <c r="L55" i="2"/>
  <c r="I55" i="2"/>
  <c r="F55" i="2"/>
  <c r="C55" i="2"/>
  <c r="B55" i="2"/>
  <c r="BE54" i="2"/>
  <c r="BB54" i="2"/>
  <c r="AY54" i="2"/>
  <c r="AV54" i="2"/>
  <c r="AS54" i="2"/>
  <c r="AP54" i="2"/>
  <c r="AM54" i="2"/>
  <c r="AJ54" i="2"/>
  <c r="AG54" i="2"/>
  <c r="AD54" i="2"/>
  <c r="AA54" i="2"/>
  <c r="X54" i="2"/>
  <c r="U54" i="2"/>
  <c r="R54" i="2"/>
  <c r="O54" i="2"/>
  <c r="L54" i="2"/>
  <c r="I54" i="2"/>
  <c r="F54" i="2"/>
  <c r="C54" i="2"/>
  <c r="B54" i="2"/>
  <c r="BE53" i="2"/>
  <c r="BB53" i="2"/>
  <c r="AY53" i="2"/>
  <c r="AV53" i="2"/>
  <c r="AS53" i="2"/>
  <c r="AP53" i="2"/>
  <c r="AM53" i="2"/>
  <c r="AJ53" i="2"/>
  <c r="AG53" i="2"/>
  <c r="AD53" i="2"/>
  <c r="AA53" i="2"/>
  <c r="X53" i="2"/>
  <c r="U53" i="2"/>
  <c r="R53" i="2"/>
  <c r="O53" i="2"/>
  <c r="L53" i="2"/>
  <c r="I53" i="2"/>
  <c r="F53" i="2"/>
  <c r="C53" i="2"/>
  <c r="B53" i="2"/>
  <c r="BE52" i="2"/>
  <c r="BB52" i="2"/>
  <c r="AY52" i="2"/>
  <c r="AV52" i="2"/>
  <c r="AS52" i="2"/>
  <c r="AP52" i="2"/>
  <c r="AM52" i="2"/>
  <c r="AJ52" i="2"/>
  <c r="AG52" i="2"/>
  <c r="AD52" i="2"/>
  <c r="AA52" i="2"/>
  <c r="X52" i="2"/>
  <c r="U52" i="2"/>
  <c r="R52" i="2"/>
  <c r="O52" i="2"/>
  <c r="L52" i="2"/>
  <c r="I52" i="2"/>
  <c r="F52" i="2"/>
  <c r="C52" i="2"/>
  <c r="B52" i="2"/>
  <c r="BE51" i="2"/>
  <c r="BB51" i="2"/>
  <c r="AY51" i="2"/>
  <c r="AV51" i="2"/>
  <c r="AS51" i="2"/>
  <c r="AP51" i="2"/>
  <c r="AM51" i="2"/>
  <c r="AJ51" i="2"/>
  <c r="AG51" i="2"/>
  <c r="AD51" i="2"/>
  <c r="AA51" i="2"/>
  <c r="X51" i="2"/>
  <c r="U51" i="2"/>
  <c r="R51" i="2"/>
  <c r="O51" i="2"/>
  <c r="L51" i="2"/>
  <c r="I51" i="2"/>
  <c r="F51" i="2"/>
  <c r="C51" i="2"/>
  <c r="B51" i="2"/>
  <c r="BE50" i="2"/>
  <c r="BB50" i="2"/>
  <c r="AY50" i="2"/>
  <c r="AV50" i="2"/>
  <c r="AS50" i="2"/>
  <c r="AP50" i="2"/>
  <c r="AM50" i="2"/>
  <c r="AJ50" i="2"/>
  <c r="AG50" i="2"/>
  <c r="AD50" i="2"/>
  <c r="AA50" i="2"/>
  <c r="X50" i="2"/>
  <c r="U50" i="2"/>
  <c r="R50" i="2"/>
  <c r="O50" i="2"/>
  <c r="L50" i="2"/>
  <c r="I50" i="2"/>
  <c r="F50" i="2"/>
  <c r="C50" i="2"/>
  <c r="B50" i="2"/>
  <c r="BE49" i="2"/>
  <c r="BB49" i="2"/>
  <c r="AY49" i="2"/>
  <c r="AV49" i="2"/>
  <c r="AS49" i="2"/>
  <c r="AP49" i="2"/>
  <c r="AM49" i="2"/>
  <c r="AJ49" i="2"/>
  <c r="AG49" i="2"/>
  <c r="AD49" i="2"/>
  <c r="AA49" i="2"/>
  <c r="X49" i="2"/>
  <c r="U49" i="2"/>
  <c r="R49" i="2"/>
  <c r="O49" i="2"/>
  <c r="L49" i="2"/>
  <c r="I49" i="2"/>
  <c r="F49" i="2"/>
  <c r="C49" i="2"/>
  <c r="B49" i="2"/>
  <c r="BE48" i="2"/>
  <c r="BB48" i="2"/>
  <c r="AY48" i="2"/>
  <c r="AV48" i="2"/>
  <c r="AS48" i="2"/>
  <c r="AP48" i="2"/>
  <c r="AM48" i="2"/>
  <c r="AJ48" i="2"/>
  <c r="AG48" i="2"/>
  <c r="AD48" i="2"/>
  <c r="AA48" i="2"/>
  <c r="X48" i="2"/>
  <c r="U48" i="2"/>
  <c r="R48" i="2"/>
  <c r="O48" i="2"/>
  <c r="L48" i="2"/>
  <c r="I48" i="2"/>
  <c r="F48" i="2"/>
  <c r="C48" i="2"/>
  <c r="B48" i="2"/>
  <c r="BE47" i="2"/>
  <c r="BB47" i="2"/>
  <c r="AY47" i="2"/>
  <c r="AV47" i="2"/>
  <c r="AS47" i="2"/>
  <c r="AP47" i="2"/>
  <c r="AM47" i="2"/>
  <c r="AJ47" i="2"/>
  <c r="AG47" i="2"/>
  <c r="AD47" i="2"/>
  <c r="AA47" i="2"/>
  <c r="X47" i="2"/>
  <c r="U47" i="2"/>
  <c r="R47" i="2"/>
  <c r="O47" i="2"/>
  <c r="L47" i="2"/>
  <c r="I47" i="2"/>
  <c r="F47" i="2"/>
  <c r="C47" i="2"/>
  <c r="B47" i="2"/>
  <c r="BE46" i="2"/>
  <c r="BB46" i="2"/>
  <c r="AY46" i="2"/>
  <c r="AV46" i="2"/>
  <c r="AS46" i="2"/>
  <c r="AP46" i="2"/>
  <c r="AM46" i="2"/>
  <c r="AJ46" i="2"/>
  <c r="AG46" i="2"/>
  <c r="AD46" i="2"/>
  <c r="AA46" i="2"/>
  <c r="X46" i="2"/>
  <c r="U46" i="2"/>
  <c r="R46" i="2"/>
  <c r="O46" i="2"/>
  <c r="L46" i="2"/>
  <c r="I46" i="2"/>
  <c r="F46" i="2"/>
  <c r="C46" i="2"/>
  <c r="B46" i="2"/>
  <c r="BE45" i="2"/>
  <c r="BB45" i="2"/>
  <c r="AY45" i="2"/>
  <c r="AV45" i="2"/>
  <c r="AS45" i="2"/>
  <c r="AP45" i="2"/>
  <c r="AM45" i="2"/>
  <c r="AJ45" i="2"/>
  <c r="AG45" i="2"/>
  <c r="AD45" i="2"/>
  <c r="AA45" i="2"/>
  <c r="X45" i="2"/>
  <c r="U45" i="2"/>
  <c r="R45" i="2"/>
  <c r="O45" i="2"/>
  <c r="L45" i="2"/>
  <c r="I45" i="2"/>
  <c r="F45" i="2"/>
  <c r="C45" i="2"/>
  <c r="B45" i="2"/>
  <c r="BE44" i="2"/>
  <c r="BB44" i="2"/>
  <c r="AY44" i="2"/>
  <c r="AV44" i="2"/>
  <c r="AS44" i="2"/>
  <c r="AP44" i="2"/>
  <c r="AM44" i="2"/>
  <c r="AJ44" i="2"/>
  <c r="AG44" i="2"/>
  <c r="AD44" i="2"/>
  <c r="AA44" i="2"/>
  <c r="X44" i="2"/>
  <c r="U44" i="2"/>
  <c r="R44" i="2"/>
  <c r="O44" i="2"/>
  <c r="L44" i="2"/>
  <c r="I44" i="2"/>
  <c r="F44" i="2"/>
  <c r="C44" i="2"/>
  <c r="B44" i="2"/>
  <c r="BE43" i="2"/>
  <c r="BB43" i="2"/>
  <c r="AY43" i="2"/>
  <c r="AV43" i="2"/>
  <c r="AS43" i="2"/>
  <c r="AP43" i="2"/>
  <c r="AM43" i="2"/>
  <c r="AJ43" i="2"/>
  <c r="AG43" i="2"/>
  <c r="AD43" i="2"/>
  <c r="AA43" i="2"/>
  <c r="X43" i="2"/>
  <c r="U43" i="2"/>
  <c r="R43" i="2"/>
  <c r="O43" i="2"/>
  <c r="L43" i="2"/>
  <c r="I43" i="2"/>
  <c r="F43" i="2"/>
  <c r="C43" i="2"/>
  <c r="B43" i="2"/>
  <c r="BE42" i="2"/>
  <c r="BB42" i="2"/>
  <c r="AY42" i="2"/>
  <c r="AV42" i="2"/>
  <c r="AS42" i="2"/>
  <c r="AP42" i="2"/>
  <c r="AM42" i="2"/>
  <c r="AJ42" i="2"/>
  <c r="AG42" i="2"/>
  <c r="AD42" i="2"/>
  <c r="AA42" i="2"/>
  <c r="X42" i="2"/>
  <c r="U42" i="2"/>
  <c r="R42" i="2"/>
  <c r="O42" i="2"/>
  <c r="L42" i="2"/>
  <c r="I42" i="2"/>
  <c r="F42" i="2"/>
  <c r="C42" i="2"/>
  <c r="B42" i="2"/>
  <c r="BE41" i="2"/>
  <c r="BB41" i="2"/>
  <c r="AY41" i="2"/>
  <c r="AV41" i="2"/>
  <c r="AS41" i="2"/>
  <c r="AP41" i="2"/>
  <c r="AM41" i="2"/>
  <c r="AJ41" i="2"/>
  <c r="AG41" i="2"/>
  <c r="AD41" i="2"/>
  <c r="AA41" i="2"/>
  <c r="X41" i="2"/>
  <c r="U41" i="2"/>
  <c r="R41" i="2"/>
  <c r="O41" i="2"/>
  <c r="L41" i="2"/>
  <c r="I41" i="2"/>
  <c r="F41" i="2"/>
  <c r="C41" i="2"/>
  <c r="B41" i="2"/>
  <c r="BE40" i="2"/>
  <c r="BB40" i="2"/>
  <c r="AY40" i="2"/>
  <c r="AV40" i="2"/>
  <c r="AS40" i="2"/>
  <c r="AP40" i="2"/>
  <c r="AM40" i="2"/>
  <c r="AJ40" i="2"/>
  <c r="AG40" i="2"/>
  <c r="AD40" i="2"/>
  <c r="AA40" i="2"/>
  <c r="X40" i="2"/>
  <c r="U40" i="2"/>
  <c r="R40" i="2"/>
  <c r="O40" i="2"/>
  <c r="L40" i="2"/>
  <c r="I40" i="2"/>
  <c r="F40" i="2"/>
  <c r="C40" i="2"/>
  <c r="B40" i="2"/>
  <c r="BE39" i="2"/>
  <c r="BB39" i="2"/>
  <c r="AY39" i="2"/>
  <c r="AV39" i="2"/>
  <c r="AS39" i="2"/>
  <c r="AP39" i="2"/>
  <c r="AM39" i="2"/>
  <c r="AJ39" i="2"/>
  <c r="AG39" i="2"/>
  <c r="AD39" i="2"/>
  <c r="AA39" i="2"/>
  <c r="X39" i="2"/>
  <c r="U39" i="2"/>
  <c r="R39" i="2"/>
  <c r="O39" i="2"/>
  <c r="L39" i="2"/>
  <c r="I39" i="2"/>
  <c r="F39" i="2"/>
  <c r="C39" i="2"/>
  <c r="B39" i="2"/>
  <c r="BE38" i="2"/>
  <c r="BB38" i="2"/>
  <c r="AY38" i="2"/>
  <c r="AV38" i="2"/>
  <c r="AS38" i="2"/>
  <c r="AP38" i="2"/>
  <c r="AM38" i="2"/>
  <c r="AJ38" i="2"/>
  <c r="AG38" i="2"/>
  <c r="AD38" i="2"/>
  <c r="AA38" i="2"/>
  <c r="X38" i="2"/>
  <c r="U38" i="2"/>
  <c r="R38" i="2"/>
  <c r="O38" i="2"/>
  <c r="L38" i="2"/>
  <c r="I38" i="2"/>
  <c r="F38" i="2"/>
  <c r="C38" i="2"/>
  <c r="B38" i="2"/>
  <c r="BE37" i="2"/>
  <c r="BB37" i="2"/>
  <c r="AY37" i="2"/>
  <c r="AV37" i="2"/>
  <c r="AS37" i="2"/>
  <c r="AP37" i="2"/>
  <c r="AM37" i="2"/>
  <c r="AJ37" i="2"/>
  <c r="AG37" i="2"/>
  <c r="AD37" i="2"/>
  <c r="AA37" i="2"/>
  <c r="X37" i="2"/>
  <c r="U37" i="2"/>
  <c r="R37" i="2"/>
  <c r="O37" i="2"/>
  <c r="L37" i="2"/>
  <c r="I37" i="2"/>
  <c r="F37" i="2"/>
  <c r="C37" i="2"/>
  <c r="B37" i="2"/>
  <c r="BE36" i="2"/>
  <c r="BB36" i="2"/>
  <c r="AY36" i="2"/>
  <c r="AV36" i="2"/>
  <c r="AS36" i="2"/>
  <c r="AP36" i="2"/>
  <c r="AM36" i="2"/>
  <c r="AJ36" i="2"/>
  <c r="AG36" i="2"/>
  <c r="AD36" i="2"/>
  <c r="AA36" i="2"/>
  <c r="X36" i="2"/>
  <c r="U36" i="2"/>
  <c r="R36" i="2"/>
  <c r="O36" i="2"/>
  <c r="L36" i="2"/>
  <c r="I36" i="2"/>
  <c r="F36" i="2"/>
  <c r="C36" i="2"/>
  <c r="B36" i="2"/>
  <c r="BE35" i="2"/>
  <c r="BB35" i="2"/>
  <c r="AY35" i="2"/>
  <c r="AV35" i="2"/>
  <c r="AS35" i="2"/>
  <c r="AP35" i="2"/>
  <c r="AM35" i="2"/>
  <c r="AJ35" i="2"/>
  <c r="AG35" i="2"/>
  <c r="AD35" i="2"/>
  <c r="AA35" i="2"/>
  <c r="X35" i="2"/>
  <c r="U35" i="2"/>
  <c r="R35" i="2"/>
  <c r="O35" i="2"/>
  <c r="L35" i="2"/>
  <c r="I35" i="2"/>
  <c r="F35" i="2"/>
  <c r="C35" i="2"/>
  <c r="B35" i="2"/>
  <c r="BE34" i="2"/>
  <c r="BB34" i="2"/>
  <c r="AY34" i="2"/>
  <c r="AV34" i="2"/>
  <c r="AS34" i="2"/>
  <c r="AP34" i="2"/>
  <c r="AM34" i="2"/>
  <c r="AJ34" i="2"/>
  <c r="AG34" i="2"/>
  <c r="AD34" i="2"/>
  <c r="AA34" i="2"/>
  <c r="X34" i="2"/>
  <c r="U34" i="2"/>
  <c r="R34" i="2"/>
  <c r="O34" i="2"/>
  <c r="L34" i="2"/>
  <c r="I34" i="2"/>
  <c r="F34" i="2"/>
  <c r="C34" i="2"/>
  <c r="B34" i="2"/>
  <c r="BE33" i="2"/>
  <c r="BB33" i="2"/>
  <c r="AY33" i="2"/>
  <c r="AV33" i="2"/>
  <c r="AS33" i="2"/>
  <c r="AP33" i="2"/>
  <c r="AM33" i="2"/>
  <c r="AJ33" i="2"/>
  <c r="AG33" i="2"/>
  <c r="AD33" i="2"/>
  <c r="AA33" i="2"/>
  <c r="X33" i="2"/>
  <c r="U33" i="2"/>
  <c r="R33" i="2"/>
  <c r="O33" i="2"/>
  <c r="L33" i="2"/>
  <c r="I33" i="2"/>
  <c r="F33" i="2"/>
  <c r="C33" i="2"/>
  <c r="B33" i="2"/>
  <c r="BE32" i="2"/>
  <c r="BB32" i="2"/>
  <c r="AY32" i="2"/>
  <c r="AV32" i="2"/>
  <c r="AS32" i="2"/>
  <c r="AP32" i="2"/>
  <c r="AM32" i="2"/>
  <c r="AJ32" i="2"/>
  <c r="AG32" i="2"/>
  <c r="AD32" i="2"/>
  <c r="AA32" i="2"/>
  <c r="X32" i="2"/>
  <c r="U32" i="2"/>
  <c r="R32" i="2"/>
  <c r="O32" i="2"/>
  <c r="L32" i="2"/>
  <c r="I32" i="2"/>
  <c r="F32" i="2"/>
  <c r="C32" i="2"/>
  <c r="B32" i="2"/>
  <c r="BE31" i="2"/>
  <c r="BB31" i="2"/>
  <c r="AY31" i="2"/>
  <c r="AV31" i="2"/>
  <c r="AS31" i="2"/>
  <c r="AP31" i="2"/>
  <c r="AM31" i="2"/>
  <c r="AJ31" i="2"/>
  <c r="AG31" i="2"/>
  <c r="AD31" i="2"/>
  <c r="AA31" i="2"/>
  <c r="X31" i="2"/>
  <c r="U31" i="2"/>
  <c r="R31" i="2"/>
  <c r="O31" i="2"/>
  <c r="L31" i="2"/>
  <c r="I31" i="2"/>
  <c r="F31" i="2"/>
  <c r="C31" i="2"/>
  <c r="B31" i="2"/>
  <c r="BE30" i="2"/>
  <c r="BB30" i="2"/>
  <c r="AY30" i="2"/>
  <c r="AV30" i="2"/>
  <c r="AS30" i="2"/>
  <c r="AP30" i="2"/>
  <c r="AM30" i="2"/>
  <c r="AJ30" i="2"/>
  <c r="AG30" i="2"/>
  <c r="AD30" i="2"/>
  <c r="AA30" i="2"/>
  <c r="X30" i="2"/>
  <c r="U30" i="2"/>
  <c r="R30" i="2"/>
  <c r="O30" i="2"/>
  <c r="L30" i="2"/>
  <c r="I30" i="2"/>
  <c r="F30" i="2"/>
  <c r="C30" i="2"/>
  <c r="B30" i="2"/>
  <c r="BE29" i="2"/>
  <c r="BB29" i="2"/>
  <c r="AY29" i="2"/>
  <c r="AV29" i="2"/>
  <c r="AS29" i="2"/>
  <c r="AP29" i="2"/>
  <c r="AM29" i="2"/>
  <c r="AJ29" i="2"/>
  <c r="AG29" i="2"/>
  <c r="AD29" i="2"/>
  <c r="AA29" i="2"/>
  <c r="X29" i="2"/>
  <c r="U29" i="2"/>
  <c r="R29" i="2"/>
  <c r="O29" i="2"/>
  <c r="L29" i="2"/>
  <c r="I29" i="2"/>
  <c r="F29" i="2"/>
  <c r="C29" i="2"/>
  <c r="B29" i="2"/>
  <c r="BE28" i="2"/>
  <c r="BB28" i="2"/>
  <c r="AY28" i="2"/>
  <c r="AV28" i="2"/>
  <c r="AS28" i="2"/>
  <c r="AP28" i="2"/>
  <c r="AM28" i="2"/>
  <c r="AJ28" i="2"/>
  <c r="AG28" i="2"/>
  <c r="AD28" i="2"/>
  <c r="AA28" i="2"/>
  <c r="X28" i="2"/>
  <c r="U28" i="2"/>
  <c r="R28" i="2"/>
  <c r="O28" i="2"/>
  <c r="L28" i="2"/>
  <c r="I28" i="2"/>
  <c r="F28" i="2"/>
  <c r="C28" i="2"/>
  <c r="B28" i="2"/>
  <c r="BE27" i="2"/>
  <c r="BB27" i="2"/>
  <c r="AY27" i="2"/>
  <c r="AV27" i="2"/>
  <c r="AS27" i="2"/>
  <c r="AP27" i="2"/>
  <c r="AM27" i="2"/>
  <c r="AJ27" i="2"/>
  <c r="AG27" i="2"/>
  <c r="AD27" i="2"/>
  <c r="AA27" i="2"/>
  <c r="X27" i="2"/>
  <c r="U27" i="2"/>
  <c r="R27" i="2"/>
  <c r="O27" i="2"/>
  <c r="L27" i="2"/>
  <c r="I27" i="2"/>
  <c r="F27" i="2"/>
  <c r="C27" i="2"/>
  <c r="B27" i="2"/>
  <c r="BE26" i="2"/>
  <c r="BB26" i="2"/>
  <c r="AY26" i="2"/>
  <c r="AV26" i="2"/>
  <c r="AS26" i="2"/>
  <c r="AP26" i="2"/>
  <c r="AM26" i="2"/>
  <c r="AJ26" i="2"/>
  <c r="AG26" i="2"/>
  <c r="AD26" i="2"/>
  <c r="AA26" i="2"/>
  <c r="X26" i="2"/>
  <c r="U26" i="2"/>
  <c r="R26" i="2"/>
  <c r="O26" i="2"/>
  <c r="L26" i="2"/>
  <c r="I26" i="2"/>
  <c r="F26" i="2"/>
  <c r="C26" i="2"/>
  <c r="B26" i="2"/>
  <c r="BE25" i="2"/>
  <c r="BB25" i="2"/>
  <c r="AY25" i="2"/>
  <c r="AV25" i="2"/>
  <c r="AS25" i="2"/>
  <c r="AP25" i="2"/>
  <c r="AM25" i="2"/>
  <c r="AJ25" i="2"/>
  <c r="AG25" i="2"/>
  <c r="AD25" i="2"/>
  <c r="AA25" i="2"/>
  <c r="X25" i="2"/>
  <c r="U25" i="2"/>
  <c r="R25" i="2"/>
  <c r="O25" i="2"/>
  <c r="L25" i="2"/>
  <c r="I25" i="2"/>
  <c r="F25" i="2"/>
  <c r="C25" i="2"/>
  <c r="B25" i="2"/>
  <c r="BE24" i="2"/>
  <c r="BB24" i="2"/>
  <c r="AY24" i="2"/>
  <c r="AV24" i="2"/>
  <c r="AS24" i="2"/>
  <c r="AP24" i="2"/>
  <c r="AM24" i="2"/>
  <c r="AJ24" i="2"/>
  <c r="AG24" i="2"/>
  <c r="AD24" i="2"/>
  <c r="AA24" i="2"/>
  <c r="X24" i="2"/>
  <c r="U24" i="2"/>
  <c r="R24" i="2"/>
  <c r="O24" i="2"/>
  <c r="M24" i="2" s="1"/>
  <c r="L24" i="2"/>
  <c r="I24" i="2"/>
  <c r="F24" i="2"/>
  <c r="C24" i="2"/>
  <c r="B24" i="2"/>
  <c r="BE23" i="2"/>
  <c r="BB23" i="2"/>
  <c r="AY23" i="2"/>
  <c r="AV23" i="2"/>
  <c r="AS23" i="2"/>
  <c r="AP23" i="2"/>
  <c r="AM23" i="2"/>
  <c r="AJ23" i="2"/>
  <c r="AG23" i="2"/>
  <c r="AD23" i="2"/>
  <c r="AA23" i="2"/>
  <c r="X23" i="2"/>
  <c r="U23" i="2"/>
  <c r="R23" i="2"/>
  <c r="O23" i="2"/>
  <c r="L23" i="2"/>
  <c r="I23" i="2"/>
  <c r="F23" i="2"/>
  <c r="C23" i="2"/>
  <c r="B23" i="2"/>
  <c r="BE22" i="2"/>
  <c r="BB22" i="2"/>
  <c r="AY22" i="2"/>
  <c r="AV22" i="2"/>
  <c r="AS22" i="2"/>
  <c r="AP22" i="2"/>
  <c r="AM22" i="2"/>
  <c r="AJ22" i="2"/>
  <c r="AG22" i="2"/>
  <c r="AD22" i="2"/>
  <c r="AA22" i="2"/>
  <c r="X22" i="2"/>
  <c r="U22" i="2"/>
  <c r="R22" i="2"/>
  <c r="O22" i="2"/>
  <c r="L22" i="2"/>
  <c r="I22" i="2"/>
  <c r="F22" i="2"/>
  <c r="C22" i="2"/>
  <c r="B22" i="2"/>
  <c r="BE21" i="2"/>
  <c r="BB21" i="2"/>
  <c r="AY21" i="2"/>
  <c r="AV21" i="2"/>
  <c r="AS21" i="2"/>
  <c r="AP21" i="2"/>
  <c r="AM21" i="2"/>
  <c r="AJ21" i="2"/>
  <c r="AG21" i="2"/>
  <c r="AD21" i="2"/>
  <c r="AA21" i="2"/>
  <c r="X21" i="2"/>
  <c r="U21" i="2"/>
  <c r="R21" i="2"/>
  <c r="O21" i="2"/>
  <c r="L21" i="2"/>
  <c r="I21" i="2"/>
  <c r="F21" i="2"/>
  <c r="C21" i="2"/>
  <c r="B21" i="2"/>
  <c r="BE20" i="2"/>
  <c r="BB20" i="2"/>
  <c r="AY20" i="2"/>
  <c r="AV20" i="2"/>
  <c r="AS20" i="2"/>
  <c r="AP20" i="2"/>
  <c r="AM20" i="2"/>
  <c r="AJ20" i="2"/>
  <c r="AG20" i="2"/>
  <c r="AD20" i="2"/>
  <c r="AA20" i="2"/>
  <c r="X20" i="2"/>
  <c r="U20" i="2"/>
  <c r="R20" i="2"/>
  <c r="O20" i="2"/>
  <c r="L20" i="2"/>
  <c r="I20" i="2"/>
  <c r="F20" i="2"/>
  <c r="C20" i="2"/>
  <c r="B20" i="2"/>
  <c r="BE19" i="2"/>
  <c r="BB19" i="2"/>
  <c r="AY19" i="2"/>
  <c r="AV19" i="2"/>
  <c r="AS19" i="2"/>
  <c r="AP19" i="2"/>
  <c r="AM19" i="2"/>
  <c r="AJ19" i="2"/>
  <c r="AG19" i="2"/>
  <c r="AD19" i="2"/>
  <c r="AA19" i="2"/>
  <c r="X19" i="2"/>
  <c r="U19" i="2"/>
  <c r="R19" i="2"/>
  <c r="O19" i="2"/>
  <c r="L19" i="2"/>
  <c r="I19" i="2"/>
  <c r="F19" i="2"/>
  <c r="C19" i="2"/>
  <c r="B19" i="2"/>
  <c r="BE18" i="2"/>
  <c r="BB18" i="2"/>
  <c r="AY18" i="2"/>
  <c r="AV18" i="2"/>
  <c r="AS18" i="2"/>
  <c r="AP18" i="2"/>
  <c r="AM18" i="2"/>
  <c r="AJ18" i="2"/>
  <c r="AG18" i="2"/>
  <c r="AD18" i="2"/>
  <c r="AA18" i="2"/>
  <c r="X18" i="2"/>
  <c r="U18" i="2"/>
  <c r="R18" i="2"/>
  <c r="O18" i="2"/>
  <c r="L18" i="2"/>
  <c r="I18" i="2"/>
  <c r="F18" i="2"/>
  <c r="C18" i="2"/>
  <c r="B18" i="2"/>
  <c r="BE17" i="2"/>
  <c r="BB17" i="2"/>
  <c r="AY17" i="2"/>
  <c r="AV17" i="2"/>
  <c r="AS17" i="2"/>
  <c r="AP17" i="2"/>
  <c r="AM17" i="2"/>
  <c r="AJ17" i="2"/>
  <c r="AG17" i="2"/>
  <c r="AD17" i="2"/>
  <c r="AA17" i="2"/>
  <c r="X17" i="2"/>
  <c r="U17" i="2"/>
  <c r="R17" i="2"/>
  <c r="O17" i="2"/>
  <c r="L17" i="2"/>
  <c r="I17" i="2"/>
  <c r="F17" i="2"/>
  <c r="C17" i="2"/>
  <c r="B17" i="2"/>
  <c r="BE16" i="2"/>
  <c r="BB16" i="2"/>
  <c r="AY16" i="2"/>
  <c r="AV16" i="2"/>
  <c r="AS16" i="2"/>
  <c r="AP16" i="2"/>
  <c r="AM16" i="2"/>
  <c r="AJ16" i="2"/>
  <c r="AG16" i="2"/>
  <c r="AD16" i="2"/>
  <c r="AA16" i="2"/>
  <c r="X16" i="2"/>
  <c r="U16" i="2"/>
  <c r="R16" i="2"/>
  <c r="O16" i="2"/>
  <c r="L16" i="2"/>
  <c r="I16" i="2"/>
  <c r="F16" i="2"/>
  <c r="C16" i="2"/>
  <c r="B16" i="2"/>
  <c r="BE15" i="2"/>
  <c r="BB15" i="2"/>
  <c r="AY15" i="2"/>
  <c r="AV15" i="2"/>
  <c r="AS15" i="2"/>
  <c r="AP15" i="2"/>
  <c r="AM15" i="2"/>
  <c r="AJ15" i="2"/>
  <c r="AG15" i="2"/>
  <c r="AD15" i="2"/>
  <c r="AA15" i="2"/>
  <c r="X15" i="2"/>
  <c r="U15" i="2"/>
  <c r="R15" i="2"/>
  <c r="O15" i="2"/>
  <c r="L15" i="2"/>
  <c r="I15" i="2"/>
  <c r="F15" i="2"/>
  <c r="C15" i="2"/>
  <c r="B15" i="2"/>
  <c r="BE14" i="2"/>
  <c r="BB14" i="2"/>
  <c r="AY14" i="2"/>
  <c r="AV14" i="2"/>
  <c r="AS14" i="2"/>
  <c r="AP14" i="2"/>
  <c r="AM14" i="2"/>
  <c r="AJ14" i="2"/>
  <c r="AG14" i="2"/>
  <c r="AD14" i="2"/>
  <c r="AA14" i="2"/>
  <c r="X14" i="2"/>
  <c r="U14" i="2"/>
  <c r="R14" i="2"/>
  <c r="O14" i="2"/>
  <c r="L14" i="2"/>
  <c r="I14" i="2"/>
  <c r="F14" i="2"/>
  <c r="C14" i="2"/>
  <c r="B14" i="2"/>
  <c r="BE13" i="2"/>
  <c r="BB13" i="2"/>
  <c r="AY13" i="2"/>
  <c r="AV13" i="2"/>
  <c r="AS13" i="2"/>
  <c r="AP13" i="2"/>
  <c r="AM13" i="2"/>
  <c r="AJ13" i="2"/>
  <c r="AG13" i="2"/>
  <c r="AD13" i="2"/>
  <c r="AA13" i="2"/>
  <c r="X13" i="2"/>
  <c r="U13" i="2"/>
  <c r="R13" i="2"/>
  <c r="O13" i="2"/>
  <c r="L13" i="2"/>
  <c r="I13" i="2"/>
  <c r="F13" i="2"/>
  <c r="C13" i="2"/>
  <c r="B13" i="2"/>
  <c r="BE12" i="2"/>
  <c r="BB12" i="2"/>
  <c r="AY12" i="2"/>
  <c r="AV12" i="2"/>
  <c r="AS12" i="2"/>
  <c r="AP12" i="2"/>
  <c r="AM12" i="2"/>
  <c r="AJ12" i="2"/>
  <c r="AG12" i="2"/>
  <c r="AD12" i="2"/>
  <c r="AA12" i="2"/>
  <c r="X12" i="2"/>
  <c r="U12" i="2"/>
  <c r="R12" i="2"/>
  <c r="O12" i="2"/>
  <c r="L12" i="2"/>
  <c r="I12" i="2"/>
  <c r="F12" i="2"/>
  <c r="C12" i="2"/>
  <c r="B12" i="2"/>
  <c r="BE11" i="2"/>
  <c r="BB11" i="2"/>
  <c r="AY11" i="2"/>
  <c r="AV11" i="2"/>
  <c r="AS11" i="2"/>
  <c r="AP11" i="2"/>
  <c r="AM11" i="2"/>
  <c r="AJ11" i="2"/>
  <c r="AG11" i="2"/>
  <c r="AD11" i="2"/>
  <c r="AA11" i="2"/>
  <c r="X11" i="2"/>
  <c r="U11" i="2"/>
  <c r="R11" i="2"/>
  <c r="O11" i="2"/>
  <c r="L11" i="2"/>
  <c r="I11" i="2"/>
  <c r="F11" i="2"/>
  <c r="C11" i="2"/>
  <c r="B11" i="2"/>
  <c r="BE10" i="2"/>
  <c r="BB10" i="2"/>
  <c r="AY10" i="2"/>
  <c r="AV10" i="2"/>
  <c r="AS10" i="2"/>
  <c r="AP10" i="2"/>
  <c r="AM10" i="2"/>
  <c r="AJ10" i="2"/>
  <c r="AG10" i="2"/>
  <c r="AD10" i="2"/>
  <c r="AA10" i="2"/>
  <c r="X10" i="2"/>
  <c r="U10" i="2"/>
  <c r="R10" i="2"/>
  <c r="O10" i="2"/>
  <c r="L10" i="2"/>
  <c r="I10" i="2"/>
  <c r="F10" i="2"/>
  <c r="C10" i="2"/>
  <c r="B10" i="2"/>
  <c r="BE9" i="2"/>
  <c r="BB9" i="2"/>
  <c r="AY9" i="2"/>
  <c r="AV9" i="2"/>
  <c r="AS9" i="2"/>
  <c r="AP9" i="2"/>
  <c r="AM9" i="2"/>
  <c r="AJ9" i="2"/>
  <c r="AG9" i="2"/>
  <c r="AD9" i="2"/>
  <c r="AA9" i="2"/>
  <c r="X9" i="2"/>
  <c r="U9" i="2"/>
  <c r="R9" i="2"/>
  <c r="O9" i="2"/>
  <c r="L9" i="2"/>
  <c r="I9" i="2"/>
  <c r="F9" i="2"/>
  <c r="C9" i="2"/>
  <c r="B9" i="2"/>
  <c r="BE8" i="2"/>
  <c r="BB8" i="2"/>
  <c r="AY8" i="2"/>
  <c r="AV8" i="2"/>
  <c r="AS8" i="2"/>
  <c r="AP8" i="2"/>
  <c r="AM8" i="2"/>
  <c r="AJ8" i="2"/>
  <c r="AG8" i="2"/>
  <c r="AD8" i="2"/>
  <c r="AA8" i="2"/>
  <c r="X8" i="2"/>
  <c r="U8" i="2"/>
  <c r="R8" i="2"/>
  <c r="O8" i="2"/>
  <c r="L8" i="2"/>
  <c r="I8" i="2"/>
  <c r="F8" i="2"/>
  <c r="C8" i="2"/>
  <c r="B8" i="2"/>
  <c r="BE7" i="2"/>
  <c r="BB7" i="2"/>
  <c r="AY7" i="2"/>
  <c r="AV7" i="2"/>
  <c r="AS7" i="2"/>
  <c r="AP7" i="2"/>
  <c r="AM7" i="2"/>
  <c r="AJ7" i="2"/>
  <c r="AG7" i="2"/>
  <c r="AD7" i="2"/>
  <c r="AA7" i="2"/>
  <c r="X7" i="2"/>
  <c r="U7" i="2"/>
  <c r="R7" i="2"/>
  <c r="O7" i="2"/>
  <c r="L7" i="2"/>
  <c r="I7" i="2"/>
  <c r="F7" i="2"/>
  <c r="C7" i="2"/>
  <c r="B7" i="2"/>
  <c r="BE6" i="2"/>
  <c r="BB6" i="2"/>
  <c r="AY6" i="2"/>
  <c r="AV6" i="2"/>
  <c r="AS6" i="2"/>
  <c r="AP6" i="2"/>
  <c r="AM6" i="2"/>
  <c r="AJ6" i="2"/>
  <c r="AG6" i="2"/>
  <c r="AD6" i="2"/>
  <c r="AA6" i="2"/>
  <c r="X6" i="2"/>
  <c r="U6" i="2"/>
  <c r="R6" i="2"/>
  <c r="O6" i="2"/>
  <c r="L6" i="2"/>
  <c r="I6" i="2"/>
  <c r="F6" i="2"/>
  <c r="C6" i="2"/>
  <c r="B6" i="2"/>
  <c r="BE5" i="2"/>
  <c r="BB5" i="2"/>
  <c r="AY5" i="2"/>
  <c r="AV5" i="2"/>
  <c r="AS5" i="2"/>
  <c r="AP5" i="2"/>
  <c r="AM5" i="2"/>
  <c r="AJ5" i="2"/>
  <c r="AG5" i="2"/>
  <c r="AD5" i="2"/>
  <c r="AA5" i="2"/>
  <c r="X5" i="2"/>
  <c r="U5" i="2"/>
  <c r="R5" i="2"/>
  <c r="O5" i="2"/>
  <c r="L5" i="2"/>
  <c r="I5" i="2"/>
  <c r="F5" i="2"/>
  <c r="BE4" i="2"/>
  <c r="BB4" i="2"/>
  <c r="AY4" i="2"/>
  <c r="AV4" i="2"/>
  <c r="AS4" i="2"/>
  <c r="AP4" i="2"/>
  <c r="AP79" i="2" s="1"/>
  <c r="AM4" i="2"/>
  <c r="AJ4" i="2"/>
  <c r="AG4" i="2"/>
  <c r="AD4" i="2"/>
  <c r="AA4" i="2"/>
  <c r="AA79" i="2" s="1"/>
  <c r="X4" i="2"/>
  <c r="U4" i="2"/>
  <c r="R4" i="2"/>
  <c r="O4" i="2"/>
  <c r="L4" i="2"/>
  <c r="I4" i="2"/>
  <c r="F4" i="2"/>
  <c r="C4" i="2"/>
  <c r="B4" i="2"/>
  <c r="G2" i="2"/>
  <c r="K4" i="1"/>
  <c r="B5" i="2" s="1"/>
  <c r="L4" i="1"/>
  <c r="O5" i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C5" i="2" l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W96" i="2"/>
  <c r="H85" i="2"/>
  <c r="N85" i="2"/>
  <c r="AR85" i="2"/>
  <c r="D10" i="2"/>
  <c r="D20" i="2"/>
  <c r="G20" i="2" s="1"/>
  <c r="D28" i="2"/>
  <c r="G28" i="2" s="1"/>
  <c r="D38" i="2"/>
  <c r="AO85" i="2"/>
  <c r="AX90" i="2"/>
  <c r="T96" i="2"/>
  <c r="D18" i="2"/>
  <c r="D30" i="2"/>
  <c r="G30" i="2" s="1"/>
  <c r="D68" i="2"/>
  <c r="D70" i="2"/>
  <c r="G70" i="2" s="1"/>
  <c r="BD83" i="2"/>
  <c r="BD98" i="2"/>
  <c r="BA88" i="2"/>
  <c r="W94" i="2"/>
  <c r="D12" i="2"/>
  <c r="D11" i="2"/>
  <c r="G11" i="2" s="1"/>
  <c r="N83" i="2"/>
  <c r="K98" i="2"/>
  <c r="D6" i="2"/>
  <c r="Q83" i="2"/>
  <c r="AI98" i="2"/>
  <c r="AR83" i="2"/>
  <c r="K88" i="2"/>
  <c r="Q97" i="2"/>
  <c r="N88" i="2"/>
  <c r="T97" i="2"/>
  <c r="G71" i="2"/>
  <c r="J71" i="2" s="1"/>
  <c r="G75" i="2"/>
  <c r="AR81" i="2"/>
  <c r="AO86" i="2"/>
  <c r="AL95" i="2"/>
  <c r="BA81" i="2"/>
  <c r="E86" i="2"/>
  <c r="AI89" i="2"/>
  <c r="AF94" i="2"/>
  <c r="E95" i="2"/>
  <c r="AR95" i="2"/>
  <c r="N103" i="2"/>
  <c r="E81" i="2"/>
  <c r="BD81" i="2"/>
  <c r="T83" i="2"/>
  <c r="AI84" i="2"/>
  <c r="H86" i="2"/>
  <c r="K87" i="2"/>
  <c r="E94" i="2"/>
  <c r="AI94" i="2"/>
  <c r="H95" i="2"/>
  <c r="AU95" i="2"/>
  <c r="Z96" i="2"/>
  <c r="BD100" i="2"/>
  <c r="T103" i="2"/>
  <c r="E105" i="2"/>
  <c r="D64" i="2"/>
  <c r="H81" i="2"/>
  <c r="W83" i="2"/>
  <c r="K86" i="2"/>
  <c r="AC87" i="2"/>
  <c r="AC90" i="2"/>
  <c r="H94" i="2"/>
  <c r="AL94" i="2"/>
  <c r="K95" i="2"/>
  <c r="BA95" i="2"/>
  <c r="AC96" i="2"/>
  <c r="E98" i="2"/>
  <c r="AR99" i="2"/>
  <c r="W103" i="2"/>
  <c r="K105" i="2"/>
  <c r="K81" i="2"/>
  <c r="Z83" i="2"/>
  <c r="N86" i="2"/>
  <c r="K94" i="2"/>
  <c r="AO94" i="2"/>
  <c r="N95" i="2"/>
  <c r="BD95" i="2"/>
  <c r="AR96" i="2"/>
  <c r="H98" i="2"/>
  <c r="AX99" i="2"/>
  <c r="AC103" i="2"/>
  <c r="Q105" i="2"/>
  <c r="Q81" i="2"/>
  <c r="AF86" i="2"/>
  <c r="N94" i="2"/>
  <c r="AR94" i="2"/>
  <c r="T95" i="2"/>
  <c r="AX96" i="2"/>
  <c r="AU103" i="2"/>
  <c r="Z105" i="2"/>
  <c r="AR79" i="2"/>
  <c r="T81" i="2"/>
  <c r="AU83" i="2"/>
  <c r="AI86" i="2"/>
  <c r="Q94" i="2"/>
  <c r="AU94" i="2"/>
  <c r="W95" i="2"/>
  <c r="K96" i="2"/>
  <c r="BA96" i="2"/>
  <c r="Z98" i="2"/>
  <c r="Q100" i="2"/>
  <c r="W102" i="2"/>
  <c r="BA103" i="2"/>
  <c r="AC105" i="2"/>
  <c r="D4" i="2"/>
  <c r="G4" i="2" s="1"/>
  <c r="D19" i="2"/>
  <c r="D41" i="2"/>
  <c r="D47" i="2"/>
  <c r="D65" i="2"/>
  <c r="AL81" i="2"/>
  <c r="K83" i="2"/>
  <c r="AX83" i="2"/>
  <c r="AL86" i="2"/>
  <c r="T94" i="2"/>
  <c r="BA94" i="2"/>
  <c r="AI95" i="2"/>
  <c r="N96" i="2"/>
  <c r="AC98" i="2"/>
  <c r="W100" i="2"/>
  <c r="BA102" i="2"/>
  <c r="BD103" i="2"/>
  <c r="AC79" i="2"/>
  <c r="W84" i="2"/>
  <c r="AF85" i="2"/>
  <c r="AO88" i="2"/>
  <c r="Z89" i="2"/>
  <c r="AI91" i="2"/>
  <c r="Q102" i="2"/>
  <c r="AR102" i="2"/>
  <c r="D9" i="2"/>
  <c r="D48" i="2"/>
  <c r="D50" i="2"/>
  <c r="D52" i="2"/>
  <c r="D58" i="2"/>
  <c r="G58" i="2" s="1"/>
  <c r="AI79" i="2"/>
  <c r="Z84" i="2"/>
  <c r="E85" i="2"/>
  <c r="AL85" i="2"/>
  <c r="H87" i="2"/>
  <c r="E88" i="2"/>
  <c r="AX88" i="2"/>
  <c r="AF89" i="2"/>
  <c r="AR91" i="2"/>
  <c r="E97" i="2"/>
  <c r="T102" i="2"/>
  <c r="AU102" i="2"/>
  <c r="BD91" i="2"/>
  <c r="AU79" i="2"/>
  <c r="AL84" i="2"/>
  <c r="AL89" i="2"/>
  <c r="H91" i="2"/>
  <c r="AC102" i="2"/>
  <c r="BD102" i="2"/>
  <c r="D13" i="2"/>
  <c r="D29" i="2"/>
  <c r="D33" i="2"/>
  <c r="D35" i="2"/>
  <c r="D37" i="2"/>
  <c r="G37" i="2" s="1"/>
  <c r="D43" i="2"/>
  <c r="D45" i="2"/>
  <c r="H79" i="2"/>
  <c r="BD79" i="2"/>
  <c r="H84" i="2"/>
  <c r="AO84" i="2"/>
  <c r="Q85" i="2"/>
  <c r="AU85" i="2"/>
  <c r="Q86" i="2"/>
  <c r="AR86" i="2"/>
  <c r="AI87" i="2"/>
  <c r="W88" i="2"/>
  <c r="E89" i="2"/>
  <c r="AX89" i="2"/>
  <c r="Q91" i="2"/>
  <c r="AL97" i="2"/>
  <c r="AL100" i="2"/>
  <c r="E102" i="2"/>
  <c r="AF102" i="2"/>
  <c r="AF103" i="2"/>
  <c r="K104" i="2"/>
  <c r="D5" i="2"/>
  <c r="D21" i="2"/>
  <c r="D27" i="2"/>
  <c r="D51" i="2"/>
  <c r="D53" i="2"/>
  <c r="D59" i="2"/>
  <c r="D67" i="2"/>
  <c r="K79" i="2"/>
  <c r="AC81" i="2"/>
  <c r="AL83" i="2"/>
  <c r="K84" i="2"/>
  <c r="AU84" i="2"/>
  <c r="T85" i="2"/>
  <c r="AX85" i="2"/>
  <c r="T86" i="2"/>
  <c r="AU86" i="2"/>
  <c r="AR87" i="2"/>
  <c r="Z88" i="2"/>
  <c r="H89" i="2"/>
  <c r="BA89" i="2"/>
  <c r="T91" i="2"/>
  <c r="AC94" i="2"/>
  <c r="BD94" i="2"/>
  <c r="AC95" i="2"/>
  <c r="AX97" i="2"/>
  <c r="AO98" i="2"/>
  <c r="H100" i="2"/>
  <c r="AO100" i="2"/>
  <c r="H102" i="2"/>
  <c r="AI102" i="2"/>
  <c r="E103" i="2"/>
  <c r="AI103" i="2"/>
  <c r="AL104" i="2"/>
  <c r="AO105" i="2"/>
  <c r="D14" i="2"/>
  <c r="D16" i="2"/>
  <c r="T79" i="2"/>
  <c r="N84" i="2"/>
  <c r="AX84" i="2"/>
  <c r="W85" i="2"/>
  <c r="BA85" i="2"/>
  <c r="W86" i="2"/>
  <c r="BA86" i="2"/>
  <c r="BA87" i="2"/>
  <c r="AI88" i="2"/>
  <c r="K89" i="2"/>
  <c r="Z91" i="2"/>
  <c r="AF95" i="2"/>
  <c r="AR98" i="2"/>
  <c r="K100" i="2"/>
  <c r="AU100" i="2"/>
  <c r="K102" i="2"/>
  <c r="AL102" i="2"/>
  <c r="H103" i="2"/>
  <c r="AL103" i="2"/>
  <c r="AX105" i="2"/>
  <c r="D44" i="2"/>
  <c r="G44" i="2" s="1"/>
  <c r="Q84" i="2"/>
  <c r="AC86" i="2"/>
  <c r="BD86" i="2"/>
  <c r="AL88" i="2"/>
  <c r="T89" i="2"/>
  <c r="N100" i="2"/>
  <c r="N102" i="2"/>
  <c r="AO102" i="2"/>
  <c r="K103" i="2"/>
  <c r="AR103" i="2"/>
  <c r="D22" i="2"/>
  <c r="D24" i="2"/>
  <c r="D63" i="2"/>
  <c r="P24" i="2"/>
  <c r="S24" i="2" s="1"/>
  <c r="V24" i="2" s="1"/>
  <c r="Y24" i="2" s="1"/>
  <c r="AB24" i="2" s="1"/>
  <c r="AE24" i="2" s="1"/>
  <c r="AH24" i="2" s="1"/>
  <c r="AK24" i="2" s="1"/>
  <c r="AN24" i="2" s="1"/>
  <c r="AQ24" i="2" s="1"/>
  <c r="AT24" i="2" s="1"/>
  <c r="AW24" i="2" s="1"/>
  <c r="AZ24" i="2" s="1"/>
  <c r="BC24" i="2" s="1"/>
  <c r="D25" i="2"/>
  <c r="D56" i="2"/>
  <c r="D39" i="2"/>
  <c r="D15" i="2"/>
  <c r="D17" i="2"/>
  <c r="D23" i="2"/>
  <c r="D32" i="2"/>
  <c r="D7" i="2"/>
  <c r="D60" i="2"/>
  <c r="D69" i="2"/>
  <c r="D55" i="2"/>
  <c r="G74" i="2"/>
  <c r="J74" i="2" s="1"/>
  <c r="D8" i="2"/>
  <c r="D61" i="2"/>
  <c r="BB79" i="2"/>
  <c r="O79" i="2"/>
  <c r="AP82" i="2"/>
  <c r="AP80" i="2" s="1"/>
  <c r="AP81" i="2" s="1"/>
  <c r="AA82" i="2"/>
  <c r="AA80" i="2" s="1"/>
  <c r="AA81" i="2" s="1"/>
  <c r="AD79" i="2"/>
  <c r="R79" i="2"/>
  <c r="F79" i="2"/>
  <c r="D36" i="2"/>
  <c r="AJ79" i="2"/>
  <c r="AY79" i="2"/>
  <c r="G10" i="2"/>
  <c r="G16" i="2"/>
  <c r="D26" i="2"/>
  <c r="AV79" i="2"/>
  <c r="X79" i="2"/>
  <c r="G78" i="2"/>
  <c r="J2" i="2"/>
  <c r="L79" i="2"/>
  <c r="AM79" i="2"/>
  <c r="AR92" i="2"/>
  <c r="T92" i="2"/>
  <c r="AX92" i="2"/>
  <c r="W92" i="2"/>
  <c r="AL92" i="2"/>
  <c r="K92" i="2"/>
  <c r="AI92" i="2"/>
  <c r="H92" i="2"/>
  <c r="BA92" i="2"/>
  <c r="E92" i="2"/>
  <c r="AF92" i="2"/>
  <c r="AC92" i="2"/>
  <c r="AU92" i="2"/>
  <c r="Q92" i="2"/>
  <c r="N92" i="2"/>
  <c r="BD92" i="2"/>
  <c r="AO92" i="2"/>
  <c r="Z92" i="2"/>
  <c r="AG79" i="2"/>
  <c r="BE79" i="2"/>
  <c r="D42" i="2"/>
  <c r="G51" i="2"/>
  <c r="AU80" i="2"/>
  <c r="W80" i="2"/>
  <c r="N80" i="2"/>
  <c r="E80" i="2"/>
  <c r="AX80" i="2"/>
  <c r="AO80" i="2"/>
  <c r="AF80" i="2"/>
  <c r="AL80" i="2"/>
  <c r="AI80" i="2"/>
  <c r="T80" i="2"/>
  <c r="BA80" i="2"/>
  <c r="AC80" i="2"/>
  <c r="K80" i="2"/>
  <c r="AR80" i="2"/>
  <c r="Q80" i="2"/>
  <c r="H80" i="2"/>
  <c r="BD80" i="2"/>
  <c r="Z80" i="2"/>
  <c r="I79" i="2"/>
  <c r="U79" i="2"/>
  <c r="AS79" i="2"/>
  <c r="C79" i="2"/>
  <c r="AI93" i="2"/>
  <c r="K93" i="2"/>
  <c r="AU93" i="2"/>
  <c r="T93" i="2"/>
  <c r="AL93" i="2"/>
  <c r="H93" i="2"/>
  <c r="AF93" i="2"/>
  <c r="E93" i="2"/>
  <c r="AO93" i="2"/>
  <c r="W93" i="2"/>
  <c r="BD93" i="2"/>
  <c r="Q93" i="2"/>
  <c r="BA93" i="2"/>
  <c r="AC93" i="2"/>
  <c r="Z93" i="2"/>
  <c r="AX93" i="2"/>
  <c r="AR93" i="2"/>
  <c r="N93" i="2"/>
  <c r="D31" i="2"/>
  <c r="D40" i="2"/>
  <c r="G73" i="2"/>
  <c r="D46" i="2"/>
  <c r="AR101" i="2"/>
  <c r="T101" i="2"/>
  <c r="AI101" i="2"/>
  <c r="K101" i="2"/>
  <c r="BA101" i="2"/>
  <c r="W101" i="2"/>
  <c r="AO101" i="2"/>
  <c r="H101" i="2"/>
  <c r="AL101" i="2"/>
  <c r="E101" i="2"/>
  <c r="AX101" i="2"/>
  <c r="AC101" i="2"/>
  <c r="Z101" i="2"/>
  <c r="N101" i="2"/>
  <c r="BD101" i="2"/>
  <c r="AU101" i="2"/>
  <c r="AF101" i="2"/>
  <c r="D34" i="2"/>
  <c r="G64" i="2"/>
  <c r="D57" i="2"/>
  <c r="G72" i="2"/>
  <c r="J75" i="2"/>
  <c r="M77" i="2"/>
  <c r="D49" i="2"/>
  <c r="D54" i="2"/>
  <c r="AL90" i="2"/>
  <c r="N90" i="2"/>
  <c r="BA90" i="2"/>
  <c r="Z90" i="2"/>
  <c r="AR90" i="2"/>
  <c r="Q90" i="2"/>
  <c r="AO90" i="2"/>
  <c r="K90" i="2"/>
  <c r="AF90" i="2"/>
  <c r="T90" i="2"/>
  <c r="BD90" i="2"/>
  <c r="H90" i="2"/>
  <c r="AU90" i="2"/>
  <c r="W90" i="2"/>
  <c r="E90" i="2"/>
  <c r="AL99" i="2"/>
  <c r="N99" i="2"/>
  <c r="BA99" i="2"/>
  <c r="AC99" i="2"/>
  <c r="E99" i="2"/>
  <c r="AO99" i="2"/>
  <c r="H99" i="2"/>
  <c r="Z99" i="2"/>
  <c r="BD99" i="2"/>
  <c r="W99" i="2"/>
  <c r="AI99" i="2"/>
  <c r="Q99" i="2"/>
  <c r="K99" i="2"/>
  <c r="D62" i="2"/>
  <c r="G76" i="2"/>
  <c r="AO87" i="2"/>
  <c r="Q87" i="2"/>
  <c r="AF87" i="2"/>
  <c r="E87" i="2"/>
  <c r="AX87" i="2"/>
  <c r="W87" i="2"/>
  <c r="AU87" i="2"/>
  <c r="T87" i="2"/>
  <c r="AL87" i="2"/>
  <c r="Z87" i="2"/>
  <c r="N87" i="2"/>
  <c r="T99" i="2"/>
  <c r="AO104" i="2"/>
  <c r="Q104" i="2"/>
  <c r="BD104" i="2"/>
  <c r="AF104" i="2"/>
  <c r="H104" i="2"/>
  <c r="BA104" i="2"/>
  <c r="AC104" i="2"/>
  <c r="E104" i="2"/>
  <c r="AI104" i="2"/>
  <c r="T104" i="2"/>
  <c r="AX104" i="2"/>
  <c r="N104" i="2"/>
  <c r="AU104" i="2"/>
  <c r="Z104" i="2"/>
  <c r="W104" i="2"/>
  <c r="AU99" i="2"/>
  <c r="AL79" i="2"/>
  <c r="N79" i="2"/>
  <c r="E79" i="2"/>
  <c r="AX79" i="2"/>
  <c r="AO79" i="2"/>
  <c r="AF79" i="2"/>
  <c r="W79" i="2"/>
  <c r="AC97" i="2"/>
  <c r="D66" i="2"/>
  <c r="Q79" i="2"/>
  <c r="BA79" i="2"/>
  <c r="AU81" i="2"/>
  <c r="W81" i="2"/>
  <c r="AX81" i="2"/>
  <c r="AO81" i="2"/>
  <c r="AF81" i="2"/>
  <c r="N81" i="2"/>
  <c r="Z81" i="2"/>
  <c r="BA91" i="2"/>
  <c r="AC91" i="2"/>
  <c r="E91" i="2"/>
  <c r="AX91" i="2"/>
  <c r="W91" i="2"/>
  <c r="AO91" i="2"/>
  <c r="N91" i="2"/>
  <c r="AL91" i="2"/>
  <c r="K91" i="2"/>
  <c r="AU91" i="2"/>
  <c r="BD97" i="2"/>
  <c r="AF97" i="2"/>
  <c r="H97" i="2"/>
  <c r="AU97" i="2"/>
  <c r="W97" i="2"/>
  <c r="Z97" i="2"/>
  <c r="AR97" i="2"/>
  <c r="N97" i="2"/>
  <c r="AO97" i="2"/>
  <c r="K97" i="2"/>
  <c r="BA97" i="2"/>
  <c r="BA83" i="2"/>
  <c r="AC83" i="2"/>
  <c r="E83" i="2"/>
  <c r="AF83" i="2"/>
  <c r="AR84" i="2"/>
  <c r="T84" i="2"/>
  <c r="AC84" i="2"/>
  <c r="BD84" i="2"/>
  <c r="Q88" i="2"/>
  <c r="AR88" i="2"/>
  <c r="N89" i="2"/>
  <c r="AO89" i="2"/>
  <c r="AO96" i="2"/>
  <c r="Q96" i="2"/>
  <c r="BD96" i="2"/>
  <c r="AF96" i="2"/>
  <c r="H96" i="2"/>
  <c r="AI96" i="2"/>
  <c r="Q98" i="2"/>
  <c r="AX98" i="2"/>
  <c r="H83" i="2"/>
  <c r="AI83" i="2"/>
  <c r="E84" i="2"/>
  <c r="AF84" i="2"/>
  <c r="AI85" i="2"/>
  <c r="K85" i="2"/>
  <c r="AC85" i="2"/>
  <c r="BD85" i="2"/>
  <c r="T88" i="2"/>
  <c r="Q89" i="2"/>
  <c r="E96" i="2"/>
  <c r="AL96" i="2"/>
  <c r="T98" i="2"/>
  <c r="BA100" i="2"/>
  <c r="AC100" i="2"/>
  <c r="E100" i="2"/>
  <c r="AR100" i="2"/>
  <c r="T100" i="2"/>
  <c r="AI100" i="2"/>
  <c r="BD105" i="2"/>
  <c r="AF105" i="2"/>
  <c r="H105" i="2"/>
  <c r="AU105" i="2"/>
  <c r="W105" i="2"/>
  <c r="AR105" i="2"/>
  <c r="T105" i="2"/>
  <c r="AL105" i="2"/>
  <c r="BD88" i="2"/>
  <c r="AF88" i="2"/>
  <c r="H88" i="2"/>
  <c r="AC88" i="2"/>
  <c r="AU89" i="2"/>
  <c r="W89" i="2"/>
  <c r="AC89" i="2"/>
  <c r="BD89" i="2"/>
  <c r="AU98" i="2"/>
  <c r="W98" i="2"/>
  <c r="AL98" i="2"/>
  <c r="N98" i="2"/>
  <c r="AF98" i="2"/>
  <c r="N105" i="2"/>
  <c r="BA105" i="2"/>
  <c r="Z86" i="2"/>
  <c r="Z94" i="2"/>
  <c r="Q95" i="2"/>
  <c r="AO95" i="2"/>
  <c r="Z102" i="2"/>
  <c r="Q103" i="2"/>
  <c r="AO103" i="2"/>
  <c r="Z95" i="2"/>
  <c r="Z103" i="2"/>
  <c r="G60" i="2" l="1"/>
  <c r="G25" i="2"/>
  <c r="J25" i="2" s="1"/>
  <c r="M25" i="2" s="1"/>
  <c r="P25" i="2" s="1"/>
  <c r="G5" i="2"/>
  <c r="J5" i="2" s="1"/>
  <c r="G33" i="2"/>
  <c r="G50" i="2"/>
  <c r="J50" i="2" s="1"/>
  <c r="G47" i="2"/>
  <c r="J47" i="2" s="1"/>
  <c r="G7" i="2"/>
  <c r="G29" i="2"/>
  <c r="J29" i="2" s="1"/>
  <c r="G48" i="2"/>
  <c r="G41" i="2"/>
  <c r="G32" i="2"/>
  <c r="G63" i="2"/>
  <c r="J63" i="2" s="1"/>
  <c r="G67" i="2"/>
  <c r="J67" i="2" s="1"/>
  <c r="G13" i="2"/>
  <c r="J13" i="2" s="1"/>
  <c r="G61" i="2"/>
  <c r="J61" i="2" s="1"/>
  <c r="M61" i="2" s="1"/>
  <c r="G23" i="2"/>
  <c r="J23" i="2" s="1"/>
  <c r="G24" i="2"/>
  <c r="G59" i="2"/>
  <c r="J59" i="2" s="1"/>
  <c r="G8" i="2"/>
  <c r="J8" i="2" s="1"/>
  <c r="M8" i="2" s="1"/>
  <c r="P8" i="2" s="1"/>
  <c r="S8" i="2" s="1"/>
  <c r="V8" i="2" s="1"/>
  <c r="Y8" i="2" s="1"/>
  <c r="AB8" i="2" s="1"/>
  <c r="AE8" i="2" s="1"/>
  <c r="G17" i="2"/>
  <c r="J17" i="2" s="1"/>
  <c r="G22" i="2"/>
  <c r="G53" i="2"/>
  <c r="G45" i="2"/>
  <c r="J45" i="2" s="1"/>
  <c r="G9" i="2"/>
  <c r="G12" i="2"/>
  <c r="G18" i="2"/>
  <c r="J18" i="2" s="1"/>
  <c r="G15" i="2"/>
  <c r="J15" i="2" s="1"/>
  <c r="G43" i="2"/>
  <c r="J43" i="2" s="1"/>
  <c r="G55" i="2"/>
  <c r="J55" i="2" s="1"/>
  <c r="G39" i="2"/>
  <c r="J39" i="2" s="1"/>
  <c r="M39" i="2" s="1"/>
  <c r="P39" i="2" s="1"/>
  <c r="S39" i="2" s="1"/>
  <c r="V39" i="2" s="1"/>
  <c r="Y39" i="2" s="1"/>
  <c r="AB39" i="2" s="1"/>
  <c r="AE39" i="2" s="1"/>
  <c r="AH39" i="2" s="1"/>
  <c r="AK39" i="2" s="1"/>
  <c r="AN39" i="2" s="1"/>
  <c r="AQ39" i="2" s="1"/>
  <c r="AT39" i="2" s="1"/>
  <c r="AW39" i="2" s="1"/>
  <c r="AZ39" i="2" s="1"/>
  <c r="BC39" i="2" s="1"/>
  <c r="G14" i="2"/>
  <c r="G27" i="2"/>
  <c r="J27" i="2" s="1"/>
  <c r="G6" i="2"/>
  <c r="G38" i="2"/>
  <c r="G19" i="2"/>
  <c r="G68" i="2"/>
  <c r="G69" i="2"/>
  <c r="J69" i="2" s="1"/>
  <c r="G56" i="2"/>
  <c r="G21" i="2"/>
  <c r="J21" i="2" s="1"/>
  <c r="M21" i="2" s="1"/>
  <c r="P21" i="2" s="1"/>
  <c r="S21" i="2" s="1"/>
  <c r="V21" i="2" s="1"/>
  <c r="Y21" i="2" s="1"/>
  <c r="AB21" i="2" s="1"/>
  <c r="AE21" i="2" s="1"/>
  <c r="AH21" i="2" s="1"/>
  <c r="AK21" i="2" s="1"/>
  <c r="AN21" i="2" s="1"/>
  <c r="AQ21" i="2" s="1"/>
  <c r="AT21" i="2" s="1"/>
  <c r="AW21" i="2" s="1"/>
  <c r="AZ21" i="2" s="1"/>
  <c r="BC21" i="2" s="1"/>
  <c r="G35" i="2"/>
  <c r="G52" i="2"/>
  <c r="G65" i="2"/>
  <c r="J32" i="2"/>
  <c r="J60" i="2"/>
  <c r="AM82" i="2"/>
  <c r="AM80" i="2" s="1"/>
  <c r="AM81" i="2" s="1"/>
  <c r="J37" i="2"/>
  <c r="S25" i="2"/>
  <c r="J78" i="2"/>
  <c r="M2" i="2"/>
  <c r="J76" i="2"/>
  <c r="J44" i="2"/>
  <c r="AS82" i="2"/>
  <c r="AS80" i="2" s="1"/>
  <c r="AS81" i="2" s="1"/>
  <c r="J19" i="2"/>
  <c r="J10" i="2"/>
  <c r="J41" i="2"/>
  <c r="J22" i="2"/>
  <c r="J4" i="2"/>
  <c r="J72" i="2"/>
  <c r="M71" i="2"/>
  <c r="G34" i="2"/>
  <c r="U82" i="2"/>
  <c r="U80" i="2" s="1"/>
  <c r="U81" i="2" s="1"/>
  <c r="J51" i="2"/>
  <c r="X82" i="2"/>
  <c r="X80" i="2" s="1"/>
  <c r="X81" i="2" s="1"/>
  <c r="G26" i="2"/>
  <c r="G36" i="2"/>
  <c r="G62" i="2"/>
  <c r="I82" i="2"/>
  <c r="I80" i="2" s="1"/>
  <c r="I81" i="2" s="1"/>
  <c r="G42" i="2"/>
  <c r="BB82" i="2"/>
  <c r="BB80" i="2" s="1"/>
  <c r="BB81" i="2" s="1"/>
  <c r="L82" i="2"/>
  <c r="L80" i="2" s="1"/>
  <c r="L81" i="2" s="1"/>
  <c r="R82" i="2"/>
  <c r="R80" i="2" s="1"/>
  <c r="R81" i="2" s="1"/>
  <c r="G49" i="2"/>
  <c r="J49" i="2" s="1"/>
  <c r="M49" i="2" s="1"/>
  <c r="P49" i="2" s="1"/>
  <c r="S49" i="2" s="1"/>
  <c r="V49" i="2" s="1"/>
  <c r="Y49" i="2" s="1"/>
  <c r="AB49" i="2" s="1"/>
  <c r="AE49" i="2" s="1"/>
  <c r="AH49" i="2" s="1"/>
  <c r="AK49" i="2" s="1"/>
  <c r="AN49" i="2" s="1"/>
  <c r="AQ49" i="2" s="1"/>
  <c r="AT49" i="2" s="1"/>
  <c r="AW49" i="2" s="1"/>
  <c r="AZ49" i="2" s="1"/>
  <c r="BC49" i="2" s="1"/>
  <c r="M74" i="2"/>
  <c r="J70" i="2"/>
  <c r="G57" i="2"/>
  <c r="G46" i="2"/>
  <c r="J46" i="2" s="1"/>
  <c r="M46" i="2" s="1"/>
  <c r="P46" i="2" s="1"/>
  <c r="S46" i="2" s="1"/>
  <c r="V46" i="2" s="1"/>
  <c r="Y46" i="2" s="1"/>
  <c r="AB46" i="2" s="1"/>
  <c r="AE46" i="2" s="1"/>
  <c r="AH46" i="2" s="1"/>
  <c r="AK46" i="2" s="1"/>
  <c r="AN46" i="2" s="1"/>
  <c r="AQ46" i="2" s="1"/>
  <c r="AT46" i="2" s="1"/>
  <c r="AW46" i="2" s="1"/>
  <c r="AZ46" i="2" s="1"/>
  <c r="BC46" i="2" s="1"/>
  <c r="J73" i="2"/>
  <c r="G31" i="2"/>
  <c r="J58" i="2"/>
  <c r="BE82" i="2"/>
  <c r="BE80" i="2" s="1"/>
  <c r="BE81" i="2" s="1"/>
  <c r="J20" i="2"/>
  <c r="J11" i="2"/>
  <c r="AV82" i="2"/>
  <c r="AV80" i="2" s="1"/>
  <c r="AV81" i="2" s="1"/>
  <c r="AY82" i="2"/>
  <c r="AY80" i="2" s="1"/>
  <c r="AY81" i="2" s="1"/>
  <c r="J28" i="2"/>
  <c r="D79" i="2"/>
  <c r="F82" i="2"/>
  <c r="F80" i="2" s="1"/>
  <c r="O80" i="2"/>
  <c r="O81" i="2" s="1"/>
  <c r="G66" i="2"/>
  <c r="P77" i="2"/>
  <c r="J64" i="2"/>
  <c r="J30" i="2"/>
  <c r="AJ82" i="2"/>
  <c r="AJ80" i="2" s="1"/>
  <c r="AJ81" i="2" s="1"/>
  <c r="G54" i="2"/>
  <c r="J54" i="2" s="1"/>
  <c r="M54" i="2" s="1"/>
  <c r="P54" i="2" s="1"/>
  <c r="S54" i="2" s="1"/>
  <c r="V54" i="2" s="1"/>
  <c r="Y54" i="2" s="1"/>
  <c r="AB54" i="2" s="1"/>
  <c r="AE54" i="2" s="1"/>
  <c r="AH54" i="2" s="1"/>
  <c r="AK54" i="2" s="1"/>
  <c r="AN54" i="2" s="1"/>
  <c r="AQ54" i="2" s="1"/>
  <c r="AT54" i="2" s="1"/>
  <c r="AW54" i="2" s="1"/>
  <c r="AZ54" i="2" s="1"/>
  <c r="BC54" i="2" s="1"/>
  <c r="M75" i="2"/>
  <c r="G40" i="2"/>
  <c r="AG82" i="2"/>
  <c r="AG80" i="2" s="1"/>
  <c r="AG81" i="2" s="1"/>
  <c r="J16" i="2"/>
  <c r="J38" i="2"/>
  <c r="AD82" i="2"/>
  <c r="AD80" i="2" s="1"/>
  <c r="AD81" i="2" s="1"/>
  <c r="J14" i="2"/>
  <c r="G79" i="2" l="1"/>
  <c r="J26" i="2"/>
  <c r="AH8" i="2"/>
  <c r="J6" i="2"/>
  <c r="J12" i="2"/>
  <c r="J53" i="2"/>
  <c r="J65" i="2"/>
  <c r="J56" i="2"/>
  <c r="J35" i="2"/>
  <c r="M35" i="2" s="1"/>
  <c r="J68" i="2"/>
  <c r="J9" i="2"/>
  <c r="M9" i="2" s="1"/>
  <c r="J52" i="2"/>
  <c r="M52" i="2" s="1"/>
  <c r="M60" i="2"/>
  <c r="M32" i="2"/>
  <c r="J7" i="2"/>
  <c r="J62" i="2"/>
  <c r="J40" i="2"/>
  <c r="J48" i="2"/>
  <c r="J33" i="2"/>
  <c r="D80" i="2"/>
  <c r="F81" i="2"/>
  <c r="M50" i="2"/>
  <c r="J42" i="2"/>
  <c r="M78" i="2"/>
  <c r="P2" i="2"/>
  <c r="M14" i="2"/>
  <c r="M16" i="2"/>
  <c r="M28" i="2"/>
  <c r="J57" i="2"/>
  <c r="M22" i="2"/>
  <c r="M38" i="2"/>
  <c r="M11" i="2"/>
  <c r="M29" i="2"/>
  <c r="M58" i="2"/>
  <c r="M45" i="2"/>
  <c r="J31" i="2"/>
  <c r="M76" i="2"/>
  <c r="M72" i="2"/>
  <c r="J66" i="2"/>
  <c r="M55" i="2"/>
  <c r="M67" i="2"/>
  <c r="M44" i="2"/>
  <c r="M13" i="2"/>
  <c r="P61" i="2"/>
  <c r="P75" i="2"/>
  <c r="M69" i="2"/>
  <c r="M20" i="2"/>
  <c r="M47" i="2"/>
  <c r="J36" i="2"/>
  <c r="M51" i="2"/>
  <c r="M10" i="2"/>
  <c r="M17" i="2"/>
  <c r="M6" i="2"/>
  <c r="M18" i="2"/>
  <c r="J34" i="2"/>
  <c r="M23" i="2"/>
  <c r="M59" i="2"/>
  <c r="P71" i="2"/>
  <c r="M63" i="2"/>
  <c r="M43" i="2"/>
  <c r="M27" i="2"/>
  <c r="S77" i="2"/>
  <c r="M15" i="2"/>
  <c r="M73" i="2"/>
  <c r="M5" i="2"/>
  <c r="M41" i="2"/>
  <c r="M19" i="2"/>
  <c r="M37" i="2"/>
  <c r="M30" i="2"/>
  <c r="M64" i="2"/>
  <c r="M70" i="2"/>
  <c r="P74" i="2"/>
  <c r="M4" i="2"/>
  <c r="V25" i="2"/>
  <c r="M33" i="2" l="1"/>
  <c r="P11" i="2"/>
  <c r="M56" i="2"/>
  <c r="M26" i="2"/>
  <c r="M68" i="2"/>
  <c r="M12" i="2"/>
  <c r="AK8" i="2"/>
  <c r="P47" i="2"/>
  <c r="M65" i="2"/>
  <c r="M48" i="2"/>
  <c r="M62" i="2"/>
  <c r="P32" i="2"/>
  <c r="M53" i="2"/>
  <c r="P60" i="2"/>
  <c r="M40" i="2"/>
  <c r="M7" i="2"/>
  <c r="P45" i="2"/>
  <c r="P55" i="2"/>
  <c r="P76" i="2"/>
  <c r="P16" i="2"/>
  <c r="P72" i="2"/>
  <c r="P58" i="2"/>
  <c r="P51" i="2"/>
  <c r="M31" i="2"/>
  <c r="P30" i="2"/>
  <c r="P27" i="2"/>
  <c r="P64" i="2"/>
  <c r="P14" i="2"/>
  <c r="S74" i="2"/>
  <c r="P41" i="2"/>
  <c r="Y25" i="2"/>
  <c r="P6" i="2"/>
  <c r="J79" i="2"/>
  <c r="P37" i="2"/>
  <c r="P35" i="2"/>
  <c r="S71" i="2"/>
  <c r="S75" i="2"/>
  <c r="P28" i="2"/>
  <c r="P29" i="2"/>
  <c r="M57" i="2"/>
  <c r="P70" i="2"/>
  <c r="P15" i="2"/>
  <c r="P59" i="2"/>
  <c r="P23" i="2"/>
  <c r="P18" i="2"/>
  <c r="P10" i="2"/>
  <c r="M36" i="2"/>
  <c r="P44" i="2"/>
  <c r="P67" i="2"/>
  <c r="P73" i="2"/>
  <c r="P78" i="2"/>
  <c r="S2" i="2"/>
  <c r="P5" i="2"/>
  <c r="P43" i="2"/>
  <c r="M34" i="2"/>
  <c r="P17" i="2"/>
  <c r="P13" i="2"/>
  <c r="P38" i="2"/>
  <c r="P22" i="2"/>
  <c r="V77" i="2"/>
  <c r="S61" i="2"/>
  <c r="M66" i="2"/>
  <c r="P9" i="2"/>
  <c r="P50" i="2"/>
  <c r="P52" i="2"/>
  <c r="M79" i="2"/>
  <c r="P4" i="2"/>
  <c r="P19" i="2"/>
  <c r="P63" i="2"/>
  <c r="P20" i="2"/>
  <c r="P69" i="2"/>
  <c r="M42" i="2"/>
  <c r="G80" i="2"/>
  <c r="D81" i="2"/>
  <c r="P7" i="2" l="1"/>
  <c r="P68" i="2"/>
  <c r="S45" i="2"/>
  <c r="P62" i="2"/>
  <c r="S11" i="2"/>
  <c r="P56" i="2"/>
  <c r="AN8" i="2"/>
  <c r="S60" i="2"/>
  <c r="S72" i="2"/>
  <c r="P65" i="2"/>
  <c r="P12" i="2"/>
  <c r="S37" i="2"/>
  <c r="P40" i="2"/>
  <c r="P33" i="2"/>
  <c r="P48" i="2"/>
  <c r="P26" i="2"/>
  <c r="P53" i="2"/>
  <c r="S32" i="2"/>
  <c r="S47" i="2"/>
  <c r="S63" i="2"/>
  <c r="S22" i="2"/>
  <c r="S17" i="2"/>
  <c r="G81" i="2"/>
  <c r="J80" i="2"/>
  <c r="S52" i="2"/>
  <c r="S38" i="2"/>
  <c r="S5" i="2"/>
  <c r="S70" i="2"/>
  <c r="V75" i="2"/>
  <c r="S6" i="2"/>
  <c r="S68" i="2"/>
  <c r="S76" i="2"/>
  <c r="S30" i="2"/>
  <c r="S67" i="2"/>
  <c r="S13" i="2"/>
  <c r="S18" i="2"/>
  <c r="P42" i="2"/>
  <c r="S50" i="2"/>
  <c r="S9" i="2"/>
  <c r="S73" i="2"/>
  <c r="S44" i="2"/>
  <c r="S59" i="2"/>
  <c r="V71" i="2"/>
  <c r="S27" i="2"/>
  <c r="S16" i="2"/>
  <c r="S4" i="2"/>
  <c r="S10" i="2"/>
  <c r="S19" i="2"/>
  <c r="P66" i="2"/>
  <c r="P34" i="2"/>
  <c r="S78" i="2"/>
  <c r="V2" i="2"/>
  <c r="S15" i="2"/>
  <c r="AB25" i="2"/>
  <c r="S69" i="2"/>
  <c r="V61" i="2"/>
  <c r="Y77" i="2"/>
  <c r="S29" i="2"/>
  <c r="S41" i="2"/>
  <c r="S14" i="2"/>
  <c r="S58" i="2"/>
  <c r="S23" i="2"/>
  <c r="V74" i="2"/>
  <c r="S20" i="2"/>
  <c r="S43" i="2"/>
  <c r="P36" i="2"/>
  <c r="P57" i="2"/>
  <c r="S28" i="2"/>
  <c r="S35" i="2"/>
  <c r="S64" i="2"/>
  <c r="P31" i="2"/>
  <c r="S51" i="2"/>
  <c r="S55" i="2"/>
  <c r="V45" i="2" l="1"/>
  <c r="S26" i="2"/>
  <c r="S65" i="2"/>
  <c r="V72" i="2"/>
  <c r="V60" i="2"/>
  <c r="S62" i="2"/>
  <c r="V47" i="2"/>
  <c r="S48" i="2"/>
  <c r="S40" i="2"/>
  <c r="S56" i="2"/>
  <c r="V37" i="2"/>
  <c r="S12" i="2"/>
  <c r="S7" i="2"/>
  <c r="V32" i="2"/>
  <c r="V11" i="2"/>
  <c r="S53" i="2"/>
  <c r="S33" i="2"/>
  <c r="AQ8" i="2"/>
  <c r="V23" i="2"/>
  <c r="S79" i="2"/>
  <c r="V4" i="2"/>
  <c r="V69" i="2"/>
  <c r="P79" i="2"/>
  <c r="V50" i="2"/>
  <c r="V52" i="2"/>
  <c r="V22" i="2"/>
  <c r="V20" i="2"/>
  <c r="V14" i="2"/>
  <c r="V15" i="2"/>
  <c r="V19" i="2"/>
  <c r="V67" i="2"/>
  <c r="V38" i="2"/>
  <c r="M80" i="2"/>
  <c r="J81" i="2"/>
  <c r="V70" i="2"/>
  <c r="V55" i="2"/>
  <c r="V28" i="2"/>
  <c r="V41" i="2"/>
  <c r="Y75" i="2"/>
  <c r="S34" i="2"/>
  <c r="S31" i="2"/>
  <c r="S57" i="2"/>
  <c r="V64" i="2"/>
  <c r="S66" i="2"/>
  <c r="Y71" i="2"/>
  <c r="V35" i="2"/>
  <c r="V29" i="2"/>
  <c r="V10" i="2"/>
  <c r="V58" i="2"/>
  <c r="V44" i="2"/>
  <c r="S42" i="2"/>
  <c r="V63" i="2"/>
  <c r="V13" i="2"/>
  <c r="V17" i="2"/>
  <c r="S36" i="2"/>
  <c r="V43" i="2"/>
  <c r="V78" i="2"/>
  <c r="Y2" i="2"/>
  <c r="V27" i="2"/>
  <c r="V73" i="2"/>
  <c r="V18" i="2"/>
  <c r="V76" i="2"/>
  <c r="V68" i="2"/>
  <c r="V5" i="2"/>
  <c r="V51" i="2"/>
  <c r="Y61" i="2"/>
  <c r="V30" i="2"/>
  <c r="V6" i="2"/>
  <c r="Y74" i="2"/>
  <c r="AB77" i="2"/>
  <c r="AE25" i="2"/>
  <c r="V16" i="2"/>
  <c r="V59" i="2"/>
  <c r="V9" i="2"/>
  <c r="Y60" i="2" l="1"/>
  <c r="Y45" i="2"/>
  <c r="V26" i="2"/>
  <c r="V33" i="2"/>
  <c r="Y47" i="2"/>
  <c r="V53" i="2"/>
  <c r="Y11" i="2"/>
  <c r="Y32" i="2"/>
  <c r="Y37" i="2"/>
  <c r="Y72" i="2"/>
  <c r="V56" i="2"/>
  <c r="V40" i="2"/>
  <c r="V62" i="2"/>
  <c r="V65" i="2"/>
  <c r="V12" i="2"/>
  <c r="V48" i="2"/>
  <c r="Y76" i="2"/>
  <c r="Y17" i="2"/>
  <c r="AT8" i="2"/>
  <c r="V7" i="2"/>
  <c r="Y6" i="2"/>
  <c r="Y28" i="2"/>
  <c r="AB61" i="2"/>
  <c r="Y64" i="2"/>
  <c r="V31" i="2"/>
  <c r="V34" i="2"/>
  <c r="Y70" i="2"/>
  <c r="Y15" i="2"/>
  <c r="Y5" i="2"/>
  <c r="Y27" i="2"/>
  <c r="Y58" i="2"/>
  <c r="Y29" i="2"/>
  <c r="Y67" i="2"/>
  <c r="Y22" i="2"/>
  <c r="Y4" i="2"/>
  <c r="Y55" i="2"/>
  <c r="Y19" i="2"/>
  <c r="Y52" i="2"/>
  <c r="Y13" i="2"/>
  <c r="M81" i="2"/>
  <c r="P80" i="2"/>
  <c r="AB74" i="2"/>
  <c r="V42" i="2"/>
  <c r="AB75" i="2"/>
  <c r="Y14" i="2"/>
  <c r="Y50" i="2"/>
  <c r="AE77" i="2"/>
  <c r="Y30" i="2"/>
  <c r="Y43" i="2"/>
  <c r="Y44" i="2"/>
  <c r="Y20" i="2"/>
  <c r="AH25" i="2"/>
  <c r="Y51" i="2"/>
  <c r="Y41" i="2"/>
  <c r="Y59" i="2"/>
  <c r="Y68" i="2"/>
  <c r="Y10" i="2"/>
  <c r="Y73" i="2"/>
  <c r="Y35" i="2"/>
  <c r="Y78" i="2"/>
  <c r="AB2" i="2"/>
  <c r="V36" i="2"/>
  <c r="V66" i="2"/>
  <c r="V57" i="2"/>
  <c r="Y9" i="2"/>
  <c r="Y16" i="2"/>
  <c r="Y18" i="2"/>
  <c r="Y63" i="2"/>
  <c r="AB71" i="2"/>
  <c r="Y38" i="2"/>
  <c r="Y69" i="2"/>
  <c r="Y23" i="2"/>
  <c r="AB17" i="2" l="1"/>
  <c r="AB10" i="2"/>
  <c r="Y65" i="2"/>
  <c r="AB72" i="2"/>
  <c r="Y56" i="2"/>
  <c r="AB11" i="2"/>
  <c r="AE11" i="2" s="1"/>
  <c r="AH11" i="2" s="1"/>
  <c r="AK11" i="2" s="1"/>
  <c r="AN11" i="2" s="1"/>
  <c r="AQ11" i="2" s="1"/>
  <c r="AT11" i="2" s="1"/>
  <c r="AW11" i="2" s="1"/>
  <c r="AZ11" i="2" s="1"/>
  <c r="BC11" i="2" s="1"/>
  <c r="Y33" i="2"/>
  <c r="AB45" i="2"/>
  <c r="AE45" i="2" s="1"/>
  <c r="AH45" i="2" s="1"/>
  <c r="AK45" i="2" s="1"/>
  <c r="AN45" i="2" s="1"/>
  <c r="AQ45" i="2" s="1"/>
  <c r="AT45" i="2" s="1"/>
  <c r="AW45" i="2" s="1"/>
  <c r="AZ45" i="2" s="1"/>
  <c r="BC45" i="2" s="1"/>
  <c r="AB60" i="2"/>
  <c r="Y7" i="2"/>
  <c r="AB32" i="2"/>
  <c r="Y53" i="2"/>
  <c r="Y48" i="2"/>
  <c r="Y62" i="2"/>
  <c r="AB47" i="2"/>
  <c r="AE47" i="2" s="1"/>
  <c r="AH47" i="2" s="1"/>
  <c r="AK47" i="2" s="1"/>
  <c r="AN47" i="2" s="1"/>
  <c r="AQ47" i="2" s="1"/>
  <c r="AT47" i="2" s="1"/>
  <c r="AW47" i="2" s="1"/>
  <c r="AZ47" i="2" s="1"/>
  <c r="BC47" i="2" s="1"/>
  <c r="Y26" i="2"/>
  <c r="Y12" i="2"/>
  <c r="AW8" i="2"/>
  <c r="AB76" i="2"/>
  <c r="AE76" i="2" s="1"/>
  <c r="AH76" i="2" s="1"/>
  <c r="AK76" i="2" s="1"/>
  <c r="AN76" i="2" s="1"/>
  <c r="AQ76" i="2" s="1"/>
  <c r="AT76" i="2" s="1"/>
  <c r="AW76" i="2" s="1"/>
  <c r="AZ76" i="2" s="1"/>
  <c r="BC76" i="2" s="1"/>
  <c r="Y40" i="2"/>
  <c r="AB37" i="2"/>
  <c r="AE75" i="2"/>
  <c r="AH75" i="2" s="1"/>
  <c r="AK75" i="2" s="1"/>
  <c r="AN75" i="2" s="1"/>
  <c r="AQ75" i="2" s="1"/>
  <c r="AT75" i="2" s="1"/>
  <c r="AW75" i="2" s="1"/>
  <c r="AZ75" i="2" s="1"/>
  <c r="BC75" i="2" s="1"/>
  <c r="Y31" i="2"/>
  <c r="AE61" i="2"/>
  <c r="AB44" i="2"/>
  <c r="AH77" i="2"/>
  <c r="AB50" i="2"/>
  <c r="AE50" i="2" s="1"/>
  <c r="AH50" i="2" s="1"/>
  <c r="AK50" i="2" s="1"/>
  <c r="AN50" i="2" s="1"/>
  <c r="AQ50" i="2" s="1"/>
  <c r="AT50" i="2" s="1"/>
  <c r="AW50" i="2" s="1"/>
  <c r="AZ50" i="2" s="1"/>
  <c r="BC50" i="2" s="1"/>
  <c r="AB67" i="2"/>
  <c r="AE71" i="2"/>
  <c r="Y66" i="2"/>
  <c r="AB20" i="2"/>
  <c r="AE74" i="2"/>
  <c r="AB13" i="2"/>
  <c r="AB55" i="2"/>
  <c r="AB64" i="2"/>
  <c r="AB9" i="2"/>
  <c r="AB70" i="2"/>
  <c r="AB69" i="2"/>
  <c r="AB18" i="2"/>
  <c r="AB41" i="2"/>
  <c r="AK25" i="2"/>
  <c r="AN25" i="2" s="1"/>
  <c r="AQ25" i="2" s="1"/>
  <c r="AT25" i="2" s="1"/>
  <c r="AW25" i="2" s="1"/>
  <c r="AZ25" i="2" s="1"/>
  <c r="BC25" i="2" s="1"/>
  <c r="AB30" i="2"/>
  <c r="AB14" i="2"/>
  <c r="AB4" i="2"/>
  <c r="AB27" i="2"/>
  <c r="AB35" i="2"/>
  <c r="AB58" i="2"/>
  <c r="AE58" i="2" s="1"/>
  <c r="AH58" i="2" s="1"/>
  <c r="AK58" i="2" s="1"/>
  <c r="AN58" i="2" s="1"/>
  <c r="AQ58" i="2" s="1"/>
  <c r="AT58" i="2" s="1"/>
  <c r="AW58" i="2" s="1"/>
  <c r="AZ58" i="2" s="1"/>
  <c r="BC58" i="2" s="1"/>
  <c r="AB68" i="2"/>
  <c r="AB59" i="2"/>
  <c r="AB29" i="2"/>
  <c r="AB16" i="2"/>
  <c r="Y36" i="2"/>
  <c r="AB43" i="2"/>
  <c r="AB52" i="2"/>
  <c r="AB19" i="2"/>
  <c r="V79" i="2"/>
  <c r="AB22" i="2"/>
  <c r="AB15" i="2"/>
  <c r="Y34" i="2"/>
  <c r="AB38" i="2"/>
  <c r="AE38" i="2" s="1"/>
  <c r="AH38" i="2" s="1"/>
  <c r="AK38" i="2" s="1"/>
  <c r="AN38" i="2" s="1"/>
  <c r="AQ38" i="2" s="1"/>
  <c r="AT38" i="2" s="1"/>
  <c r="AW38" i="2" s="1"/>
  <c r="AZ38" i="2" s="1"/>
  <c r="BC38" i="2" s="1"/>
  <c r="AB51" i="2"/>
  <c r="AB63" i="2"/>
  <c r="AB5" i="2"/>
  <c r="AB23" i="2"/>
  <c r="Y57" i="2"/>
  <c r="AB78" i="2"/>
  <c r="AE2" i="2"/>
  <c r="AB73" i="2"/>
  <c r="Y42" i="2"/>
  <c r="S80" i="2"/>
  <c r="P81" i="2"/>
  <c r="AB28" i="2"/>
  <c r="AB6" i="2"/>
  <c r="AE10" i="2" l="1"/>
  <c r="AH10" i="2" s="1"/>
  <c r="AK10" i="2" s="1"/>
  <c r="AN10" i="2" s="1"/>
  <c r="AQ10" i="2" s="1"/>
  <c r="AT10" i="2" s="1"/>
  <c r="AW10" i="2" s="1"/>
  <c r="AZ10" i="2" s="1"/>
  <c r="BC10" i="2" s="1"/>
  <c r="AB31" i="2"/>
  <c r="AE31" i="2" s="1"/>
  <c r="AH31" i="2" s="1"/>
  <c r="AK31" i="2" s="1"/>
  <c r="AN31" i="2" s="1"/>
  <c r="AQ31" i="2" s="1"/>
  <c r="AT31" i="2" s="1"/>
  <c r="AW31" i="2" s="1"/>
  <c r="AZ31" i="2" s="1"/>
  <c r="BC31" i="2" s="1"/>
  <c r="AE37" i="2"/>
  <c r="AE32" i="2"/>
  <c r="AB7" i="2"/>
  <c r="AE7" i="2" s="1"/>
  <c r="AH7" i="2" s="1"/>
  <c r="AK7" i="2" s="1"/>
  <c r="AN7" i="2" s="1"/>
  <c r="AQ7" i="2" s="1"/>
  <c r="AT7" i="2" s="1"/>
  <c r="AW7" i="2" s="1"/>
  <c r="AZ7" i="2" s="1"/>
  <c r="BC7" i="2" s="1"/>
  <c r="AB12" i="2"/>
  <c r="AE12" i="2" s="1"/>
  <c r="AH12" i="2" s="1"/>
  <c r="AK12" i="2" s="1"/>
  <c r="AN12" i="2" s="1"/>
  <c r="AQ12" i="2" s="1"/>
  <c r="AT12" i="2" s="1"/>
  <c r="AW12" i="2" s="1"/>
  <c r="AZ12" i="2" s="1"/>
  <c r="BC12" i="2" s="1"/>
  <c r="AB65" i="2"/>
  <c r="AE65" i="2" s="1"/>
  <c r="AH65" i="2" s="1"/>
  <c r="AK65" i="2" s="1"/>
  <c r="AN65" i="2" s="1"/>
  <c r="AQ65" i="2" s="1"/>
  <c r="AT65" i="2" s="1"/>
  <c r="AW65" i="2" s="1"/>
  <c r="AZ65" i="2" s="1"/>
  <c r="BC65" i="2" s="1"/>
  <c r="AB48" i="2"/>
  <c r="AE35" i="2"/>
  <c r="Y79" i="2"/>
  <c r="AZ8" i="2"/>
  <c r="AE60" i="2"/>
  <c r="AB56" i="2"/>
  <c r="AB40" i="2"/>
  <c r="AB26" i="2"/>
  <c r="AE26" i="2" s="1"/>
  <c r="AH26" i="2" s="1"/>
  <c r="AK26" i="2" s="1"/>
  <c r="AN26" i="2" s="1"/>
  <c r="AQ26" i="2" s="1"/>
  <c r="AT26" i="2" s="1"/>
  <c r="AW26" i="2" s="1"/>
  <c r="AZ26" i="2" s="1"/>
  <c r="BC26" i="2" s="1"/>
  <c r="AE72" i="2"/>
  <c r="AH72" i="2" s="1"/>
  <c r="AK72" i="2" s="1"/>
  <c r="AN72" i="2" s="1"/>
  <c r="AQ72" i="2" s="1"/>
  <c r="AT72" i="2" s="1"/>
  <c r="AW72" i="2" s="1"/>
  <c r="AZ72" i="2" s="1"/>
  <c r="BC72" i="2" s="1"/>
  <c r="AE17" i="2"/>
  <c r="AE29" i="2"/>
  <c r="AH29" i="2" s="1"/>
  <c r="AK29" i="2" s="1"/>
  <c r="AN29" i="2" s="1"/>
  <c r="AQ29" i="2" s="1"/>
  <c r="AT29" i="2" s="1"/>
  <c r="AW29" i="2" s="1"/>
  <c r="AZ29" i="2" s="1"/>
  <c r="BC29" i="2" s="1"/>
  <c r="AB62" i="2"/>
  <c r="AB53" i="2"/>
  <c r="AB33" i="2"/>
  <c r="V80" i="2"/>
  <c r="S81" i="2"/>
  <c r="AE30" i="2"/>
  <c r="AH30" i="2" s="1"/>
  <c r="AK30" i="2" s="1"/>
  <c r="AN30" i="2" s="1"/>
  <c r="AQ30" i="2" s="1"/>
  <c r="AT30" i="2" s="1"/>
  <c r="AW30" i="2" s="1"/>
  <c r="AZ30" i="2" s="1"/>
  <c r="BC30" i="2" s="1"/>
  <c r="AE6" i="2"/>
  <c r="AH6" i="2" s="1"/>
  <c r="AK6" i="2" s="1"/>
  <c r="AN6" i="2" s="1"/>
  <c r="AQ6" i="2" s="1"/>
  <c r="AT6" i="2" s="1"/>
  <c r="AW6" i="2" s="1"/>
  <c r="AZ6" i="2" s="1"/>
  <c r="BC6" i="2" s="1"/>
  <c r="AE51" i="2"/>
  <c r="AH51" i="2" s="1"/>
  <c r="AK51" i="2" s="1"/>
  <c r="AN51" i="2" s="1"/>
  <c r="AQ51" i="2" s="1"/>
  <c r="AT51" i="2" s="1"/>
  <c r="AW51" i="2" s="1"/>
  <c r="AZ51" i="2" s="1"/>
  <c r="BC51" i="2" s="1"/>
  <c r="AE15" i="2"/>
  <c r="AH15" i="2" s="1"/>
  <c r="AK15" i="2" s="1"/>
  <c r="AN15" i="2" s="1"/>
  <c r="AQ15" i="2" s="1"/>
  <c r="AT15" i="2" s="1"/>
  <c r="AW15" i="2" s="1"/>
  <c r="AZ15" i="2" s="1"/>
  <c r="BC15" i="2" s="1"/>
  <c r="AE43" i="2"/>
  <c r="AE4" i="2"/>
  <c r="AE70" i="2"/>
  <c r="AE64" i="2"/>
  <c r="AH64" i="2" s="1"/>
  <c r="AK64" i="2" s="1"/>
  <c r="AN64" i="2" s="1"/>
  <c r="AQ64" i="2" s="1"/>
  <c r="AT64" i="2" s="1"/>
  <c r="AW64" i="2" s="1"/>
  <c r="AZ64" i="2" s="1"/>
  <c r="BC64" i="2" s="1"/>
  <c r="AE55" i="2"/>
  <c r="AH55" i="2" s="1"/>
  <c r="AK55" i="2" s="1"/>
  <c r="AN55" i="2" s="1"/>
  <c r="AQ55" i="2" s="1"/>
  <c r="AT55" i="2" s="1"/>
  <c r="AW55" i="2" s="1"/>
  <c r="AZ55" i="2" s="1"/>
  <c r="BC55" i="2" s="1"/>
  <c r="AE20" i="2"/>
  <c r="AK77" i="2"/>
  <c r="AE73" i="2"/>
  <c r="AH73" i="2" s="1"/>
  <c r="AK73" i="2" s="1"/>
  <c r="AN73" i="2" s="1"/>
  <c r="AQ73" i="2" s="1"/>
  <c r="AT73" i="2" s="1"/>
  <c r="AW73" i="2" s="1"/>
  <c r="AZ73" i="2" s="1"/>
  <c r="BC73" i="2" s="1"/>
  <c r="AE59" i="2"/>
  <c r="AH59" i="2" s="1"/>
  <c r="AK59" i="2" s="1"/>
  <c r="AN59" i="2" s="1"/>
  <c r="AQ59" i="2" s="1"/>
  <c r="AT59" i="2" s="1"/>
  <c r="AW59" i="2" s="1"/>
  <c r="AZ59" i="2" s="1"/>
  <c r="BC59" i="2" s="1"/>
  <c r="AE27" i="2"/>
  <c r="AE14" i="2"/>
  <c r="AE18" i="2"/>
  <c r="AE13" i="2"/>
  <c r="AH13" i="2" s="1"/>
  <c r="AK13" i="2" s="1"/>
  <c r="AN13" i="2" s="1"/>
  <c r="AQ13" i="2" s="1"/>
  <c r="AT13" i="2" s="1"/>
  <c r="AW13" i="2" s="1"/>
  <c r="AZ13" i="2" s="1"/>
  <c r="BC13" i="2" s="1"/>
  <c r="AH74" i="2"/>
  <c r="AK74" i="2" s="1"/>
  <c r="AN74" i="2" s="1"/>
  <c r="AQ74" i="2" s="1"/>
  <c r="AT74" i="2" s="1"/>
  <c r="AW74" i="2" s="1"/>
  <c r="AZ74" i="2" s="1"/>
  <c r="BC74" i="2" s="1"/>
  <c r="AE28" i="2"/>
  <c r="AH28" i="2" s="1"/>
  <c r="AK28" i="2" s="1"/>
  <c r="AN28" i="2" s="1"/>
  <c r="AQ28" i="2" s="1"/>
  <c r="AT28" i="2" s="1"/>
  <c r="AW28" i="2" s="1"/>
  <c r="AZ28" i="2" s="1"/>
  <c r="BC28" i="2" s="1"/>
  <c r="AE63" i="2"/>
  <c r="AH63" i="2" s="1"/>
  <c r="AK63" i="2" s="1"/>
  <c r="AN63" i="2" s="1"/>
  <c r="AQ63" i="2" s="1"/>
  <c r="AT63" i="2" s="1"/>
  <c r="AW63" i="2" s="1"/>
  <c r="AZ63" i="2" s="1"/>
  <c r="BC63" i="2" s="1"/>
  <c r="AE23" i="2"/>
  <c r="AE16" i="2"/>
  <c r="AE41" i="2"/>
  <c r="AE44" i="2"/>
  <c r="AH71" i="2"/>
  <c r="AK71" i="2" s="1"/>
  <c r="AN71" i="2" s="1"/>
  <c r="AQ71" i="2" s="1"/>
  <c r="AT71" i="2" s="1"/>
  <c r="AW71" i="2" s="1"/>
  <c r="AZ71" i="2" s="1"/>
  <c r="BC71" i="2" s="1"/>
  <c r="AE22" i="2"/>
  <c r="AE9" i="2"/>
  <c r="AH9" i="2" s="1"/>
  <c r="AK9" i="2" s="1"/>
  <c r="AN9" i="2" s="1"/>
  <c r="AQ9" i="2" s="1"/>
  <c r="AT9" i="2" s="1"/>
  <c r="AW9" i="2" s="1"/>
  <c r="AZ9" i="2" s="1"/>
  <c r="BC9" i="2" s="1"/>
  <c r="AE5" i="2"/>
  <c r="AB34" i="2"/>
  <c r="AE19" i="2"/>
  <c r="AH19" i="2" s="1"/>
  <c r="AK19" i="2" s="1"/>
  <c r="AN19" i="2" s="1"/>
  <c r="AQ19" i="2" s="1"/>
  <c r="AT19" i="2" s="1"/>
  <c r="AW19" i="2" s="1"/>
  <c r="AZ19" i="2" s="1"/>
  <c r="BC19" i="2" s="1"/>
  <c r="AE67" i="2"/>
  <c r="AH67" i="2" s="1"/>
  <c r="AK67" i="2" s="1"/>
  <c r="AN67" i="2" s="1"/>
  <c r="AQ67" i="2" s="1"/>
  <c r="AT67" i="2" s="1"/>
  <c r="AW67" i="2" s="1"/>
  <c r="AZ67" i="2" s="1"/>
  <c r="BC67" i="2" s="1"/>
  <c r="AE52" i="2"/>
  <c r="AB36" i="2"/>
  <c r="AE36" i="2" s="1"/>
  <c r="AH36" i="2" s="1"/>
  <c r="AK36" i="2" s="1"/>
  <c r="AN36" i="2" s="1"/>
  <c r="AQ36" i="2" s="1"/>
  <c r="AT36" i="2" s="1"/>
  <c r="AW36" i="2" s="1"/>
  <c r="AZ36" i="2" s="1"/>
  <c r="BC36" i="2" s="1"/>
  <c r="AE78" i="2"/>
  <c r="AH2" i="2"/>
  <c r="AB42" i="2"/>
  <c r="AH61" i="2"/>
  <c r="AB57" i="2"/>
  <c r="AE68" i="2"/>
  <c r="AH68" i="2" s="1"/>
  <c r="AK68" i="2" s="1"/>
  <c r="AN68" i="2" s="1"/>
  <c r="AQ68" i="2" s="1"/>
  <c r="AT68" i="2" s="1"/>
  <c r="AW68" i="2" s="1"/>
  <c r="AZ68" i="2" s="1"/>
  <c r="BC68" i="2" s="1"/>
  <c r="AE69" i="2"/>
  <c r="AH69" i="2" s="1"/>
  <c r="AK69" i="2" s="1"/>
  <c r="AN69" i="2" s="1"/>
  <c r="AQ69" i="2" s="1"/>
  <c r="AT69" i="2" s="1"/>
  <c r="AW69" i="2" s="1"/>
  <c r="AZ69" i="2" s="1"/>
  <c r="BC69" i="2" s="1"/>
  <c r="AB66" i="2"/>
  <c r="BC8" i="2" l="1"/>
  <c r="AH32" i="2"/>
  <c r="AK32" i="2" s="1"/>
  <c r="AN32" i="2" s="1"/>
  <c r="AQ32" i="2" s="1"/>
  <c r="AT32" i="2" s="1"/>
  <c r="AW32" i="2" s="1"/>
  <c r="AZ32" i="2" s="1"/>
  <c r="BC32" i="2" s="1"/>
  <c r="AH17" i="2"/>
  <c r="AK17" i="2" s="1"/>
  <c r="AN17" i="2" s="1"/>
  <c r="AQ17" i="2" s="1"/>
  <c r="AT17" i="2" s="1"/>
  <c r="AW17" i="2" s="1"/>
  <c r="AZ17" i="2" s="1"/>
  <c r="BC17" i="2" s="1"/>
  <c r="AE48" i="2"/>
  <c r="AH48" i="2" s="1"/>
  <c r="AK48" i="2" s="1"/>
  <c r="AN48" i="2" s="1"/>
  <c r="AQ48" i="2" s="1"/>
  <c r="AT48" i="2" s="1"/>
  <c r="AW48" i="2" s="1"/>
  <c r="AZ48" i="2" s="1"/>
  <c r="BC48" i="2" s="1"/>
  <c r="AE40" i="2"/>
  <c r="AH40" i="2" s="1"/>
  <c r="AK40" i="2" s="1"/>
  <c r="AN40" i="2" s="1"/>
  <c r="AQ40" i="2" s="1"/>
  <c r="AT40" i="2" s="1"/>
  <c r="AW40" i="2" s="1"/>
  <c r="AZ40" i="2" s="1"/>
  <c r="BC40" i="2" s="1"/>
  <c r="AH60" i="2"/>
  <c r="AK60" i="2" s="1"/>
  <c r="AN60" i="2" s="1"/>
  <c r="AQ60" i="2" s="1"/>
  <c r="AT60" i="2" s="1"/>
  <c r="AW60" i="2" s="1"/>
  <c r="AZ60" i="2" s="1"/>
  <c r="BC60" i="2" s="1"/>
  <c r="AH35" i="2"/>
  <c r="AK35" i="2" s="1"/>
  <c r="AN35" i="2" s="1"/>
  <c r="AQ35" i="2" s="1"/>
  <c r="AT35" i="2" s="1"/>
  <c r="AW35" i="2" s="1"/>
  <c r="AZ35" i="2" s="1"/>
  <c r="BC35" i="2" s="1"/>
  <c r="AE33" i="2"/>
  <c r="AH33" i="2" s="1"/>
  <c r="AK33" i="2" s="1"/>
  <c r="AN33" i="2" s="1"/>
  <c r="AQ33" i="2" s="1"/>
  <c r="AT33" i="2" s="1"/>
  <c r="AW33" i="2" s="1"/>
  <c r="AZ33" i="2" s="1"/>
  <c r="BC33" i="2" s="1"/>
  <c r="AE53" i="2"/>
  <c r="AH53" i="2" s="1"/>
  <c r="AK53" i="2" s="1"/>
  <c r="AN53" i="2" s="1"/>
  <c r="AQ53" i="2" s="1"/>
  <c r="AT53" i="2" s="1"/>
  <c r="AW53" i="2" s="1"/>
  <c r="AZ53" i="2" s="1"/>
  <c r="BC53" i="2" s="1"/>
  <c r="AH37" i="2"/>
  <c r="AK37" i="2" s="1"/>
  <c r="AN37" i="2" s="1"/>
  <c r="AQ37" i="2" s="1"/>
  <c r="AT37" i="2" s="1"/>
  <c r="AW37" i="2" s="1"/>
  <c r="AZ37" i="2" s="1"/>
  <c r="BC37" i="2" s="1"/>
  <c r="AH52" i="2"/>
  <c r="AK52" i="2" s="1"/>
  <c r="AN52" i="2" s="1"/>
  <c r="AQ52" i="2" s="1"/>
  <c r="AT52" i="2" s="1"/>
  <c r="AW52" i="2" s="1"/>
  <c r="AZ52" i="2" s="1"/>
  <c r="BC52" i="2" s="1"/>
  <c r="AE56" i="2"/>
  <c r="AH56" i="2" s="1"/>
  <c r="AK56" i="2" s="1"/>
  <c r="AN56" i="2" s="1"/>
  <c r="AQ56" i="2" s="1"/>
  <c r="AT56" i="2" s="1"/>
  <c r="AW56" i="2" s="1"/>
  <c r="AZ56" i="2" s="1"/>
  <c r="BC56" i="2" s="1"/>
  <c r="AH22" i="2"/>
  <c r="AK22" i="2" s="1"/>
  <c r="AN22" i="2" s="1"/>
  <c r="AQ22" i="2" s="1"/>
  <c r="AT22" i="2" s="1"/>
  <c r="AW22" i="2" s="1"/>
  <c r="AZ22" i="2" s="1"/>
  <c r="BC22" i="2" s="1"/>
  <c r="AE62" i="2"/>
  <c r="AH62" i="2" s="1"/>
  <c r="AK62" i="2" s="1"/>
  <c r="AN62" i="2" s="1"/>
  <c r="AQ62" i="2" s="1"/>
  <c r="AT62" i="2" s="1"/>
  <c r="AW62" i="2" s="1"/>
  <c r="AZ62" i="2" s="1"/>
  <c r="BC62" i="2" s="1"/>
  <c r="V81" i="2"/>
  <c r="Y80" i="2"/>
  <c r="AK61" i="2"/>
  <c r="AN61" i="2" s="1"/>
  <c r="AQ61" i="2" s="1"/>
  <c r="AT61" i="2" s="1"/>
  <c r="AW61" i="2" s="1"/>
  <c r="AZ61" i="2" s="1"/>
  <c r="BC61" i="2" s="1"/>
  <c r="AE66" i="2"/>
  <c r="AH66" i="2" s="1"/>
  <c r="AK66" i="2" s="1"/>
  <c r="AN66" i="2" s="1"/>
  <c r="AQ66" i="2" s="1"/>
  <c r="AT66" i="2" s="1"/>
  <c r="AW66" i="2" s="1"/>
  <c r="AZ66" i="2" s="1"/>
  <c r="BC66" i="2" s="1"/>
  <c r="AH5" i="2"/>
  <c r="AK5" i="2" s="1"/>
  <c r="AN5" i="2" s="1"/>
  <c r="AQ5" i="2" s="1"/>
  <c r="AT5" i="2" s="1"/>
  <c r="AW5" i="2" s="1"/>
  <c r="AZ5" i="2" s="1"/>
  <c r="BC5" i="2" s="1"/>
  <c r="AH27" i="2"/>
  <c r="AK27" i="2" s="1"/>
  <c r="AN27" i="2" s="1"/>
  <c r="AQ27" i="2" s="1"/>
  <c r="AT27" i="2" s="1"/>
  <c r="AW27" i="2" s="1"/>
  <c r="AZ27" i="2" s="1"/>
  <c r="BC27" i="2" s="1"/>
  <c r="AH16" i="2"/>
  <c r="AK16" i="2" s="1"/>
  <c r="AN16" i="2" s="1"/>
  <c r="AQ16" i="2" s="1"/>
  <c r="AT16" i="2" s="1"/>
  <c r="AW16" i="2" s="1"/>
  <c r="AZ16" i="2" s="1"/>
  <c r="BC16" i="2" s="1"/>
  <c r="AH20" i="2"/>
  <c r="AK20" i="2" s="1"/>
  <c r="AN20" i="2" s="1"/>
  <c r="AQ20" i="2" s="1"/>
  <c r="AT20" i="2" s="1"/>
  <c r="AW20" i="2" s="1"/>
  <c r="AZ20" i="2" s="1"/>
  <c r="BC20" i="2" s="1"/>
  <c r="AH4" i="2"/>
  <c r="AH43" i="2"/>
  <c r="AK43" i="2" s="1"/>
  <c r="AN43" i="2" s="1"/>
  <c r="AQ43" i="2" s="1"/>
  <c r="AT43" i="2" s="1"/>
  <c r="AW43" i="2" s="1"/>
  <c r="AZ43" i="2" s="1"/>
  <c r="BC43" i="2" s="1"/>
  <c r="AE34" i="2"/>
  <c r="AH34" i="2" s="1"/>
  <c r="AK34" i="2" s="1"/>
  <c r="AN34" i="2" s="1"/>
  <c r="AQ34" i="2" s="1"/>
  <c r="AT34" i="2" s="1"/>
  <c r="AW34" i="2" s="1"/>
  <c r="AZ34" i="2" s="1"/>
  <c r="BC34" i="2" s="1"/>
  <c r="AH14" i="2"/>
  <c r="AK14" i="2" s="1"/>
  <c r="AN14" i="2" s="1"/>
  <c r="AQ14" i="2" s="1"/>
  <c r="AT14" i="2" s="1"/>
  <c r="AW14" i="2" s="1"/>
  <c r="AZ14" i="2" s="1"/>
  <c r="BC14" i="2" s="1"/>
  <c r="AN77" i="2"/>
  <c r="AQ77" i="2" s="1"/>
  <c r="AT77" i="2" s="1"/>
  <c r="AW77" i="2" s="1"/>
  <c r="AZ77" i="2" s="1"/>
  <c r="BC77" i="2" s="1"/>
  <c r="AB79" i="2"/>
  <c r="AE57" i="2"/>
  <c r="AH57" i="2" s="1"/>
  <c r="AK57" i="2" s="1"/>
  <c r="AN57" i="2" s="1"/>
  <c r="AQ57" i="2" s="1"/>
  <c r="AT57" i="2" s="1"/>
  <c r="AW57" i="2" s="1"/>
  <c r="AZ57" i="2" s="1"/>
  <c r="BC57" i="2" s="1"/>
  <c r="AH18" i="2"/>
  <c r="AK18" i="2" s="1"/>
  <c r="AN18" i="2" s="1"/>
  <c r="AQ18" i="2" s="1"/>
  <c r="AT18" i="2" s="1"/>
  <c r="AW18" i="2" s="1"/>
  <c r="AZ18" i="2" s="1"/>
  <c r="BC18" i="2" s="1"/>
  <c r="AH70" i="2"/>
  <c r="AK70" i="2" s="1"/>
  <c r="AN70" i="2" s="1"/>
  <c r="AQ70" i="2" s="1"/>
  <c r="AT70" i="2" s="1"/>
  <c r="AW70" i="2" s="1"/>
  <c r="AZ70" i="2" s="1"/>
  <c r="BC70" i="2" s="1"/>
  <c r="AH23" i="2"/>
  <c r="AK23" i="2" s="1"/>
  <c r="AN23" i="2" s="1"/>
  <c r="AQ23" i="2" s="1"/>
  <c r="AT23" i="2" s="1"/>
  <c r="AW23" i="2" s="1"/>
  <c r="AZ23" i="2" s="1"/>
  <c r="BC23" i="2" s="1"/>
  <c r="AE42" i="2"/>
  <c r="AH42" i="2" s="1"/>
  <c r="AK42" i="2" s="1"/>
  <c r="AN42" i="2" s="1"/>
  <c r="AQ42" i="2" s="1"/>
  <c r="AT42" i="2" s="1"/>
  <c r="AW42" i="2" s="1"/>
  <c r="AZ42" i="2" s="1"/>
  <c r="BC42" i="2" s="1"/>
  <c r="AH78" i="2"/>
  <c r="AK2" i="2"/>
  <c r="AH44" i="2"/>
  <c r="AK44" i="2" s="1"/>
  <c r="AN44" i="2" s="1"/>
  <c r="AQ44" i="2" s="1"/>
  <c r="AT44" i="2" s="1"/>
  <c r="AW44" i="2" s="1"/>
  <c r="AZ44" i="2" s="1"/>
  <c r="BC44" i="2" s="1"/>
  <c r="AH41" i="2"/>
  <c r="AK41" i="2" s="1"/>
  <c r="AN41" i="2" s="1"/>
  <c r="AQ41" i="2" s="1"/>
  <c r="AT41" i="2" s="1"/>
  <c r="AW41" i="2" s="1"/>
  <c r="AZ41" i="2" s="1"/>
  <c r="BC41" i="2" s="1"/>
  <c r="AH79" i="2" l="1"/>
  <c r="AK4" i="2"/>
  <c r="AE79" i="2"/>
  <c r="Y81" i="2"/>
  <c r="AB80" i="2"/>
  <c r="AK78" i="2"/>
  <c r="AN2" i="2"/>
  <c r="AK79" i="2" l="1"/>
  <c r="AN4" i="2"/>
  <c r="AN78" i="2"/>
  <c r="AQ2" i="2"/>
  <c r="AE80" i="2"/>
  <c r="AB81" i="2"/>
  <c r="AQ78" i="2" l="1"/>
  <c r="AT2" i="2"/>
  <c r="AE81" i="2"/>
  <c r="AH80" i="2"/>
  <c r="AN79" i="2"/>
  <c r="AQ4" i="2"/>
  <c r="AQ79" i="2" l="1"/>
  <c r="AT4" i="2"/>
  <c r="AH81" i="2"/>
  <c r="AK80" i="2"/>
  <c r="AT78" i="2"/>
  <c r="AW2" i="2"/>
  <c r="AW78" i="2" l="1"/>
  <c r="AZ2" i="2"/>
  <c r="AK81" i="2"/>
  <c r="AN80" i="2"/>
  <c r="AT79" i="2"/>
  <c r="AW4" i="2"/>
  <c r="AW79" i="2" l="1"/>
  <c r="AZ4" i="2"/>
  <c r="AN81" i="2"/>
  <c r="AQ80" i="2"/>
  <c r="AZ78" i="2"/>
  <c r="BC2" i="2"/>
  <c r="BC78" i="2" s="1"/>
  <c r="AQ81" i="2" l="1"/>
  <c r="AT80" i="2"/>
  <c r="AZ79" i="2"/>
  <c r="BC4" i="2"/>
  <c r="BC79" i="2" l="1"/>
  <c r="AW80" i="2"/>
  <c r="AT81" i="2"/>
  <c r="AW81" i="2" l="1"/>
  <c r="AZ80" i="2"/>
  <c r="BC80" i="2" l="1"/>
  <c r="BC81" i="2" s="1"/>
  <c r="AZ81" i="2"/>
</calcChain>
</file>

<file path=xl/sharedStrings.xml><?xml version="1.0" encoding="utf-8"?>
<sst xmlns="http://schemas.openxmlformats.org/spreadsheetml/2006/main" count="1539" uniqueCount="51">
  <si>
    <t>N/D</t>
  </si>
  <si>
    <t>ESCA CHOCOLAT</t>
  </si>
  <si>
    <t>ABSENT</t>
  </si>
  <si>
    <t>CROI AMANDES</t>
  </si>
  <si>
    <t>PATES LORRAIN</t>
  </si>
  <si>
    <t>BEIGNETS NATURE X5</t>
  </si>
  <si>
    <t>AVRIL</t>
  </si>
  <si>
    <t>k</t>
  </si>
  <si>
    <t>BEIGNETS NUTELLA X5</t>
  </si>
  <si>
    <t>CROI BEURRE</t>
  </si>
  <si>
    <t>CROI CHOCOLAT</t>
  </si>
  <si>
    <t>CROI FRAMBOISES</t>
  </si>
  <si>
    <t>CROI NUTELLA</t>
  </si>
  <si>
    <t>N/C</t>
  </si>
  <si>
    <t>PAIN CHOCOLAT</t>
  </si>
  <si>
    <t>PATES POULET</t>
  </si>
  <si>
    <t>PRESENT</t>
  </si>
  <si>
    <t xml:space="preserve">QUICHE FROMAGE </t>
  </si>
  <si>
    <t>QUICHE CHEVRE EPINARDS</t>
  </si>
  <si>
    <t>QUICHE LORRAINES</t>
  </si>
  <si>
    <t>QUICHE THON TOMATES</t>
  </si>
  <si>
    <t>TOURTE LORRAINE</t>
  </si>
  <si>
    <t>A</t>
  </si>
  <si>
    <t>B</t>
  </si>
  <si>
    <t>C</t>
  </si>
  <si>
    <t>D</t>
  </si>
  <si>
    <t>E</t>
  </si>
  <si>
    <t>F</t>
  </si>
  <si>
    <t>G</t>
  </si>
  <si>
    <t>H</t>
  </si>
  <si>
    <t>INITIALE</t>
  </si>
  <si>
    <t>SURPLUS</t>
  </si>
  <si>
    <t>TOTAL</t>
  </si>
  <si>
    <t>59.15</t>
  </si>
  <si>
    <t xml:space="preserve"> 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</si>
  <si>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</si>
  <si>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</si>
  <si>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</si>
  <si>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</si>
  <si>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</si>
  <si>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</si>
  <si>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</si>
  <si>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</si>
  <si>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</si>
  <si>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</si>
  <si>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</si>
  <si>
    <t>CREDITS DU MOIS</t>
  </si>
  <si>
    <t>VIENNOISERIES</t>
  </si>
  <si>
    <t>PRIX VIENNOISERIES</t>
  </si>
  <si>
    <t>DATE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</si>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</sst>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[$-40C]d\-mmm\-yy;@"/>
    <numFmt numFmtId="165" formatCode="[$-40C]d\-mmm;@"/>
    <numFmt numFmtId="166" formatCode="#,##0.00\ &quot;€&quot;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6"/>
      <name val="Candy Round BTN"/>
      <family val="2"/>
    </font>
    <font>
      <b/>
      <sz val="16"/>
      <name val="Candy Round BTN"/>
      <family val="2"/>
    </font>
    <font>
      <b/>
      <i/>
      <sz val="16"/>
      <name val="Candy Round BTN"/>
      <family val="2"/>
    </font>
    <font>
      <u/>
      <sz val="6.05"/>
      <color theme="10"/>
      <name val="Calibri"/>
      <family val="2"/>
    </font>
    <font>
      <sz val="16"/>
      <color theme="1"/>
      <name val="Candy Round BTN"/>
      <family val="2"/>
    </font>
    <font>
      <u/>
      <sz val="16"/>
      <color theme="10"/>
      <name val="Candy Round BTN"/>
      <family val="2"/>
    </font>
    <font>
      <b/>
      <sz val="16"/>
      <color theme="1"/>
      <name val="Candy Round BTN"/>
      <family val="2"/>
    </font>
    <font>
      <b/>
      <i/>
      <sz val="16"/>
      <color rgb="FFDDBE01"/>
      <name val="Candy Round BTN"/>
      <family val="2"/>
    </font>
    <font>
      <b/>
      <i/>
      <sz val="16"/>
      <color theme="9"/>
      <name val="Candy Round BTN"/>
      <family val="2"/>
    </font>
    <font>
      <b/>
      <sz val="16"/>
      <color theme="9"/>
      <name val="Candy Round BTN"/>
      <family val="2"/>
    </font>
    <font>
      <sz val="16"/>
      <color theme="9"/>
      <name val="Candy Round BTN"/>
      <family val="2"/>
    </font>
    <font>
      <b/>
      <i/>
      <sz val="16"/>
      <color theme="9" tint="-0.249977111117893"/>
      <name val="Candy Round BTN"/>
      <family val="2"/>
    </font>
    <font>
      <b/>
      <sz val="16"/>
      <color theme="9" tint="-0.249977111117893"/>
      <name val="Candy Round BTN"/>
      <family val="2"/>
    </font>
    <font>
      <sz val="16"/>
      <color theme="9" tint="-0.249977111117893"/>
      <name val="Candy Round BTN"/>
      <family val="2"/>
    </font>
    <font>
      <sz val="16"/>
      <color rgb="FFFF0000"/>
      <name val="Candy Round BTN"/>
      <family val="2"/>
    </font>
    <font>
      <sz val="16"/>
      <color theme="1"/>
      <name val="Candy Round BTN Cond"/>
      <family val="2"/>
    </font>
    <font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FF0000"/>
      <name val="Century Gothic"/>
      <family val="2"/>
    </font>
    <font>
      <b/>
      <sz val="16"/>
      <color theme="1"/>
      <name val="Candy Round BTN Cond"/>
      <family val="2"/>
    </font>
    <font>
      <b/>
      <sz val="16"/>
      <color rgb="FF008000"/>
      <name val="Century Gothic"/>
      <family val="2"/>
    </font>
    <font>
      <b/>
      <sz val="16"/>
      <color theme="1"/>
      <name val="Century Gothic"/>
      <family val="2"/>
    </font>
    <font>
      <sz val="16"/>
      <color rgb="FF00B0F0"/>
      <name val="Century Gothic"/>
      <family val="2"/>
    </font>
    <font>
      <b/>
      <sz val="16"/>
      <color rgb="FF0070C0"/>
      <name val="Century Gothic"/>
      <family val="2"/>
    </font>
    <font>
      <b/>
      <sz val="16"/>
      <color rgb="FF009900"/>
      <name val="Century Gothic"/>
      <family val="2"/>
    </font>
    <font>
      <b/>
      <sz val="16"/>
      <color theme="3"/>
      <name val="Century Gothic"/>
      <family val="2"/>
    </font>
    <font>
      <b/>
      <sz val="16"/>
      <color rgb="FF002060"/>
      <name val="Candy Round BTN"/>
      <family val="2"/>
    </font>
    <font>
      <b/>
      <sz val="16"/>
      <color rgb="FF000000"/>
      <name val="Calibri Light"/>
      <family val="2"/>
    </font>
    <font>
      <sz val="14"/>
      <name val="Calibri"/>
      <family val="2"/>
      <scheme val="minor"/>
    </font>
    <font>
      <sz val="14"/>
      <name val="Candy Round BTN"/>
      <family val="2"/>
    </font>
    <font>
      <b/>
      <sz val="14"/>
      <name val="Candy Round BTN"/>
      <family val="2"/>
    </font>
    <font>
      <sz val="22"/>
      <color theme="1"/>
      <name val="Calibri"/>
      <family val="2"/>
      <scheme val="minor"/>
    </font>
    <font>
      <sz val="22"/>
      <name val="Calibri"/>
      <family val="2"/>
      <scheme val="minor"/>
    </font>
    <font>
      <sz val="22"/>
      <name val="Candy Round BTN"/>
      <family val="2"/>
    </font>
    <font>
      <b/>
      <sz val="22"/>
      <color rgb="FF0000FF"/>
      <name val="Candy Round BTN"/>
      <family val="2"/>
    </font>
    <font>
      <b/>
      <i/>
      <sz val="22"/>
      <name val="Candy Round BTN"/>
      <family val="2"/>
    </font>
    <font>
      <b/>
      <sz val="22"/>
      <name val="Candy Round BTN"/>
      <family val="2"/>
    </font>
    <font>
      <sz val="14"/>
      <color theme="1"/>
      <name val="Candy Round BTN"/>
      <family val="2"/>
    </font>
    <font>
      <b/>
      <i/>
      <sz val="14"/>
      <color theme="1"/>
      <name val="Adobe Myungjo Std M"/>
      <family val="1"/>
      <charset val="128"/>
    </font>
    <font>
      <sz val="20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EA3EB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D700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200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0" fontId="9" fillId="0" borderId="0" xfId="0" applyFont="1"/>
    <xf numFmtId="164" fontId="9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9" fillId="0" borderId="0" xfId="0" applyNumberFormat="1" applyFont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9" fillId="20" borderId="8" xfId="0" applyFont="1" applyFill="1" applyBorder="1" applyAlignment="1" applyProtection="1">
      <alignment horizontal="center" vertical="center"/>
    </xf>
    <xf numFmtId="164" fontId="9" fillId="20" borderId="9" xfId="0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/>
    </xf>
    <xf numFmtId="0" fontId="10" fillId="21" borderId="6" xfId="4" applyFont="1" applyFill="1" applyBorder="1" applyAlignment="1" applyProtection="1">
      <alignment horizontal="center"/>
    </xf>
    <xf numFmtId="164" fontId="9" fillId="7" borderId="0" xfId="0" applyNumberFormat="1" applyFont="1" applyFill="1" applyBorder="1" applyAlignment="1" applyProtection="1">
      <alignment horizontal="center" vertical="center"/>
    </xf>
    <xf numFmtId="44" fontId="11" fillId="8" borderId="14" xfId="1" applyNumberFormat="1" applyFont="1" applyFill="1" applyBorder="1" applyAlignment="1" applyProtection="1">
      <alignment horizontal="center" vertical="center"/>
    </xf>
    <xf numFmtId="44" fontId="7" fillId="5" borderId="15" xfId="1" applyNumberFormat="1" applyFont="1" applyFill="1" applyBorder="1" applyAlignment="1" applyProtection="1">
      <alignment horizontal="center" vertical="center"/>
    </xf>
    <xf numFmtId="0" fontId="6" fillId="6" borderId="16" xfId="0" applyFont="1" applyFill="1" applyBorder="1" applyAlignment="1" applyProtection="1">
      <alignment horizontal="center"/>
    </xf>
    <xf numFmtId="44" fontId="5" fillId="5" borderId="17" xfId="1" applyNumberFormat="1" applyFont="1" applyFill="1" applyBorder="1" applyAlignment="1" applyProtection="1">
      <alignment horizontal="center" vertical="top"/>
    </xf>
    <xf numFmtId="44" fontId="7" fillId="21" borderId="18" xfId="1" applyNumberFormat="1" applyFont="1" applyFill="1" applyBorder="1" applyAlignment="1" applyProtection="1">
      <alignment horizontal="center" vertical="center"/>
    </xf>
    <xf numFmtId="44" fontId="5" fillId="21" borderId="17" xfId="1" applyNumberFormat="1" applyFont="1" applyFill="1" applyBorder="1" applyAlignment="1" applyProtection="1">
      <alignment horizontal="center" vertical="top"/>
    </xf>
    <xf numFmtId="44" fontId="7" fillId="5" borderId="18" xfId="1" applyNumberFormat="1" applyFont="1" applyFill="1" applyBorder="1" applyAlignment="1" applyProtection="1">
      <alignment horizontal="center" vertical="center"/>
    </xf>
    <xf numFmtId="0" fontId="10" fillId="11" borderId="6" xfId="4" applyFont="1" applyFill="1" applyBorder="1" applyAlignment="1" applyProtection="1">
      <alignment horizontal="center"/>
    </xf>
    <xf numFmtId="0" fontId="10" fillId="7" borderId="6" xfId="4" applyFont="1" applyFill="1" applyBorder="1" applyAlignment="1" applyProtection="1">
      <alignment horizontal="center"/>
    </xf>
    <xf numFmtId="0" fontId="10" fillId="7" borderId="0" xfId="4" applyFont="1" applyFill="1" applyAlignment="1" applyProtection="1">
      <alignment horizontal="center"/>
    </xf>
    <xf numFmtId="0" fontId="10" fillId="22" borderId="6" xfId="4" applyFont="1" applyFill="1" applyBorder="1" applyAlignment="1" applyProtection="1">
      <alignment horizontal="center"/>
    </xf>
    <xf numFmtId="0" fontId="10" fillId="23" borderId="6" xfId="4" applyFont="1" applyFill="1" applyBorder="1" applyAlignment="1" applyProtection="1">
      <alignment horizontal="center"/>
    </xf>
    <xf numFmtId="0" fontId="10" fillId="24" borderId="6" xfId="4" applyFont="1" applyFill="1" applyBorder="1" applyAlignment="1" applyProtection="1">
      <alignment horizontal="center"/>
    </xf>
    <xf numFmtId="0" fontId="9" fillId="25" borderId="6" xfId="0" applyFont="1" applyFill="1" applyBorder="1" applyAlignment="1" applyProtection="1">
      <alignment horizontal="center"/>
    </xf>
    <xf numFmtId="164" fontId="9" fillId="0" borderId="0" xfId="0" applyNumberFormat="1" applyFont="1" applyBorder="1" applyAlignment="1" applyProtection="1">
      <alignment horizontal="center" vertical="center"/>
    </xf>
    <xf numFmtId="0" fontId="9" fillId="17" borderId="6" xfId="0" applyFont="1" applyFill="1" applyBorder="1" applyAlignment="1" applyProtection="1">
      <alignment horizontal="center"/>
    </xf>
    <xf numFmtId="44" fontId="12" fillId="5" borderId="15" xfId="1" applyNumberFormat="1" applyFont="1" applyFill="1" applyBorder="1" applyAlignment="1" applyProtection="1">
      <alignment horizontal="center" vertical="center"/>
    </xf>
    <xf numFmtId="0" fontId="11" fillId="6" borderId="16" xfId="0" applyFont="1" applyFill="1" applyBorder="1" applyAlignment="1" applyProtection="1">
      <alignment horizontal="center"/>
    </xf>
    <xf numFmtId="44" fontId="9" fillId="5" borderId="17" xfId="1" applyNumberFormat="1" applyFont="1" applyFill="1" applyBorder="1" applyAlignment="1" applyProtection="1">
      <alignment horizontal="center" vertical="top"/>
    </xf>
    <xf numFmtId="44" fontId="12" fillId="21" borderId="18" xfId="1" applyNumberFormat="1" applyFont="1" applyFill="1" applyBorder="1" applyAlignment="1" applyProtection="1">
      <alignment horizontal="center" vertical="center"/>
    </xf>
    <xf numFmtId="44" fontId="9" fillId="21" borderId="17" xfId="1" applyNumberFormat="1" applyFont="1" applyFill="1" applyBorder="1" applyAlignment="1" applyProtection="1">
      <alignment horizontal="center" vertical="top"/>
    </xf>
    <xf numFmtId="44" fontId="12" fillId="5" borderId="18" xfId="1" applyNumberFormat="1" applyFont="1" applyFill="1" applyBorder="1" applyAlignment="1" applyProtection="1">
      <alignment horizontal="center" vertical="center"/>
    </xf>
    <xf numFmtId="44" fontId="13" fillId="21" borderId="18" xfId="1" applyNumberFormat="1" applyFont="1" applyFill="1" applyBorder="1" applyAlignment="1" applyProtection="1">
      <alignment horizontal="center" vertical="center"/>
    </xf>
    <xf numFmtId="0" fontId="14" fillId="6" borderId="16" xfId="0" applyFont="1" applyFill="1" applyBorder="1" applyAlignment="1" applyProtection="1">
      <alignment horizontal="center"/>
    </xf>
    <xf numFmtId="44" fontId="15" fillId="21" borderId="17" xfId="1" applyNumberFormat="1" applyFont="1" applyFill="1" applyBorder="1" applyAlignment="1" applyProtection="1">
      <alignment horizontal="center" vertical="top"/>
    </xf>
    <xf numFmtId="44" fontId="13" fillId="5" borderId="18" xfId="1" applyNumberFormat="1" applyFont="1" applyFill="1" applyBorder="1" applyAlignment="1" applyProtection="1">
      <alignment horizontal="center" vertical="center"/>
    </xf>
    <xf numFmtId="44" fontId="15" fillId="5" borderId="17" xfId="1" applyNumberFormat="1" applyFont="1" applyFill="1" applyBorder="1" applyAlignment="1" applyProtection="1">
      <alignment horizontal="center" vertical="top"/>
    </xf>
    <xf numFmtId="44" fontId="16" fillId="21" borderId="18" xfId="1" applyNumberFormat="1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/>
    </xf>
    <xf numFmtId="44" fontId="18" fillId="21" borderId="17" xfId="1" applyNumberFormat="1" applyFont="1" applyFill="1" applyBorder="1" applyAlignment="1" applyProtection="1">
      <alignment horizontal="center" vertical="top"/>
    </xf>
    <xf numFmtId="44" fontId="16" fillId="5" borderId="18" xfId="1" applyNumberFormat="1" applyFont="1" applyFill="1" applyBorder="1" applyAlignment="1" applyProtection="1">
      <alignment horizontal="center" vertical="center"/>
    </xf>
    <xf numFmtId="44" fontId="18" fillId="5" borderId="17" xfId="1" applyNumberFormat="1" applyFont="1" applyFill="1" applyBorder="1" applyAlignment="1" applyProtection="1">
      <alignment horizontal="center" vertical="top"/>
    </xf>
    <xf numFmtId="0" fontId="9" fillId="7" borderId="0" xfId="0" applyFont="1" applyFill="1" applyAlignment="1" applyProtection="1">
      <alignment horizontal="center"/>
    </xf>
    <xf numFmtId="0" fontId="9" fillId="7" borderId="1" xfId="0" applyFont="1" applyFill="1" applyBorder="1" applyAlignment="1" applyProtection="1">
      <alignment horizontal="center"/>
    </xf>
    <xf numFmtId="0" fontId="19" fillId="18" borderId="0" xfId="0" applyFont="1" applyFill="1" applyAlignment="1" applyProtection="1">
      <alignment horizontal="center"/>
    </xf>
    <xf numFmtId="0" fontId="9" fillId="18" borderId="0" xfId="0" applyFont="1" applyFill="1" applyBorder="1" applyAlignment="1" applyProtection="1">
      <alignment horizontal="center"/>
    </xf>
    <xf numFmtId="0" fontId="20" fillId="16" borderId="1" xfId="0" applyFont="1" applyFill="1" applyBorder="1" applyAlignment="1" applyProtection="1">
      <alignment horizontal="center"/>
    </xf>
    <xf numFmtId="164" fontId="21" fillId="0" borderId="0" xfId="0" applyNumberFormat="1" applyFont="1" applyAlignment="1" applyProtection="1">
      <alignment horizontal="center" vertical="center"/>
    </xf>
    <xf numFmtId="166" fontId="22" fillId="8" borderId="15" xfId="0" applyNumberFormat="1" applyFont="1" applyFill="1" applyBorder="1" applyAlignment="1" applyProtection="1">
      <alignment horizontal="center" vertical="center"/>
    </xf>
    <xf numFmtId="166" fontId="23" fillId="26" borderId="15" xfId="0" applyNumberFormat="1" applyFont="1" applyFill="1" applyBorder="1" applyAlignment="1" applyProtection="1">
      <alignment horizontal="center" vertical="center"/>
    </xf>
    <xf numFmtId="0" fontId="21" fillId="16" borderId="1" xfId="0" applyFont="1" applyFill="1" applyBorder="1" applyAlignment="1" applyProtection="1">
      <alignment horizontal="center"/>
    </xf>
    <xf numFmtId="166" fontId="23" fillId="21" borderId="18" xfId="0" applyNumberFormat="1" applyFont="1" applyFill="1" applyBorder="1" applyAlignment="1" applyProtection="1">
      <alignment horizontal="center" vertical="center"/>
    </xf>
    <xf numFmtId="166" fontId="23" fillId="21" borderId="17" xfId="0" applyNumberFormat="1" applyFont="1" applyFill="1" applyBorder="1" applyAlignment="1" applyProtection="1">
      <alignment horizontal="center" vertical="center"/>
    </xf>
    <xf numFmtId="166" fontId="23" fillId="26" borderId="18" xfId="0" applyNumberFormat="1" applyFont="1" applyFill="1" applyBorder="1" applyAlignment="1" applyProtection="1">
      <alignment horizontal="center" vertical="center"/>
    </xf>
    <xf numFmtId="166" fontId="23" fillId="26" borderId="17" xfId="0" applyNumberFormat="1" applyFont="1" applyFill="1" applyBorder="1" applyAlignment="1" applyProtection="1">
      <alignment horizontal="center" vertical="center"/>
    </xf>
    <xf numFmtId="166" fontId="21" fillId="0" borderId="0" xfId="0" applyNumberFormat="1" applyFont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center"/>
    </xf>
    <xf numFmtId="164" fontId="22" fillId="8" borderId="0" xfId="0" applyNumberFormat="1" applyFont="1" applyFill="1" applyBorder="1" applyAlignment="1" applyProtection="1">
      <alignment horizontal="center" vertical="center"/>
    </xf>
    <xf numFmtId="166" fontId="22" fillId="8" borderId="0" xfId="0" applyNumberFormat="1" applyFont="1" applyFill="1" applyBorder="1" applyAlignment="1" applyProtection="1">
      <alignment horizontal="center" vertical="center"/>
    </xf>
    <xf numFmtId="166" fontId="25" fillId="26" borderId="15" xfId="0" applyNumberFormat="1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horizontal="center"/>
    </xf>
    <xf numFmtId="166" fontId="25" fillId="21" borderId="18" xfId="0" applyNumberFormat="1" applyFont="1" applyFill="1" applyBorder="1" applyAlignment="1" applyProtection="1">
      <alignment horizontal="center" vertical="center"/>
    </xf>
    <xf numFmtId="166" fontId="25" fillId="21" borderId="17" xfId="0" applyNumberFormat="1" applyFont="1" applyFill="1" applyBorder="1" applyAlignment="1" applyProtection="1">
      <alignment horizontal="center" vertical="center"/>
    </xf>
    <xf numFmtId="166" fontId="25" fillId="26" borderId="18" xfId="0" applyNumberFormat="1" applyFont="1" applyFill="1" applyBorder="1" applyAlignment="1" applyProtection="1">
      <alignment horizontal="center" vertical="center"/>
    </xf>
    <xf numFmtId="166" fontId="25" fillId="26" borderId="17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/>
    </xf>
    <xf numFmtId="164" fontId="27" fillId="8" borderId="0" xfId="0" applyNumberFormat="1" applyFont="1" applyFill="1" applyBorder="1" applyAlignment="1" applyProtection="1">
      <alignment horizontal="center"/>
    </xf>
    <xf numFmtId="166" fontId="27" fillId="8" borderId="0" xfId="0" applyNumberFormat="1" applyFont="1" applyFill="1" applyBorder="1" applyAlignment="1" applyProtection="1">
      <alignment horizontal="center"/>
    </xf>
    <xf numFmtId="166" fontId="28" fillId="26" borderId="15" xfId="0" applyNumberFormat="1" applyFont="1" applyFill="1" applyBorder="1" applyAlignment="1" applyProtection="1">
      <alignment horizontal="center" vertical="center"/>
    </xf>
    <xf numFmtId="0" fontId="21" fillId="8" borderId="1" xfId="0" applyFont="1" applyFill="1" applyBorder="1" applyAlignment="1" applyProtection="1">
      <alignment horizontal="center"/>
    </xf>
    <xf numFmtId="166" fontId="28" fillId="21" borderId="18" xfId="0" applyNumberFormat="1" applyFont="1" applyFill="1" applyBorder="1" applyAlignment="1" applyProtection="1">
      <alignment horizontal="center" vertical="center"/>
    </xf>
    <xf numFmtId="166" fontId="28" fillId="21" borderId="17" xfId="0" applyNumberFormat="1" applyFont="1" applyFill="1" applyBorder="1" applyAlignment="1" applyProtection="1">
      <alignment horizontal="center" vertical="center"/>
    </xf>
    <xf numFmtId="166" fontId="28" fillId="26" borderId="18" xfId="0" applyNumberFormat="1" applyFont="1" applyFill="1" applyBorder="1" applyAlignment="1" applyProtection="1">
      <alignment horizontal="center" vertical="center"/>
    </xf>
    <xf numFmtId="166" fontId="28" fillId="26" borderId="17" xfId="0" applyNumberFormat="1" applyFont="1" applyFill="1" applyBorder="1" applyAlignment="1" applyProtection="1">
      <alignment horizontal="center" vertical="center"/>
    </xf>
    <xf numFmtId="0" fontId="20" fillId="27" borderId="1" xfId="0" applyFont="1" applyFill="1" applyBorder="1" applyAlignment="1" applyProtection="1">
      <alignment horizontal="center"/>
    </xf>
    <xf numFmtId="164" fontId="29" fillId="8" borderId="0" xfId="0" applyNumberFormat="1" applyFont="1" applyFill="1" applyBorder="1" applyAlignment="1" applyProtection="1">
      <alignment horizontal="center" vertical="center"/>
    </xf>
    <xf numFmtId="166" fontId="29" fillId="8" borderId="0" xfId="0" applyNumberFormat="1" applyFont="1" applyFill="1" applyBorder="1" applyAlignment="1" applyProtection="1">
      <alignment horizontal="center" vertical="center"/>
    </xf>
    <xf numFmtId="10" fontId="30" fillId="26" borderId="17" xfId="0" applyNumberFormat="1" applyFont="1" applyFill="1" applyBorder="1" applyAlignment="1" applyProtection="1">
      <alignment horizontal="center" vertical="center"/>
    </xf>
    <xf numFmtId="0" fontId="21" fillId="27" borderId="1" xfId="0" applyFont="1" applyFill="1" applyBorder="1" applyAlignment="1" applyProtection="1">
      <alignment horizontal="center"/>
    </xf>
    <xf numFmtId="166" fontId="30" fillId="21" borderId="19" xfId="0" applyNumberFormat="1" applyFont="1" applyFill="1" applyBorder="1" applyAlignment="1" applyProtection="1">
      <alignment horizontal="center" vertical="center"/>
    </xf>
    <xf numFmtId="0" fontId="21" fillId="27" borderId="20" xfId="0" applyFont="1" applyFill="1" applyBorder="1" applyAlignment="1" applyProtection="1">
      <alignment horizontal="center"/>
    </xf>
    <xf numFmtId="166" fontId="30" fillId="26" borderId="21" xfId="0" applyNumberFormat="1" applyFont="1" applyFill="1" applyBorder="1" applyAlignment="1" applyProtection="1">
      <alignment horizontal="center" vertical="center"/>
    </xf>
    <xf numFmtId="10" fontId="30" fillId="21" borderId="17" xfId="0" applyNumberFormat="1" applyFont="1" applyFill="1" applyBorder="1" applyAlignment="1" applyProtection="1">
      <alignment horizontal="center" vertical="center"/>
    </xf>
    <xf numFmtId="166" fontId="30" fillId="21" borderId="21" xfId="0" applyNumberFormat="1" applyFont="1" applyFill="1" applyBorder="1" applyAlignment="1" applyProtection="1">
      <alignment horizontal="center" vertical="center"/>
    </xf>
    <xf numFmtId="49" fontId="11" fillId="28" borderId="1" xfId="0" applyNumberFormat="1" applyFont="1" applyFill="1" applyBorder="1" applyAlignment="1" applyProtection="1">
      <alignment horizontal="center"/>
    </xf>
    <xf numFmtId="164" fontId="19" fillId="0" borderId="0" xfId="0" applyNumberFormat="1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166" fontId="9" fillId="0" borderId="0" xfId="0" applyNumberFormat="1" applyFont="1" applyFill="1" applyAlignment="1" applyProtection="1">
      <alignment horizontal="center" vertical="center"/>
    </xf>
    <xf numFmtId="0" fontId="11" fillId="28" borderId="1" xfId="0" applyFont="1" applyFill="1" applyBorder="1" applyAlignment="1" applyProtection="1">
      <alignment horizontal="center"/>
    </xf>
    <xf numFmtId="166" fontId="9" fillId="0" borderId="0" xfId="0" applyNumberFormat="1" applyFont="1" applyFill="1" applyBorder="1" applyAlignment="1" applyProtection="1">
      <alignment horizontal="center" vertical="center"/>
    </xf>
    <xf numFmtId="166" fontId="11" fillId="0" borderId="0" xfId="0" applyNumberFormat="1" applyFont="1" applyFill="1" applyBorder="1" applyAlignment="1" applyProtection="1">
      <alignment horizontal="center" vertical="center"/>
    </xf>
    <xf numFmtId="0" fontId="11" fillId="28" borderId="22" xfId="0" applyFont="1" applyFill="1" applyBorder="1" applyAlignment="1" applyProtection="1">
      <alignment horizontal="center"/>
    </xf>
    <xf numFmtId="166" fontId="9" fillId="0" borderId="23" xfId="0" applyNumberFormat="1" applyFont="1" applyFill="1" applyBorder="1" applyAlignment="1" applyProtection="1">
      <alignment horizontal="center" vertical="center"/>
    </xf>
    <xf numFmtId="166" fontId="9" fillId="0" borderId="24" xfId="0" applyNumberFormat="1" applyFont="1" applyFill="1" applyBorder="1" applyAlignment="1" applyProtection="1">
      <alignment horizontal="center" vertical="center"/>
    </xf>
    <xf numFmtId="166" fontId="9" fillId="0" borderId="25" xfId="0" applyNumberFormat="1" applyFont="1" applyFill="1" applyBorder="1" applyAlignment="1" applyProtection="1">
      <alignment horizontal="center" vertical="center"/>
    </xf>
    <xf numFmtId="166" fontId="9" fillId="0" borderId="2" xfId="0" applyNumberFormat="1" applyFont="1" applyFill="1" applyBorder="1" applyAlignment="1" applyProtection="1">
      <alignment horizontal="center" vertical="center"/>
    </xf>
    <xf numFmtId="49" fontId="11" fillId="14" borderId="1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44" fontId="9" fillId="0" borderId="0" xfId="0" applyNumberFormat="1" applyFont="1" applyFill="1" applyBorder="1" applyAlignment="1" applyProtection="1">
      <alignment horizontal="center"/>
    </xf>
    <xf numFmtId="44" fontId="9" fillId="0" borderId="25" xfId="0" applyNumberFormat="1" applyFont="1" applyFill="1" applyBorder="1" applyAlignment="1" applyProtection="1">
      <alignment horizontal="center"/>
    </xf>
    <xf numFmtId="0" fontId="11" fillId="14" borderId="1" xfId="0" applyFont="1" applyFill="1" applyBorder="1" applyAlignment="1" applyProtection="1">
      <alignment horizontal="center"/>
    </xf>
    <xf numFmtId="0" fontId="9" fillId="0" borderId="0" xfId="0" applyNumberFormat="1" applyFont="1" applyBorder="1" applyAlignment="1" applyProtection="1">
      <alignment horizontal="center" vertical="center"/>
    </xf>
    <xf numFmtId="10" fontId="11" fillId="0" borderId="0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Border="1" applyAlignment="1" applyProtection="1">
      <alignment horizontal="center" vertical="center"/>
    </xf>
    <xf numFmtId="0" fontId="9" fillId="0" borderId="25" xfId="0" applyNumberFormat="1" applyFont="1" applyBorder="1" applyAlignment="1" applyProtection="1">
      <alignment horizontal="center" vertical="center"/>
    </xf>
    <xf numFmtId="166" fontId="31" fillId="0" borderId="0" xfId="0" applyNumberFormat="1" applyFont="1" applyFill="1" applyBorder="1" applyAlignment="1" applyProtection="1">
      <alignment horizontal="center" vertical="center"/>
    </xf>
    <xf numFmtId="0" fontId="19" fillId="0" borderId="25" xfId="0" applyFont="1" applyFill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/>
    </xf>
    <xf numFmtId="49" fontId="11" fillId="29" borderId="1" xfId="0" applyNumberFormat="1" applyFont="1" applyFill="1" applyBorder="1" applyAlignment="1" applyProtection="1">
      <alignment horizontal="center"/>
    </xf>
    <xf numFmtId="0" fontId="11" fillId="29" borderId="1" xfId="0" applyFont="1" applyFill="1" applyBorder="1" applyAlignment="1" applyProtection="1">
      <alignment horizontal="center"/>
    </xf>
    <xf numFmtId="49" fontId="9" fillId="4" borderId="1" xfId="0" applyNumberFormat="1" applyFont="1" applyFill="1" applyBorder="1" applyAlignment="1" applyProtection="1">
      <alignment horizontal="center"/>
    </xf>
    <xf numFmtId="0" fontId="9" fillId="4" borderId="1" xfId="0" applyFont="1" applyFill="1" applyBorder="1" applyAlignment="1" applyProtection="1">
      <alignment horizontal="center"/>
    </xf>
    <xf numFmtId="49" fontId="9" fillId="7" borderId="1" xfId="0" applyNumberFormat="1" applyFont="1" applyFill="1" applyBorder="1" applyAlignment="1" applyProtection="1">
      <alignment horizontal="center"/>
    </xf>
    <xf numFmtId="166" fontId="5" fillId="0" borderId="25" xfId="0" applyNumberFormat="1" applyFont="1" applyFill="1" applyBorder="1" applyAlignment="1" applyProtection="1">
      <alignment horizontal="center" vertical="center"/>
    </xf>
    <xf numFmtId="0" fontId="9" fillId="30" borderId="1" xfId="0" applyFont="1" applyFill="1" applyBorder="1" applyAlignment="1" applyProtection="1">
      <alignment horizontal="center"/>
    </xf>
    <xf numFmtId="44" fontId="9" fillId="0" borderId="2" xfId="0" applyNumberFormat="1" applyFont="1" applyFill="1" applyBorder="1" applyAlignment="1" applyProtection="1">
      <alignment horizontal="center"/>
    </xf>
    <xf numFmtId="164" fontId="5" fillId="0" borderId="0" xfId="0" applyNumberFormat="1" applyFont="1" applyFill="1" applyBorder="1" applyAlignment="1" applyProtection="1">
      <alignment horizontal="center" vertical="center"/>
    </xf>
    <xf numFmtId="166" fontId="5" fillId="0" borderId="0" xfId="0" applyNumberFormat="1" applyFont="1" applyFill="1" applyBorder="1" applyAlignment="1" applyProtection="1">
      <alignment horizontal="center" vertical="center"/>
    </xf>
    <xf numFmtId="166" fontId="5" fillId="0" borderId="2" xfId="0" applyNumberFormat="1" applyFont="1" applyFill="1" applyBorder="1" applyAlignment="1" applyProtection="1">
      <alignment horizontal="center" vertical="center"/>
    </xf>
    <xf numFmtId="49" fontId="11" fillId="10" borderId="1" xfId="0" applyNumberFormat="1" applyFont="1" applyFill="1" applyBorder="1" applyAlignment="1" applyProtection="1">
      <alignment horizontal="center" vertical="center"/>
    </xf>
    <xf numFmtId="0" fontId="11" fillId="10" borderId="1" xfId="0" applyFont="1" applyFill="1" applyBorder="1" applyAlignment="1" applyProtection="1">
      <alignment horizontal="center" vertical="center"/>
    </xf>
    <xf numFmtId="0" fontId="9" fillId="31" borderId="1" xfId="0" applyFont="1" applyFill="1" applyBorder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4" fillId="33" borderId="0" xfId="0" applyFont="1" applyFill="1" applyAlignment="1"/>
    <xf numFmtId="0" fontId="0" fillId="25" borderId="0" xfId="0" applyFill="1" applyAlignment="1"/>
    <xf numFmtId="0" fontId="9" fillId="18" borderId="1" xfId="2" applyFont="1" applyFill="1" applyBorder="1" applyAlignment="1" applyProtection="1">
      <alignment horizontal="center" vertical="center"/>
    </xf>
    <xf numFmtId="166" fontId="9" fillId="18" borderId="1" xfId="2" applyNumberFormat="1" applyFont="1" applyFill="1" applyBorder="1" applyAlignment="1" applyProtection="1">
      <alignment horizontal="center" vertical="center"/>
    </xf>
    <xf numFmtId="0" fontId="9" fillId="15" borderId="1" xfId="2" applyFont="1" applyFill="1" applyBorder="1" applyAlignment="1" applyProtection="1">
      <alignment horizontal="center" vertical="center"/>
    </xf>
    <xf numFmtId="166" fontId="9" fillId="15" borderId="1" xfId="2" applyNumberFormat="1" applyFont="1" applyFill="1" applyBorder="1" applyAlignment="1" applyProtection="1">
      <alignment horizontal="center" vertical="center"/>
    </xf>
    <xf numFmtId="0" fontId="9" fillId="14" borderId="1" xfId="2" applyFont="1" applyFill="1" applyBorder="1" applyAlignment="1" applyProtection="1">
      <alignment horizontal="center" vertical="center"/>
    </xf>
    <xf numFmtId="166" fontId="9" fillId="14" borderId="1" xfId="2" applyNumberFormat="1" applyFont="1" applyFill="1" applyBorder="1" applyAlignment="1" applyProtection="1">
      <alignment horizontal="center" vertical="center"/>
    </xf>
    <xf numFmtId="0" fontId="9" fillId="14" borderId="1" xfId="2" applyNumberFormat="1" applyFont="1" applyFill="1" applyBorder="1" applyAlignment="1" applyProtection="1">
      <alignment horizontal="center" vertical="center"/>
    </xf>
    <xf numFmtId="0" fontId="9" fillId="13" borderId="1" xfId="2" applyFont="1" applyFill="1" applyBorder="1" applyAlignment="1" applyProtection="1">
      <alignment horizontal="center" vertical="center"/>
    </xf>
    <xf numFmtId="166" fontId="9" fillId="13" borderId="1" xfId="2" applyNumberFormat="1" applyFont="1" applyFill="1" applyBorder="1" applyAlignment="1" applyProtection="1">
      <alignment horizontal="center" vertical="center"/>
    </xf>
    <xf numFmtId="0" fontId="9" fillId="12" borderId="1" xfId="2" applyFont="1" applyFill="1" applyBorder="1" applyAlignment="1" applyProtection="1">
      <alignment horizontal="center" vertical="center"/>
    </xf>
    <xf numFmtId="166" fontId="9" fillId="12" borderId="1" xfId="2" applyNumberFormat="1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166" fontId="9" fillId="4" borderId="1" xfId="2" applyNumberFormat="1" applyFont="1" applyFill="1" applyBorder="1" applyAlignment="1" applyProtection="1">
      <alignment horizontal="center" vertical="center"/>
    </xf>
    <xf numFmtId="0" fontId="9" fillId="7" borderId="1" xfId="2" applyFont="1" applyFill="1" applyBorder="1" applyAlignment="1" applyProtection="1">
      <alignment horizontal="center" vertical="center"/>
    </xf>
    <xf numFmtId="166" fontId="9" fillId="7" borderId="1" xfId="2" applyNumberFormat="1" applyFont="1" applyFill="1" applyBorder="1" applyAlignment="1" applyProtection="1">
      <alignment horizontal="center" vertical="center"/>
    </xf>
    <xf numFmtId="0" fontId="9" fillId="11" borderId="1" xfId="2" applyFont="1" applyFill="1" applyBorder="1" applyAlignment="1" applyProtection="1">
      <alignment horizontal="center" vertical="center"/>
    </xf>
    <xf numFmtId="166" fontId="9" fillId="11" borderId="1" xfId="2" applyNumberFormat="1" applyFont="1" applyFill="1" applyBorder="1" applyAlignment="1" applyProtection="1">
      <alignment horizontal="center" vertical="center"/>
    </xf>
    <xf numFmtId="0" fontId="9" fillId="10" borderId="1" xfId="2" applyFont="1" applyFill="1" applyBorder="1" applyAlignment="1" applyProtection="1">
      <alignment horizontal="center" vertical="center"/>
    </xf>
    <xf numFmtId="166" fontId="9" fillId="10" borderId="1" xfId="2" applyNumberFormat="1" applyFont="1" applyFill="1" applyBorder="1" applyAlignment="1" applyProtection="1">
      <alignment horizontal="center" vertical="center"/>
    </xf>
    <xf numFmtId="0" fontId="9" fillId="9" borderId="1" xfId="2" applyFont="1" applyFill="1" applyBorder="1" applyAlignment="1" applyProtection="1">
      <alignment horizontal="center" vertical="center"/>
    </xf>
    <xf numFmtId="166" fontId="9" fillId="9" borderId="1" xfId="2" applyNumberFormat="1" applyFont="1" applyFill="1" applyBorder="1" applyAlignment="1" applyProtection="1">
      <alignment horizontal="center" vertical="center"/>
    </xf>
    <xf numFmtId="0" fontId="9" fillId="2" borderId="1" xfId="2" applyFont="1" applyBorder="1" applyAlignment="1" applyProtection="1">
      <alignment horizontal="center" vertical="center"/>
    </xf>
    <xf numFmtId="166" fontId="9" fillId="2" borderId="1" xfId="2" applyNumberFormat="1" applyFont="1" applyBorder="1" applyAlignment="1" applyProtection="1">
      <alignment horizontal="center" vertical="center"/>
    </xf>
    <xf numFmtId="0" fontId="36" fillId="25" borderId="0" xfId="0" applyFont="1" applyFill="1" applyAlignment="1"/>
    <xf numFmtId="0" fontId="36" fillId="32" borderId="0" xfId="0" applyFont="1" applyFill="1" applyAlignment="1"/>
    <xf numFmtId="164" fontId="36" fillId="25" borderId="0" xfId="0" applyNumberFormat="1" applyFont="1" applyFill="1" applyAlignment="1"/>
    <xf numFmtId="164" fontId="37" fillId="25" borderId="1" xfId="0" applyNumberFormat="1" applyFont="1" applyFill="1" applyBorder="1" applyAlignment="1" applyProtection="1">
      <alignment horizontal="center" vertical="center"/>
      <protection locked="0"/>
    </xf>
    <xf numFmtId="44" fontId="37" fillId="25" borderId="1" xfId="3" applyNumberFormat="1" applyFont="1" applyFill="1" applyBorder="1" applyAlignment="1" applyProtection="1">
      <alignment horizontal="center" vertical="center"/>
    </xf>
    <xf numFmtId="0" fontId="38" fillId="32" borderId="5" xfId="0" applyNumberFormat="1" applyFont="1" applyFill="1" applyBorder="1" applyAlignment="1" applyProtection="1">
      <alignment vertical="center"/>
    </xf>
    <xf numFmtId="0" fontId="38" fillId="32" borderId="4" xfId="0" applyNumberFormat="1" applyFont="1" applyFill="1" applyBorder="1" applyAlignment="1" applyProtection="1">
      <alignment vertical="center"/>
    </xf>
    <xf numFmtId="0" fontId="38" fillId="32" borderId="3" xfId="0" applyNumberFormat="1" applyFont="1" applyFill="1" applyBorder="1" applyAlignment="1" applyProtection="1">
      <alignment vertical="center"/>
    </xf>
    <xf numFmtId="164" fontId="37" fillId="7" borderId="1" xfId="0" applyNumberFormat="1" applyFont="1" applyFill="1" applyBorder="1" applyAlignment="1" applyProtection="1">
      <alignment horizontal="center" vertical="center"/>
      <protection locked="0"/>
    </xf>
    <xf numFmtId="44" fontId="37" fillId="7" borderId="1" xfId="3" applyNumberFormat="1" applyFont="1" applyFill="1" applyBorder="1" applyAlignment="1" applyProtection="1">
      <alignment horizontal="center" vertical="center"/>
    </xf>
    <xf numFmtId="14" fontId="39" fillId="32" borderId="1" xfId="0" applyNumberFormat="1" applyFont="1" applyFill="1" applyBorder="1"/>
    <xf numFmtId="44" fontId="40" fillId="32" borderId="1" xfId="1" applyNumberFormat="1" applyFont="1" applyFill="1" applyBorder="1" applyAlignment="1" applyProtection="1">
      <alignment horizontal="center" vertical="center"/>
    </xf>
    <xf numFmtId="0" fontId="41" fillId="32" borderId="1" xfId="0" applyFont="1" applyFill="1" applyBorder="1" applyAlignment="1" applyProtection="1">
      <alignment horizontal="center"/>
    </xf>
    <xf numFmtId="44" fontId="38" fillId="32" borderId="1" xfId="1" applyNumberFormat="1" applyFont="1" applyFill="1" applyBorder="1" applyAlignment="1" applyProtection="1">
      <alignment horizontal="center" vertical="top"/>
    </xf>
    <xf numFmtId="0" fontId="36" fillId="0" borderId="0" xfId="0" applyFont="1" applyAlignment="1"/>
    <xf numFmtId="164" fontId="36" fillId="0" borderId="0" xfId="0" applyNumberFormat="1" applyFont="1" applyAlignment="1"/>
    <xf numFmtId="0" fontId="33" fillId="33" borderId="0" xfId="0" applyFont="1" applyFill="1" applyAlignment="1"/>
    <xf numFmtId="0" fontId="34" fillId="34" borderId="1" xfId="0" applyNumberFormat="1" applyFont="1" applyFill="1" applyBorder="1" applyAlignment="1" applyProtection="1">
      <alignment horizontal="center" vertical="center"/>
    </xf>
    <xf numFmtId="165" fontId="34" fillId="35" borderId="1" xfId="0" applyNumberFormat="1" applyFont="1" applyFill="1" applyBorder="1" applyAlignment="1" applyProtection="1">
      <alignment horizontal="center" vertical="center"/>
    </xf>
    <xf numFmtId="165" fontId="42" fillId="33" borderId="4" xfId="0" applyNumberFormat="1" applyFont="1" applyFill="1" applyBorder="1" applyAlignment="1" applyProtection="1">
      <alignment horizontal="center" vertical="center"/>
    </xf>
    <xf numFmtId="165" fontId="34" fillId="34" borderId="5" xfId="0" applyNumberFormat="1" applyFont="1" applyFill="1" applyBorder="1" applyAlignment="1" applyProtection="1">
      <alignment horizontal="center" vertical="center"/>
    </xf>
    <xf numFmtId="165" fontId="34" fillId="34" borderId="1" xfId="0" applyNumberFormat="1" applyFont="1" applyFill="1" applyBorder="1" applyAlignment="1" applyProtection="1">
      <alignment horizontal="center" vertical="center"/>
    </xf>
    <xf numFmtId="14" fontId="35" fillId="33" borderId="1" xfId="0" applyNumberFormat="1" applyFont="1" applyFill="1" applyBorder="1"/>
    <xf numFmtId="0" fontId="35" fillId="33" borderId="1" xfId="0" applyFont="1" applyFill="1" applyBorder="1" applyAlignment="1" applyProtection="1">
      <alignment horizontal="center"/>
    </xf>
    <xf numFmtId="44" fontId="34" fillId="33" borderId="1" xfId="1" applyNumberFormat="1" applyFont="1" applyFill="1" applyBorder="1" applyAlignment="1" applyProtection="1">
      <alignment horizontal="center" vertical="top"/>
    </xf>
    <xf numFmtId="0" fontId="3" fillId="33" borderId="0" xfId="0" applyFont="1" applyFill="1" applyAlignment="1"/>
    <xf numFmtId="166" fontId="43" fillId="36" borderId="26" xfId="1" applyNumberFormat="1" applyFont="1" applyFill="1" applyBorder="1" applyAlignment="1" applyProtection="1">
      <alignment horizontal="center" vertical="center"/>
    </xf>
    <xf numFmtId="166" fontId="43" fillId="36" borderId="1" xfId="1" applyNumberFormat="1" applyFont="1" applyFill="1" applyBorder="1" applyAlignment="1" applyProtection="1">
      <alignment horizontal="center" vertical="center"/>
    </xf>
    <xf numFmtId="14" fontId="44" fillId="7" borderId="0" xfId="0" applyNumberFormat="1" applyFont="1" applyFill="1" applyAlignment="1"/>
    <xf numFmtId="165" fontId="11" fillId="7" borderId="17" xfId="0" applyNumberFormat="1" applyFont="1" applyFill="1" applyBorder="1" applyAlignment="1" applyProtection="1">
      <alignment horizontal="center"/>
    </xf>
    <xf numFmtId="165" fontId="11" fillId="7" borderId="15" xfId="0" applyNumberFormat="1" applyFont="1" applyFill="1" applyBorder="1" applyAlignment="1" applyProtection="1">
      <alignment horizontal="center"/>
    </xf>
    <xf numFmtId="0" fontId="11" fillId="7" borderId="15" xfId="0" applyFont="1" applyFill="1" applyBorder="1" applyAlignment="1" applyProtection="1">
      <alignment horizontal="center"/>
    </xf>
    <xf numFmtId="165" fontId="5" fillId="7" borderId="7" xfId="0" applyNumberFormat="1" applyFont="1" applyFill="1" applyBorder="1" applyAlignment="1" applyProtection="1">
      <alignment horizontal="center" vertical="center"/>
    </xf>
    <xf numFmtId="165" fontId="5" fillId="7" borderId="4" xfId="0" applyNumberFormat="1" applyFont="1" applyFill="1" applyBorder="1" applyAlignment="1" applyProtection="1">
      <alignment horizontal="center" vertical="center"/>
    </xf>
    <xf numFmtId="165" fontId="5" fillId="7" borderId="3" xfId="0" applyNumberFormat="1" applyFont="1" applyFill="1" applyBorder="1" applyAlignment="1" applyProtection="1">
      <alignment horizontal="center" vertical="center"/>
    </xf>
    <xf numFmtId="165" fontId="5" fillId="7" borderId="13" xfId="0" applyNumberFormat="1" applyFont="1" applyFill="1" applyBorder="1" applyAlignment="1" applyProtection="1">
      <alignment horizontal="center" vertical="center"/>
    </xf>
    <xf numFmtId="165" fontId="5" fillId="7" borderId="11" xfId="0" applyNumberFormat="1" applyFont="1" applyFill="1" applyBorder="1" applyAlignment="1" applyProtection="1">
      <alignment horizontal="center" vertical="center"/>
    </xf>
    <xf numFmtId="165" fontId="5" fillId="7" borderId="12" xfId="0" applyNumberFormat="1" applyFont="1" applyFill="1" applyBorder="1" applyAlignment="1" applyProtection="1">
      <alignment horizontal="center" vertical="center"/>
    </xf>
    <xf numFmtId="165" fontId="5" fillId="19" borderId="7" xfId="0" applyNumberFormat="1" applyFont="1" applyFill="1" applyBorder="1" applyAlignment="1" applyProtection="1">
      <alignment horizontal="center" vertical="center"/>
    </xf>
    <xf numFmtId="165" fontId="5" fillId="19" borderId="4" xfId="0" applyNumberFormat="1" applyFont="1" applyFill="1" applyBorder="1" applyAlignment="1" applyProtection="1">
      <alignment horizontal="center" vertical="center"/>
    </xf>
    <xf numFmtId="165" fontId="5" fillId="19" borderId="13" xfId="0" applyNumberFormat="1" applyFont="1" applyFill="1" applyBorder="1" applyAlignment="1" applyProtection="1">
      <alignment horizontal="center" vertical="center"/>
    </xf>
    <xf numFmtId="165" fontId="5" fillId="19" borderId="11" xfId="0" applyNumberFormat="1" applyFont="1" applyFill="1" applyBorder="1" applyAlignment="1" applyProtection="1">
      <alignment horizontal="center" vertical="center"/>
    </xf>
    <xf numFmtId="165" fontId="5" fillId="19" borderId="3" xfId="0" applyNumberFormat="1" applyFont="1" applyFill="1" applyBorder="1" applyAlignment="1" applyProtection="1">
      <alignment horizontal="center" vertical="center"/>
    </xf>
    <xf numFmtId="165" fontId="5" fillId="19" borderId="12" xfId="0" applyNumberFormat="1" applyFont="1" applyFill="1" applyBorder="1" applyAlignment="1" applyProtection="1">
      <alignment horizontal="center" vertical="center"/>
    </xf>
    <xf numFmtId="165" fontId="5" fillId="7" borderId="5" xfId="0" applyNumberFormat="1" applyFont="1" applyFill="1" applyBorder="1" applyAlignment="1" applyProtection="1">
      <alignment horizontal="center" vertical="center"/>
    </xf>
    <xf numFmtId="165" fontId="5" fillId="7" borderId="10" xfId="0" applyNumberFormat="1" applyFont="1" applyFill="1" applyBorder="1" applyAlignment="1" applyProtection="1">
      <alignment horizontal="center" vertical="center"/>
    </xf>
  </cellXfs>
  <cellStyles count="5">
    <cellStyle name="20 % - Accent4" xfId="3" builtinId="42"/>
    <cellStyle name="Insatisfaisant" xfId="2" builtinId="27"/>
    <cellStyle name="Lien hypertexte" xfId="4" builtinId="8"/>
    <cellStyle name="Monétaire" xfId="1" builtinId="4"/>
    <cellStyle name="Normal" xfId="0" builtinId="0"/>
  </cellStyles>
  <dxfs count="29">
    <dxf>
      <font>
        <color theme="5"/>
      </font>
    </dxf>
    <dxf>
      <font>
        <color rgb="FFFF0000"/>
      </font>
    </dxf>
    <dxf>
      <font>
        <color rgb="FF008000"/>
      </font>
    </dxf>
    <dxf>
      <font>
        <color theme="5"/>
      </font>
    </dxf>
    <dxf>
      <font>
        <color rgb="FFFF0000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theme="7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684113744865105E-2"/>
          <c:y val="1.4436069049941177E-2"/>
          <c:w val="0.89549435260670274"/>
          <c:h val="0.85750365642222715"/>
        </c:manualLayout>
      </c:layout>
      <c:bar3DChart>
        <c:barDir val="col"/>
        <c:grouping val="standard"/>
        <c:varyColors val="0"/>
        <c:ser>
          <c:idx val="0"/>
          <c:order val="0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1-40A3-91F9-413A70B7C62C}"/>
            </c:ext>
          </c:extLst>
        </c:ser>
        <c:ser>
          <c:idx val="1"/>
          <c:order val="1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D1-40A3-91F9-413A70B7C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one"/>
        <c:axId val="49925504"/>
        <c:axId val="49931392"/>
        <c:axId val="97372800"/>
      </c:bar3DChart>
      <c:catAx>
        <c:axId val="49925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9931392"/>
        <c:crosses val="autoZero"/>
        <c:auto val="1"/>
        <c:lblAlgn val="ctr"/>
        <c:lblOffset val="100"/>
        <c:noMultiLvlLbl val="0"/>
      </c:catAx>
      <c:valAx>
        <c:axId val="49931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9925504"/>
        <c:crosses val="autoZero"/>
        <c:crossBetween val="between"/>
      </c:valAx>
      <c:serAx>
        <c:axId val="9737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49931392"/>
        <c:crosses val="autoZero"/>
      </c:serAx>
      <c:spPr>
        <a:noFill/>
        <a:ln w="25400">
          <a:noFill/>
        </a:ln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727364</xdr:colOff>
      <xdr:row>19</xdr:row>
      <xdr:rowOff>0</xdr:rowOff>
    </xdr:from>
    <xdr:to>
      <xdr:col>9</xdr:col>
      <xdr:colOff>34635</xdr:colOff>
      <xdr:row>41</xdr:row>
      <xdr:rowOff>34637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9</xdr:row>
          <xdr:rowOff>142875</xdr:rowOff>
        </xdr:from>
        <xdr:to>
          <xdr:col>8</xdr:col>
          <xdr:colOff>1371600</xdr:colOff>
          <xdr:row>10</xdr:row>
          <xdr:rowOff>257175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 Light"/>
                </a:rPr>
                <a:t>ajouter viennoiserie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Calibri Light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VIENNOISERIE%20MOTEUR%20COMMU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2"/>
      <sheetName val="Graphique1"/>
      <sheetName val="MODELE"/>
      <sheetName val="GEN"/>
      <sheetName val="AUBRAS Michael"/>
      <sheetName val="BASIR Mohamed"/>
      <sheetName val="BAESA Cédric"/>
      <sheetName val="BALZAN Geoffrey"/>
      <sheetName val="BAUMGARTEN Thomas"/>
      <sheetName val="BIDALLE Julien"/>
      <sheetName val="BOUCHET Olivier"/>
      <sheetName val="BOUGEL Matthieu"/>
      <sheetName val="CADART Julien"/>
      <sheetName val="CALAVARA"/>
      <sheetName val="CALGARO Guillaume"/>
      <sheetName val="CIESILSKI Julien"/>
      <sheetName val="CHENET Johan"/>
      <sheetName val="CHEVALIN Marvin"/>
      <sheetName val="COLAS Éric"/>
      <sheetName val="COLLARDEY Jb"/>
      <sheetName val="COLLIER Thomas"/>
      <sheetName val="CUADRADO François"/>
      <sheetName val=" DESPORTES Alex"/>
      <sheetName val="DODET Boris"/>
      <sheetName val="DOIN Florian"/>
      <sheetName val=" DUBUC Major"/>
      <sheetName val="ESPOSITO Marco"/>
      <sheetName val="GARRO Cedric"/>
      <sheetName val="GENTNER "/>
      <sheetName val="GERLIER"/>
      <sheetName val="GERY Philippe"/>
      <sheetName val="GOETGUELUCK Mickael"/>
      <sheetName val="GOOSE Julien"/>
      <sheetName val="GUYOMAR  Florian"/>
      <sheetName val="HUVIER Maxence"/>
      <sheetName val="KOUKOUI Aeriti"/>
      <sheetName val="LABAUDINIERE Julien"/>
      <sheetName val="LAFFUT Gerome"/>
      <sheetName val="LEBRUN Thomas"/>
      <sheetName val="LEFEBVRE Jerome "/>
      <sheetName val="LE GOFF Steven"/>
      <sheetName val="LEQUEUX Amélien"/>
      <sheetName val="LITAIZE Kevin"/>
      <sheetName val="MALADRY Pierre"/>
      <sheetName val="MANIA Florian"/>
      <sheetName val="MANARANCHE Julien"/>
      <sheetName val="MARCINKOWSKI"/>
      <sheetName val="MATHIEU Victor"/>
      <sheetName val="MAURICE Thomas"/>
      <sheetName val="MEURIOT Thomas"/>
      <sheetName val="MINIAMA Yohan"/>
      <sheetName val="NICOD Florian"/>
      <sheetName val="OZEE Renald"/>
      <sheetName val="PALACIO Tancrede"/>
      <sheetName val="PIALAT"/>
      <sheetName val="PIANZI Ludovic"/>
      <sheetName val="PISANI Sébastien"/>
      <sheetName val="PORTA Adrien"/>
      <sheetName val="POUILLET Didier"/>
      <sheetName val="REMY Fred"/>
      <sheetName val="RENAULT Sylvain"/>
      <sheetName val="RICHARD  axel"/>
      <sheetName val="RIUS Steph"/>
      <sheetName val="ROUGEOT Steven"/>
      <sheetName val="SAADA"/>
      <sheetName val="SANJUAN Raph"/>
      <sheetName val="STAERMAN David"/>
      <sheetName val="TISSERANT Alexandre "/>
      <sheetName val="VIRLIN Nicolas"/>
      <sheetName val="WILTORD Matthieu"/>
      <sheetName val="BILLET"/>
      <sheetName val="DA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B5">
            <v>0</v>
          </cell>
          <cell r="C5">
            <v>0</v>
          </cell>
        </row>
      </sheetData>
      <sheetData sheetId="5" refreshError="1">
        <row r="5">
          <cell r="B5">
            <v>0</v>
          </cell>
          <cell r="C5">
            <v>0</v>
          </cell>
        </row>
      </sheetData>
      <sheetData sheetId="6" refreshError="1">
        <row r="4">
          <cell r="B4">
            <v>43766</v>
          </cell>
          <cell r="C4">
            <v>7</v>
          </cell>
        </row>
      </sheetData>
      <sheetData sheetId="7" refreshError="1">
        <row r="4">
          <cell r="B4">
            <v>43374</v>
          </cell>
          <cell r="C4">
            <v>10</v>
          </cell>
        </row>
      </sheetData>
      <sheetData sheetId="8" refreshError="1">
        <row r="4">
          <cell r="B4">
            <v>43454</v>
          </cell>
          <cell r="C4">
            <v>16</v>
          </cell>
        </row>
      </sheetData>
      <sheetData sheetId="9" refreshError="1">
        <row r="4">
          <cell r="B4">
            <v>43529</v>
          </cell>
          <cell r="C4">
            <v>5</v>
          </cell>
        </row>
      </sheetData>
      <sheetData sheetId="10" refreshError="1">
        <row r="4">
          <cell r="B4">
            <v>43418</v>
          </cell>
          <cell r="C4">
            <v>30</v>
          </cell>
        </row>
      </sheetData>
      <sheetData sheetId="11" refreshError="1">
        <row r="5">
          <cell r="B5">
            <v>0</v>
          </cell>
          <cell r="C5">
            <v>0</v>
          </cell>
        </row>
      </sheetData>
      <sheetData sheetId="12" refreshError="1">
        <row r="5">
          <cell r="B5">
            <v>0</v>
          </cell>
          <cell r="C5">
            <v>0</v>
          </cell>
        </row>
      </sheetData>
      <sheetData sheetId="13" refreshError="1">
        <row r="5">
          <cell r="B5">
            <v>0</v>
          </cell>
          <cell r="C5">
            <v>0</v>
          </cell>
        </row>
      </sheetData>
      <sheetData sheetId="14" refreshError="1">
        <row r="4">
          <cell r="B4">
            <v>43383</v>
          </cell>
          <cell r="C4">
            <v>10</v>
          </cell>
        </row>
      </sheetData>
      <sheetData sheetId="15" refreshError="1">
        <row r="4">
          <cell r="B4">
            <v>43474</v>
          </cell>
          <cell r="C4">
            <v>20</v>
          </cell>
        </row>
      </sheetData>
      <sheetData sheetId="16" refreshError="1">
        <row r="4">
          <cell r="B4">
            <v>43473</v>
          </cell>
          <cell r="C4">
            <v>5.5</v>
          </cell>
        </row>
      </sheetData>
      <sheetData sheetId="17" refreshError="1">
        <row r="4">
          <cell r="B4">
            <v>43378</v>
          </cell>
          <cell r="C4">
            <v>5</v>
          </cell>
        </row>
      </sheetData>
      <sheetData sheetId="18" refreshError="1">
        <row r="4">
          <cell r="B4">
            <v>43392</v>
          </cell>
          <cell r="C4">
            <v>10</v>
          </cell>
        </row>
      </sheetData>
      <sheetData sheetId="19" refreshError="1">
        <row r="5">
          <cell r="B5">
            <v>0</v>
          </cell>
          <cell r="C5">
            <v>0</v>
          </cell>
        </row>
      </sheetData>
      <sheetData sheetId="20" refreshError="1">
        <row r="4">
          <cell r="B4">
            <v>43392</v>
          </cell>
          <cell r="C4">
            <v>20</v>
          </cell>
        </row>
      </sheetData>
      <sheetData sheetId="21" refreshError="1">
        <row r="4">
          <cell r="B4">
            <v>0</v>
          </cell>
          <cell r="C4">
            <v>0</v>
          </cell>
        </row>
      </sheetData>
      <sheetData sheetId="22" refreshError="1">
        <row r="4">
          <cell r="B4">
            <v>43374</v>
          </cell>
          <cell r="C4">
            <v>20</v>
          </cell>
        </row>
      </sheetData>
      <sheetData sheetId="23" refreshError="1">
        <row r="4">
          <cell r="B4">
            <v>43378</v>
          </cell>
          <cell r="C4">
            <v>10</v>
          </cell>
        </row>
      </sheetData>
      <sheetData sheetId="24" refreshError="1">
        <row r="5">
          <cell r="B5">
            <v>0</v>
          </cell>
          <cell r="C5">
            <v>0</v>
          </cell>
        </row>
      </sheetData>
      <sheetData sheetId="25" refreshError="1">
        <row r="4">
          <cell r="B4">
            <v>43529</v>
          </cell>
          <cell r="C4">
            <v>16</v>
          </cell>
        </row>
      </sheetData>
      <sheetData sheetId="26" refreshError="1">
        <row r="4">
          <cell r="B4">
            <v>43397</v>
          </cell>
          <cell r="C4">
            <v>10</v>
          </cell>
        </row>
      </sheetData>
      <sheetData sheetId="27" refreshError="1">
        <row r="4">
          <cell r="B4">
            <v>0</v>
          </cell>
          <cell r="C4">
            <v>0</v>
          </cell>
        </row>
      </sheetData>
      <sheetData sheetId="28" refreshError="1">
        <row r="5">
          <cell r="B5">
            <v>0</v>
          </cell>
          <cell r="C5">
            <v>0</v>
          </cell>
        </row>
      </sheetData>
      <sheetData sheetId="29" refreshError="1">
        <row r="5">
          <cell r="B5">
            <v>0</v>
          </cell>
          <cell r="C5">
            <v>0</v>
          </cell>
        </row>
      </sheetData>
      <sheetData sheetId="30" refreshError="1">
        <row r="5">
          <cell r="B5">
            <v>0</v>
          </cell>
          <cell r="C5">
            <v>0</v>
          </cell>
        </row>
      </sheetData>
      <sheetData sheetId="31" refreshError="1">
        <row r="5">
          <cell r="B5">
            <v>0</v>
          </cell>
          <cell r="C5">
            <v>0</v>
          </cell>
        </row>
      </sheetData>
      <sheetData sheetId="32" refreshError="1">
        <row r="5">
          <cell r="B5">
            <v>0</v>
          </cell>
          <cell r="C5">
            <v>0</v>
          </cell>
        </row>
      </sheetData>
      <sheetData sheetId="33" refreshError="1">
        <row r="5">
          <cell r="B5">
            <v>0</v>
          </cell>
          <cell r="C5">
            <v>0</v>
          </cell>
        </row>
      </sheetData>
      <sheetData sheetId="34" refreshError="1">
        <row r="4">
          <cell r="B4">
            <v>0</v>
          </cell>
          <cell r="C4">
            <v>0</v>
          </cell>
        </row>
      </sheetData>
      <sheetData sheetId="35" refreshError="1">
        <row r="4">
          <cell r="B4">
            <v>0</v>
          </cell>
          <cell r="C4">
            <v>0</v>
          </cell>
        </row>
      </sheetData>
      <sheetData sheetId="36" refreshError="1">
        <row r="4">
          <cell r="B4">
            <v>43529</v>
          </cell>
          <cell r="C4">
            <v>15</v>
          </cell>
        </row>
      </sheetData>
      <sheetData sheetId="37" refreshError="1">
        <row r="4">
          <cell r="B4">
            <v>0</v>
          </cell>
          <cell r="C4">
            <v>0</v>
          </cell>
        </row>
      </sheetData>
      <sheetData sheetId="38" refreshError="1">
        <row r="4">
          <cell r="B4">
            <v>0</v>
          </cell>
          <cell r="C4">
            <v>0</v>
          </cell>
        </row>
      </sheetData>
      <sheetData sheetId="39" refreshError="1">
        <row r="4">
          <cell r="B4">
            <v>0</v>
          </cell>
          <cell r="C4">
            <v>0</v>
          </cell>
        </row>
      </sheetData>
      <sheetData sheetId="40" refreshError="1">
        <row r="5">
          <cell r="B5">
            <v>0</v>
          </cell>
          <cell r="C5">
            <v>0</v>
          </cell>
        </row>
      </sheetData>
      <sheetData sheetId="41" refreshError="1">
        <row r="4">
          <cell r="B4">
            <v>43378</v>
          </cell>
          <cell r="C4">
            <v>5</v>
          </cell>
        </row>
      </sheetData>
      <sheetData sheetId="42" refreshError="1">
        <row r="5">
          <cell r="B5">
            <v>0</v>
          </cell>
          <cell r="C5">
            <v>0</v>
          </cell>
        </row>
      </sheetData>
      <sheetData sheetId="43" refreshError="1">
        <row r="5">
          <cell r="B5">
            <v>0</v>
          </cell>
          <cell r="C5">
            <v>0</v>
          </cell>
        </row>
      </sheetData>
      <sheetData sheetId="44" refreshError="1">
        <row r="5">
          <cell r="B5">
            <v>0</v>
          </cell>
          <cell r="C5">
            <v>0</v>
          </cell>
        </row>
      </sheetData>
      <sheetData sheetId="45" refreshError="1">
        <row r="4">
          <cell r="B4">
            <v>43452</v>
          </cell>
          <cell r="C4">
            <v>20</v>
          </cell>
        </row>
      </sheetData>
      <sheetData sheetId="46" refreshError="1">
        <row r="5">
          <cell r="B5">
            <v>0</v>
          </cell>
          <cell r="C5">
            <v>0</v>
          </cell>
        </row>
      </sheetData>
      <sheetData sheetId="47" refreshError="1">
        <row r="4">
          <cell r="B4">
            <v>0</v>
          </cell>
          <cell r="C4">
            <v>0</v>
          </cell>
        </row>
      </sheetData>
      <sheetData sheetId="48" refreshError="1">
        <row r="4">
          <cell r="B4">
            <v>0</v>
          </cell>
          <cell r="C4">
            <v>0</v>
          </cell>
        </row>
      </sheetData>
      <sheetData sheetId="49" refreshError="1">
        <row r="5">
          <cell r="B5">
            <v>43516</v>
          </cell>
          <cell r="C5">
            <v>9</v>
          </cell>
        </row>
      </sheetData>
      <sheetData sheetId="50" refreshError="1">
        <row r="4">
          <cell r="B4">
            <v>43530</v>
          </cell>
          <cell r="C4">
            <v>15</v>
          </cell>
        </row>
      </sheetData>
      <sheetData sheetId="51" refreshError="1">
        <row r="5">
          <cell r="B5">
            <v>0</v>
          </cell>
          <cell r="C5">
            <v>0</v>
          </cell>
        </row>
      </sheetData>
      <sheetData sheetId="52" refreshError="1">
        <row r="4">
          <cell r="B4">
            <v>0</v>
          </cell>
          <cell r="C4">
            <v>0</v>
          </cell>
        </row>
      </sheetData>
      <sheetData sheetId="53" refreshError="1">
        <row r="5">
          <cell r="B5">
            <v>0</v>
          </cell>
          <cell r="C5">
            <v>0</v>
          </cell>
        </row>
      </sheetData>
      <sheetData sheetId="54" refreshError="1">
        <row r="5">
          <cell r="B5">
            <v>0</v>
          </cell>
          <cell r="C5">
            <v>0</v>
          </cell>
        </row>
      </sheetData>
      <sheetData sheetId="55" refreshError="1">
        <row r="4">
          <cell r="B4">
            <v>0</v>
          </cell>
          <cell r="C4">
            <v>0</v>
          </cell>
        </row>
      </sheetData>
      <sheetData sheetId="56" refreshError="1">
        <row r="4">
          <cell r="B4">
            <v>43398</v>
          </cell>
          <cell r="C4">
            <v>10</v>
          </cell>
        </row>
      </sheetData>
      <sheetData sheetId="57" refreshError="1">
        <row r="5">
          <cell r="B5">
            <v>0</v>
          </cell>
          <cell r="C5">
            <v>0</v>
          </cell>
        </row>
      </sheetData>
      <sheetData sheetId="58" refreshError="1">
        <row r="5">
          <cell r="B5">
            <v>0</v>
          </cell>
          <cell r="C5">
            <v>0</v>
          </cell>
        </row>
      </sheetData>
      <sheetData sheetId="59" refreshError="1">
        <row r="5">
          <cell r="B5">
            <v>0</v>
          </cell>
          <cell r="C5">
            <v>0</v>
          </cell>
        </row>
      </sheetData>
      <sheetData sheetId="60" refreshError="1">
        <row r="5">
          <cell r="B5">
            <v>0</v>
          </cell>
          <cell r="C5">
            <v>0</v>
          </cell>
        </row>
      </sheetData>
      <sheetData sheetId="61" refreshError="1">
        <row r="4">
          <cell r="B4">
            <v>43398</v>
          </cell>
          <cell r="C4">
            <v>20</v>
          </cell>
        </row>
      </sheetData>
      <sheetData sheetId="62" refreshError="1">
        <row r="5">
          <cell r="B5">
            <v>0</v>
          </cell>
          <cell r="C5">
            <v>0</v>
          </cell>
        </row>
      </sheetData>
      <sheetData sheetId="63" refreshError="1">
        <row r="4">
          <cell r="B4">
            <v>43529</v>
          </cell>
          <cell r="C4">
            <v>30</v>
          </cell>
        </row>
      </sheetData>
      <sheetData sheetId="64" refreshError="1">
        <row r="5">
          <cell r="B5">
            <v>0</v>
          </cell>
          <cell r="C5">
            <v>0</v>
          </cell>
        </row>
      </sheetData>
      <sheetData sheetId="65" refreshError="1">
        <row r="5">
          <cell r="B5">
            <v>0</v>
          </cell>
          <cell r="C5">
            <v>0</v>
          </cell>
        </row>
      </sheetData>
      <sheetData sheetId="66" refreshError="1">
        <row r="5">
          <cell r="B5">
            <v>0</v>
          </cell>
          <cell r="C5">
            <v>0</v>
          </cell>
        </row>
      </sheetData>
      <sheetData sheetId="67" refreshError="1">
        <row r="5">
          <cell r="B5">
            <v>0</v>
          </cell>
          <cell r="C5">
            <v>0</v>
          </cell>
        </row>
      </sheetData>
      <sheetData sheetId="68" refreshError="1">
        <row r="5">
          <cell r="B5">
            <v>0</v>
          </cell>
          <cell r="C5">
            <v>0</v>
          </cell>
        </row>
      </sheetData>
      <sheetData sheetId="69" refreshError="1">
        <row r="5">
          <cell r="B5">
            <v>0</v>
          </cell>
          <cell r="C5">
            <v>0</v>
          </cell>
        </row>
      </sheetData>
      <sheetData sheetId="70" refreshError="1"/>
      <sheetData sheetId="7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  <pageSetUpPr fitToPage="1"/>
  </sheetPr>
  <dimension ref="A1:GG337"/>
  <sheetViews>
    <sheetView showZeros="0" zoomScale="70" zoomScaleNormal="70" workbookViewId="0">
      <pane xSplit="1" topLeftCell="B1" activePane="topRight" state="frozen"/>
      <selection activeCell="E21" sqref="E21"/>
      <selection pane="topRight" activeCell="D4" sqref="D4"/>
    </sheetView>
  </sheetViews>
  <sheetFormatPr baseColWidth="10" defaultColWidth="11.42578125" defaultRowHeight="20.25" x14ac:dyDescent="0.25"/>
  <cols>
    <col min="1" max="1" width="31.42578125" style="5" bestFit="1" customWidth="1"/>
    <col min="2" max="2" width="17" style="4" bestFit="1" customWidth="1"/>
    <col min="3" max="3" width="12.85546875" style="5" customWidth="1"/>
    <col min="4" max="4" width="13.85546875" style="5" customWidth="1"/>
    <col min="5" max="5" width="23.7109375" style="5" customWidth="1"/>
    <col min="6" max="6" width="12.5703125" style="5" bestFit="1" customWidth="1"/>
    <col min="7" max="7" width="13.85546875" style="5" customWidth="1"/>
    <col min="8" max="8" width="27.5703125" style="5" customWidth="1"/>
    <col min="9" max="9" width="11.28515625" style="5" customWidth="1"/>
    <col min="10" max="10" width="13.85546875" style="5" customWidth="1"/>
    <col min="11" max="11" width="24" style="5" customWidth="1"/>
    <col min="12" max="12" width="11.28515625" style="5" customWidth="1"/>
    <col min="13" max="13" width="13.85546875" style="5" customWidth="1"/>
    <col min="14" max="14" width="11.28515625" style="5" customWidth="1"/>
    <col min="15" max="15" width="11" style="5" customWidth="1"/>
    <col min="16" max="16" width="13.42578125" style="5" customWidth="1"/>
    <col min="17" max="17" width="23.85546875" style="5" bestFit="1" customWidth="1"/>
    <col min="18" max="18" width="11.5703125" style="5" bestFit="1" customWidth="1"/>
    <col min="19" max="19" width="13.5703125" style="5" bestFit="1" customWidth="1"/>
    <col min="20" max="20" width="11.42578125" style="5" bestFit="1" customWidth="1"/>
    <col min="21" max="21" width="11.140625" style="5" bestFit="1" customWidth="1"/>
    <col min="22" max="22" width="13.5703125" style="5" bestFit="1" customWidth="1"/>
    <col min="23" max="23" width="6.140625" style="5" bestFit="1" customWidth="1"/>
    <col min="24" max="24" width="11.140625" style="5" bestFit="1" customWidth="1"/>
    <col min="25" max="25" width="13.5703125" style="5" bestFit="1" customWidth="1"/>
    <col min="26" max="26" width="30.28515625" style="5" bestFit="1" customWidth="1"/>
    <col min="27" max="27" width="12.7109375" style="5" bestFit="1" customWidth="1"/>
    <col min="28" max="28" width="13.5703125" style="5" bestFit="1" customWidth="1"/>
    <col min="29" max="29" width="6.140625" style="5" bestFit="1" customWidth="1"/>
    <col min="30" max="30" width="11.140625" style="5" bestFit="1" customWidth="1"/>
    <col min="31" max="31" width="13.5703125" style="5" bestFit="1" customWidth="1"/>
    <col min="32" max="32" width="6.140625" style="5" bestFit="1" customWidth="1"/>
    <col min="33" max="33" width="11.140625" style="5" bestFit="1" customWidth="1"/>
    <col min="34" max="34" width="13.5703125" style="5" bestFit="1" customWidth="1"/>
    <col min="35" max="35" width="6.140625" style="5" bestFit="1" customWidth="1"/>
    <col min="36" max="36" width="11.140625" style="5" bestFit="1" customWidth="1"/>
    <col min="37" max="37" width="13.5703125" style="5" bestFit="1" customWidth="1"/>
    <col min="38" max="38" width="6.140625" style="5" bestFit="1" customWidth="1"/>
    <col min="39" max="39" width="11.140625" style="5" bestFit="1" customWidth="1"/>
    <col min="40" max="40" width="13.5703125" style="5" bestFit="1" customWidth="1"/>
    <col min="41" max="41" width="6.140625" style="5" bestFit="1" customWidth="1"/>
    <col min="42" max="42" width="11.140625" style="5" bestFit="1" customWidth="1"/>
    <col min="43" max="43" width="13.5703125" style="5" bestFit="1" customWidth="1"/>
    <col min="44" max="44" width="6.140625" style="5" bestFit="1" customWidth="1"/>
    <col min="45" max="45" width="11.140625" style="5" bestFit="1" customWidth="1"/>
    <col min="46" max="46" width="13.5703125" style="5" bestFit="1" customWidth="1"/>
    <col min="47" max="47" width="6.140625" style="5" bestFit="1" customWidth="1"/>
    <col min="48" max="48" width="11.140625" style="5" bestFit="1" customWidth="1"/>
    <col min="49" max="49" width="13.5703125" style="5" bestFit="1" customWidth="1"/>
    <col min="50" max="50" width="6.140625" style="5" bestFit="1" customWidth="1"/>
    <col min="51" max="51" width="11.140625" style="5" bestFit="1" customWidth="1"/>
    <col min="52" max="52" width="13.5703125" style="5" bestFit="1" customWidth="1"/>
    <col min="53" max="53" width="6.140625" style="5" bestFit="1" customWidth="1"/>
    <col min="54" max="54" width="11.140625" style="5" bestFit="1" customWidth="1"/>
    <col min="55" max="55" width="13.5703125" style="5" bestFit="1" customWidth="1"/>
    <col min="56" max="56" width="6.140625" style="5" bestFit="1" customWidth="1"/>
    <col min="57" max="57" width="11.140625" style="5" bestFit="1" customWidth="1"/>
    <col min="58" max="16384" width="11.42578125" style="5"/>
  </cols>
  <sheetData>
    <row r="1" spans="1:189" ht="24" customHeight="1" thickBot="1" x14ac:dyDescent="0.35">
      <c r="A1" s="3"/>
    </row>
    <row r="2" spans="1:189" x14ac:dyDescent="0.25">
      <c r="C2" s="7"/>
      <c r="D2" s="198">
        <v>43504</v>
      </c>
      <c r="E2" s="187"/>
      <c r="F2" s="188"/>
      <c r="G2" s="192">
        <f>D2+7</f>
        <v>43511</v>
      </c>
      <c r="H2" s="193"/>
      <c r="I2" s="196"/>
      <c r="J2" s="186">
        <f>G2+7</f>
        <v>43518</v>
      </c>
      <c r="K2" s="187"/>
      <c r="L2" s="188"/>
      <c r="M2" s="192">
        <f>J2+7</f>
        <v>43525</v>
      </c>
      <c r="N2" s="193"/>
      <c r="O2" s="196"/>
      <c r="P2" s="186">
        <f>M2+7</f>
        <v>43532</v>
      </c>
      <c r="Q2" s="187"/>
      <c r="R2" s="188"/>
      <c r="S2" s="192">
        <f>P2+7</f>
        <v>43539</v>
      </c>
      <c r="T2" s="193"/>
      <c r="U2" s="193"/>
      <c r="V2" s="186">
        <f t="shared" ref="V2" si="0">S2+7</f>
        <v>43546</v>
      </c>
      <c r="W2" s="187"/>
      <c r="X2" s="188"/>
      <c r="Y2" s="192">
        <f t="shared" ref="Y2" si="1">V2+7</f>
        <v>43553</v>
      </c>
      <c r="Z2" s="193"/>
      <c r="AA2" s="196"/>
      <c r="AB2" s="186">
        <f t="shared" ref="AB2" si="2">Y2+7</f>
        <v>43560</v>
      </c>
      <c r="AC2" s="187"/>
      <c r="AD2" s="188"/>
      <c r="AE2" s="192">
        <f t="shared" ref="AE2" si="3">AB2+7</f>
        <v>43567</v>
      </c>
      <c r="AF2" s="193"/>
      <c r="AG2" s="193"/>
      <c r="AH2" s="186">
        <f t="shared" ref="AH2" si="4">AE2+7</f>
        <v>43574</v>
      </c>
      <c r="AI2" s="187"/>
      <c r="AJ2" s="188"/>
      <c r="AK2" s="192">
        <f t="shared" ref="AK2" si="5">AH2+7</f>
        <v>43581</v>
      </c>
      <c r="AL2" s="193"/>
      <c r="AM2" s="196"/>
      <c r="AN2" s="186">
        <f t="shared" ref="AN2" si="6">AK2+7</f>
        <v>43588</v>
      </c>
      <c r="AO2" s="187"/>
      <c r="AP2" s="188"/>
      <c r="AQ2" s="192">
        <f t="shared" ref="AQ2" si="7">AN2+7</f>
        <v>43595</v>
      </c>
      <c r="AR2" s="193"/>
      <c r="AS2" s="193"/>
      <c r="AT2" s="186">
        <f t="shared" ref="AT2" si="8">AQ2+7</f>
        <v>43602</v>
      </c>
      <c r="AU2" s="187"/>
      <c r="AV2" s="188"/>
      <c r="AW2" s="192">
        <f t="shared" ref="AW2" si="9">AT2+7</f>
        <v>43609</v>
      </c>
      <c r="AX2" s="193"/>
      <c r="AY2" s="196"/>
      <c r="AZ2" s="186">
        <f t="shared" ref="AZ2" si="10">AW2+7</f>
        <v>43616</v>
      </c>
      <c r="BA2" s="187"/>
      <c r="BB2" s="188"/>
      <c r="BC2" s="192">
        <f t="shared" ref="BC2" si="11">AZ2+7</f>
        <v>43623</v>
      </c>
      <c r="BD2" s="193"/>
      <c r="BE2" s="193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</row>
    <row r="3" spans="1:189" ht="21" thickBot="1" x14ac:dyDescent="0.35">
      <c r="A3" s="9"/>
      <c r="B3" s="10" t="s">
        <v>30</v>
      </c>
      <c r="C3" s="11" t="s">
        <v>30</v>
      </c>
      <c r="D3" s="199"/>
      <c r="E3" s="190"/>
      <c r="F3" s="191"/>
      <c r="G3" s="194"/>
      <c r="H3" s="195"/>
      <c r="I3" s="197"/>
      <c r="J3" s="189"/>
      <c r="K3" s="190"/>
      <c r="L3" s="191"/>
      <c r="M3" s="194"/>
      <c r="N3" s="195"/>
      <c r="O3" s="197"/>
      <c r="P3" s="189"/>
      <c r="Q3" s="190"/>
      <c r="R3" s="191"/>
      <c r="S3" s="194"/>
      <c r="T3" s="195"/>
      <c r="U3" s="195"/>
      <c r="V3" s="189"/>
      <c r="W3" s="190"/>
      <c r="X3" s="191"/>
      <c r="Y3" s="194"/>
      <c r="Z3" s="195"/>
      <c r="AA3" s="197"/>
      <c r="AB3" s="189"/>
      <c r="AC3" s="190"/>
      <c r="AD3" s="191"/>
      <c r="AE3" s="194"/>
      <c r="AF3" s="195"/>
      <c r="AG3" s="195"/>
      <c r="AH3" s="189"/>
      <c r="AI3" s="190"/>
      <c r="AJ3" s="191"/>
      <c r="AK3" s="194"/>
      <c r="AL3" s="195"/>
      <c r="AM3" s="197"/>
      <c r="AN3" s="189"/>
      <c r="AO3" s="190"/>
      <c r="AP3" s="191"/>
      <c r="AQ3" s="194"/>
      <c r="AR3" s="195"/>
      <c r="AS3" s="195"/>
      <c r="AT3" s="189"/>
      <c r="AU3" s="190"/>
      <c r="AV3" s="191"/>
      <c r="AW3" s="194"/>
      <c r="AX3" s="195"/>
      <c r="AY3" s="197"/>
      <c r="AZ3" s="189"/>
      <c r="BA3" s="190"/>
      <c r="BB3" s="191"/>
      <c r="BC3" s="194"/>
      <c r="BD3" s="195"/>
      <c r="BE3" s="195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</row>
    <row r="4" spans="1:189" ht="21.75" thickTop="1" thickBot="1" x14ac:dyDescent="0.35">
      <c r="A4" s="12"/>
      <c r="B4" s="13">
        <f>'[1] DUBUC Major'!B4</f>
        <v>43529</v>
      </c>
      <c r="C4" s="14">
        <f>'[1] DUBUC Major'!C4-5.9</f>
        <v>10.1</v>
      </c>
      <c r="D4" s="15" t="e">
        <f t="shared" ref="D4:D35" si="12">C4-F4</f>
        <v>#N/A</v>
      </c>
      <c r="E4" s="16" t="s">
        <v>14</v>
      </c>
      <c r="F4" s="17" t="e">
        <f t="shared" ref="F4:F35" si="13">HLOOKUP(E4,pain,2,FALSE)</f>
        <v>#N/A</v>
      </c>
      <c r="G4" s="18" t="e">
        <f t="shared" ref="G4:G67" si="14">D4-I4</f>
        <v>#N/A</v>
      </c>
      <c r="H4" s="16" t="s">
        <v>14</v>
      </c>
      <c r="I4" s="19" t="e">
        <f t="shared" ref="I4:I35" si="15">HLOOKUP(H4,pain,2,FALSE)</f>
        <v>#N/A</v>
      </c>
      <c r="J4" s="20" t="e">
        <f t="shared" ref="J4:J23" si="16">G4-L4</f>
        <v>#N/A</v>
      </c>
      <c r="K4" s="16" t="s">
        <v>2</v>
      </c>
      <c r="L4" s="17" t="str">
        <f t="shared" ref="L4:L35" si="17">HLOOKUP(K4,pain,2,FALSE)</f>
        <v>BEIGNETS NATURE X5</v>
      </c>
      <c r="M4" s="18" t="e">
        <f t="shared" ref="M4:M67" si="18">J4-O4</f>
        <v>#N/A</v>
      </c>
      <c r="N4" s="16" t="s">
        <v>2</v>
      </c>
      <c r="O4" s="19" t="str">
        <f t="shared" ref="O4:O35" si="19">HLOOKUP(N4,pain,2,FALSE)</f>
        <v>BEIGNETS NATURE X5</v>
      </c>
      <c r="P4" s="20" t="e">
        <f t="shared" ref="P4:P67" si="20">M4-R4</f>
        <v>#N/A</v>
      </c>
      <c r="Q4" s="16" t="s">
        <v>14</v>
      </c>
      <c r="R4" s="17" t="e">
        <f t="shared" ref="R4:R35" si="21">HLOOKUP(Q4,pain,2,FALSE)</f>
        <v>#N/A</v>
      </c>
      <c r="S4" s="18" t="e">
        <f t="shared" ref="S4:S67" si="22">P4-U4</f>
        <v>#N/A</v>
      </c>
      <c r="T4" s="16" t="s">
        <v>2</v>
      </c>
      <c r="U4" s="19" t="str">
        <f t="shared" ref="U4:U35" si="23">HLOOKUP(T4,pain,2,FALSE)</f>
        <v>BEIGNETS NATURE X5</v>
      </c>
      <c r="V4" s="20" t="e">
        <f t="shared" ref="V4:V67" si="24">S4-X4</f>
        <v>#N/A</v>
      </c>
      <c r="W4" s="16" t="s">
        <v>13</v>
      </c>
      <c r="X4" s="17" t="e">
        <f t="shared" ref="X4:AD19" si="25">HLOOKUP(W4,pain,2,FALSE)</f>
        <v>#N/A</v>
      </c>
      <c r="Y4" s="18" t="e">
        <f t="shared" ref="Y4:Y67" si="26">V4-AA4</f>
        <v>#N/A</v>
      </c>
      <c r="Z4" s="16" t="s">
        <v>13</v>
      </c>
      <c r="AA4" s="19" t="e">
        <f t="shared" ref="AA4:AG19" si="27">HLOOKUP(Z4,pain,2,FALSE)</f>
        <v>#N/A</v>
      </c>
      <c r="AB4" s="20" t="e">
        <f t="shared" ref="AB4:AB67" si="28">Y4-AD4</f>
        <v>#N/A</v>
      </c>
      <c r="AC4" s="16" t="s">
        <v>13</v>
      </c>
      <c r="AD4" s="17" t="e">
        <f t="shared" si="25"/>
        <v>#N/A</v>
      </c>
      <c r="AE4" s="18" t="e">
        <f t="shared" ref="AE4:AE67" si="29">AB4-AG4</f>
        <v>#N/A</v>
      </c>
      <c r="AF4" s="16" t="s">
        <v>13</v>
      </c>
      <c r="AG4" s="19" t="e">
        <f t="shared" si="27"/>
        <v>#N/A</v>
      </c>
      <c r="AH4" s="20" t="e">
        <f t="shared" ref="AH4:AH67" si="30">AE4-AJ4</f>
        <v>#N/A</v>
      </c>
      <c r="AI4" s="16" t="s">
        <v>13</v>
      </c>
      <c r="AJ4" s="17" t="e">
        <f t="shared" ref="AJ4" si="31">HLOOKUP(AI4,pain,2,FALSE)</f>
        <v>#N/A</v>
      </c>
      <c r="AK4" s="18" t="e">
        <f t="shared" ref="AK4:AK67" si="32">AH4-AM4</f>
        <v>#N/A</v>
      </c>
      <c r="AL4" s="16" t="s">
        <v>13</v>
      </c>
      <c r="AM4" s="19" t="e">
        <f t="shared" ref="AM4" si="33">HLOOKUP(AL4,pain,2,FALSE)</f>
        <v>#N/A</v>
      </c>
      <c r="AN4" s="20" t="e">
        <f t="shared" ref="AN4:AN67" si="34">AK4-AP4</f>
        <v>#N/A</v>
      </c>
      <c r="AO4" s="16" t="s">
        <v>13</v>
      </c>
      <c r="AP4" s="17" t="e">
        <f t="shared" ref="AP4" si="35">HLOOKUP(AO4,pain,2,FALSE)</f>
        <v>#N/A</v>
      </c>
      <c r="AQ4" s="18" t="e">
        <f t="shared" ref="AQ4:AQ67" si="36">AN4-AS4</f>
        <v>#N/A</v>
      </c>
      <c r="AR4" s="16" t="s">
        <v>13</v>
      </c>
      <c r="AS4" s="19" t="e">
        <f t="shared" ref="AS4" si="37">HLOOKUP(AR4,pain,2,FALSE)</f>
        <v>#N/A</v>
      </c>
      <c r="AT4" s="20" t="e">
        <f t="shared" ref="AT4:AT67" si="38">AQ4-AV4</f>
        <v>#N/A</v>
      </c>
      <c r="AU4" s="16" t="s">
        <v>13</v>
      </c>
      <c r="AV4" s="17" t="e">
        <f t="shared" ref="AV4" si="39">HLOOKUP(AU4,pain,2,FALSE)</f>
        <v>#N/A</v>
      </c>
      <c r="AW4" s="18" t="e">
        <f t="shared" ref="AW4:AW67" si="40">AT4-AY4</f>
        <v>#N/A</v>
      </c>
      <c r="AX4" s="16" t="s">
        <v>13</v>
      </c>
      <c r="AY4" s="19" t="e">
        <f t="shared" ref="AY4" si="41">HLOOKUP(AX4,pain,2,FALSE)</f>
        <v>#N/A</v>
      </c>
      <c r="AZ4" s="20" t="e">
        <f t="shared" ref="AZ4:AZ67" si="42">AW4-BB4</f>
        <v>#N/A</v>
      </c>
      <c r="BA4" s="16" t="s">
        <v>13</v>
      </c>
      <c r="BB4" s="17" t="e">
        <f t="shared" ref="BB4" si="43">HLOOKUP(BA4,pain,2,FALSE)</f>
        <v>#N/A</v>
      </c>
      <c r="BC4" s="18" t="e">
        <f t="shared" ref="BC4:BC67" si="44">AZ4-BE4</f>
        <v>#N/A</v>
      </c>
      <c r="BD4" s="16" t="s">
        <v>13</v>
      </c>
      <c r="BE4" s="19" t="e">
        <f t="shared" ref="BE4" si="45">HLOOKUP(BD4,pain,2,FALSE)</f>
        <v>#N/A</v>
      </c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</row>
    <row r="5" spans="1:189" ht="21.75" thickTop="1" thickBot="1" x14ac:dyDescent="0.35">
      <c r="A5" s="21"/>
      <c r="B5" s="13">
        <f>PRINC!K4</f>
        <v>43381</v>
      </c>
      <c r="C5" s="14">
        <f>PRINC!L4-0.5</f>
        <v>34.5</v>
      </c>
      <c r="D5" s="15" t="e">
        <f t="shared" si="12"/>
        <v>#VALUE!</v>
      </c>
      <c r="E5" s="16" t="s">
        <v>2</v>
      </c>
      <c r="F5" s="17" t="str">
        <f>HLOOKUP(E5,pain,2,FALSE)</f>
        <v>BEIGNETS NATURE X5</v>
      </c>
      <c r="G5" s="18" t="e">
        <f>D5-I5</f>
        <v>#VALUE!</v>
      </c>
      <c r="H5" s="16" t="s">
        <v>2</v>
      </c>
      <c r="I5" s="19" t="str">
        <f t="shared" si="15"/>
        <v>BEIGNETS NATURE X5</v>
      </c>
      <c r="J5" s="20" t="e">
        <f t="shared" si="16"/>
        <v>#VALUE!</v>
      </c>
      <c r="K5" s="16" t="s">
        <v>9</v>
      </c>
      <c r="L5" s="17" t="e">
        <f t="shared" si="17"/>
        <v>#N/A</v>
      </c>
      <c r="M5" s="18" t="e">
        <f t="shared" si="18"/>
        <v>#VALUE!</v>
      </c>
      <c r="N5" s="16" t="s">
        <v>2</v>
      </c>
      <c r="O5" s="19" t="str">
        <f t="shared" si="19"/>
        <v>BEIGNETS NATURE X5</v>
      </c>
      <c r="P5" s="20" t="e">
        <f t="shared" si="20"/>
        <v>#VALUE!</v>
      </c>
      <c r="Q5" s="16" t="s">
        <v>9</v>
      </c>
      <c r="R5" s="17" t="e">
        <f t="shared" si="21"/>
        <v>#N/A</v>
      </c>
      <c r="S5" s="18" t="e">
        <f t="shared" si="22"/>
        <v>#VALUE!</v>
      </c>
      <c r="T5" s="16" t="s">
        <v>13</v>
      </c>
      <c r="U5" s="19" t="e">
        <f t="shared" si="23"/>
        <v>#N/A</v>
      </c>
      <c r="V5" s="20" t="e">
        <f t="shared" si="24"/>
        <v>#VALUE!</v>
      </c>
      <c r="W5" s="16" t="s">
        <v>13</v>
      </c>
      <c r="X5" s="17" t="e">
        <f t="shared" si="25"/>
        <v>#N/A</v>
      </c>
      <c r="Y5" s="18" t="e">
        <f t="shared" si="26"/>
        <v>#VALUE!</v>
      </c>
      <c r="Z5" s="16" t="s">
        <v>13</v>
      </c>
      <c r="AA5" s="19" t="e">
        <f t="shared" si="27"/>
        <v>#N/A</v>
      </c>
      <c r="AB5" s="20" t="e">
        <f t="shared" si="28"/>
        <v>#VALUE!</v>
      </c>
      <c r="AC5" s="16" t="s">
        <v>13</v>
      </c>
      <c r="AD5" s="17" t="e">
        <f t="shared" si="25"/>
        <v>#N/A</v>
      </c>
      <c r="AE5" s="18" t="e">
        <f t="shared" si="29"/>
        <v>#VALUE!</v>
      </c>
      <c r="AF5" s="16" t="s">
        <v>13</v>
      </c>
      <c r="AG5" s="19" t="e">
        <f t="shared" si="27"/>
        <v>#N/A</v>
      </c>
      <c r="AH5" s="20" t="e">
        <f t="shared" si="30"/>
        <v>#VALUE!</v>
      </c>
      <c r="AI5" s="16" t="s">
        <v>13</v>
      </c>
      <c r="AJ5" s="17" t="e">
        <f t="shared" ref="AJ5" si="46">HLOOKUP(AI5,pain,2,FALSE)</f>
        <v>#N/A</v>
      </c>
      <c r="AK5" s="18" t="e">
        <f t="shared" si="32"/>
        <v>#VALUE!</v>
      </c>
      <c r="AL5" s="16" t="s">
        <v>13</v>
      </c>
      <c r="AM5" s="19" t="e">
        <f t="shared" ref="AM5" si="47">HLOOKUP(AL5,pain,2,FALSE)</f>
        <v>#N/A</v>
      </c>
      <c r="AN5" s="20" t="e">
        <f t="shared" si="34"/>
        <v>#VALUE!</v>
      </c>
      <c r="AO5" s="16" t="s">
        <v>13</v>
      </c>
      <c r="AP5" s="17" t="e">
        <f t="shared" ref="AP5" si="48">HLOOKUP(AO5,pain,2,FALSE)</f>
        <v>#N/A</v>
      </c>
      <c r="AQ5" s="18" t="e">
        <f t="shared" si="36"/>
        <v>#VALUE!</v>
      </c>
      <c r="AR5" s="16" t="s">
        <v>13</v>
      </c>
      <c r="AS5" s="19" t="e">
        <f t="shared" ref="AS5" si="49">HLOOKUP(AR5,pain,2,FALSE)</f>
        <v>#N/A</v>
      </c>
      <c r="AT5" s="20" t="e">
        <f t="shared" si="38"/>
        <v>#VALUE!</v>
      </c>
      <c r="AU5" s="16" t="s">
        <v>13</v>
      </c>
      <c r="AV5" s="17" t="e">
        <f t="shared" ref="AV5" si="50">HLOOKUP(AU5,pain,2,FALSE)</f>
        <v>#N/A</v>
      </c>
      <c r="AW5" s="18" t="e">
        <f t="shared" si="40"/>
        <v>#VALUE!</v>
      </c>
      <c r="AX5" s="16" t="s">
        <v>13</v>
      </c>
      <c r="AY5" s="19" t="e">
        <f t="shared" ref="AY5" si="51">HLOOKUP(AX5,pain,2,FALSE)</f>
        <v>#N/A</v>
      </c>
      <c r="AZ5" s="20" t="e">
        <f t="shared" si="42"/>
        <v>#VALUE!</v>
      </c>
      <c r="BA5" s="16" t="s">
        <v>13</v>
      </c>
      <c r="BB5" s="17" t="e">
        <f t="shared" ref="BB5" si="52">HLOOKUP(BA5,pain,2,FALSE)</f>
        <v>#N/A</v>
      </c>
      <c r="BC5" s="18" t="e">
        <f t="shared" si="44"/>
        <v>#VALUE!</v>
      </c>
      <c r="BD5" s="16" t="s">
        <v>13</v>
      </c>
      <c r="BE5" s="19" t="e">
        <f t="shared" ref="BE5" si="53">HLOOKUP(BD5,pain,2,FALSE)</f>
        <v>#N/A</v>
      </c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</row>
    <row r="6" spans="1:189" ht="21.75" thickTop="1" thickBot="1" x14ac:dyDescent="0.35">
      <c r="A6" s="21"/>
      <c r="B6" s="13">
        <f>'[1] DESPORTES Alex'!B4</f>
        <v>43374</v>
      </c>
      <c r="C6" s="14">
        <f>'[1] DESPORTES Alex'!C4-8.8</f>
        <v>11.2</v>
      </c>
      <c r="D6" s="15" t="e">
        <f t="shared" si="12"/>
        <v>#N/A</v>
      </c>
      <c r="E6" s="16" t="s">
        <v>14</v>
      </c>
      <c r="F6" s="17" t="e">
        <f t="shared" si="13"/>
        <v>#N/A</v>
      </c>
      <c r="G6" s="18" t="e">
        <f t="shared" si="14"/>
        <v>#N/A</v>
      </c>
      <c r="H6" s="16" t="s">
        <v>14</v>
      </c>
      <c r="I6" s="19" t="e">
        <f t="shared" si="15"/>
        <v>#N/A</v>
      </c>
      <c r="J6" s="20" t="e">
        <f t="shared" si="16"/>
        <v>#N/A</v>
      </c>
      <c r="K6" s="16" t="s">
        <v>14</v>
      </c>
      <c r="L6" s="17" t="e">
        <f t="shared" si="17"/>
        <v>#N/A</v>
      </c>
      <c r="M6" s="18" t="e">
        <f t="shared" si="18"/>
        <v>#N/A</v>
      </c>
      <c r="N6" s="16" t="s">
        <v>2</v>
      </c>
      <c r="O6" s="19" t="str">
        <f t="shared" si="19"/>
        <v>BEIGNETS NATURE X5</v>
      </c>
      <c r="P6" s="20" t="e">
        <f t="shared" si="20"/>
        <v>#N/A</v>
      </c>
      <c r="Q6" s="16" t="s">
        <v>2</v>
      </c>
      <c r="R6" s="17" t="str">
        <f t="shared" si="21"/>
        <v>BEIGNETS NATURE X5</v>
      </c>
      <c r="S6" s="18" t="e">
        <f t="shared" si="22"/>
        <v>#N/A</v>
      </c>
      <c r="T6" s="16" t="s">
        <v>2</v>
      </c>
      <c r="U6" s="19" t="str">
        <f t="shared" si="23"/>
        <v>BEIGNETS NATURE X5</v>
      </c>
      <c r="V6" s="20" t="e">
        <f t="shared" si="24"/>
        <v>#N/A</v>
      </c>
      <c r="W6" s="16" t="s">
        <v>13</v>
      </c>
      <c r="X6" s="17" t="e">
        <f t="shared" si="25"/>
        <v>#N/A</v>
      </c>
      <c r="Y6" s="18" t="e">
        <f t="shared" si="26"/>
        <v>#N/A</v>
      </c>
      <c r="Z6" s="16" t="s">
        <v>13</v>
      </c>
      <c r="AA6" s="19" t="e">
        <f t="shared" si="27"/>
        <v>#N/A</v>
      </c>
      <c r="AB6" s="20" t="e">
        <f t="shared" si="28"/>
        <v>#N/A</v>
      </c>
      <c r="AC6" s="16" t="s">
        <v>13</v>
      </c>
      <c r="AD6" s="17" t="e">
        <f t="shared" si="25"/>
        <v>#N/A</v>
      </c>
      <c r="AE6" s="18" t="e">
        <f t="shared" si="29"/>
        <v>#N/A</v>
      </c>
      <c r="AF6" s="16" t="s">
        <v>13</v>
      </c>
      <c r="AG6" s="19" t="e">
        <f t="shared" si="27"/>
        <v>#N/A</v>
      </c>
      <c r="AH6" s="20" t="e">
        <f t="shared" si="30"/>
        <v>#N/A</v>
      </c>
      <c r="AI6" s="16" t="s">
        <v>13</v>
      </c>
      <c r="AJ6" s="17" t="e">
        <f t="shared" ref="AJ6" si="54">HLOOKUP(AI6,pain,2,FALSE)</f>
        <v>#N/A</v>
      </c>
      <c r="AK6" s="18" t="e">
        <f t="shared" si="32"/>
        <v>#N/A</v>
      </c>
      <c r="AL6" s="16" t="s">
        <v>13</v>
      </c>
      <c r="AM6" s="19" t="e">
        <f t="shared" ref="AM6" si="55">HLOOKUP(AL6,pain,2,FALSE)</f>
        <v>#N/A</v>
      </c>
      <c r="AN6" s="20" t="e">
        <f t="shared" si="34"/>
        <v>#N/A</v>
      </c>
      <c r="AO6" s="16" t="s">
        <v>13</v>
      </c>
      <c r="AP6" s="17" t="e">
        <f t="shared" ref="AP6" si="56">HLOOKUP(AO6,pain,2,FALSE)</f>
        <v>#N/A</v>
      </c>
      <c r="AQ6" s="18" t="e">
        <f t="shared" si="36"/>
        <v>#N/A</v>
      </c>
      <c r="AR6" s="16" t="s">
        <v>13</v>
      </c>
      <c r="AS6" s="19" t="e">
        <f t="shared" ref="AS6" si="57">HLOOKUP(AR6,pain,2,FALSE)</f>
        <v>#N/A</v>
      </c>
      <c r="AT6" s="20" t="e">
        <f t="shared" si="38"/>
        <v>#N/A</v>
      </c>
      <c r="AU6" s="16" t="s">
        <v>13</v>
      </c>
      <c r="AV6" s="17" t="e">
        <f t="shared" ref="AV6" si="58">HLOOKUP(AU6,pain,2,FALSE)</f>
        <v>#N/A</v>
      </c>
      <c r="AW6" s="18" t="e">
        <f t="shared" si="40"/>
        <v>#N/A</v>
      </c>
      <c r="AX6" s="16" t="s">
        <v>13</v>
      </c>
      <c r="AY6" s="19" t="e">
        <f t="shared" ref="AY6" si="59">HLOOKUP(AX6,pain,2,FALSE)</f>
        <v>#N/A</v>
      </c>
      <c r="AZ6" s="20" t="e">
        <f t="shared" si="42"/>
        <v>#N/A</v>
      </c>
      <c r="BA6" s="16" t="s">
        <v>13</v>
      </c>
      <c r="BB6" s="17" t="e">
        <f t="shared" ref="BB6" si="60">HLOOKUP(BA6,pain,2,FALSE)</f>
        <v>#N/A</v>
      </c>
      <c r="BC6" s="18" t="e">
        <f t="shared" si="44"/>
        <v>#N/A</v>
      </c>
      <c r="BD6" s="16" t="s">
        <v>13</v>
      </c>
      <c r="BE6" s="19" t="e">
        <f t="shared" ref="BE6" si="61">HLOOKUP(BD6,pain,2,FALSE)</f>
        <v>#N/A</v>
      </c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</row>
    <row r="7" spans="1:189" ht="21.75" thickTop="1" thickBot="1" x14ac:dyDescent="0.35">
      <c r="A7" s="21"/>
      <c r="B7" s="13">
        <f>'[1]AUBRAS Michael'!B5</f>
        <v>0</v>
      </c>
      <c r="C7" s="14">
        <f>'[1]AUBRAS Michael'!C5</f>
        <v>0</v>
      </c>
      <c r="D7" s="15" t="e">
        <f t="shared" si="12"/>
        <v>#N/A</v>
      </c>
      <c r="E7" s="16" t="s">
        <v>13</v>
      </c>
      <c r="F7" s="17" t="e">
        <f t="shared" si="13"/>
        <v>#N/A</v>
      </c>
      <c r="G7" s="18" t="e">
        <f t="shared" si="14"/>
        <v>#N/A</v>
      </c>
      <c r="H7" s="16" t="s">
        <v>13</v>
      </c>
      <c r="I7" s="19" t="e">
        <f t="shared" si="15"/>
        <v>#N/A</v>
      </c>
      <c r="J7" s="20" t="e">
        <f t="shared" si="16"/>
        <v>#N/A</v>
      </c>
      <c r="K7" s="16" t="s">
        <v>13</v>
      </c>
      <c r="L7" s="17" t="e">
        <f t="shared" si="17"/>
        <v>#N/A</v>
      </c>
      <c r="M7" s="18" t="e">
        <f t="shared" si="18"/>
        <v>#N/A</v>
      </c>
      <c r="N7" s="16" t="s">
        <v>2</v>
      </c>
      <c r="O7" s="19" t="str">
        <f t="shared" si="19"/>
        <v>BEIGNETS NATURE X5</v>
      </c>
      <c r="P7" s="20" t="e">
        <f t="shared" si="20"/>
        <v>#N/A</v>
      </c>
      <c r="Q7" s="16" t="s">
        <v>13</v>
      </c>
      <c r="R7" s="17" t="e">
        <f t="shared" si="21"/>
        <v>#N/A</v>
      </c>
      <c r="S7" s="18" t="e">
        <f t="shared" si="22"/>
        <v>#N/A</v>
      </c>
      <c r="T7" s="16" t="s">
        <v>2</v>
      </c>
      <c r="U7" s="19" t="str">
        <f t="shared" si="23"/>
        <v>BEIGNETS NATURE X5</v>
      </c>
      <c r="V7" s="20" t="e">
        <f t="shared" si="24"/>
        <v>#N/A</v>
      </c>
      <c r="W7" s="16" t="s">
        <v>13</v>
      </c>
      <c r="X7" s="17" t="e">
        <f t="shared" si="25"/>
        <v>#N/A</v>
      </c>
      <c r="Y7" s="18" t="e">
        <f t="shared" si="26"/>
        <v>#N/A</v>
      </c>
      <c r="Z7" s="16" t="s">
        <v>13</v>
      </c>
      <c r="AA7" s="19" t="e">
        <f t="shared" si="27"/>
        <v>#N/A</v>
      </c>
      <c r="AB7" s="20" t="e">
        <f t="shared" si="28"/>
        <v>#N/A</v>
      </c>
      <c r="AC7" s="16" t="s">
        <v>13</v>
      </c>
      <c r="AD7" s="17" t="e">
        <f t="shared" si="25"/>
        <v>#N/A</v>
      </c>
      <c r="AE7" s="18" t="e">
        <f t="shared" si="29"/>
        <v>#N/A</v>
      </c>
      <c r="AF7" s="16" t="s">
        <v>13</v>
      </c>
      <c r="AG7" s="19" t="e">
        <f t="shared" si="27"/>
        <v>#N/A</v>
      </c>
      <c r="AH7" s="20" t="e">
        <f t="shared" si="30"/>
        <v>#N/A</v>
      </c>
      <c r="AI7" s="16" t="s">
        <v>13</v>
      </c>
      <c r="AJ7" s="17" t="e">
        <f t="shared" ref="AJ7" si="62">HLOOKUP(AI7,pain,2,FALSE)</f>
        <v>#N/A</v>
      </c>
      <c r="AK7" s="18" t="e">
        <f t="shared" si="32"/>
        <v>#N/A</v>
      </c>
      <c r="AL7" s="16" t="s">
        <v>13</v>
      </c>
      <c r="AM7" s="19" t="e">
        <f t="shared" ref="AM7" si="63">HLOOKUP(AL7,pain,2,FALSE)</f>
        <v>#N/A</v>
      </c>
      <c r="AN7" s="20" t="e">
        <f t="shared" si="34"/>
        <v>#N/A</v>
      </c>
      <c r="AO7" s="16" t="s">
        <v>13</v>
      </c>
      <c r="AP7" s="17" t="e">
        <f t="shared" ref="AP7" si="64">HLOOKUP(AO7,pain,2,FALSE)</f>
        <v>#N/A</v>
      </c>
      <c r="AQ7" s="18" t="e">
        <f t="shared" si="36"/>
        <v>#N/A</v>
      </c>
      <c r="AR7" s="16" t="s">
        <v>13</v>
      </c>
      <c r="AS7" s="19" t="e">
        <f t="shared" ref="AS7" si="65">HLOOKUP(AR7,pain,2,FALSE)</f>
        <v>#N/A</v>
      </c>
      <c r="AT7" s="20" t="e">
        <f t="shared" si="38"/>
        <v>#N/A</v>
      </c>
      <c r="AU7" s="16" t="s">
        <v>13</v>
      </c>
      <c r="AV7" s="17" t="e">
        <f t="shared" ref="AV7" si="66">HLOOKUP(AU7,pain,2,FALSE)</f>
        <v>#N/A</v>
      </c>
      <c r="AW7" s="18" t="e">
        <f t="shared" si="40"/>
        <v>#N/A</v>
      </c>
      <c r="AX7" s="16" t="s">
        <v>13</v>
      </c>
      <c r="AY7" s="19" t="e">
        <f t="shared" ref="AY7" si="67">HLOOKUP(AX7,pain,2,FALSE)</f>
        <v>#N/A</v>
      </c>
      <c r="AZ7" s="20" t="e">
        <f t="shared" si="42"/>
        <v>#N/A</v>
      </c>
      <c r="BA7" s="16" t="s">
        <v>13</v>
      </c>
      <c r="BB7" s="17" t="e">
        <f t="shared" ref="BB7" si="68">HLOOKUP(BA7,pain,2,FALSE)</f>
        <v>#N/A</v>
      </c>
      <c r="BC7" s="18" t="e">
        <f t="shared" si="44"/>
        <v>#N/A</v>
      </c>
      <c r="BD7" s="16" t="s">
        <v>13</v>
      </c>
      <c r="BE7" s="19" t="e">
        <f t="shared" ref="BE7" si="69">HLOOKUP(BD7,pain,2,FALSE)</f>
        <v>#N/A</v>
      </c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</row>
    <row r="8" spans="1:189" ht="21.75" thickTop="1" thickBot="1" x14ac:dyDescent="0.35">
      <c r="A8" s="21"/>
      <c r="B8" s="13">
        <f>'[1]BAESA Cédric'!B4</f>
        <v>43766</v>
      </c>
      <c r="C8" s="14">
        <f>'[1]BAESA Cédric'!C4-1.5</f>
        <v>5.5</v>
      </c>
      <c r="D8" s="15" t="e">
        <f t="shared" si="12"/>
        <v>#N/A</v>
      </c>
      <c r="E8" s="16" t="s">
        <v>4</v>
      </c>
      <c r="F8" s="17" t="e">
        <f t="shared" si="13"/>
        <v>#N/A</v>
      </c>
      <c r="G8" s="18" t="e">
        <f t="shared" si="14"/>
        <v>#N/A</v>
      </c>
      <c r="H8" s="16" t="s">
        <v>2</v>
      </c>
      <c r="I8" s="19" t="str">
        <f t="shared" si="15"/>
        <v>BEIGNETS NATURE X5</v>
      </c>
      <c r="J8" s="20" t="e">
        <f t="shared" si="16"/>
        <v>#N/A</v>
      </c>
      <c r="K8" s="16" t="s">
        <v>2</v>
      </c>
      <c r="L8" s="17" t="str">
        <f t="shared" si="17"/>
        <v>BEIGNETS NATURE X5</v>
      </c>
      <c r="M8" s="18" t="e">
        <f t="shared" si="18"/>
        <v>#N/A</v>
      </c>
      <c r="N8" s="16" t="s">
        <v>2</v>
      </c>
      <c r="O8" s="19" t="str">
        <f t="shared" si="19"/>
        <v>BEIGNETS NATURE X5</v>
      </c>
      <c r="P8" s="20" t="e">
        <f t="shared" si="20"/>
        <v>#N/A</v>
      </c>
      <c r="Q8" s="16" t="s">
        <v>4</v>
      </c>
      <c r="R8" s="17" t="e">
        <f t="shared" si="21"/>
        <v>#N/A</v>
      </c>
      <c r="S8" s="18" t="e">
        <f t="shared" si="22"/>
        <v>#N/A</v>
      </c>
      <c r="T8" s="16" t="s">
        <v>2</v>
      </c>
      <c r="U8" s="19" t="str">
        <f t="shared" si="23"/>
        <v>BEIGNETS NATURE X5</v>
      </c>
      <c r="V8" s="20" t="e">
        <f t="shared" si="24"/>
        <v>#N/A</v>
      </c>
      <c r="W8" s="16" t="s">
        <v>13</v>
      </c>
      <c r="X8" s="17" t="e">
        <f t="shared" si="25"/>
        <v>#N/A</v>
      </c>
      <c r="Y8" s="18" t="e">
        <f t="shared" si="26"/>
        <v>#N/A</v>
      </c>
      <c r="Z8" s="16" t="s">
        <v>13</v>
      </c>
      <c r="AA8" s="19" t="e">
        <f t="shared" si="27"/>
        <v>#N/A</v>
      </c>
      <c r="AB8" s="20" t="e">
        <f t="shared" si="28"/>
        <v>#N/A</v>
      </c>
      <c r="AC8" s="16" t="s">
        <v>13</v>
      </c>
      <c r="AD8" s="17" t="e">
        <f t="shared" si="25"/>
        <v>#N/A</v>
      </c>
      <c r="AE8" s="18" t="e">
        <f t="shared" si="29"/>
        <v>#N/A</v>
      </c>
      <c r="AF8" s="16" t="s">
        <v>13</v>
      </c>
      <c r="AG8" s="19" t="e">
        <f t="shared" si="27"/>
        <v>#N/A</v>
      </c>
      <c r="AH8" s="20" t="e">
        <f t="shared" si="30"/>
        <v>#N/A</v>
      </c>
      <c r="AI8" s="16" t="s">
        <v>13</v>
      </c>
      <c r="AJ8" s="17" t="e">
        <f t="shared" ref="AJ8" si="70">HLOOKUP(AI8,pain,2,FALSE)</f>
        <v>#N/A</v>
      </c>
      <c r="AK8" s="18" t="e">
        <f t="shared" si="32"/>
        <v>#N/A</v>
      </c>
      <c r="AL8" s="16" t="s">
        <v>13</v>
      </c>
      <c r="AM8" s="19" t="e">
        <f t="shared" ref="AM8" si="71">HLOOKUP(AL8,pain,2,FALSE)</f>
        <v>#N/A</v>
      </c>
      <c r="AN8" s="20" t="e">
        <f t="shared" si="34"/>
        <v>#N/A</v>
      </c>
      <c r="AO8" s="16" t="s">
        <v>13</v>
      </c>
      <c r="AP8" s="17" t="e">
        <f t="shared" ref="AP8" si="72">HLOOKUP(AO8,pain,2,FALSE)</f>
        <v>#N/A</v>
      </c>
      <c r="AQ8" s="18" t="e">
        <f t="shared" si="36"/>
        <v>#N/A</v>
      </c>
      <c r="AR8" s="16" t="s">
        <v>13</v>
      </c>
      <c r="AS8" s="19" t="e">
        <f t="shared" ref="AS8" si="73">HLOOKUP(AR8,pain,2,FALSE)</f>
        <v>#N/A</v>
      </c>
      <c r="AT8" s="20" t="e">
        <f t="shared" si="38"/>
        <v>#N/A</v>
      </c>
      <c r="AU8" s="16" t="s">
        <v>13</v>
      </c>
      <c r="AV8" s="17" t="e">
        <f t="shared" ref="AV8" si="74">HLOOKUP(AU8,pain,2,FALSE)</f>
        <v>#N/A</v>
      </c>
      <c r="AW8" s="18" t="e">
        <f t="shared" si="40"/>
        <v>#N/A</v>
      </c>
      <c r="AX8" s="16" t="s">
        <v>13</v>
      </c>
      <c r="AY8" s="19" t="e">
        <f t="shared" ref="AY8" si="75">HLOOKUP(AX8,pain,2,FALSE)</f>
        <v>#N/A</v>
      </c>
      <c r="AZ8" s="20" t="e">
        <f t="shared" si="42"/>
        <v>#N/A</v>
      </c>
      <c r="BA8" s="16" t="s">
        <v>13</v>
      </c>
      <c r="BB8" s="17" t="e">
        <f t="shared" ref="BB8" si="76">HLOOKUP(BA8,pain,2,FALSE)</f>
        <v>#N/A</v>
      </c>
      <c r="BC8" s="18" t="e">
        <f t="shared" si="44"/>
        <v>#N/A</v>
      </c>
      <c r="BD8" s="16" t="s">
        <v>13</v>
      </c>
      <c r="BE8" s="19" t="e">
        <f t="shared" ref="BE8" si="77">HLOOKUP(BD8,pain,2,FALSE)</f>
        <v>#N/A</v>
      </c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</row>
    <row r="9" spans="1:189" ht="21.75" thickTop="1" thickBot="1" x14ac:dyDescent="0.35">
      <c r="A9" s="21"/>
      <c r="B9" s="13">
        <f>'[1]BALZAN Geoffrey'!B4</f>
        <v>43374</v>
      </c>
      <c r="C9" s="14">
        <f>'[1]BALZAN Geoffrey'!C4-6.3</f>
        <v>3.7</v>
      </c>
      <c r="D9" s="15" t="e">
        <f t="shared" si="12"/>
        <v>#N/A</v>
      </c>
      <c r="E9" s="16" t="s">
        <v>9</v>
      </c>
      <c r="F9" s="17" t="e">
        <f t="shared" si="13"/>
        <v>#N/A</v>
      </c>
      <c r="G9" s="18" t="e">
        <f t="shared" si="14"/>
        <v>#N/A</v>
      </c>
      <c r="H9" s="16" t="s">
        <v>9</v>
      </c>
      <c r="I9" s="19" t="e">
        <f t="shared" si="15"/>
        <v>#N/A</v>
      </c>
      <c r="J9" s="20" t="e">
        <f t="shared" si="16"/>
        <v>#N/A</v>
      </c>
      <c r="K9" s="16" t="s">
        <v>2</v>
      </c>
      <c r="L9" s="17" t="str">
        <f t="shared" si="17"/>
        <v>BEIGNETS NATURE X5</v>
      </c>
      <c r="M9" s="18" t="e">
        <f t="shared" si="18"/>
        <v>#N/A</v>
      </c>
      <c r="N9" s="16" t="s">
        <v>2</v>
      </c>
      <c r="O9" s="19" t="str">
        <f t="shared" si="19"/>
        <v>BEIGNETS NATURE X5</v>
      </c>
      <c r="P9" s="20" t="e">
        <f t="shared" si="20"/>
        <v>#N/A</v>
      </c>
      <c r="Q9" s="16" t="s">
        <v>9</v>
      </c>
      <c r="R9" s="17" t="e">
        <f t="shared" si="21"/>
        <v>#N/A</v>
      </c>
      <c r="S9" s="18" t="e">
        <f t="shared" si="22"/>
        <v>#N/A</v>
      </c>
      <c r="T9" s="16" t="s">
        <v>2</v>
      </c>
      <c r="U9" s="19" t="str">
        <f t="shared" si="23"/>
        <v>BEIGNETS NATURE X5</v>
      </c>
      <c r="V9" s="20" t="e">
        <f t="shared" si="24"/>
        <v>#N/A</v>
      </c>
      <c r="W9" s="16" t="s">
        <v>13</v>
      </c>
      <c r="X9" s="17" t="e">
        <f t="shared" si="25"/>
        <v>#N/A</v>
      </c>
      <c r="Y9" s="18" t="e">
        <f t="shared" si="26"/>
        <v>#N/A</v>
      </c>
      <c r="Z9" s="16" t="s">
        <v>13</v>
      </c>
      <c r="AA9" s="19" t="e">
        <f t="shared" si="27"/>
        <v>#N/A</v>
      </c>
      <c r="AB9" s="20" t="e">
        <f t="shared" si="28"/>
        <v>#N/A</v>
      </c>
      <c r="AC9" s="16" t="s">
        <v>13</v>
      </c>
      <c r="AD9" s="17" t="e">
        <f t="shared" si="25"/>
        <v>#N/A</v>
      </c>
      <c r="AE9" s="18" t="e">
        <f t="shared" si="29"/>
        <v>#N/A</v>
      </c>
      <c r="AF9" s="16" t="s">
        <v>13</v>
      </c>
      <c r="AG9" s="19" t="e">
        <f t="shared" si="27"/>
        <v>#N/A</v>
      </c>
      <c r="AH9" s="20" t="e">
        <f t="shared" si="30"/>
        <v>#N/A</v>
      </c>
      <c r="AI9" s="16" t="s">
        <v>13</v>
      </c>
      <c r="AJ9" s="17" t="e">
        <f t="shared" ref="AJ9" si="78">HLOOKUP(AI9,pain,2,FALSE)</f>
        <v>#N/A</v>
      </c>
      <c r="AK9" s="18" t="e">
        <f t="shared" si="32"/>
        <v>#N/A</v>
      </c>
      <c r="AL9" s="16" t="s">
        <v>13</v>
      </c>
      <c r="AM9" s="19" t="e">
        <f t="shared" ref="AM9" si="79">HLOOKUP(AL9,pain,2,FALSE)</f>
        <v>#N/A</v>
      </c>
      <c r="AN9" s="20" t="e">
        <f t="shared" si="34"/>
        <v>#N/A</v>
      </c>
      <c r="AO9" s="16" t="s">
        <v>13</v>
      </c>
      <c r="AP9" s="17" t="e">
        <f t="shared" ref="AP9" si="80">HLOOKUP(AO9,pain,2,FALSE)</f>
        <v>#N/A</v>
      </c>
      <c r="AQ9" s="18" t="e">
        <f t="shared" si="36"/>
        <v>#N/A</v>
      </c>
      <c r="AR9" s="16" t="s">
        <v>13</v>
      </c>
      <c r="AS9" s="19" t="e">
        <f t="shared" ref="AS9" si="81">HLOOKUP(AR9,pain,2,FALSE)</f>
        <v>#N/A</v>
      </c>
      <c r="AT9" s="20" t="e">
        <f t="shared" si="38"/>
        <v>#N/A</v>
      </c>
      <c r="AU9" s="16" t="s">
        <v>13</v>
      </c>
      <c r="AV9" s="17" t="e">
        <f t="shared" ref="AV9" si="82">HLOOKUP(AU9,pain,2,FALSE)</f>
        <v>#N/A</v>
      </c>
      <c r="AW9" s="18" t="e">
        <f t="shared" si="40"/>
        <v>#N/A</v>
      </c>
      <c r="AX9" s="16" t="s">
        <v>13</v>
      </c>
      <c r="AY9" s="19" t="e">
        <f t="shared" ref="AY9" si="83">HLOOKUP(AX9,pain,2,FALSE)</f>
        <v>#N/A</v>
      </c>
      <c r="AZ9" s="20" t="e">
        <f t="shared" si="42"/>
        <v>#N/A</v>
      </c>
      <c r="BA9" s="16" t="s">
        <v>13</v>
      </c>
      <c r="BB9" s="17" t="e">
        <f t="shared" ref="BB9" si="84">HLOOKUP(BA9,pain,2,FALSE)</f>
        <v>#N/A</v>
      </c>
      <c r="BC9" s="18" t="e">
        <f t="shared" si="44"/>
        <v>#N/A</v>
      </c>
      <c r="BD9" s="16" t="s">
        <v>13</v>
      </c>
      <c r="BE9" s="19" t="e">
        <f t="shared" ref="BE9" si="85">HLOOKUP(BD9,pain,2,FALSE)</f>
        <v>#N/A</v>
      </c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</row>
    <row r="10" spans="1:189" ht="21.75" thickTop="1" thickBot="1" x14ac:dyDescent="0.35">
      <c r="A10" s="21"/>
      <c r="B10" s="13">
        <f>'[1]BAUMGARTEN Thomas'!B4</f>
        <v>43454</v>
      </c>
      <c r="C10" s="14">
        <f>'[1]BAUMGARTEN Thomas'!C4-12.15</f>
        <v>3.8499999999999996</v>
      </c>
      <c r="D10" s="15" t="e">
        <f t="shared" si="12"/>
        <v>#N/A</v>
      </c>
      <c r="E10" s="16" t="s">
        <v>12</v>
      </c>
      <c r="F10" s="17" t="e">
        <f t="shared" si="13"/>
        <v>#N/A</v>
      </c>
      <c r="G10" s="18" t="e">
        <f t="shared" si="14"/>
        <v>#N/A</v>
      </c>
      <c r="H10" s="16" t="s">
        <v>11</v>
      </c>
      <c r="I10" s="19" t="e">
        <f t="shared" si="15"/>
        <v>#N/A</v>
      </c>
      <c r="J10" s="20" t="e">
        <f t="shared" si="16"/>
        <v>#N/A</v>
      </c>
      <c r="K10" s="16" t="s">
        <v>14</v>
      </c>
      <c r="L10" s="17" t="e">
        <f t="shared" si="17"/>
        <v>#N/A</v>
      </c>
      <c r="M10" s="18" t="e">
        <f t="shared" si="18"/>
        <v>#N/A</v>
      </c>
      <c r="N10" s="16" t="s">
        <v>2</v>
      </c>
      <c r="O10" s="19" t="str">
        <f t="shared" si="19"/>
        <v>BEIGNETS NATURE X5</v>
      </c>
      <c r="P10" s="20" t="e">
        <f t="shared" si="20"/>
        <v>#N/A</v>
      </c>
      <c r="Q10" s="16" t="s">
        <v>16</v>
      </c>
      <c r="R10" s="17" t="e">
        <f t="shared" si="21"/>
        <v>#N/A</v>
      </c>
      <c r="S10" s="18" t="e">
        <f t="shared" si="22"/>
        <v>#N/A</v>
      </c>
      <c r="T10" s="16" t="s">
        <v>2</v>
      </c>
      <c r="U10" s="19" t="str">
        <f t="shared" si="23"/>
        <v>BEIGNETS NATURE X5</v>
      </c>
      <c r="V10" s="20" t="e">
        <f t="shared" si="24"/>
        <v>#N/A</v>
      </c>
      <c r="W10" s="16" t="s">
        <v>13</v>
      </c>
      <c r="X10" s="17" t="e">
        <f t="shared" si="25"/>
        <v>#N/A</v>
      </c>
      <c r="Y10" s="18" t="e">
        <f t="shared" si="26"/>
        <v>#N/A</v>
      </c>
      <c r="Z10" s="16" t="s">
        <v>13</v>
      </c>
      <c r="AA10" s="19" t="e">
        <f t="shared" si="27"/>
        <v>#N/A</v>
      </c>
      <c r="AB10" s="20" t="e">
        <f t="shared" si="28"/>
        <v>#N/A</v>
      </c>
      <c r="AC10" s="16" t="s">
        <v>13</v>
      </c>
      <c r="AD10" s="17" t="e">
        <f t="shared" si="25"/>
        <v>#N/A</v>
      </c>
      <c r="AE10" s="18" t="e">
        <f t="shared" si="29"/>
        <v>#N/A</v>
      </c>
      <c r="AF10" s="16" t="s">
        <v>13</v>
      </c>
      <c r="AG10" s="19" t="e">
        <f t="shared" si="27"/>
        <v>#N/A</v>
      </c>
      <c r="AH10" s="20" t="e">
        <f t="shared" si="30"/>
        <v>#N/A</v>
      </c>
      <c r="AI10" s="16" t="s">
        <v>13</v>
      </c>
      <c r="AJ10" s="17" t="e">
        <f t="shared" ref="AJ10" si="86">HLOOKUP(AI10,pain,2,FALSE)</f>
        <v>#N/A</v>
      </c>
      <c r="AK10" s="18" t="e">
        <f t="shared" si="32"/>
        <v>#N/A</v>
      </c>
      <c r="AL10" s="16" t="s">
        <v>13</v>
      </c>
      <c r="AM10" s="19" t="e">
        <f t="shared" ref="AM10" si="87">HLOOKUP(AL10,pain,2,FALSE)</f>
        <v>#N/A</v>
      </c>
      <c r="AN10" s="20" t="e">
        <f t="shared" si="34"/>
        <v>#N/A</v>
      </c>
      <c r="AO10" s="16" t="s">
        <v>13</v>
      </c>
      <c r="AP10" s="17" t="e">
        <f t="shared" ref="AP10" si="88">HLOOKUP(AO10,pain,2,FALSE)</f>
        <v>#N/A</v>
      </c>
      <c r="AQ10" s="18" t="e">
        <f t="shared" si="36"/>
        <v>#N/A</v>
      </c>
      <c r="AR10" s="16" t="s">
        <v>13</v>
      </c>
      <c r="AS10" s="19" t="e">
        <f t="shared" ref="AS10" si="89">HLOOKUP(AR10,pain,2,FALSE)</f>
        <v>#N/A</v>
      </c>
      <c r="AT10" s="20" t="e">
        <f t="shared" si="38"/>
        <v>#N/A</v>
      </c>
      <c r="AU10" s="16" t="s">
        <v>13</v>
      </c>
      <c r="AV10" s="17" t="e">
        <f t="shared" ref="AV10" si="90">HLOOKUP(AU10,pain,2,FALSE)</f>
        <v>#N/A</v>
      </c>
      <c r="AW10" s="18" t="e">
        <f t="shared" si="40"/>
        <v>#N/A</v>
      </c>
      <c r="AX10" s="16" t="s">
        <v>13</v>
      </c>
      <c r="AY10" s="19" t="e">
        <f t="shared" ref="AY10" si="91">HLOOKUP(AX10,pain,2,FALSE)</f>
        <v>#N/A</v>
      </c>
      <c r="AZ10" s="20" t="e">
        <f t="shared" si="42"/>
        <v>#N/A</v>
      </c>
      <c r="BA10" s="16" t="s">
        <v>13</v>
      </c>
      <c r="BB10" s="17" t="e">
        <f t="shared" ref="BB10" si="92">HLOOKUP(BA10,pain,2,FALSE)</f>
        <v>#N/A</v>
      </c>
      <c r="BC10" s="18" t="e">
        <f t="shared" si="44"/>
        <v>#N/A</v>
      </c>
      <c r="BD10" s="16" t="s">
        <v>13</v>
      </c>
      <c r="BE10" s="19" t="e">
        <f t="shared" ref="BE10" si="93">HLOOKUP(BD10,pain,2,FALSE)</f>
        <v>#N/A</v>
      </c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</row>
    <row r="11" spans="1:189" ht="21.75" thickTop="1" thickBot="1" x14ac:dyDescent="0.35">
      <c r="A11" s="21"/>
      <c r="B11" s="13">
        <f>'[1]BIDALLE Julien'!B4</f>
        <v>43529</v>
      </c>
      <c r="C11" s="14">
        <f>'[1]BIDALLE Julien'!C4</f>
        <v>5</v>
      </c>
      <c r="D11" s="15" t="e">
        <f t="shared" si="12"/>
        <v>#VALUE!</v>
      </c>
      <c r="E11" s="16" t="s">
        <v>2</v>
      </c>
      <c r="F11" s="17" t="str">
        <f t="shared" si="13"/>
        <v>BEIGNETS NATURE X5</v>
      </c>
      <c r="G11" s="18" t="e">
        <f t="shared" si="14"/>
        <v>#VALUE!</v>
      </c>
      <c r="H11" s="16" t="s">
        <v>2</v>
      </c>
      <c r="I11" s="19" t="str">
        <f t="shared" si="15"/>
        <v>BEIGNETS NATURE X5</v>
      </c>
      <c r="J11" s="20" t="e">
        <f t="shared" si="16"/>
        <v>#VALUE!</v>
      </c>
      <c r="K11" s="16" t="s">
        <v>2</v>
      </c>
      <c r="L11" s="17" t="str">
        <f t="shared" si="17"/>
        <v>BEIGNETS NATURE X5</v>
      </c>
      <c r="M11" s="18" t="e">
        <f t="shared" si="18"/>
        <v>#VALUE!</v>
      </c>
      <c r="N11" s="16" t="s">
        <v>2</v>
      </c>
      <c r="O11" s="19" t="str">
        <f t="shared" si="19"/>
        <v>BEIGNETS NATURE X5</v>
      </c>
      <c r="P11" s="20" t="e">
        <f t="shared" si="20"/>
        <v>#VALUE!</v>
      </c>
      <c r="Q11" s="16" t="s">
        <v>11</v>
      </c>
      <c r="R11" s="17" t="e">
        <f t="shared" si="21"/>
        <v>#N/A</v>
      </c>
      <c r="S11" s="18" t="e">
        <f t="shared" si="22"/>
        <v>#VALUE!</v>
      </c>
      <c r="T11" s="16" t="s">
        <v>2</v>
      </c>
      <c r="U11" s="19" t="str">
        <f t="shared" si="23"/>
        <v>BEIGNETS NATURE X5</v>
      </c>
      <c r="V11" s="20" t="e">
        <f t="shared" si="24"/>
        <v>#VALUE!</v>
      </c>
      <c r="W11" s="16" t="s">
        <v>13</v>
      </c>
      <c r="X11" s="17" t="e">
        <f t="shared" si="25"/>
        <v>#N/A</v>
      </c>
      <c r="Y11" s="18" t="e">
        <f t="shared" si="26"/>
        <v>#VALUE!</v>
      </c>
      <c r="Z11" s="16" t="s">
        <v>13</v>
      </c>
      <c r="AA11" s="19" t="e">
        <f t="shared" si="27"/>
        <v>#N/A</v>
      </c>
      <c r="AB11" s="20" t="e">
        <f t="shared" si="28"/>
        <v>#VALUE!</v>
      </c>
      <c r="AC11" s="16" t="s">
        <v>13</v>
      </c>
      <c r="AD11" s="17" t="e">
        <f t="shared" si="25"/>
        <v>#N/A</v>
      </c>
      <c r="AE11" s="18" t="e">
        <f t="shared" si="29"/>
        <v>#VALUE!</v>
      </c>
      <c r="AF11" s="16" t="s">
        <v>13</v>
      </c>
      <c r="AG11" s="19" t="e">
        <f t="shared" si="27"/>
        <v>#N/A</v>
      </c>
      <c r="AH11" s="20" t="e">
        <f t="shared" si="30"/>
        <v>#VALUE!</v>
      </c>
      <c r="AI11" s="16" t="s">
        <v>13</v>
      </c>
      <c r="AJ11" s="17" t="e">
        <f t="shared" ref="AJ11" si="94">HLOOKUP(AI11,pain,2,FALSE)</f>
        <v>#N/A</v>
      </c>
      <c r="AK11" s="18" t="e">
        <f t="shared" si="32"/>
        <v>#VALUE!</v>
      </c>
      <c r="AL11" s="16" t="s">
        <v>13</v>
      </c>
      <c r="AM11" s="19" t="e">
        <f t="shared" ref="AM11" si="95">HLOOKUP(AL11,pain,2,FALSE)</f>
        <v>#N/A</v>
      </c>
      <c r="AN11" s="20" t="e">
        <f t="shared" si="34"/>
        <v>#VALUE!</v>
      </c>
      <c r="AO11" s="16" t="s">
        <v>13</v>
      </c>
      <c r="AP11" s="17" t="e">
        <f t="shared" ref="AP11" si="96">HLOOKUP(AO11,pain,2,FALSE)</f>
        <v>#N/A</v>
      </c>
      <c r="AQ11" s="18" t="e">
        <f t="shared" si="36"/>
        <v>#VALUE!</v>
      </c>
      <c r="AR11" s="16" t="s">
        <v>13</v>
      </c>
      <c r="AS11" s="19" t="e">
        <f t="shared" ref="AS11" si="97">HLOOKUP(AR11,pain,2,FALSE)</f>
        <v>#N/A</v>
      </c>
      <c r="AT11" s="20" t="e">
        <f t="shared" si="38"/>
        <v>#VALUE!</v>
      </c>
      <c r="AU11" s="16" t="s">
        <v>13</v>
      </c>
      <c r="AV11" s="17" t="e">
        <f t="shared" ref="AV11" si="98">HLOOKUP(AU11,pain,2,FALSE)</f>
        <v>#N/A</v>
      </c>
      <c r="AW11" s="18" t="e">
        <f t="shared" si="40"/>
        <v>#VALUE!</v>
      </c>
      <c r="AX11" s="16" t="s">
        <v>13</v>
      </c>
      <c r="AY11" s="19" t="e">
        <f t="shared" ref="AY11" si="99">HLOOKUP(AX11,pain,2,FALSE)</f>
        <v>#N/A</v>
      </c>
      <c r="AZ11" s="20" t="e">
        <f t="shared" si="42"/>
        <v>#VALUE!</v>
      </c>
      <c r="BA11" s="16" t="s">
        <v>13</v>
      </c>
      <c r="BB11" s="17" t="e">
        <f t="shared" ref="BB11" si="100">HLOOKUP(BA11,pain,2,FALSE)</f>
        <v>#N/A</v>
      </c>
      <c r="BC11" s="18" t="e">
        <f t="shared" si="44"/>
        <v>#VALUE!</v>
      </c>
      <c r="BD11" s="16" t="s">
        <v>13</v>
      </c>
      <c r="BE11" s="19" t="e">
        <f t="shared" ref="BE11" si="101">HLOOKUP(BD11,pain,2,FALSE)</f>
        <v>#N/A</v>
      </c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</row>
    <row r="12" spans="1:189" ht="21.75" thickTop="1" thickBot="1" x14ac:dyDescent="0.35">
      <c r="A12" s="21"/>
      <c r="B12" s="13">
        <f>+'[1]BOUCHET Olivier'!B4</f>
        <v>43418</v>
      </c>
      <c r="C12" s="14">
        <f>'[1]BOUCHET Olivier'!C4-18</f>
        <v>12</v>
      </c>
      <c r="D12" s="15" t="e">
        <f t="shared" si="12"/>
        <v>#N/A</v>
      </c>
      <c r="E12" s="16" t="s">
        <v>4</v>
      </c>
      <c r="F12" s="17" t="e">
        <f t="shared" si="13"/>
        <v>#N/A</v>
      </c>
      <c r="G12" s="18" t="e">
        <f t="shared" si="14"/>
        <v>#N/A</v>
      </c>
      <c r="H12" s="16" t="s">
        <v>4</v>
      </c>
      <c r="I12" s="19" t="e">
        <f t="shared" si="15"/>
        <v>#N/A</v>
      </c>
      <c r="J12" s="20" t="e">
        <f t="shared" si="16"/>
        <v>#N/A</v>
      </c>
      <c r="K12" s="16" t="s">
        <v>2</v>
      </c>
      <c r="L12" s="17" t="str">
        <f t="shared" si="17"/>
        <v>BEIGNETS NATURE X5</v>
      </c>
      <c r="M12" s="18" t="e">
        <f t="shared" si="18"/>
        <v>#N/A</v>
      </c>
      <c r="N12" s="16" t="s">
        <v>2</v>
      </c>
      <c r="O12" s="19" t="str">
        <f t="shared" si="19"/>
        <v>BEIGNETS NATURE X5</v>
      </c>
      <c r="P12" s="20" t="e">
        <f t="shared" si="20"/>
        <v>#N/A</v>
      </c>
      <c r="Q12" s="16" t="s">
        <v>2</v>
      </c>
      <c r="R12" s="17" t="str">
        <f t="shared" si="21"/>
        <v>BEIGNETS NATURE X5</v>
      </c>
      <c r="S12" s="18" t="e">
        <f t="shared" si="22"/>
        <v>#N/A</v>
      </c>
      <c r="T12" s="16" t="s">
        <v>2</v>
      </c>
      <c r="U12" s="19" t="str">
        <f t="shared" si="23"/>
        <v>BEIGNETS NATURE X5</v>
      </c>
      <c r="V12" s="20" t="e">
        <f t="shared" si="24"/>
        <v>#N/A</v>
      </c>
      <c r="W12" s="16" t="s">
        <v>13</v>
      </c>
      <c r="X12" s="17" t="e">
        <f t="shared" si="25"/>
        <v>#N/A</v>
      </c>
      <c r="Y12" s="18" t="e">
        <f t="shared" si="26"/>
        <v>#N/A</v>
      </c>
      <c r="Z12" s="16" t="s">
        <v>13</v>
      </c>
      <c r="AA12" s="19" t="e">
        <f t="shared" si="27"/>
        <v>#N/A</v>
      </c>
      <c r="AB12" s="20" t="e">
        <f t="shared" si="28"/>
        <v>#N/A</v>
      </c>
      <c r="AC12" s="16" t="s">
        <v>13</v>
      </c>
      <c r="AD12" s="17" t="e">
        <f t="shared" si="25"/>
        <v>#N/A</v>
      </c>
      <c r="AE12" s="18" t="e">
        <f t="shared" si="29"/>
        <v>#N/A</v>
      </c>
      <c r="AF12" s="16" t="s">
        <v>13</v>
      </c>
      <c r="AG12" s="19" t="e">
        <f t="shared" si="27"/>
        <v>#N/A</v>
      </c>
      <c r="AH12" s="20" t="e">
        <f t="shared" si="30"/>
        <v>#N/A</v>
      </c>
      <c r="AI12" s="16" t="s">
        <v>13</v>
      </c>
      <c r="AJ12" s="17" t="e">
        <f t="shared" ref="AJ12" si="102">HLOOKUP(AI12,pain,2,FALSE)</f>
        <v>#N/A</v>
      </c>
      <c r="AK12" s="18" t="e">
        <f t="shared" si="32"/>
        <v>#N/A</v>
      </c>
      <c r="AL12" s="16" t="s">
        <v>13</v>
      </c>
      <c r="AM12" s="19" t="e">
        <f t="shared" ref="AM12" si="103">HLOOKUP(AL12,pain,2,FALSE)</f>
        <v>#N/A</v>
      </c>
      <c r="AN12" s="20" t="e">
        <f t="shared" si="34"/>
        <v>#N/A</v>
      </c>
      <c r="AO12" s="16" t="s">
        <v>13</v>
      </c>
      <c r="AP12" s="17" t="e">
        <f t="shared" ref="AP12" si="104">HLOOKUP(AO12,pain,2,FALSE)</f>
        <v>#N/A</v>
      </c>
      <c r="AQ12" s="18" t="e">
        <f t="shared" si="36"/>
        <v>#N/A</v>
      </c>
      <c r="AR12" s="16" t="s">
        <v>13</v>
      </c>
      <c r="AS12" s="19" t="e">
        <f t="shared" ref="AS12" si="105">HLOOKUP(AR12,pain,2,FALSE)</f>
        <v>#N/A</v>
      </c>
      <c r="AT12" s="20" t="e">
        <f t="shared" si="38"/>
        <v>#N/A</v>
      </c>
      <c r="AU12" s="16" t="s">
        <v>13</v>
      </c>
      <c r="AV12" s="17" t="e">
        <f t="shared" ref="AV12" si="106">HLOOKUP(AU12,pain,2,FALSE)</f>
        <v>#N/A</v>
      </c>
      <c r="AW12" s="18" t="e">
        <f t="shared" si="40"/>
        <v>#N/A</v>
      </c>
      <c r="AX12" s="16" t="s">
        <v>13</v>
      </c>
      <c r="AY12" s="19" t="e">
        <f t="shared" ref="AY12" si="107">HLOOKUP(AX12,pain,2,FALSE)</f>
        <v>#N/A</v>
      </c>
      <c r="AZ12" s="20" t="e">
        <f t="shared" si="42"/>
        <v>#N/A</v>
      </c>
      <c r="BA12" s="16" t="s">
        <v>13</v>
      </c>
      <c r="BB12" s="17" t="e">
        <f t="shared" ref="BB12" si="108">HLOOKUP(BA12,pain,2,FALSE)</f>
        <v>#N/A</v>
      </c>
      <c r="BC12" s="18" t="e">
        <f t="shared" si="44"/>
        <v>#N/A</v>
      </c>
      <c r="BD12" s="16" t="s">
        <v>13</v>
      </c>
      <c r="BE12" s="19" t="e">
        <f t="shared" ref="BE12" si="109">HLOOKUP(BD12,pain,2,FALSE)</f>
        <v>#N/A</v>
      </c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</row>
    <row r="13" spans="1:189" ht="21.75" thickTop="1" thickBot="1" x14ac:dyDescent="0.35">
      <c r="A13" s="21"/>
      <c r="B13" s="13">
        <f>'[1]CALGARO Guillaume'!B4</f>
        <v>43383</v>
      </c>
      <c r="C13" s="14">
        <f>'[1]CALGARO Guillaume'!C4-9.75</f>
        <v>0.25</v>
      </c>
      <c r="D13" s="15" t="e">
        <f t="shared" si="12"/>
        <v>#VALUE!</v>
      </c>
      <c r="E13" s="16" t="s">
        <v>2</v>
      </c>
      <c r="F13" s="17" t="str">
        <f t="shared" si="13"/>
        <v>BEIGNETS NATURE X5</v>
      </c>
      <c r="G13" s="18" t="e">
        <f t="shared" si="14"/>
        <v>#VALUE!</v>
      </c>
      <c r="H13" s="16" t="s">
        <v>2</v>
      </c>
      <c r="I13" s="19" t="str">
        <f t="shared" si="15"/>
        <v>BEIGNETS NATURE X5</v>
      </c>
      <c r="J13" s="20" t="e">
        <f t="shared" si="16"/>
        <v>#VALUE!</v>
      </c>
      <c r="K13" s="16" t="s">
        <v>2</v>
      </c>
      <c r="L13" s="17" t="str">
        <f t="shared" si="17"/>
        <v>BEIGNETS NATURE X5</v>
      </c>
      <c r="M13" s="18" t="e">
        <f t="shared" si="18"/>
        <v>#VALUE!</v>
      </c>
      <c r="N13" s="16" t="s">
        <v>2</v>
      </c>
      <c r="O13" s="19" t="str">
        <f t="shared" si="19"/>
        <v>BEIGNETS NATURE X5</v>
      </c>
      <c r="P13" s="20" t="e">
        <f t="shared" si="20"/>
        <v>#VALUE!</v>
      </c>
      <c r="Q13" s="16" t="s">
        <v>2</v>
      </c>
      <c r="R13" s="17" t="str">
        <f t="shared" si="21"/>
        <v>BEIGNETS NATURE X5</v>
      </c>
      <c r="S13" s="18" t="e">
        <f t="shared" si="22"/>
        <v>#VALUE!</v>
      </c>
      <c r="T13" s="16" t="s">
        <v>2</v>
      </c>
      <c r="U13" s="19" t="str">
        <f t="shared" si="23"/>
        <v>BEIGNETS NATURE X5</v>
      </c>
      <c r="V13" s="20" t="e">
        <f t="shared" si="24"/>
        <v>#VALUE!</v>
      </c>
      <c r="W13" s="16" t="s">
        <v>13</v>
      </c>
      <c r="X13" s="17" t="e">
        <f t="shared" si="25"/>
        <v>#N/A</v>
      </c>
      <c r="Y13" s="18" t="e">
        <f t="shared" si="26"/>
        <v>#VALUE!</v>
      </c>
      <c r="Z13" s="16" t="s">
        <v>13</v>
      </c>
      <c r="AA13" s="19" t="e">
        <f t="shared" si="27"/>
        <v>#N/A</v>
      </c>
      <c r="AB13" s="20" t="e">
        <f t="shared" si="28"/>
        <v>#VALUE!</v>
      </c>
      <c r="AC13" s="16" t="s">
        <v>13</v>
      </c>
      <c r="AD13" s="17" t="e">
        <f t="shared" si="25"/>
        <v>#N/A</v>
      </c>
      <c r="AE13" s="18" t="e">
        <f t="shared" si="29"/>
        <v>#VALUE!</v>
      </c>
      <c r="AF13" s="16" t="s">
        <v>13</v>
      </c>
      <c r="AG13" s="19" t="e">
        <f t="shared" si="27"/>
        <v>#N/A</v>
      </c>
      <c r="AH13" s="20" t="e">
        <f t="shared" si="30"/>
        <v>#VALUE!</v>
      </c>
      <c r="AI13" s="16" t="s">
        <v>13</v>
      </c>
      <c r="AJ13" s="17" t="e">
        <f t="shared" ref="AJ13" si="110">HLOOKUP(AI13,pain,2,FALSE)</f>
        <v>#N/A</v>
      </c>
      <c r="AK13" s="18" t="e">
        <f t="shared" si="32"/>
        <v>#VALUE!</v>
      </c>
      <c r="AL13" s="16" t="s">
        <v>13</v>
      </c>
      <c r="AM13" s="19" t="e">
        <f t="shared" ref="AM13" si="111">HLOOKUP(AL13,pain,2,FALSE)</f>
        <v>#N/A</v>
      </c>
      <c r="AN13" s="20" t="e">
        <f t="shared" si="34"/>
        <v>#VALUE!</v>
      </c>
      <c r="AO13" s="16" t="s">
        <v>13</v>
      </c>
      <c r="AP13" s="17" t="e">
        <f t="shared" ref="AP13" si="112">HLOOKUP(AO13,pain,2,FALSE)</f>
        <v>#N/A</v>
      </c>
      <c r="AQ13" s="18" t="e">
        <f t="shared" si="36"/>
        <v>#VALUE!</v>
      </c>
      <c r="AR13" s="16" t="s">
        <v>13</v>
      </c>
      <c r="AS13" s="19" t="e">
        <f t="shared" ref="AS13" si="113">HLOOKUP(AR13,pain,2,FALSE)</f>
        <v>#N/A</v>
      </c>
      <c r="AT13" s="20" t="e">
        <f t="shared" si="38"/>
        <v>#VALUE!</v>
      </c>
      <c r="AU13" s="16" t="s">
        <v>13</v>
      </c>
      <c r="AV13" s="17" t="e">
        <f t="shared" ref="AV13" si="114">HLOOKUP(AU13,pain,2,FALSE)</f>
        <v>#N/A</v>
      </c>
      <c r="AW13" s="18" t="e">
        <f t="shared" si="40"/>
        <v>#VALUE!</v>
      </c>
      <c r="AX13" s="16" t="s">
        <v>13</v>
      </c>
      <c r="AY13" s="19" t="e">
        <f t="shared" ref="AY13" si="115">HLOOKUP(AX13,pain,2,FALSE)</f>
        <v>#N/A</v>
      </c>
      <c r="AZ13" s="20" t="e">
        <f t="shared" si="42"/>
        <v>#VALUE!</v>
      </c>
      <c r="BA13" s="16" t="s">
        <v>13</v>
      </c>
      <c r="BB13" s="17" t="e">
        <f t="shared" ref="BB13" si="116">HLOOKUP(BA13,pain,2,FALSE)</f>
        <v>#N/A</v>
      </c>
      <c r="BC13" s="18" t="e">
        <f t="shared" si="44"/>
        <v>#VALUE!</v>
      </c>
      <c r="BD13" s="16" t="s">
        <v>13</v>
      </c>
      <c r="BE13" s="19" t="e">
        <f t="shared" ref="BE13" si="117">HLOOKUP(BD13,pain,2,FALSE)</f>
        <v>#N/A</v>
      </c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</row>
    <row r="14" spans="1:189" ht="21.75" thickTop="1" thickBot="1" x14ac:dyDescent="0.35">
      <c r="A14" s="21"/>
      <c r="B14" s="13">
        <f>'[1]CHENET Johan'!B4</f>
        <v>43473</v>
      </c>
      <c r="C14" s="14">
        <f>'[1]CHENET Johan'!C4-5.55</f>
        <v>-4.9999999999999822E-2</v>
      </c>
      <c r="D14" s="15" t="e">
        <f t="shared" si="12"/>
        <v>#N/A</v>
      </c>
      <c r="E14" s="16" t="s">
        <v>16</v>
      </c>
      <c r="F14" s="17" t="e">
        <f t="shared" si="13"/>
        <v>#N/A</v>
      </c>
      <c r="G14" s="18" t="e">
        <f t="shared" si="14"/>
        <v>#N/A</v>
      </c>
      <c r="H14" s="16" t="s">
        <v>2</v>
      </c>
      <c r="I14" s="19" t="str">
        <f t="shared" si="15"/>
        <v>BEIGNETS NATURE X5</v>
      </c>
      <c r="J14" s="20" t="e">
        <f t="shared" si="16"/>
        <v>#N/A</v>
      </c>
      <c r="K14" s="16" t="s">
        <v>2</v>
      </c>
      <c r="L14" s="17" t="str">
        <f t="shared" si="17"/>
        <v>BEIGNETS NATURE X5</v>
      </c>
      <c r="M14" s="18" t="e">
        <f t="shared" si="18"/>
        <v>#N/A</v>
      </c>
      <c r="N14" s="16" t="s">
        <v>2</v>
      </c>
      <c r="O14" s="19" t="str">
        <f t="shared" si="19"/>
        <v>BEIGNETS NATURE X5</v>
      </c>
      <c r="P14" s="20" t="e">
        <f t="shared" si="20"/>
        <v>#N/A</v>
      </c>
      <c r="Q14" s="16" t="s">
        <v>16</v>
      </c>
      <c r="R14" s="17" t="e">
        <f t="shared" si="21"/>
        <v>#N/A</v>
      </c>
      <c r="S14" s="18" t="e">
        <f t="shared" si="22"/>
        <v>#N/A</v>
      </c>
      <c r="T14" s="16" t="s">
        <v>2</v>
      </c>
      <c r="U14" s="19" t="str">
        <f t="shared" si="23"/>
        <v>BEIGNETS NATURE X5</v>
      </c>
      <c r="V14" s="20" t="e">
        <f t="shared" si="24"/>
        <v>#N/A</v>
      </c>
      <c r="W14" s="16" t="s">
        <v>13</v>
      </c>
      <c r="X14" s="17" t="e">
        <f t="shared" si="25"/>
        <v>#N/A</v>
      </c>
      <c r="Y14" s="18" t="e">
        <f t="shared" si="26"/>
        <v>#N/A</v>
      </c>
      <c r="Z14" s="16" t="s">
        <v>13</v>
      </c>
      <c r="AA14" s="19" t="e">
        <f t="shared" si="27"/>
        <v>#N/A</v>
      </c>
      <c r="AB14" s="20" t="e">
        <f t="shared" si="28"/>
        <v>#N/A</v>
      </c>
      <c r="AC14" s="16" t="s">
        <v>13</v>
      </c>
      <c r="AD14" s="17" t="e">
        <f t="shared" si="25"/>
        <v>#N/A</v>
      </c>
      <c r="AE14" s="18" t="e">
        <f t="shared" si="29"/>
        <v>#N/A</v>
      </c>
      <c r="AF14" s="16" t="s">
        <v>13</v>
      </c>
      <c r="AG14" s="19" t="e">
        <f t="shared" si="27"/>
        <v>#N/A</v>
      </c>
      <c r="AH14" s="20" t="e">
        <f t="shared" si="30"/>
        <v>#N/A</v>
      </c>
      <c r="AI14" s="16" t="s">
        <v>13</v>
      </c>
      <c r="AJ14" s="17" t="e">
        <f t="shared" ref="AJ14" si="118">HLOOKUP(AI14,pain,2,FALSE)</f>
        <v>#N/A</v>
      </c>
      <c r="AK14" s="18" t="e">
        <f t="shared" si="32"/>
        <v>#N/A</v>
      </c>
      <c r="AL14" s="16" t="s">
        <v>13</v>
      </c>
      <c r="AM14" s="19" t="e">
        <f t="shared" ref="AM14" si="119">HLOOKUP(AL14,pain,2,FALSE)</f>
        <v>#N/A</v>
      </c>
      <c r="AN14" s="20" t="e">
        <f t="shared" si="34"/>
        <v>#N/A</v>
      </c>
      <c r="AO14" s="16" t="s">
        <v>13</v>
      </c>
      <c r="AP14" s="17" t="e">
        <f t="shared" ref="AP14" si="120">HLOOKUP(AO14,pain,2,FALSE)</f>
        <v>#N/A</v>
      </c>
      <c r="AQ14" s="18" t="e">
        <f t="shared" si="36"/>
        <v>#N/A</v>
      </c>
      <c r="AR14" s="16" t="s">
        <v>13</v>
      </c>
      <c r="AS14" s="19" t="e">
        <f t="shared" ref="AS14" si="121">HLOOKUP(AR14,pain,2,FALSE)</f>
        <v>#N/A</v>
      </c>
      <c r="AT14" s="20" t="e">
        <f t="shared" si="38"/>
        <v>#N/A</v>
      </c>
      <c r="AU14" s="16" t="s">
        <v>13</v>
      </c>
      <c r="AV14" s="17" t="e">
        <f t="shared" ref="AV14" si="122">HLOOKUP(AU14,pain,2,FALSE)</f>
        <v>#N/A</v>
      </c>
      <c r="AW14" s="18" t="e">
        <f t="shared" si="40"/>
        <v>#N/A</v>
      </c>
      <c r="AX14" s="16" t="s">
        <v>13</v>
      </c>
      <c r="AY14" s="19" t="e">
        <f t="shared" ref="AY14" si="123">HLOOKUP(AX14,pain,2,FALSE)</f>
        <v>#N/A</v>
      </c>
      <c r="AZ14" s="20" t="e">
        <f t="shared" si="42"/>
        <v>#N/A</v>
      </c>
      <c r="BA14" s="16" t="s">
        <v>13</v>
      </c>
      <c r="BB14" s="17" t="e">
        <f t="shared" ref="BB14" si="124">HLOOKUP(BA14,pain,2,FALSE)</f>
        <v>#N/A</v>
      </c>
      <c r="BC14" s="18" t="e">
        <f t="shared" si="44"/>
        <v>#N/A</v>
      </c>
      <c r="BD14" s="16" t="s">
        <v>13</v>
      </c>
      <c r="BE14" s="19" t="e">
        <f t="shared" ref="BE14" si="125">HLOOKUP(BD14,pain,2,FALSE)</f>
        <v>#N/A</v>
      </c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</row>
    <row r="15" spans="1:189" ht="21.75" thickTop="1" thickBot="1" x14ac:dyDescent="0.35">
      <c r="A15" s="21"/>
      <c r="B15" s="13">
        <f>'[1]CHEVALIN Marvin'!B4</f>
        <v>43378</v>
      </c>
      <c r="C15" s="14">
        <f>'[1]CHEVALIN Marvin'!C4+7.9</f>
        <v>12.9</v>
      </c>
      <c r="D15" s="15" t="e">
        <f t="shared" si="12"/>
        <v>#N/A</v>
      </c>
      <c r="E15" s="16" t="s">
        <v>12</v>
      </c>
      <c r="F15" s="17" t="e">
        <f t="shared" si="13"/>
        <v>#N/A</v>
      </c>
      <c r="G15" s="18" t="e">
        <f t="shared" si="14"/>
        <v>#N/A</v>
      </c>
      <c r="H15" s="16" t="s">
        <v>12</v>
      </c>
      <c r="I15" s="19" t="e">
        <f t="shared" si="15"/>
        <v>#N/A</v>
      </c>
      <c r="J15" s="20" t="e">
        <f t="shared" si="16"/>
        <v>#N/A</v>
      </c>
      <c r="K15" s="16" t="s">
        <v>2</v>
      </c>
      <c r="L15" s="17" t="str">
        <f t="shared" si="17"/>
        <v>BEIGNETS NATURE X5</v>
      </c>
      <c r="M15" s="18" t="e">
        <f t="shared" si="18"/>
        <v>#N/A</v>
      </c>
      <c r="N15" s="16" t="s">
        <v>2</v>
      </c>
      <c r="O15" s="19" t="str">
        <f t="shared" si="19"/>
        <v>BEIGNETS NATURE X5</v>
      </c>
      <c r="P15" s="20" t="e">
        <f t="shared" si="20"/>
        <v>#N/A</v>
      </c>
      <c r="Q15" s="16" t="s">
        <v>12</v>
      </c>
      <c r="R15" s="17" t="e">
        <f t="shared" si="21"/>
        <v>#N/A</v>
      </c>
      <c r="S15" s="18" t="e">
        <f t="shared" si="22"/>
        <v>#N/A</v>
      </c>
      <c r="T15" s="16" t="s">
        <v>2</v>
      </c>
      <c r="U15" s="19" t="str">
        <f t="shared" si="23"/>
        <v>BEIGNETS NATURE X5</v>
      </c>
      <c r="V15" s="20" t="e">
        <f t="shared" si="24"/>
        <v>#N/A</v>
      </c>
      <c r="W15" s="16" t="s">
        <v>13</v>
      </c>
      <c r="X15" s="17" t="e">
        <f t="shared" si="25"/>
        <v>#N/A</v>
      </c>
      <c r="Y15" s="18" t="e">
        <f t="shared" si="26"/>
        <v>#N/A</v>
      </c>
      <c r="Z15" s="16" t="s">
        <v>13</v>
      </c>
      <c r="AA15" s="19" t="e">
        <f t="shared" si="27"/>
        <v>#N/A</v>
      </c>
      <c r="AB15" s="20" t="e">
        <f t="shared" si="28"/>
        <v>#N/A</v>
      </c>
      <c r="AC15" s="16" t="s">
        <v>13</v>
      </c>
      <c r="AD15" s="17" t="e">
        <f t="shared" si="25"/>
        <v>#N/A</v>
      </c>
      <c r="AE15" s="18" t="e">
        <f t="shared" si="29"/>
        <v>#N/A</v>
      </c>
      <c r="AF15" s="16" t="s">
        <v>13</v>
      </c>
      <c r="AG15" s="19" t="e">
        <f t="shared" si="27"/>
        <v>#N/A</v>
      </c>
      <c r="AH15" s="20" t="e">
        <f t="shared" si="30"/>
        <v>#N/A</v>
      </c>
      <c r="AI15" s="16" t="s">
        <v>13</v>
      </c>
      <c r="AJ15" s="17" t="e">
        <f t="shared" ref="AJ15" si="126">HLOOKUP(AI15,pain,2,FALSE)</f>
        <v>#N/A</v>
      </c>
      <c r="AK15" s="18" t="e">
        <f t="shared" si="32"/>
        <v>#N/A</v>
      </c>
      <c r="AL15" s="16" t="s">
        <v>13</v>
      </c>
      <c r="AM15" s="19" t="e">
        <f t="shared" ref="AM15" si="127">HLOOKUP(AL15,pain,2,FALSE)</f>
        <v>#N/A</v>
      </c>
      <c r="AN15" s="20" t="e">
        <f t="shared" si="34"/>
        <v>#N/A</v>
      </c>
      <c r="AO15" s="16" t="s">
        <v>13</v>
      </c>
      <c r="AP15" s="17" t="e">
        <f t="shared" ref="AP15" si="128">HLOOKUP(AO15,pain,2,FALSE)</f>
        <v>#N/A</v>
      </c>
      <c r="AQ15" s="18" t="e">
        <f t="shared" si="36"/>
        <v>#N/A</v>
      </c>
      <c r="AR15" s="16" t="s">
        <v>13</v>
      </c>
      <c r="AS15" s="19" t="e">
        <f t="shared" ref="AS15" si="129">HLOOKUP(AR15,pain,2,FALSE)</f>
        <v>#N/A</v>
      </c>
      <c r="AT15" s="20" t="e">
        <f t="shared" si="38"/>
        <v>#N/A</v>
      </c>
      <c r="AU15" s="16" t="s">
        <v>13</v>
      </c>
      <c r="AV15" s="17" t="e">
        <f t="shared" ref="AV15" si="130">HLOOKUP(AU15,pain,2,FALSE)</f>
        <v>#N/A</v>
      </c>
      <c r="AW15" s="18" t="e">
        <f t="shared" si="40"/>
        <v>#N/A</v>
      </c>
      <c r="AX15" s="16" t="s">
        <v>13</v>
      </c>
      <c r="AY15" s="19" t="e">
        <f t="shared" ref="AY15" si="131">HLOOKUP(AX15,pain,2,FALSE)</f>
        <v>#N/A</v>
      </c>
      <c r="AZ15" s="20" t="e">
        <f t="shared" si="42"/>
        <v>#N/A</v>
      </c>
      <c r="BA15" s="16" t="s">
        <v>13</v>
      </c>
      <c r="BB15" s="17" t="e">
        <f t="shared" ref="BB15" si="132">HLOOKUP(BA15,pain,2,FALSE)</f>
        <v>#N/A</v>
      </c>
      <c r="BC15" s="18" t="e">
        <f t="shared" si="44"/>
        <v>#N/A</v>
      </c>
      <c r="BD15" s="16" t="s">
        <v>13</v>
      </c>
      <c r="BE15" s="19" t="e">
        <f t="shared" ref="BE15" si="133">HLOOKUP(BD15,pain,2,FALSE)</f>
        <v>#N/A</v>
      </c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</row>
    <row r="16" spans="1:189" ht="21.75" thickTop="1" thickBot="1" x14ac:dyDescent="0.35">
      <c r="A16" s="21"/>
      <c r="B16" s="13">
        <f>'[1]CIESILSKI Julien'!B4</f>
        <v>43474</v>
      </c>
      <c r="C16" s="14">
        <f>'[1]CIESILSKI Julien'!C4-7.1</f>
        <v>12.9</v>
      </c>
      <c r="D16" s="15" t="e">
        <f t="shared" si="12"/>
        <v>#VALUE!</v>
      </c>
      <c r="E16" s="16" t="s">
        <v>2</v>
      </c>
      <c r="F16" s="17" t="str">
        <f t="shared" si="13"/>
        <v>BEIGNETS NATURE X5</v>
      </c>
      <c r="G16" s="18" t="e">
        <f t="shared" si="14"/>
        <v>#VALUE!</v>
      </c>
      <c r="H16" s="16" t="s">
        <v>2</v>
      </c>
      <c r="I16" s="19" t="str">
        <f t="shared" si="15"/>
        <v>BEIGNETS NATURE X5</v>
      </c>
      <c r="J16" s="20" t="e">
        <f t="shared" si="16"/>
        <v>#VALUE!</v>
      </c>
      <c r="K16" s="16" t="s">
        <v>2</v>
      </c>
      <c r="L16" s="17" t="str">
        <f t="shared" si="17"/>
        <v>BEIGNETS NATURE X5</v>
      </c>
      <c r="M16" s="18" t="e">
        <f t="shared" si="18"/>
        <v>#VALUE!</v>
      </c>
      <c r="N16" s="16" t="s">
        <v>2</v>
      </c>
      <c r="O16" s="19" t="str">
        <f t="shared" si="19"/>
        <v>BEIGNETS NATURE X5</v>
      </c>
      <c r="P16" s="20" t="e">
        <f t="shared" si="20"/>
        <v>#VALUE!</v>
      </c>
      <c r="Q16" s="16" t="s">
        <v>12</v>
      </c>
      <c r="R16" s="17" t="e">
        <f t="shared" si="21"/>
        <v>#N/A</v>
      </c>
      <c r="S16" s="18" t="e">
        <f t="shared" si="22"/>
        <v>#VALUE!</v>
      </c>
      <c r="T16" s="16" t="s">
        <v>2</v>
      </c>
      <c r="U16" s="19" t="str">
        <f t="shared" si="23"/>
        <v>BEIGNETS NATURE X5</v>
      </c>
      <c r="V16" s="20" t="e">
        <f t="shared" si="24"/>
        <v>#VALUE!</v>
      </c>
      <c r="W16" s="16" t="s">
        <v>13</v>
      </c>
      <c r="X16" s="17" t="e">
        <f t="shared" si="25"/>
        <v>#N/A</v>
      </c>
      <c r="Y16" s="18" t="e">
        <f t="shared" si="26"/>
        <v>#VALUE!</v>
      </c>
      <c r="Z16" s="16" t="s">
        <v>13</v>
      </c>
      <c r="AA16" s="19" t="e">
        <f t="shared" si="27"/>
        <v>#N/A</v>
      </c>
      <c r="AB16" s="20" t="e">
        <f t="shared" si="28"/>
        <v>#VALUE!</v>
      </c>
      <c r="AC16" s="16" t="s">
        <v>13</v>
      </c>
      <c r="AD16" s="17" t="e">
        <f t="shared" si="25"/>
        <v>#N/A</v>
      </c>
      <c r="AE16" s="18" t="e">
        <f t="shared" si="29"/>
        <v>#VALUE!</v>
      </c>
      <c r="AF16" s="16" t="s">
        <v>13</v>
      </c>
      <c r="AG16" s="19" t="e">
        <f t="shared" si="27"/>
        <v>#N/A</v>
      </c>
      <c r="AH16" s="20" t="e">
        <f t="shared" si="30"/>
        <v>#VALUE!</v>
      </c>
      <c r="AI16" s="16" t="s">
        <v>13</v>
      </c>
      <c r="AJ16" s="17" t="e">
        <f t="shared" ref="AJ16" si="134">HLOOKUP(AI16,pain,2,FALSE)</f>
        <v>#N/A</v>
      </c>
      <c r="AK16" s="18" t="e">
        <f t="shared" si="32"/>
        <v>#VALUE!</v>
      </c>
      <c r="AL16" s="16" t="s">
        <v>13</v>
      </c>
      <c r="AM16" s="19" t="e">
        <f t="shared" ref="AM16" si="135">HLOOKUP(AL16,pain,2,FALSE)</f>
        <v>#N/A</v>
      </c>
      <c r="AN16" s="20" t="e">
        <f t="shared" si="34"/>
        <v>#VALUE!</v>
      </c>
      <c r="AO16" s="16" t="s">
        <v>13</v>
      </c>
      <c r="AP16" s="17" t="e">
        <f t="shared" ref="AP16" si="136">HLOOKUP(AO16,pain,2,FALSE)</f>
        <v>#N/A</v>
      </c>
      <c r="AQ16" s="18" t="e">
        <f t="shared" si="36"/>
        <v>#VALUE!</v>
      </c>
      <c r="AR16" s="16" t="s">
        <v>13</v>
      </c>
      <c r="AS16" s="19" t="e">
        <f t="shared" ref="AS16" si="137">HLOOKUP(AR16,pain,2,FALSE)</f>
        <v>#N/A</v>
      </c>
      <c r="AT16" s="20" t="e">
        <f t="shared" si="38"/>
        <v>#VALUE!</v>
      </c>
      <c r="AU16" s="16" t="s">
        <v>13</v>
      </c>
      <c r="AV16" s="17" t="e">
        <f t="shared" ref="AV16" si="138">HLOOKUP(AU16,pain,2,FALSE)</f>
        <v>#N/A</v>
      </c>
      <c r="AW16" s="18" t="e">
        <f t="shared" si="40"/>
        <v>#VALUE!</v>
      </c>
      <c r="AX16" s="16" t="s">
        <v>13</v>
      </c>
      <c r="AY16" s="19" t="e">
        <f t="shared" ref="AY16" si="139">HLOOKUP(AX16,pain,2,FALSE)</f>
        <v>#N/A</v>
      </c>
      <c r="AZ16" s="20" t="e">
        <f t="shared" si="42"/>
        <v>#VALUE!</v>
      </c>
      <c r="BA16" s="16" t="s">
        <v>13</v>
      </c>
      <c r="BB16" s="17" t="e">
        <f t="shared" ref="BB16" si="140">HLOOKUP(BA16,pain,2,FALSE)</f>
        <v>#N/A</v>
      </c>
      <c r="BC16" s="18" t="e">
        <f t="shared" si="44"/>
        <v>#VALUE!</v>
      </c>
      <c r="BD16" s="16" t="s">
        <v>13</v>
      </c>
      <c r="BE16" s="19" t="e">
        <f t="shared" ref="BE16" si="141">HLOOKUP(BD16,pain,2,FALSE)</f>
        <v>#N/A</v>
      </c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</row>
    <row r="17" spans="1:189" ht="21.75" thickTop="1" thickBot="1" x14ac:dyDescent="0.35">
      <c r="A17" s="21"/>
      <c r="B17" s="13">
        <f>'[1]COLAS Éric'!B4</f>
        <v>43392</v>
      </c>
      <c r="C17" s="14">
        <f>'[1]COLAS Éric'!C4-5.65</f>
        <v>4.3499999999999996</v>
      </c>
      <c r="D17" s="15" t="e">
        <f t="shared" si="12"/>
        <v>#VALUE!</v>
      </c>
      <c r="E17" s="16" t="s">
        <v>2</v>
      </c>
      <c r="F17" s="17" t="str">
        <f t="shared" si="13"/>
        <v>BEIGNETS NATURE X5</v>
      </c>
      <c r="G17" s="18" t="e">
        <f t="shared" si="14"/>
        <v>#VALUE!</v>
      </c>
      <c r="H17" s="16" t="s">
        <v>2</v>
      </c>
      <c r="I17" s="19" t="str">
        <f t="shared" si="15"/>
        <v>BEIGNETS NATURE X5</v>
      </c>
      <c r="J17" s="20" t="e">
        <f t="shared" si="16"/>
        <v>#VALUE!</v>
      </c>
      <c r="K17" s="16" t="s">
        <v>2</v>
      </c>
      <c r="L17" s="17" t="str">
        <f>HLOOKUP(K17,pain,2,FALSE)</f>
        <v>BEIGNETS NATURE X5</v>
      </c>
      <c r="M17" s="18" t="e">
        <f t="shared" si="18"/>
        <v>#VALUE!</v>
      </c>
      <c r="N17" s="16" t="s">
        <v>2</v>
      </c>
      <c r="O17" s="19" t="str">
        <f t="shared" si="19"/>
        <v>BEIGNETS NATURE X5</v>
      </c>
      <c r="P17" s="20" t="e">
        <f t="shared" si="20"/>
        <v>#VALUE!</v>
      </c>
      <c r="Q17" s="16" t="s">
        <v>10</v>
      </c>
      <c r="R17" s="17" t="e">
        <f t="shared" si="21"/>
        <v>#N/A</v>
      </c>
      <c r="S17" s="18" t="e">
        <f t="shared" si="22"/>
        <v>#VALUE!</v>
      </c>
      <c r="T17" s="16" t="s">
        <v>2</v>
      </c>
      <c r="U17" s="19" t="str">
        <f t="shared" si="23"/>
        <v>BEIGNETS NATURE X5</v>
      </c>
      <c r="V17" s="20" t="e">
        <f t="shared" si="24"/>
        <v>#VALUE!</v>
      </c>
      <c r="W17" s="16" t="s">
        <v>13</v>
      </c>
      <c r="X17" s="17" t="e">
        <f t="shared" si="25"/>
        <v>#N/A</v>
      </c>
      <c r="Y17" s="18" t="e">
        <f t="shared" si="26"/>
        <v>#VALUE!</v>
      </c>
      <c r="Z17" s="16" t="s">
        <v>13</v>
      </c>
      <c r="AA17" s="19" t="e">
        <f t="shared" si="27"/>
        <v>#N/A</v>
      </c>
      <c r="AB17" s="20" t="e">
        <f t="shared" si="28"/>
        <v>#VALUE!</v>
      </c>
      <c r="AC17" s="16" t="s">
        <v>13</v>
      </c>
      <c r="AD17" s="17" t="e">
        <f t="shared" si="25"/>
        <v>#N/A</v>
      </c>
      <c r="AE17" s="18" t="e">
        <f t="shared" si="29"/>
        <v>#VALUE!</v>
      </c>
      <c r="AF17" s="16" t="s">
        <v>13</v>
      </c>
      <c r="AG17" s="19" t="e">
        <f t="shared" si="27"/>
        <v>#N/A</v>
      </c>
      <c r="AH17" s="20" t="e">
        <f t="shared" si="30"/>
        <v>#VALUE!</v>
      </c>
      <c r="AI17" s="16" t="s">
        <v>13</v>
      </c>
      <c r="AJ17" s="17" t="e">
        <f t="shared" ref="AJ17" si="142">HLOOKUP(AI17,pain,2,FALSE)</f>
        <v>#N/A</v>
      </c>
      <c r="AK17" s="18" t="e">
        <f t="shared" si="32"/>
        <v>#VALUE!</v>
      </c>
      <c r="AL17" s="16" t="s">
        <v>13</v>
      </c>
      <c r="AM17" s="19" t="e">
        <f t="shared" ref="AM17" si="143">HLOOKUP(AL17,pain,2,FALSE)</f>
        <v>#N/A</v>
      </c>
      <c r="AN17" s="20" t="e">
        <f t="shared" si="34"/>
        <v>#VALUE!</v>
      </c>
      <c r="AO17" s="16" t="s">
        <v>13</v>
      </c>
      <c r="AP17" s="17" t="e">
        <f t="shared" ref="AP17" si="144">HLOOKUP(AO17,pain,2,FALSE)</f>
        <v>#N/A</v>
      </c>
      <c r="AQ17" s="18" t="e">
        <f t="shared" si="36"/>
        <v>#VALUE!</v>
      </c>
      <c r="AR17" s="16" t="s">
        <v>13</v>
      </c>
      <c r="AS17" s="19" t="e">
        <f t="shared" ref="AS17" si="145">HLOOKUP(AR17,pain,2,FALSE)</f>
        <v>#N/A</v>
      </c>
      <c r="AT17" s="20" t="e">
        <f t="shared" si="38"/>
        <v>#VALUE!</v>
      </c>
      <c r="AU17" s="16" t="s">
        <v>13</v>
      </c>
      <c r="AV17" s="17" t="e">
        <f t="shared" ref="AV17" si="146">HLOOKUP(AU17,pain,2,FALSE)</f>
        <v>#N/A</v>
      </c>
      <c r="AW17" s="18" t="e">
        <f t="shared" si="40"/>
        <v>#VALUE!</v>
      </c>
      <c r="AX17" s="16" t="s">
        <v>13</v>
      </c>
      <c r="AY17" s="19" t="e">
        <f t="shared" ref="AY17" si="147">HLOOKUP(AX17,pain,2,FALSE)</f>
        <v>#N/A</v>
      </c>
      <c r="AZ17" s="20" t="e">
        <f t="shared" si="42"/>
        <v>#VALUE!</v>
      </c>
      <c r="BA17" s="16" t="s">
        <v>13</v>
      </c>
      <c r="BB17" s="17" t="e">
        <f t="shared" ref="BB17" si="148">HLOOKUP(BA17,pain,2,FALSE)</f>
        <v>#N/A</v>
      </c>
      <c r="BC17" s="18" t="e">
        <f t="shared" si="44"/>
        <v>#VALUE!</v>
      </c>
      <c r="BD17" s="16" t="s">
        <v>13</v>
      </c>
      <c r="BE17" s="19" t="e">
        <f t="shared" ref="BE17" si="149">HLOOKUP(BD17,pain,2,FALSE)</f>
        <v>#N/A</v>
      </c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</row>
    <row r="18" spans="1:189" ht="21.75" thickTop="1" thickBot="1" x14ac:dyDescent="0.35">
      <c r="A18" s="21"/>
      <c r="B18" s="13">
        <f>'[1]COLLIER Thomas'!B4</f>
        <v>43392</v>
      </c>
      <c r="C18" s="14">
        <f>'[1]COLLIER Thomas'!C4-9.5</f>
        <v>10.5</v>
      </c>
      <c r="D18" s="15" t="e">
        <f t="shared" si="12"/>
        <v>#VALUE!</v>
      </c>
      <c r="E18" s="16" t="s">
        <v>2</v>
      </c>
      <c r="F18" s="17" t="str">
        <f t="shared" si="13"/>
        <v>BEIGNETS NATURE X5</v>
      </c>
      <c r="G18" s="18" t="e">
        <f t="shared" si="14"/>
        <v>#VALUE!</v>
      </c>
      <c r="H18" s="16" t="s">
        <v>2</v>
      </c>
      <c r="I18" s="19" t="str">
        <f t="shared" si="15"/>
        <v>BEIGNETS NATURE X5</v>
      </c>
      <c r="J18" s="20" t="e">
        <f t="shared" si="16"/>
        <v>#VALUE!</v>
      </c>
      <c r="K18" s="16" t="s">
        <v>16</v>
      </c>
      <c r="L18" s="17" t="e">
        <f t="shared" si="17"/>
        <v>#N/A</v>
      </c>
      <c r="M18" s="18" t="e">
        <f t="shared" si="18"/>
        <v>#VALUE!</v>
      </c>
      <c r="N18" s="16" t="s">
        <v>2</v>
      </c>
      <c r="O18" s="19" t="str">
        <f t="shared" si="19"/>
        <v>BEIGNETS NATURE X5</v>
      </c>
      <c r="P18" s="20" t="e">
        <f t="shared" si="20"/>
        <v>#VALUE!</v>
      </c>
      <c r="Q18" s="16" t="s">
        <v>4</v>
      </c>
      <c r="R18" s="17" t="e">
        <f>HLOOKUP(Q18,pain,2,FALSE)</f>
        <v>#N/A</v>
      </c>
      <c r="S18" s="18" t="e">
        <f t="shared" si="22"/>
        <v>#VALUE!</v>
      </c>
      <c r="T18" s="16" t="s">
        <v>2</v>
      </c>
      <c r="U18" s="19" t="str">
        <f t="shared" si="23"/>
        <v>BEIGNETS NATURE X5</v>
      </c>
      <c r="V18" s="20" t="e">
        <f t="shared" si="24"/>
        <v>#VALUE!</v>
      </c>
      <c r="W18" s="16" t="s">
        <v>13</v>
      </c>
      <c r="X18" s="17" t="e">
        <f t="shared" si="25"/>
        <v>#N/A</v>
      </c>
      <c r="Y18" s="18" t="e">
        <f t="shared" si="26"/>
        <v>#VALUE!</v>
      </c>
      <c r="Z18" s="16" t="s">
        <v>13</v>
      </c>
      <c r="AA18" s="19" t="e">
        <f t="shared" si="27"/>
        <v>#N/A</v>
      </c>
      <c r="AB18" s="20" t="e">
        <f t="shared" si="28"/>
        <v>#VALUE!</v>
      </c>
      <c r="AC18" s="16" t="s">
        <v>13</v>
      </c>
      <c r="AD18" s="17" t="e">
        <f t="shared" si="25"/>
        <v>#N/A</v>
      </c>
      <c r="AE18" s="18" t="e">
        <f t="shared" si="29"/>
        <v>#VALUE!</v>
      </c>
      <c r="AF18" s="16" t="s">
        <v>13</v>
      </c>
      <c r="AG18" s="19" t="e">
        <f t="shared" si="27"/>
        <v>#N/A</v>
      </c>
      <c r="AH18" s="20" t="e">
        <f t="shared" si="30"/>
        <v>#VALUE!</v>
      </c>
      <c r="AI18" s="16" t="s">
        <v>13</v>
      </c>
      <c r="AJ18" s="17" t="e">
        <f t="shared" ref="AJ18" si="150">HLOOKUP(AI18,pain,2,FALSE)</f>
        <v>#N/A</v>
      </c>
      <c r="AK18" s="18" t="e">
        <f t="shared" si="32"/>
        <v>#VALUE!</v>
      </c>
      <c r="AL18" s="16" t="s">
        <v>13</v>
      </c>
      <c r="AM18" s="19" t="e">
        <f t="shared" ref="AM18" si="151">HLOOKUP(AL18,pain,2,FALSE)</f>
        <v>#N/A</v>
      </c>
      <c r="AN18" s="20" t="e">
        <f t="shared" si="34"/>
        <v>#VALUE!</v>
      </c>
      <c r="AO18" s="16" t="s">
        <v>13</v>
      </c>
      <c r="AP18" s="17" t="e">
        <f t="shared" ref="AP18" si="152">HLOOKUP(AO18,pain,2,FALSE)</f>
        <v>#N/A</v>
      </c>
      <c r="AQ18" s="18" t="e">
        <f t="shared" si="36"/>
        <v>#VALUE!</v>
      </c>
      <c r="AR18" s="16" t="s">
        <v>13</v>
      </c>
      <c r="AS18" s="19" t="e">
        <f t="shared" ref="AS18" si="153">HLOOKUP(AR18,pain,2,FALSE)</f>
        <v>#N/A</v>
      </c>
      <c r="AT18" s="20" t="e">
        <f t="shared" si="38"/>
        <v>#VALUE!</v>
      </c>
      <c r="AU18" s="16" t="s">
        <v>13</v>
      </c>
      <c r="AV18" s="17" t="e">
        <f t="shared" ref="AV18" si="154">HLOOKUP(AU18,pain,2,FALSE)</f>
        <v>#N/A</v>
      </c>
      <c r="AW18" s="18" t="e">
        <f t="shared" si="40"/>
        <v>#VALUE!</v>
      </c>
      <c r="AX18" s="16" t="s">
        <v>13</v>
      </c>
      <c r="AY18" s="19" t="e">
        <f t="shared" ref="AY18" si="155">HLOOKUP(AX18,pain,2,FALSE)</f>
        <v>#N/A</v>
      </c>
      <c r="AZ18" s="20" t="e">
        <f t="shared" si="42"/>
        <v>#VALUE!</v>
      </c>
      <c r="BA18" s="16" t="s">
        <v>13</v>
      </c>
      <c r="BB18" s="17" t="e">
        <f t="shared" ref="BB18" si="156">HLOOKUP(BA18,pain,2,FALSE)</f>
        <v>#N/A</v>
      </c>
      <c r="BC18" s="18" t="e">
        <f t="shared" si="44"/>
        <v>#VALUE!</v>
      </c>
      <c r="BD18" s="16" t="s">
        <v>13</v>
      </c>
      <c r="BE18" s="19" t="e">
        <f t="shared" ref="BE18" si="157">HLOOKUP(BD18,pain,2,FALSE)</f>
        <v>#N/A</v>
      </c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</row>
    <row r="19" spans="1:189" ht="21.75" thickTop="1" thickBot="1" x14ac:dyDescent="0.35">
      <c r="A19" s="21"/>
      <c r="B19" s="13">
        <f>'[1]CUADRADO François'!B4</f>
        <v>0</v>
      </c>
      <c r="C19" s="14">
        <f>'[1]CUADRADO François'!C4</f>
        <v>0</v>
      </c>
      <c r="D19" s="15" t="e">
        <f t="shared" si="12"/>
        <v>#N/A</v>
      </c>
      <c r="E19" s="16" t="s">
        <v>16</v>
      </c>
      <c r="F19" s="17" t="e">
        <f t="shared" si="13"/>
        <v>#N/A</v>
      </c>
      <c r="G19" s="18" t="e">
        <f t="shared" si="14"/>
        <v>#N/A</v>
      </c>
      <c r="H19" s="16" t="s">
        <v>16</v>
      </c>
      <c r="I19" s="19" t="e">
        <f t="shared" si="15"/>
        <v>#N/A</v>
      </c>
      <c r="J19" s="20" t="e">
        <f t="shared" si="16"/>
        <v>#N/A</v>
      </c>
      <c r="K19" s="16" t="s">
        <v>16</v>
      </c>
      <c r="L19" s="17" t="e">
        <f t="shared" si="17"/>
        <v>#N/A</v>
      </c>
      <c r="M19" s="18" t="e">
        <f t="shared" si="18"/>
        <v>#N/A</v>
      </c>
      <c r="N19" s="16" t="s">
        <v>2</v>
      </c>
      <c r="O19" s="19" t="str">
        <f t="shared" si="19"/>
        <v>BEIGNETS NATURE X5</v>
      </c>
      <c r="P19" s="20" t="e">
        <f t="shared" si="20"/>
        <v>#N/A</v>
      </c>
      <c r="Q19" s="16" t="s">
        <v>16</v>
      </c>
      <c r="R19" s="17" t="e">
        <f t="shared" si="21"/>
        <v>#N/A</v>
      </c>
      <c r="S19" s="18" t="e">
        <f t="shared" si="22"/>
        <v>#N/A</v>
      </c>
      <c r="T19" s="16" t="s">
        <v>2</v>
      </c>
      <c r="U19" s="19" t="str">
        <f t="shared" si="23"/>
        <v>BEIGNETS NATURE X5</v>
      </c>
      <c r="V19" s="20" t="e">
        <f t="shared" si="24"/>
        <v>#N/A</v>
      </c>
      <c r="W19" s="16" t="s">
        <v>13</v>
      </c>
      <c r="X19" s="17" t="e">
        <f t="shared" si="25"/>
        <v>#N/A</v>
      </c>
      <c r="Y19" s="18" t="e">
        <f t="shared" si="26"/>
        <v>#N/A</v>
      </c>
      <c r="Z19" s="16" t="s">
        <v>13</v>
      </c>
      <c r="AA19" s="19" t="e">
        <f t="shared" si="27"/>
        <v>#N/A</v>
      </c>
      <c r="AB19" s="20" t="e">
        <f t="shared" si="28"/>
        <v>#N/A</v>
      </c>
      <c r="AC19" s="16" t="s">
        <v>13</v>
      </c>
      <c r="AD19" s="17" t="e">
        <f t="shared" si="25"/>
        <v>#N/A</v>
      </c>
      <c r="AE19" s="18" t="e">
        <f t="shared" si="29"/>
        <v>#N/A</v>
      </c>
      <c r="AF19" s="16" t="s">
        <v>13</v>
      </c>
      <c r="AG19" s="19" t="e">
        <f t="shared" si="27"/>
        <v>#N/A</v>
      </c>
      <c r="AH19" s="20" t="e">
        <f t="shared" si="30"/>
        <v>#N/A</v>
      </c>
      <c r="AI19" s="16" t="s">
        <v>13</v>
      </c>
      <c r="AJ19" s="17" t="e">
        <f t="shared" ref="AJ19" si="158">HLOOKUP(AI19,pain,2,FALSE)</f>
        <v>#N/A</v>
      </c>
      <c r="AK19" s="18" t="e">
        <f t="shared" si="32"/>
        <v>#N/A</v>
      </c>
      <c r="AL19" s="16" t="s">
        <v>13</v>
      </c>
      <c r="AM19" s="19" t="e">
        <f t="shared" ref="AM19" si="159">HLOOKUP(AL19,pain,2,FALSE)</f>
        <v>#N/A</v>
      </c>
      <c r="AN19" s="20" t="e">
        <f t="shared" si="34"/>
        <v>#N/A</v>
      </c>
      <c r="AO19" s="16" t="s">
        <v>13</v>
      </c>
      <c r="AP19" s="17" t="e">
        <f t="shared" ref="AP19" si="160">HLOOKUP(AO19,pain,2,FALSE)</f>
        <v>#N/A</v>
      </c>
      <c r="AQ19" s="18" t="e">
        <f t="shared" si="36"/>
        <v>#N/A</v>
      </c>
      <c r="AR19" s="16" t="s">
        <v>13</v>
      </c>
      <c r="AS19" s="19" t="e">
        <f t="shared" ref="AS19" si="161">HLOOKUP(AR19,pain,2,FALSE)</f>
        <v>#N/A</v>
      </c>
      <c r="AT19" s="20" t="e">
        <f t="shared" si="38"/>
        <v>#N/A</v>
      </c>
      <c r="AU19" s="16" t="s">
        <v>13</v>
      </c>
      <c r="AV19" s="17" t="e">
        <f t="shared" ref="AV19" si="162">HLOOKUP(AU19,pain,2,FALSE)</f>
        <v>#N/A</v>
      </c>
      <c r="AW19" s="18" t="e">
        <f t="shared" si="40"/>
        <v>#N/A</v>
      </c>
      <c r="AX19" s="16" t="s">
        <v>13</v>
      </c>
      <c r="AY19" s="19" t="e">
        <f t="shared" ref="AY19" si="163">HLOOKUP(AX19,pain,2,FALSE)</f>
        <v>#N/A</v>
      </c>
      <c r="AZ19" s="20" t="e">
        <f t="shared" si="42"/>
        <v>#N/A</v>
      </c>
      <c r="BA19" s="16" t="s">
        <v>13</v>
      </c>
      <c r="BB19" s="17" t="e">
        <f t="shared" ref="BB19" si="164">HLOOKUP(BA19,pain,2,FALSE)</f>
        <v>#N/A</v>
      </c>
      <c r="BC19" s="18" t="e">
        <f t="shared" si="44"/>
        <v>#N/A</v>
      </c>
      <c r="BD19" s="16" t="s">
        <v>13</v>
      </c>
      <c r="BE19" s="19" t="e">
        <f t="shared" ref="BE19" si="165">HLOOKUP(BD19,pain,2,FALSE)</f>
        <v>#N/A</v>
      </c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</row>
    <row r="20" spans="1:189" ht="21.75" thickTop="1" thickBot="1" x14ac:dyDescent="0.35">
      <c r="A20" s="21"/>
      <c r="B20" s="13">
        <f>'[1]DODET Boris'!B4</f>
        <v>43378</v>
      </c>
      <c r="C20" s="14">
        <f>'[1]DODET Boris'!C4-4.4</f>
        <v>5.6</v>
      </c>
      <c r="D20" s="15" t="e">
        <f t="shared" si="12"/>
        <v>#N/A</v>
      </c>
      <c r="E20" s="16" t="s">
        <v>9</v>
      </c>
      <c r="F20" s="17" t="e">
        <f t="shared" si="13"/>
        <v>#N/A</v>
      </c>
      <c r="G20" s="18" t="e">
        <f t="shared" si="14"/>
        <v>#N/A</v>
      </c>
      <c r="H20" s="16" t="s">
        <v>9</v>
      </c>
      <c r="I20" s="19" t="e">
        <f t="shared" si="15"/>
        <v>#N/A</v>
      </c>
      <c r="J20" s="20" t="e">
        <f t="shared" si="16"/>
        <v>#N/A</v>
      </c>
      <c r="K20" s="16" t="s">
        <v>2</v>
      </c>
      <c r="L20" s="17" t="str">
        <f t="shared" si="17"/>
        <v>BEIGNETS NATURE X5</v>
      </c>
      <c r="M20" s="18" t="e">
        <f t="shared" si="18"/>
        <v>#N/A</v>
      </c>
      <c r="N20" s="16" t="s">
        <v>2</v>
      </c>
      <c r="O20" s="19" t="str">
        <f t="shared" si="19"/>
        <v>BEIGNETS NATURE X5</v>
      </c>
      <c r="P20" s="20" t="e">
        <f t="shared" si="20"/>
        <v>#N/A</v>
      </c>
      <c r="Q20" s="16" t="s">
        <v>9</v>
      </c>
      <c r="R20" s="17" t="e">
        <f t="shared" si="21"/>
        <v>#N/A</v>
      </c>
      <c r="S20" s="18" t="e">
        <f t="shared" si="22"/>
        <v>#N/A</v>
      </c>
      <c r="T20" s="16" t="s">
        <v>2</v>
      </c>
      <c r="U20" s="19" t="str">
        <f t="shared" si="23"/>
        <v>BEIGNETS NATURE X5</v>
      </c>
      <c r="V20" s="20" t="e">
        <f t="shared" si="24"/>
        <v>#N/A</v>
      </c>
      <c r="W20" s="16" t="s">
        <v>13</v>
      </c>
      <c r="X20" s="17" t="e">
        <f t="shared" ref="X20:AD35" si="166">HLOOKUP(W20,pain,2,FALSE)</f>
        <v>#N/A</v>
      </c>
      <c r="Y20" s="18" t="e">
        <f t="shared" si="26"/>
        <v>#N/A</v>
      </c>
      <c r="Z20" s="16" t="s">
        <v>13</v>
      </c>
      <c r="AA20" s="19" t="e">
        <f t="shared" ref="AA20:AG35" si="167">HLOOKUP(Z20,pain,2,FALSE)</f>
        <v>#N/A</v>
      </c>
      <c r="AB20" s="20" t="e">
        <f t="shared" si="28"/>
        <v>#N/A</v>
      </c>
      <c r="AC20" s="16" t="s">
        <v>13</v>
      </c>
      <c r="AD20" s="17" t="e">
        <f t="shared" si="166"/>
        <v>#N/A</v>
      </c>
      <c r="AE20" s="18" t="e">
        <f t="shared" si="29"/>
        <v>#N/A</v>
      </c>
      <c r="AF20" s="16" t="s">
        <v>13</v>
      </c>
      <c r="AG20" s="19" t="e">
        <f t="shared" si="167"/>
        <v>#N/A</v>
      </c>
      <c r="AH20" s="20" t="e">
        <f t="shared" si="30"/>
        <v>#N/A</v>
      </c>
      <c r="AI20" s="16" t="s">
        <v>13</v>
      </c>
      <c r="AJ20" s="17" t="e">
        <f t="shared" ref="AJ20" si="168">HLOOKUP(AI20,pain,2,FALSE)</f>
        <v>#N/A</v>
      </c>
      <c r="AK20" s="18" t="e">
        <f t="shared" si="32"/>
        <v>#N/A</v>
      </c>
      <c r="AL20" s="16" t="s">
        <v>13</v>
      </c>
      <c r="AM20" s="19" t="e">
        <f t="shared" ref="AM20" si="169">HLOOKUP(AL20,pain,2,FALSE)</f>
        <v>#N/A</v>
      </c>
      <c r="AN20" s="20" t="e">
        <f t="shared" si="34"/>
        <v>#N/A</v>
      </c>
      <c r="AO20" s="16" t="s">
        <v>13</v>
      </c>
      <c r="AP20" s="17" t="e">
        <f t="shared" ref="AP20" si="170">HLOOKUP(AO20,pain,2,FALSE)</f>
        <v>#N/A</v>
      </c>
      <c r="AQ20" s="18" t="e">
        <f t="shared" si="36"/>
        <v>#N/A</v>
      </c>
      <c r="AR20" s="16" t="s">
        <v>13</v>
      </c>
      <c r="AS20" s="19" t="e">
        <f t="shared" ref="AS20" si="171">HLOOKUP(AR20,pain,2,FALSE)</f>
        <v>#N/A</v>
      </c>
      <c r="AT20" s="20" t="e">
        <f t="shared" si="38"/>
        <v>#N/A</v>
      </c>
      <c r="AU20" s="16" t="s">
        <v>13</v>
      </c>
      <c r="AV20" s="17" t="e">
        <f t="shared" ref="AV20" si="172">HLOOKUP(AU20,pain,2,FALSE)</f>
        <v>#N/A</v>
      </c>
      <c r="AW20" s="18" t="e">
        <f t="shared" si="40"/>
        <v>#N/A</v>
      </c>
      <c r="AX20" s="16" t="s">
        <v>13</v>
      </c>
      <c r="AY20" s="19" t="e">
        <f t="shared" ref="AY20" si="173">HLOOKUP(AX20,pain,2,FALSE)</f>
        <v>#N/A</v>
      </c>
      <c r="AZ20" s="20" t="e">
        <f t="shared" si="42"/>
        <v>#N/A</v>
      </c>
      <c r="BA20" s="16" t="s">
        <v>13</v>
      </c>
      <c r="BB20" s="17" t="e">
        <f t="shared" ref="BB20" si="174">HLOOKUP(BA20,pain,2,FALSE)</f>
        <v>#N/A</v>
      </c>
      <c r="BC20" s="18" t="e">
        <f t="shared" si="44"/>
        <v>#N/A</v>
      </c>
      <c r="BD20" s="16" t="s">
        <v>13</v>
      </c>
      <c r="BE20" s="19" t="e">
        <f t="shared" ref="BE20" si="175">HLOOKUP(BD20,pain,2,FALSE)</f>
        <v>#N/A</v>
      </c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</row>
    <row r="21" spans="1:189" ht="21.75" thickTop="1" thickBot="1" x14ac:dyDescent="0.35">
      <c r="A21" s="21"/>
      <c r="B21" s="13">
        <f>'[1]ESPOSITO Marco'!B4</f>
        <v>43397</v>
      </c>
      <c r="C21" s="14">
        <f>'[1]ESPOSITO Marco'!C4-2.3</f>
        <v>7.7</v>
      </c>
      <c r="D21" s="15" t="e">
        <f t="shared" si="12"/>
        <v>#N/A</v>
      </c>
      <c r="E21" s="16" t="s">
        <v>16</v>
      </c>
      <c r="F21" s="17" t="e">
        <f>HLOOKUP(E21,pain,2,FALSE)</f>
        <v>#N/A</v>
      </c>
      <c r="G21" s="18" t="e">
        <f t="shared" si="14"/>
        <v>#N/A</v>
      </c>
      <c r="H21" s="16" t="s">
        <v>9</v>
      </c>
      <c r="I21" s="19" t="e">
        <f t="shared" si="15"/>
        <v>#N/A</v>
      </c>
      <c r="J21" s="20" t="e">
        <f t="shared" si="16"/>
        <v>#N/A</v>
      </c>
      <c r="K21" s="16" t="s">
        <v>16</v>
      </c>
      <c r="L21" s="17" t="e">
        <f t="shared" si="17"/>
        <v>#N/A</v>
      </c>
      <c r="M21" s="18" t="e">
        <f t="shared" si="18"/>
        <v>#N/A</v>
      </c>
      <c r="N21" s="16" t="s">
        <v>2</v>
      </c>
      <c r="O21" s="19" t="str">
        <f t="shared" si="19"/>
        <v>BEIGNETS NATURE X5</v>
      </c>
      <c r="P21" s="20" t="e">
        <f t="shared" si="20"/>
        <v>#N/A</v>
      </c>
      <c r="Q21" s="16" t="s">
        <v>16</v>
      </c>
      <c r="R21" s="17" t="e">
        <f t="shared" si="21"/>
        <v>#N/A</v>
      </c>
      <c r="S21" s="18" t="e">
        <f t="shared" si="22"/>
        <v>#N/A</v>
      </c>
      <c r="T21" s="16" t="s">
        <v>2</v>
      </c>
      <c r="U21" s="19" t="str">
        <f t="shared" si="23"/>
        <v>BEIGNETS NATURE X5</v>
      </c>
      <c r="V21" s="20" t="e">
        <f t="shared" si="24"/>
        <v>#N/A</v>
      </c>
      <c r="W21" s="16" t="s">
        <v>13</v>
      </c>
      <c r="X21" s="17" t="e">
        <f t="shared" si="166"/>
        <v>#N/A</v>
      </c>
      <c r="Y21" s="18" t="e">
        <f t="shared" si="26"/>
        <v>#N/A</v>
      </c>
      <c r="Z21" s="16" t="s">
        <v>16</v>
      </c>
      <c r="AA21" s="19" t="e">
        <f t="shared" si="167"/>
        <v>#N/A</v>
      </c>
      <c r="AB21" s="20" t="e">
        <f t="shared" si="28"/>
        <v>#N/A</v>
      </c>
      <c r="AC21" s="16" t="s">
        <v>13</v>
      </c>
      <c r="AD21" s="17" t="e">
        <f t="shared" si="166"/>
        <v>#N/A</v>
      </c>
      <c r="AE21" s="18" t="e">
        <f t="shared" si="29"/>
        <v>#N/A</v>
      </c>
      <c r="AF21" s="16" t="s">
        <v>13</v>
      </c>
      <c r="AG21" s="19" t="e">
        <f t="shared" si="167"/>
        <v>#N/A</v>
      </c>
      <c r="AH21" s="20" t="e">
        <f t="shared" si="30"/>
        <v>#N/A</v>
      </c>
      <c r="AI21" s="16" t="s">
        <v>13</v>
      </c>
      <c r="AJ21" s="17" t="e">
        <f t="shared" ref="AJ21" si="176">HLOOKUP(AI21,pain,2,FALSE)</f>
        <v>#N/A</v>
      </c>
      <c r="AK21" s="18" t="e">
        <f t="shared" si="32"/>
        <v>#N/A</v>
      </c>
      <c r="AL21" s="16" t="s">
        <v>13</v>
      </c>
      <c r="AM21" s="19" t="e">
        <f t="shared" ref="AM21" si="177">HLOOKUP(AL21,pain,2,FALSE)</f>
        <v>#N/A</v>
      </c>
      <c r="AN21" s="20" t="e">
        <f t="shared" si="34"/>
        <v>#N/A</v>
      </c>
      <c r="AO21" s="16" t="s">
        <v>13</v>
      </c>
      <c r="AP21" s="17" t="e">
        <f t="shared" ref="AP21" si="178">HLOOKUP(AO21,pain,2,FALSE)</f>
        <v>#N/A</v>
      </c>
      <c r="AQ21" s="18" t="e">
        <f t="shared" si="36"/>
        <v>#N/A</v>
      </c>
      <c r="AR21" s="16" t="s">
        <v>13</v>
      </c>
      <c r="AS21" s="19" t="e">
        <f t="shared" ref="AS21" si="179">HLOOKUP(AR21,pain,2,FALSE)</f>
        <v>#N/A</v>
      </c>
      <c r="AT21" s="20" t="e">
        <f t="shared" si="38"/>
        <v>#N/A</v>
      </c>
      <c r="AU21" s="16" t="s">
        <v>13</v>
      </c>
      <c r="AV21" s="17" t="e">
        <f t="shared" ref="AV21" si="180">HLOOKUP(AU21,pain,2,FALSE)</f>
        <v>#N/A</v>
      </c>
      <c r="AW21" s="18" t="e">
        <f t="shared" si="40"/>
        <v>#N/A</v>
      </c>
      <c r="AX21" s="16" t="s">
        <v>13</v>
      </c>
      <c r="AY21" s="19" t="e">
        <f t="shared" ref="AY21" si="181">HLOOKUP(AX21,pain,2,FALSE)</f>
        <v>#N/A</v>
      </c>
      <c r="AZ21" s="20" t="e">
        <f t="shared" si="42"/>
        <v>#N/A</v>
      </c>
      <c r="BA21" s="16" t="s">
        <v>13</v>
      </c>
      <c r="BB21" s="17" t="e">
        <f t="shared" ref="BB21" si="182">HLOOKUP(BA21,pain,2,FALSE)</f>
        <v>#N/A</v>
      </c>
      <c r="BC21" s="18" t="e">
        <f t="shared" si="44"/>
        <v>#N/A</v>
      </c>
      <c r="BD21" s="16" t="s">
        <v>13</v>
      </c>
      <c r="BE21" s="19" t="e">
        <f t="shared" ref="BE21" si="183">HLOOKUP(BD21,pain,2,FALSE)</f>
        <v>#N/A</v>
      </c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</row>
    <row r="22" spans="1:189" ht="21.75" thickTop="1" thickBot="1" x14ac:dyDescent="0.35">
      <c r="A22" s="21"/>
      <c r="B22" s="13">
        <f>'[1]LABAUDINIERE Julien'!B4</f>
        <v>43529</v>
      </c>
      <c r="C22" s="14">
        <f>'[1]LABAUDINIERE Julien'!C4-1.8</f>
        <v>13.2</v>
      </c>
      <c r="D22" s="15" t="e">
        <f t="shared" si="12"/>
        <v>#N/A</v>
      </c>
      <c r="E22" s="16" t="s">
        <v>14</v>
      </c>
      <c r="F22" s="17" t="e">
        <f t="shared" si="13"/>
        <v>#N/A</v>
      </c>
      <c r="G22" s="18" t="e">
        <f t="shared" si="14"/>
        <v>#N/A</v>
      </c>
      <c r="H22" s="16" t="s">
        <v>14</v>
      </c>
      <c r="I22" s="19" t="e">
        <f t="shared" si="15"/>
        <v>#N/A</v>
      </c>
      <c r="J22" s="20" t="e">
        <f t="shared" si="16"/>
        <v>#N/A</v>
      </c>
      <c r="K22" s="16" t="s">
        <v>2</v>
      </c>
      <c r="L22" s="17" t="str">
        <f t="shared" si="17"/>
        <v>BEIGNETS NATURE X5</v>
      </c>
      <c r="M22" s="18" t="e">
        <f t="shared" si="18"/>
        <v>#N/A</v>
      </c>
      <c r="N22" s="16" t="s">
        <v>2</v>
      </c>
      <c r="O22" s="19" t="str">
        <f t="shared" si="19"/>
        <v>BEIGNETS NATURE X5</v>
      </c>
      <c r="P22" s="20" t="e">
        <f t="shared" si="20"/>
        <v>#N/A</v>
      </c>
      <c r="Q22" s="16" t="s">
        <v>14</v>
      </c>
      <c r="R22" s="17" t="e">
        <f t="shared" si="21"/>
        <v>#N/A</v>
      </c>
      <c r="S22" s="18" t="e">
        <f t="shared" si="22"/>
        <v>#N/A</v>
      </c>
      <c r="T22" s="16" t="s">
        <v>2</v>
      </c>
      <c r="U22" s="19" t="str">
        <f t="shared" si="23"/>
        <v>BEIGNETS NATURE X5</v>
      </c>
      <c r="V22" s="20" t="e">
        <f t="shared" si="24"/>
        <v>#N/A</v>
      </c>
      <c r="W22" s="16" t="s">
        <v>13</v>
      </c>
      <c r="X22" s="17" t="e">
        <f t="shared" si="166"/>
        <v>#N/A</v>
      </c>
      <c r="Y22" s="18" t="e">
        <f t="shared" si="26"/>
        <v>#N/A</v>
      </c>
      <c r="Z22" s="16" t="s">
        <v>13</v>
      </c>
      <c r="AA22" s="19" t="e">
        <f t="shared" si="167"/>
        <v>#N/A</v>
      </c>
      <c r="AB22" s="20" t="e">
        <f t="shared" si="28"/>
        <v>#N/A</v>
      </c>
      <c r="AC22" s="16" t="s">
        <v>13</v>
      </c>
      <c r="AD22" s="17" t="e">
        <f t="shared" si="166"/>
        <v>#N/A</v>
      </c>
      <c r="AE22" s="18" t="e">
        <f t="shared" si="29"/>
        <v>#N/A</v>
      </c>
      <c r="AF22" s="16" t="s">
        <v>13</v>
      </c>
      <c r="AG22" s="19" t="e">
        <f t="shared" si="167"/>
        <v>#N/A</v>
      </c>
      <c r="AH22" s="20" t="e">
        <f t="shared" si="30"/>
        <v>#N/A</v>
      </c>
      <c r="AI22" s="16" t="s">
        <v>13</v>
      </c>
      <c r="AJ22" s="17" t="e">
        <f t="shared" ref="AJ22" si="184">HLOOKUP(AI22,pain,2,FALSE)</f>
        <v>#N/A</v>
      </c>
      <c r="AK22" s="18" t="e">
        <f t="shared" si="32"/>
        <v>#N/A</v>
      </c>
      <c r="AL22" s="16" t="s">
        <v>13</v>
      </c>
      <c r="AM22" s="19" t="e">
        <f t="shared" ref="AM22" si="185">HLOOKUP(AL22,pain,2,FALSE)</f>
        <v>#N/A</v>
      </c>
      <c r="AN22" s="20" t="e">
        <f t="shared" si="34"/>
        <v>#N/A</v>
      </c>
      <c r="AO22" s="16" t="s">
        <v>13</v>
      </c>
      <c r="AP22" s="17" t="e">
        <f t="shared" ref="AP22" si="186">HLOOKUP(AO22,pain,2,FALSE)</f>
        <v>#N/A</v>
      </c>
      <c r="AQ22" s="18" t="e">
        <f t="shared" si="36"/>
        <v>#N/A</v>
      </c>
      <c r="AR22" s="16" t="s">
        <v>13</v>
      </c>
      <c r="AS22" s="19" t="e">
        <f t="shared" ref="AS22" si="187">HLOOKUP(AR22,pain,2,FALSE)</f>
        <v>#N/A</v>
      </c>
      <c r="AT22" s="20" t="e">
        <f t="shared" si="38"/>
        <v>#N/A</v>
      </c>
      <c r="AU22" s="16" t="s">
        <v>13</v>
      </c>
      <c r="AV22" s="17" t="e">
        <f t="shared" ref="AV22" si="188">HLOOKUP(AU22,pain,2,FALSE)</f>
        <v>#N/A</v>
      </c>
      <c r="AW22" s="18" t="e">
        <f t="shared" si="40"/>
        <v>#N/A</v>
      </c>
      <c r="AX22" s="16" t="s">
        <v>13</v>
      </c>
      <c r="AY22" s="19" t="e">
        <f t="shared" ref="AY22" si="189">HLOOKUP(AX22,pain,2,FALSE)</f>
        <v>#N/A</v>
      </c>
      <c r="AZ22" s="20" t="e">
        <f t="shared" si="42"/>
        <v>#N/A</v>
      </c>
      <c r="BA22" s="16" t="s">
        <v>13</v>
      </c>
      <c r="BB22" s="17" t="e">
        <f t="shared" ref="BB22" si="190">HLOOKUP(BA22,pain,2,FALSE)</f>
        <v>#N/A</v>
      </c>
      <c r="BC22" s="18" t="e">
        <f t="shared" si="44"/>
        <v>#N/A</v>
      </c>
      <c r="BD22" s="16" t="s">
        <v>13</v>
      </c>
      <c r="BE22" s="19" t="e">
        <f t="shared" ref="BE22" si="191">HLOOKUP(BD22,pain,2,FALSE)</f>
        <v>#N/A</v>
      </c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</row>
    <row r="23" spans="1:189" ht="21.75" thickTop="1" thickBot="1" x14ac:dyDescent="0.35">
      <c r="A23" s="21"/>
      <c r="B23" s="13">
        <f>'[1]LEQUEUX Amélien'!B4</f>
        <v>43378</v>
      </c>
      <c r="C23" s="14">
        <f>'[1]LEQUEUX Amélien'!C4+1.55</f>
        <v>6.55</v>
      </c>
      <c r="D23" s="15" t="e">
        <f t="shared" si="12"/>
        <v>#N/A</v>
      </c>
      <c r="E23" s="16" t="s">
        <v>14</v>
      </c>
      <c r="F23" s="17" t="e">
        <f t="shared" si="13"/>
        <v>#N/A</v>
      </c>
      <c r="G23" s="18" t="e">
        <f t="shared" si="14"/>
        <v>#N/A</v>
      </c>
      <c r="H23" s="16" t="s">
        <v>14</v>
      </c>
      <c r="I23" s="19" t="e">
        <f t="shared" si="15"/>
        <v>#N/A</v>
      </c>
      <c r="J23" s="20" t="e">
        <f t="shared" si="16"/>
        <v>#N/A</v>
      </c>
      <c r="K23" s="16" t="s">
        <v>2</v>
      </c>
      <c r="L23" s="17" t="str">
        <f t="shared" si="17"/>
        <v>BEIGNETS NATURE X5</v>
      </c>
      <c r="M23" s="18" t="e">
        <f t="shared" si="18"/>
        <v>#N/A</v>
      </c>
      <c r="N23" s="16" t="s">
        <v>2</v>
      </c>
      <c r="O23" s="19" t="str">
        <f t="shared" si="19"/>
        <v>BEIGNETS NATURE X5</v>
      </c>
      <c r="P23" s="20" t="e">
        <f t="shared" si="20"/>
        <v>#N/A</v>
      </c>
      <c r="Q23" s="16" t="s">
        <v>14</v>
      </c>
      <c r="R23" s="17" t="e">
        <f t="shared" si="21"/>
        <v>#N/A</v>
      </c>
      <c r="S23" s="18" t="e">
        <f t="shared" si="22"/>
        <v>#N/A</v>
      </c>
      <c r="T23" s="16" t="s">
        <v>2</v>
      </c>
      <c r="U23" s="19" t="str">
        <f t="shared" si="23"/>
        <v>BEIGNETS NATURE X5</v>
      </c>
      <c r="V23" s="20" t="e">
        <f t="shared" si="24"/>
        <v>#N/A</v>
      </c>
      <c r="W23" s="16" t="s">
        <v>13</v>
      </c>
      <c r="X23" s="17" t="e">
        <f t="shared" si="166"/>
        <v>#N/A</v>
      </c>
      <c r="Y23" s="18" t="e">
        <f t="shared" si="26"/>
        <v>#N/A</v>
      </c>
      <c r="Z23" s="16" t="s">
        <v>13</v>
      </c>
      <c r="AA23" s="19" t="e">
        <f t="shared" si="167"/>
        <v>#N/A</v>
      </c>
      <c r="AB23" s="20" t="e">
        <f t="shared" si="28"/>
        <v>#N/A</v>
      </c>
      <c r="AC23" s="16" t="s">
        <v>13</v>
      </c>
      <c r="AD23" s="17" t="e">
        <f t="shared" si="166"/>
        <v>#N/A</v>
      </c>
      <c r="AE23" s="18" t="e">
        <f t="shared" si="29"/>
        <v>#N/A</v>
      </c>
      <c r="AF23" s="16" t="s">
        <v>13</v>
      </c>
      <c r="AG23" s="19" t="e">
        <f t="shared" si="167"/>
        <v>#N/A</v>
      </c>
      <c r="AH23" s="20" t="e">
        <f t="shared" si="30"/>
        <v>#N/A</v>
      </c>
      <c r="AI23" s="16" t="s">
        <v>13</v>
      </c>
      <c r="AJ23" s="17" t="e">
        <f t="shared" ref="AJ23" si="192">HLOOKUP(AI23,pain,2,FALSE)</f>
        <v>#N/A</v>
      </c>
      <c r="AK23" s="18" t="e">
        <f t="shared" si="32"/>
        <v>#N/A</v>
      </c>
      <c r="AL23" s="16" t="s">
        <v>13</v>
      </c>
      <c r="AM23" s="19" t="e">
        <f t="shared" ref="AM23" si="193">HLOOKUP(AL23,pain,2,FALSE)</f>
        <v>#N/A</v>
      </c>
      <c r="AN23" s="20" t="e">
        <f t="shared" si="34"/>
        <v>#N/A</v>
      </c>
      <c r="AO23" s="16" t="s">
        <v>13</v>
      </c>
      <c r="AP23" s="17" t="e">
        <f t="shared" ref="AP23" si="194">HLOOKUP(AO23,pain,2,FALSE)</f>
        <v>#N/A</v>
      </c>
      <c r="AQ23" s="18" t="e">
        <f t="shared" si="36"/>
        <v>#N/A</v>
      </c>
      <c r="AR23" s="16" t="s">
        <v>13</v>
      </c>
      <c r="AS23" s="19" t="e">
        <f t="shared" ref="AS23" si="195">HLOOKUP(AR23,pain,2,FALSE)</f>
        <v>#N/A</v>
      </c>
      <c r="AT23" s="20" t="e">
        <f t="shared" si="38"/>
        <v>#N/A</v>
      </c>
      <c r="AU23" s="16" t="s">
        <v>13</v>
      </c>
      <c r="AV23" s="17" t="e">
        <f t="shared" ref="AV23" si="196">HLOOKUP(AU23,pain,2,FALSE)</f>
        <v>#N/A</v>
      </c>
      <c r="AW23" s="18" t="e">
        <f t="shared" si="40"/>
        <v>#N/A</v>
      </c>
      <c r="AX23" s="16" t="s">
        <v>13</v>
      </c>
      <c r="AY23" s="19" t="e">
        <f t="shared" ref="AY23" si="197">HLOOKUP(AX23,pain,2,FALSE)</f>
        <v>#N/A</v>
      </c>
      <c r="AZ23" s="20" t="e">
        <f t="shared" si="42"/>
        <v>#N/A</v>
      </c>
      <c r="BA23" s="16" t="s">
        <v>13</v>
      </c>
      <c r="BB23" s="17" t="e">
        <f t="shared" ref="BB23" si="198">HLOOKUP(BA23,pain,2,FALSE)</f>
        <v>#N/A</v>
      </c>
      <c r="BC23" s="18" t="e">
        <f t="shared" si="44"/>
        <v>#N/A</v>
      </c>
      <c r="BD23" s="16" t="s">
        <v>13</v>
      </c>
      <c r="BE23" s="19" t="e">
        <f t="shared" ref="BE23" si="199">HLOOKUP(BD23,pain,2,FALSE)</f>
        <v>#N/A</v>
      </c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</row>
    <row r="24" spans="1:189" ht="21.75" thickTop="1" thickBot="1" x14ac:dyDescent="0.35">
      <c r="A24" s="21"/>
      <c r="B24" s="13">
        <f>'[1]LITAIZE Kevin'!B5</f>
        <v>0</v>
      </c>
      <c r="C24" s="14">
        <f>'[1]LITAIZE Kevin'!C5</f>
        <v>0</v>
      </c>
      <c r="D24" s="15" t="e">
        <f t="shared" si="12"/>
        <v>#N/A</v>
      </c>
      <c r="E24" s="16" t="s">
        <v>13</v>
      </c>
      <c r="F24" s="17" t="e">
        <f t="shared" si="13"/>
        <v>#N/A</v>
      </c>
      <c r="G24" s="18" t="e">
        <f t="shared" si="14"/>
        <v>#N/A</v>
      </c>
      <c r="H24" s="16" t="s">
        <v>13</v>
      </c>
      <c r="I24" s="19" t="e">
        <f t="shared" si="15"/>
        <v>#N/A</v>
      </c>
      <c r="J24" s="20">
        <v>0</v>
      </c>
      <c r="K24" s="16" t="s">
        <v>13</v>
      </c>
      <c r="L24" s="17" t="e">
        <f t="shared" si="17"/>
        <v>#N/A</v>
      </c>
      <c r="M24" s="18" t="e">
        <f t="shared" si="18"/>
        <v>#VALUE!</v>
      </c>
      <c r="N24" s="16" t="s">
        <v>2</v>
      </c>
      <c r="O24" s="19" t="str">
        <f t="shared" si="19"/>
        <v>BEIGNETS NATURE X5</v>
      </c>
      <c r="P24" s="20" t="e">
        <f t="shared" si="20"/>
        <v>#VALUE!</v>
      </c>
      <c r="Q24" s="16" t="s">
        <v>13</v>
      </c>
      <c r="R24" s="17" t="e">
        <f t="shared" si="21"/>
        <v>#N/A</v>
      </c>
      <c r="S24" s="18" t="e">
        <f t="shared" si="22"/>
        <v>#VALUE!</v>
      </c>
      <c r="T24" s="16" t="s">
        <v>2</v>
      </c>
      <c r="U24" s="19" t="str">
        <f t="shared" si="23"/>
        <v>BEIGNETS NATURE X5</v>
      </c>
      <c r="V24" s="20" t="e">
        <f t="shared" si="24"/>
        <v>#VALUE!</v>
      </c>
      <c r="W24" s="16" t="s">
        <v>13</v>
      </c>
      <c r="X24" s="17" t="e">
        <f t="shared" si="166"/>
        <v>#N/A</v>
      </c>
      <c r="Y24" s="18" t="e">
        <f t="shared" si="26"/>
        <v>#VALUE!</v>
      </c>
      <c r="Z24" s="16" t="s">
        <v>13</v>
      </c>
      <c r="AA24" s="19" t="e">
        <f t="shared" si="167"/>
        <v>#N/A</v>
      </c>
      <c r="AB24" s="20" t="e">
        <f t="shared" si="28"/>
        <v>#VALUE!</v>
      </c>
      <c r="AC24" s="16" t="s">
        <v>13</v>
      </c>
      <c r="AD24" s="17" t="e">
        <f t="shared" si="166"/>
        <v>#N/A</v>
      </c>
      <c r="AE24" s="18" t="e">
        <f t="shared" si="29"/>
        <v>#VALUE!</v>
      </c>
      <c r="AF24" s="16" t="s">
        <v>13</v>
      </c>
      <c r="AG24" s="19" t="e">
        <f t="shared" si="167"/>
        <v>#N/A</v>
      </c>
      <c r="AH24" s="20" t="e">
        <f t="shared" si="30"/>
        <v>#VALUE!</v>
      </c>
      <c r="AI24" s="16" t="s">
        <v>13</v>
      </c>
      <c r="AJ24" s="17" t="e">
        <f t="shared" ref="AJ24" si="200">HLOOKUP(AI24,pain,2,FALSE)</f>
        <v>#N/A</v>
      </c>
      <c r="AK24" s="18" t="e">
        <f t="shared" si="32"/>
        <v>#VALUE!</v>
      </c>
      <c r="AL24" s="16" t="s">
        <v>13</v>
      </c>
      <c r="AM24" s="19" t="e">
        <f t="shared" ref="AM24" si="201">HLOOKUP(AL24,pain,2,FALSE)</f>
        <v>#N/A</v>
      </c>
      <c r="AN24" s="20" t="e">
        <f t="shared" si="34"/>
        <v>#VALUE!</v>
      </c>
      <c r="AO24" s="16" t="s">
        <v>13</v>
      </c>
      <c r="AP24" s="17" t="e">
        <f t="shared" ref="AP24" si="202">HLOOKUP(AO24,pain,2,FALSE)</f>
        <v>#N/A</v>
      </c>
      <c r="AQ24" s="18" t="e">
        <f t="shared" si="36"/>
        <v>#VALUE!</v>
      </c>
      <c r="AR24" s="16" t="s">
        <v>13</v>
      </c>
      <c r="AS24" s="19" t="e">
        <f t="shared" ref="AS24" si="203">HLOOKUP(AR24,pain,2,FALSE)</f>
        <v>#N/A</v>
      </c>
      <c r="AT24" s="20" t="e">
        <f t="shared" si="38"/>
        <v>#VALUE!</v>
      </c>
      <c r="AU24" s="16" t="s">
        <v>13</v>
      </c>
      <c r="AV24" s="17" t="e">
        <f t="shared" ref="AV24" si="204">HLOOKUP(AU24,pain,2,FALSE)</f>
        <v>#N/A</v>
      </c>
      <c r="AW24" s="18" t="e">
        <f t="shared" si="40"/>
        <v>#VALUE!</v>
      </c>
      <c r="AX24" s="16" t="s">
        <v>13</v>
      </c>
      <c r="AY24" s="19" t="e">
        <f t="shared" ref="AY24" si="205">HLOOKUP(AX24,pain,2,FALSE)</f>
        <v>#N/A</v>
      </c>
      <c r="AZ24" s="20" t="e">
        <f t="shared" si="42"/>
        <v>#VALUE!</v>
      </c>
      <c r="BA24" s="16" t="s">
        <v>13</v>
      </c>
      <c r="BB24" s="17" t="e">
        <f t="shared" ref="BB24" si="206">HLOOKUP(BA24,pain,2,FALSE)</f>
        <v>#N/A</v>
      </c>
      <c r="BC24" s="18" t="e">
        <f t="shared" si="44"/>
        <v>#VALUE!</v>
      </c>
      <c r="BD24" s="16" t="s">
        <v>13</v>
      </c>
      <c r="BE24" s="19" t="e">
        <f t="shared" ref="BE24" si="207">HLOOKUP(BD24,pain,2,FALSE)</f>
        <v>#N/A</v>
      </c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</row>
    <row r="25" spans="1:189" ht="21.75" thickTop="1" thickBot="1" x14ac:dyDescent="0.35">
      <c r="A25" s="21"/>
      <c r="B25" s="13">
        <f>'[1]MANARANCHE Julien'!B4</f>
        <v>43452</v>
      </c>
      <c r="C25" s="14">
        <f>'[1]MANARANCHE Julien'!C4-9.9</f>
        <v>10.1</v>
      </c>
      <c r="D25" s="15" t="e">
        <f t="shared" si="12"/>
        <v>#N/A</v>
      </c>
      <c r="E25" s="16" t="s">
        <v>11</v>
      </c>
      <c r="F25" s="17" t="e">
        <f t="shared" si="13"/>
        <v>#N/A</v>
      </c>
      <c r="G25" s="18" t="e">
        <f t="shared" si="14"/>
        <v>#N/A</v>
      </c>
      <c r="H25" s="16" t="s">
        <v>11</v>
      </c>
      <c r="I25" s="19" t="e">
        <f t="shared" si="15"/>
        <v>#N/A</v>
      </c>
      <c r="J25" s="20" t="e">
        <f t="shared" ref="J25:J77" si="208">G25-L25</f>
        <v>#N/A</v>
      </c>
      <c r="K25" s="16" t="s">
        <v>4</v>
      </c>
      <c r="L25" s="17" t="e">
        <f t="shared" si="17"/>
        <v>#N/A</v>
      </c>
      <c r="M25" s="18" t="e">
        <f t="shared" si="18"/>
        <v>#N/A</v>
      </c>
      <c r="N25" s="16" t="s">
        <v>2</v>
      </c>
      <c r="O25" s="19" t="str">
        <f t="shared" si="19"/>
        <v>BEIGNETS NATURE X5</v>
      </c>
      <c r="P25" s="20" t="e">
        <f t="shared" si="20"/>
        <v>#N/A</v>
      </c>
      <c r="Q25" s="16" t="s">
        <v>16</v>
      </c>
      <c r="R25" s="17" t="e">
        <f t="shared" si="21"/>
        <v>#N/A</v>
      </c>
      <c r="S25" s="18" t="e">
        <f t="shared" si="22"/>
        <v>#N/A</v>
      </c>
      <c r="T25" s="16" t="s">
        <v>2</v>
      </c>
      <c r="U25" s="19" t="str">
        <f t="shared" si="23"/>
        <v>BEIGNETS NATURE X5</v>
      </c>
      <c r="V25" s="20" t="e">
        <f t="shared" si="24"/>
        <v>#N/A</v>
      </c>
      <c r="W25" s="16" t="s">
        <v>13</v>
      </c>
      <c r="X25" s="17" t="e">
        <f t="shared" si="166"/>
        <v>#N/A</v>
      </c>
      <c r="Y25" s="18" t="e">
        <f t="shared" si="26"/>
        <v>#N/A</v>
      </c>
      <c r="Z25" s="16" t="s">
        <v>13</v>
      </c>
      <c r="AA25" s="19" t="e">
        <f t="shared" si="167"/>
        <v>#N/A</v>
      </c>
      <c r="AB25" s="20" t="e">
        <f t="shared" si="28"/>
        <v>#N/A</v>
      </c>
      <c r="AC25" s="16" t="s">
        <v>13</v>
      </c>
      <c r="AD25" s="17" t="e">
        <f t="shared" si="166"/>
        <v>#N/A</v>
      </c>
      <c r="AE25" s="18" t="e">
        <f t="shared" si="29"/>
        <v>#N/A</v>
      </c>
      <c r="AF25" s="16" t="s">
        <v>13</v>
      </c>
      <c r="AG25" s="19" t="e">
        <f t="shared" si="167"/>
        <v>#N/A</v>
      </c>
      <c r="AH25" s="20" t="e">
        <f t="shared" si="30"/>
        <v>#N/A</v>
      </c>
      <c r="AI25" s="16" t="s">
        <v>13</v>
      </c>
      <c r="AJ25" s="17" t="e">
        <f t="shared" ref="AJ25" si="209">HLOOKUP(AI25,pain,2,FALSE)</f>
        <v>#N/A</v>
      </c>
      <c r="AK25" s="18" t="e">
        <f t="shared" si="32"/>
        <v>#N/A</v>
      </c>
      <c r="AL25" s="16" t="s">
        <v>13</v>
      </c>
      <c r="AM25" s="19" t="e">
        <f t="shared" ref="AM25" si="210">HLOOKUP(AL25,pain,2,FALSE)</f>
        <v>#N/A</v>
      </c>
      <c r="AN25" s="20" t="e">
        <f t="shared" si="34"/>
        <v>#N/A</v>
      </c>
      <c r="AO25" s="16" t="s">
        <v>13</v>
      </c>
      <c r="AP25" s="17" t="e">
        <f t="shared" ref="AP25" si="211">HLOOKUP(AO25,pain,2,FALSE)</f>
        <v>#N/A</v>
      </c>
      <c r="AQ25" s="18" t="e">
        <f t="shared" si="36"/>
        <v>#N/A</v>
      </c>
      <c r="AR25" s="16" t="s">
        <v>13</v>
      </c>
      <c r="AS25" s="19" t="e">
        <f t="shared" ref="AS25" si="212">HLOOKUP(AR25,pain,2,FALSE)</f>
        <v>#N/A</v>
      </c>
      <c r="AT25" s="20" t="e">
        <f t="shared" si="38"/>
        <v>#N/A</v>
      </c>
      <c r="AU25" s="16" t="s">
        <v>13</v>
      </c>
      <c r="AV25" s="17" t="e">
        <f t="shared" ref="AV25" si="213">HLOOKUP(AU25,pain,2,FALSE)</f>
        <v>#N/A</v>
      </c>
      <c r="AW25" s="18" t="e">
        <f t="shared" si="40"/>
        <v>#N/A</v>
      </c>
      <c r="AX25" s="16" t="s">
        <v>13</v>
      </c>
      <c r="AY25" s="19" t="e">
        <f t="shared" ref="AY25" si="214">HLOOKUP(AX25,pain,2,FALSE)</f>
        <v>#N/A</v>
      </c>
      <c r="AZ25" s="20" t="e">
        <f t="shared" si="42"/>
        <v>#N/A</v>
      </c>
      <c r="BA25" s="16" t="s">
        <v>13</v>
      </c>
      <c r="BB25" s="17" t="e">
        <f t="shared" ref="BB25" si="215">HLOOKUP(BA25,pain,2,FALSE)</f>
        <v>#N/A</v>
      </c>
      <c r="BC25" s="18" t="e">
        <f t="shared" si="44"/>
        <v>#N/A</v>
      </c>
      <c r="BD25" s="16" t="s">
        <v>13</v>
      </c>
      <c r="BE25" s="19" t="e">
        <f t="shared" ref="BE25" si="216">HLOOKUP(BD25,pain,2,FALSE)</f>
        <v>#N/A</v>
      </c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</row>
    <row r="26" spans="1:189" ht="21.75" thickTop="1" thickBot="1" x14ac:dyDescent="0.35">
      <c r="A26" s="21"/>
      <c r="B26" s="13">
        <f>'[1]MANIA Florian'!B5</f>
        <v>0</v>
      </c>
      <c r="C26" s="14">
        <f>'[1]MANIA Florian'!C5</f>
        <v>0</v>
      </c>
      <c r="D26" s="15" t="e">
        <f t="shared" si="12"/>
        <v>#N/A</v>
      </c>
      <c r="E26" s="16" t="s">
        <v>13</v>
      </c>
      <c r="F26" s="17" t="e">
        <f t="shared" si="13"/>
        <v>#N/A</v>
      </c>
      <c r="G26" s="18" t="e">
        <f t="shared" si="14"/>
        <v>#N/A</v>
      </c>
      <c r="H26" s="16" t="s">
        <v>13</v>
      </c>
      <c r="I26" s="19" t="e">
        <f t="shared" si="15"/>
        <v>#N/A</v>
      </c>
      <c r="J26" s="20" t="e">
        <f t="shared" si="208"/>
        <v>#N/A</v>
      </c>
      <c r="K26" s="16" t="s">
        <v>13</v>
      </c>
      <c r="L26" s="17" t="e">
        <f t="shared" si="17"/>
        <v>#N/A</v>
      </c>
      <c r="M26" s="18" t="e">
        <f t="shared" si="18"/>
        <v>#N/A</v>
      </c>
      <c r="N26" s="16" t="s">
        <v>2</v>
      </c>
      <c r="O26" s="19" t="str">
        <f t="shared" si="19"/>
        <v>BEIGNETS NATURE X5</v>
      </c>
      <c r="P26" s="20" t="e">
        <f t="shared" si="20"/>
        <v>#N/A</v>
      </c>
      <c r="Q26" s="16" t="s">
        <v>13</v>
      </c>
      <c r="R26" s="17" t="e">
        <f t="shared" si="21"/>
        <v>#N/A</v>
      </c>
      <c r="S26" s="18" t="e">
        <f t="shared" si="22"/>
        <v>#N/A</v>
      </c>
      <c r="T26" s="16" t="s">
        <v>2</v>
      </c>
      <c r="U26" s="19" t="str">
        <f t="shared" si="23"/>
        <v>BEIGNETS NATURE X5</v>
      </c>
      <c r="V26" s="20" t="e">
        <f t="shared" si="24"/>
        <v>#N/A</v>
      </c>
      <c r="W26" s="16" t="s">
        <v>13</v>
      </c>
      <c r="X26" s="17" t="e">
        <f t="shared" si="166"/>
        <v>#N/A</v>
      </c>
      <c r="Y26" s="18" t="e">
        <f t="shared" si="26"/>
        <v>#N/A</v>
      </c>
      <c r="Z26" s="16" t="s">
        <v>13</v>
      </c>
      <c r="AA26" s="19" t="e">
        <f t="shared" si="167"/>
        <v>#N/A</v>
      </c>
      <c r="AB26" s="20" t="e">
        <f t="shared" si="28"/>
        <v>#N/A</v>
      </c>
      <c r="AC26" s="16" t="s">
        <v>13</v>
      </c>
      <c r="AD26" s="17" t="e">
        <f t="shared" si="166"/>
        <v>#N/A</v>
      </c>
      <c r="AE26" s="18" t="e">
        <f t="shared" si="29"/>
        <v>#N/A</v>
      </c>
      <c r="AF26" s="16" t="s">
        <v>13</v>
      </c>
      <c r="AG26" s="19" t="e">
        <f t="shared" si="167"/>
        <v>#N/A</v>
      </c>
      <c r="AH26" s="20" t="e">
        <f t="shared" si="30"/>
        <v>#N/A</v>
      </c>
      <c r="AI26" s="16" t="s">
        <v>13</v>
      </c>
      <c r="AJ26" s="17" t="e">
        <f t="shared" ref="AJ26" si="217">HLOOKUP(AI26,pain,2,FALSE)</f>
        <v>#N/A</v>
      </c>
      <c r="AK26" s="18" t="e">
        <f t="shared" si="32"/>
        <v>#N/A</v>
      </c>
      <c r="AL26" s="16" t="s">
        <v>13</v>
      </c>
      <c r="AM26" s="19" t="e">
        <f t="shared" ref="AM26" si="218">HLOOKUP(AL26,pain,2,FALSE)</f>
        <v>#N/A</v>
      </c>
      <c r="AN26" s="20" t="e">
        <f t="shared" si="34"/>
        <v>#N/A</v>
      </c>
      <c r="AO26" s="16" t="s">
        <v>13</v>
      </c>
      <c r="AP26" s="17" t="e">
        <f t="shared" ref="AP26" si="219">HLOOKUP(AO26,pain,2,FALSE)</f>
        <v>#N/A</v>
      </c>
      <c r="AQ26" s="18" t="e">
        <f t="shared" si="36"/>
        <v>#N/A</v>
      </c>
      <c r="AR26" s="16" t="s">
        <v>13</v>
      </c>
      <c r="AS26" s="19" t="e">
        <f t="shared" ref="AS26" si="220">HLOOKUP(AR26,pain,2,FALSE)</f>
        <v>#N/A</v>
      </c>
      <c r="AT26" s="20" t="e">
        <f t="shared" si="38"/>
        <v>#N/A</v>
      </c>
      <c r="AU26" s="16" t="s">
        <v>13</v>
      </c>
      <c r="AV26" s="17" t="e">
        <f t="shared" ref="AV26" si="221">HLOOKUP(AU26,pain,2,FALSE)</f>
        <v>#N/A</v>
      </c>
      <c r="AW26" s="18" t="e">
        <f t="shared" si="40"/>
        <v>#N/A</v>
      </c>
      <c r="AX26" s="16" t="s">
        <v>13</v>
      </c>
      <c r="AY26" s="19" t="e">
        <f t="shared" ref="AY26" si="222">HLOOKUP(AX26,pain,2,FALSE)</f>
        <v>#N/A</v>
      </c>
      <c r="AZ26" s="20" t="e">
        <f t="shared" si="42"/>
        <v>#N/A</v>
      </c>
      <c r="BA26" s="16" t="s">
        <v>13</v>
      </c>
      <c r="BB26" s="17" t="e">
        <f t="shared" ref="BB26" si="223">HLOOKUP(BA26,pain,2,FALSE)</f>
        <v>#N/A</v>
      </c>
      <c r="BC26" s="18" t="e">
        <f t="shared" si="44"/>
        <v>#N/A</v>
      </c>
      <c r="BD26" s="16" t="s">
        <v>13</v>
      </c>
      <c r="BE26" s="19" t="e">
        <f t="shared" ref="BE26" si="224">HLOOKUP(BD26,pain,2,FALSE)</f>
        <v>#N/A</v>
      </c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</row>
    <row r="27" spans="1:189" ht="21.75" thickTop="1" thickBot="1" x14ac:dyDescent="0.35">
      <c r="A27" s="21"/>
      <c r="B27" s="13">
        <f>'[1]MINIAMA Yohan'!B4</f>
        <v>43530</v>
      </c>
      <c r="C27" s="14">
        <f>'[1]MINIAMA Yohan'!C4-5.55</f>
        <v>9.4499999999999993</v>
      </c>
      <c r="D27" s="15" t="e">
        <f t="shared" si="12"/>
        <v>#N/A</v>
      </c>
      <c r="E27" s="16" t="s">
        <v>14</v>
      </c>
      <c r="F27" s="17" t="e">
        <f t="shared" si="13"/>
        <v>#N/A</v>
      </c>
      <c r="G27" s="18" t="e">
        <f t="shared" si="14"/>
        <v>#N/A</v>
      </c>
      <c r="H27" s="16" t="s">
        <v>14</v>
      </c>
      <c r="I27" s="19" t="e">
        <f t="shared" si="15"/>
        <v>#N/A</v>
      </c>
      <c r="J27" s="20" t="e">
        <f t="shared" si="208"/>
        <v>#N/A</v>
      </c>
      <c r="K27" s="16" t="s">
        <v>14</v>
      </c>
      <c r="L27" s="17" t="e">
        <f t="shared" si="17"/>
        <v>#N/A</v>
      </c>
      <c r="M27" s="18" t="e">
        <f t="shared" si="18"/>
        <v>#N/A</v>
      </c>
      <c r="N27" s="16" t="s">
        <v>2</v>
      </c>
      <c r="O27" s="19" t="str">
        <f t="shared" si="19"/>
        <v>BEIGNETS NATURE X5</v>
      </c>
      <c r="P27" s="20" t="e">
        <f t="shared" si="20"/>
        <v>#N/A</v>
      </c>
      <c r="Q27" s="16" t="s">
        <v>14</v>
      </c>
      <c r="R27" s="17" t="e">
        <f t="shared" si="21"/>
        <v>#N/A</v>
      </c>
      <c r="S27" s="18" t="e">
        <f t="shared" si="22"/>
        <v>#N/A</v>
      </c>
      <c r="T27" s="16" t="s">
        <v>2</v>
      </c>
      <c r="U27" s="19" t="str">
        <f t="shared" si="23"/>
        <v>BEIGNETS NATURE X5</v>
      </c>
      <c r="V27" s="20" t="e">
        <f t="shared" si="24"/>
        <v>#N/A</v>
      </c>
      <c r="W27" s="16" t="s">
        <v>13</v>
      </c>
      <c r="X27" s="17" t="e">
        <f t="shared" si="166"/>
        <v>#N/A</v>
      </c>
      <c r="Y27" s="18" t="e">
        <f t="shared" si="26"/>
        <v>#N/A</v>
      </c>
      <c r="Z27" s="16" t="s">
        <v>13</v>
      </c>
      <c r="AA27" s="19" t="e">
        <f t="shared" si="167"/>
        <v>#N/A</v>
      </c>
      <c r="AB27" s="20" t="e">
        <f t="shared" si="28"/>
        <v>#N/A</v>
      </c>
      <c r="AC27" s="16" t="s">
        <v>13</v>
      </c>
      <c r="AD27" s="17" t="e">
        <f t="shared" si="166"/>
        <v>#N/A</v>
      </c>
      <c r="AE27" s="18" t="e">
        <f t="shared" si="29"/>
        <v>#N/A</v>
      </c>
      <c r="AF27" s="16" t="s">
        <v>13</v>
      </c>
      <c r="AG27" s="19" t="e">
        <f t="shared" si="167"/>
        <v>#N/A</v>
      </c>
      <c r="AH27" s="20" t="e">
        <f t="shared" si="30"/>
        <v>#N/A</v>
      </c>
      <c r="AI27" s="16" t="s">
        <v>13</v>
      </c>
      <c r="AJ27" s="17" t="e">
        <f t="shared" ref="AJ27" si="225">HLOOKUP(AI27,pain,2,FALSE)</f>
        <v>#N/A</v>
      </c>
      <c r="AK27" s="18" t="e">
        <f t="shared" si="32"/>
        <v>#N/A</v>
      </c>
      <c r="AL27" s="16" t="s">
        <v>13</v>
      </c>
      <c r="AM27" s="19" t="e">
        <f t="shared" ref="AM27" si="226">HLOOKUP(AL27,pain,2,FALSE)</f>
        <v>#N/A</v>
      </c>
      <c r="AN27" s="20" t="e">
        <f t="shared" si="34"/>
        <v>#N/A</v>
      </c>
      <c r="AO27" s="16" t="s">
        <v>13</v>
      </c>
      <c r="AP27" s="17" t="e">
        <f t="shared" ref="AP27" si="227">HLOOKUP(AO27,pain,2,FALSE)</f>
        <v>#N/A</v>
      </c>
      <c r="AQ27" s="18" t="e">
        <f t="shared" si="36"/>
        <v>#N/A</v>
      </c>
      <c r="AR27" s="16" t="s">
        <v>13</v>
      </c>
      <c r="AS27" s="19" t="e">
        <f t="shared" ref="AS27" si="228">HLOOKUP(AR27,pain,2,FALSE)</f>
        <v>#N/A</v>
      </c>
      <c r="AT27" s="20" t="e">
        <f t="shared" si="38"/>
        <v>#N/A</v>
      </c>
      <c r="AU27" s="16" t="s">
        <v>13</v>
      </c>
      <c r="AV27" s="17" t="e">
        <f t="shared" ref="AV27" si="229">HLOOKUP(AU27,pain,2,FALSE)</f>
        <v>#N/A</v>
      </c>
      <c r="AW27" s="18" t="e">
        <f t="shared" si="40"/>
        <v>#N/A</v>
      </c>
      <c r="AX27" s="16" t="s">
        <v>13</v>
      </c>
      <c r="AY27" s="19" t="e">
        <f t="shared" ref="AY27" si="230">HLOOKUP(AX27,pain,2,FALSE)</f>
        <v>#N/A</v>
      </c>
      <c r="AZ27" s="20" t="e">
        <f t="shared" si="42"/>
        <v>#N/A</v>
      </c>
      <c r="BA27" s="16" t="s">
        <v>13</v>
      </c>
      <c r="BB27" s="17" t="e">
        <f t="shared" ref="BB27" si="231">HLOOKUP(BA27,pain,2,FALSE)</f>
        <v>#N/A</v>
      </c>
      <c r="BC27" s="18" t="e">
        <f t="shared" si="44"/>
        <v>#N/A</v>
      </c>
      <c r="BD27" s="16" t="s">
        <v>13</v>
      </c>
      <c r="BE27" s="19" t="e">
        <f t="shared" ref="BE27" si="232">HLOOKUP(BD27,pain,2,FALSE)</f>
        <v>#N/A</v>
      </c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</row>
    <row r="28" spans="1:189" ht="21.75" thickTop="1" thickBot="1" x14ac:dyDescent="0.35">
      <c r="A28" s="21"/>
      <c r="B28" s="13">
        <f>'[1]PISANI Sébastien'!B4</f>
        <v>43398</v>
      </c>
      <c r="C28" s="14">
        <f>'[1]PISANI Sébastien'!C4-6.3</f>
        <v>3.7</v>
      </c>
      <c r="D28" s="15" t="e">
        <f t="shared" si="12"/>
        <v>#VALUE!</v>
      </c>
      <c r="E28" s="16" t="s">
        <v>2</v>
      </c>
      <c r="F28" s="17" t="str">
        <f t="shared" si="13"/>
        <v>BEIGNETS NATURE X5</v>
      </c>
      <c r="G28" s="18" t="e">
        <f t="shared" si="14"/>
        <v>#VALUE!</v>
      </c>
      <c r="H28" s="16" t="s">
        <v>2</v>
      </c>
      <c r="I28" s="19" t="str">
        <f t="shared" si="15"/>
        <v>BEIGNETS NATURE X5</v>
      </c>
      <c r="J28" s="20" t="e">
        <f t="shared" si="208"/>
        <v>#VALUE!</v>
      </c>
      <c r="K28" s="16" t="s">
        <v>9</v>
      </c>
      <c r="L28" s="17" t="e">
        <f t="shared" si="17"/>
        <v>#N/A</v>
      </c>
      <c r="M28" s="18" t="e">
        <f t="shared" si="18"/>
        <v>#VALUE!</v>
      </c>
      <c r="N28" s="16" t="s">
        <v>2</v>
      </c>
      <c r="O28" s="19" t="str">
        <f t="shared" si="19"/>
        <v>BEIGNETS NATURE X5</v>
      </c>
      <c r="P28" s="20" t="e">
        <f t="shared" si="20"/>
        <v>#VALUE!</v>
      </c>
      <c r="Q28" s="16" t="s">
        <v>16</v>
      </c>
      <c r="R28" s="17" t="e">
        <f t="shared" si="21"/>
        <v>#N/A</v>
      </c>
      <c r="S28" s="18" t="e">
        <f t="shared" si="22"/>
        <v>#VALUE!</v>
      </c>
      <c r="T28" s="16" t="s">
        <v>2</v>
      </c>
      <c r="U28" s="19" t="str">
        <f t="shared" si="23"/>
        <v>BEIGNETS NATURE X5</v>
      </c>
      <c r="V28" s="20" t="e">
        <f t="shared" si="24"/>
        <v>#VALUE!</v>
      </c>
      <c r="W28" s="16" t="s">
        <v>13</v>
      </c>
      <c r="X28" s="17" t="e">
        <f t="shared" si="166"/>
        <v>#N/A</v>
      </c>
      <c r="Y28" s="18" t="e">
        <f t="shared" si="26"/>
        <v>#VALUE!</v>
      </c>
      <c r="Z28" s="16" t="s">
        <v>13</v>
      </c>
      <c r="AA28" s="19" t="e">
        <f t="shared" si="167"/>
        <v>#N/A</v>
      </c>
      <c r="AB28" s="20" t="e">
        <f t="shared" si="28"/>
        <v>#VALUE!</v>
      </c>
      <c r="AC28" s="16" t="s">
        <v>13</v>
      </c>
      <c r="AD28" s="17" t="e">
        <f t="shared" si="166"/>
        <v>#N/A</v>
      </c>
      <c r="AE28" s="18" t="e">
        <f t="shared" si="29"/>
        <v>#VALUE!</v>
      </c>
      <c r="AF28" s="16" t="s">
        <v>13</v>
      </c>
      <c r="AG28" s="19" t="e">
        <f t="shared" si="167"/>
        <v>#N/A</v>
      </c>
      <c r="AH28" s="20" t="e">
        <f t="shared" si="30"/>
        <v>#VALUE!</v>
      </c>
      <c r="AI28" s="16" t="s">
        <v>13</v>
      </c>
      <c r="AJ28" s="17" t="e">
        <f t="shared" ref="AJ28" si="233">HLOOKUP(AI28,pain,2,FALSE)</f>
        <v>#N/A</v>
      </c>
      <c r="AK28" s="18" t="e">
        <f t="shared" si="32"/>
        <v>#VALUE!</v>
      </c>
      <c r="AL28" s="16" t="s">
        <v>13</v>
      </c>
      <c r="AM28" s="19" t="e">
        <f t="shared" ref="AM28" si="234">HLOOKUP(AL28,pain,2,FALSE)</f>
        <v>#N/A</v>
      </c>
      <c r="AN28" s="20" t="e">
        <f t="shared" si="34"/>
        <v>#VALUE!</v>
      </c>
      <c r="AO28" s="16" t="s">
        <v>13</v>
      </c>
      <c r="AP28" s="17" t="e">
        <f t="shared" ref="AP28" si="235">HLOOKUP(AO28,pain,2,FALSE)</f>
        <v>#N/A</v>
      </c>
      <c r="AQ28" s="18" t="e">
        <f t="shared" si="36"/>
        <v>#VALUE!</v>
      </c>
      <c r="AR28" s="16" t="s">
        <v>13</v>
      </c>
      <c r="AS28" s="19" t="e">
        <f t="shared" ref="AS28" si="236">HLOOKUP(AR28,pain,2,FALSE)</f>
        <v>#N/A</v>
      </c>
      <c r="AT28" s="20" t="e">
        <f t="shared" si="38"/>
        <v>#VALUE!</v>
      </c>
      <c r="AU28" s="16" t="s">
        <v>13</v>
      </c>
      <c r="AV28" s="17" t="e">
        <f t="shared" ref="AV28" si="237">HLOOKUP(AU28,pain,2,FALSE)</f>
        <v>#N/A</v>
      </c>
      <c r="AW28" s="18" t="e">
        <f t="shared" si="40"/>
        <v>#VALUE!</v>
      </c>
      <c r="AX28" s="16" t="s">
        <v>13</v>
      </c>
      <c r="AY28" s="19" t="e">
        <f t="shared" ref="AY28" si="238">HLOOKUP(AX28,pain,2,FALSE)</f>
        <v>#N/A</v>
      </c>
      <c r="AZ28" s="20" t="e">
        <f t="shared" si="42"/>
        <v>#VALUE!</v>
      </c>
      <c r="BA28" s="16" t="s">
        <v>13</v>
      </c>
      <c r="BB28" s="17" t="e">
        <f t="shared" ref="BB28" si="239">HLOOKUP(BA28,pain,2,FALSE)</f>
        <v>#N/A</v>
      </c>
      <c r="BC28" s="18" t="e">
        <f t="shared" si="44"/>
        <v>#VALUE!</v>
      </c>
      <c r="BD28" s="16" t="s">
        <v>13</v>
      </c>
      <c r="BE28" s="19" t="e">
        <f t="shared" ref="BE28" si="240">HLOOKUP(BD28,pain,2,FALSE)</f>
        <v>#N/A</v>
      </c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</row>
    <row r="29" spans="1:189" ht="21.75" thickTop="1" thickBot="1" x14ac:dyDescent="0.35">
      <c r="A29" s="21"/>
      <c r="B29" s="13">
        <f>'[1]RENAULT Sylvain'!B5</f>
        <v>0</v>
      </c>
      <c r="C29" s="14">
        <f>'[1]RENAULT Sylvain'!C5</f>
        <v>0</v>
      </c>
      <c r="D29" s="15" t="e">
        <f t="shared" si="12"/>
        <v>#N/A</v>
      </c>
      <c r="E29" s="16" t="s">
        <v>13</v>
      </c>
      <c r="F29" s="17" t="e">
        <f t="shared" si="13"/>
        <v>#N/A</v>
      </c>
      <c r="G29" s="18" t="e">
        <f t="shared" si="14"/>
        <v>#N/A</v>
      </c>
      <c r="H29" s="16" t="s">
        <v>13</v>
      </c>
      <c r="I29" s="19" t="e">
        <f t="shared" si="15"/>
        <v>#N/A</v>
      </c>
      <c r="J29" s="20" t="e">
        <f t="shared" si="208"/>
        <v>#N/A</v>
      </c>
      <c r="K29" s="16" t="s">
        <v>13</v>
      </c>
      <c r="L29" s="17" t="e">
        <f t="shared" si="17"/>
        <v>#N/A</v>
      </c>
      <c r="M29" s="18" t="e">
        <f t="shared" si="18"/>
        <v>#N/A</v>
      </c>
      <c r="N29" s="16" t="s">
        <v>2</v>
      </c>
      <c r="O29" s="19" t="str">
        <f t="shared" si="19"/>
        <v>BEIGNETS NATURE X5</v>
      </c>
      <c r="P29" s="20" t="e">
        <f t="shared" si="20"/>
        <v>#N/A</v>
      </c>
      <c r="Q29" s="16" t="s">
        <v>13</v>
      </c>
      <c r="R29" s="17" t="e">
        <f t="shared" si="21"/>
        <v>#N/A</v>
      </c>
      <c r="S29" s="18" t="e">
        <f t="shared" si="22"/>
        <v>#N/A</v>
      </c>
      <c r="T29" s="16" t="s">
        <v>2</v>
      </c>
      <c r="U29" s="19" t="str">
        <f t="shared" si="23"/>
        <v>BEIGNETS NATURE X5</v>
      </c>
      <c r="V29" s="20" t="e">
        <f t="shared" si="24"/>
        <v>#N/A</v>
      </c>
      <c r="W29" s="16" t="s">
        <v>13</v>
      </c>
      <c r="X29" s="17" t="e">
        <f t="shared" si="166"/>
        <v>#N/A</v>
      </c>
      <c r="Y29" s="18" t="e">
        <f t="shared" si="26"/>
        <v>#N/A</v>
      </c>
      <c r="Z29" s="16" t="s">
        <v>13</v>
      </c>
      <c r="AA29" s="19" t="e">
        <f t="shared" si="167"/>
        <v>#N/A</v>
      </c>
      <c r="AB29" s="20" t="e">
        <f t="shared" si="28"/>
        <v>#N/A</v>
      </c>
      <c r="AC29" s="16" t="s">
        <v>13</v>
      </c>
      <c r="AD29" s="17" t="e">
        <f t="shared" si="166"/>
        <v>#N/A</v>
      </c>
      <c r="AE29" s="18" t="e">
        <f t="shared" si="29"/>
        <v>#N/A</v>
      </c>
      <c r="AF29" s="16" t="s">
        <v>13</v>
      </c>
      <c r="AG29" s="19" t="e">
        <f t="shared" si="167"/>
        <v>#N/A</v>
      </c>
      <c r="AH29" s="20" t="e">
        <f t="shared" si="30"/>
        <v>#N/A</v>
      </c>
      <c r="AI29" s="16" t="s">
        <v>13</v>
      </c>
      <c r="AJ29" s="17" t="e">
        <f t="shared" ref="AJ29" si="241">HLOOKUP(AI29,pain,2,FALSE)</f>
        <v>#N/A</v>
      </c>
      <c r="AK29" s="18" t="e">
        <f t="shared" si="32"/>
        <v>#N/A</v>
      </c>
      <c r="AL29" s="16" t="s">
        <v>13</v>
      </c>
      <c r="AM29" s="19" t="e">
        <f t="shared" ref="AM29" si="242">HLOOKUP(AL29,pain,2,FALSE)</f>
        <v>#N/A</v>
      </c>
      <c r="AN29" s="20" t="e">
        <f t="shared" si="34"/>
        <v>#N/A</v>
      </c>
      <c r="AO29" s="16" t="s">
        <v>13</v>
      </c>
      <c r="AP29" s="17" t="e">
        <f t="shared" ref="AP29" si="243">HLOOKUP(AO29,pain,2,FALSE)</f>
        <v>#N/A</v>
      </c>
      <c r="AQ29" s="18" t="e">
        <f t="shared" si="36"/>
        <v>#N/A</v>
      </c>
      <c r="AR29" s="16" t="s">
        <v>13</v>
      </c>
      <c r="AS29" s="19" t="e">
        <f t="shared" ref="AS29" si="244">HLOOKUP(AR29,pain,2,FALSE)</f>
        <v>#N/A</v>
      </c>
      <c r="AT29" s="20" t="e">
        <f t="shared" si="38"/>
        <v>#N/A</v>
      </c>
      <c r="AU29" s="16" t="s">
        <v>13</v>
      </c>
      <c r="AV29" s="17" t="e">
        <f t="shared" ref="AV29" si="245">HLOOKUP(AU29,pain,2,FALSE)</f>
        <v>#N/A</v>
      </c>
      <c r="AW29" s="18" t="e">
        <f t="shared" si="40"/>
        <v>#N/A</v>
      </c>
      <c r="AX29" s="16" t="s">
        <v>13</v>
      </c>
      <c r="AY29" s="19" t="e">
        <f t="shared" ref="AY29" si="246">HLOOKUP(AX29,pain,2,FALSE)</f>
        <v>#N/A</v>
      </c>
      <c r="AZ29" s="20" t="e">
        <f t="shared" si="42"/>
        <v>#N/A</v>
      </c>
      <c r="BA29" s="16" t="s">
        <v>13</v>
      </c>
      <c r="BB29" s="17" t="e">
        <f t="shared" ref="BB29" si="247">HLOOKUP(BA29,pain,2,FALSE)</f>
        <v>#N/A</v>
      </c>
      <c r="BC29" s="18" t="e">
        <f t="shared" si="44"/>
        <v>#N/A</v>
      </c>
      <c r="BD29" s="16" t="s">
        <v>13</v>
      </c>
      <c r="BE29" s="19" t="e">
        <f t="shared" ref="BE29" si="248">HLOOKUP(BD29,pain,2,FALSE)</f>
        <v>#N/A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</row>
    <row r="30" spans="1:189" ht="21.75" thickTop="1" thickBot="1" x14ac:dyDescent="0.35">
      <c r="A30" s="21"/>
      <c r="B30" s="13">
        <f>'[1]RICHARD  axel'!B4</f>
        <v>43398</v>
      </c>
      <c r="C30" s="14">
        <f>'[1]RICHARD  axel'!C4-7.65</f>
        <v>12.35</v>
      </c>
      <c r="D30" s="15" t="e">
        <f t="shared" si="12"/>
        <v>#VALUE!</v>
      </c>
      <c r="E30" s="16" t="s">
        <v>2</v>
      </c>
      <c r="F30" s="17" t="str">
        <f t="shared" si="13"/>
        <v>BEIGNETS NATURE X5</v>
      </c>
      <c r="G30" s="18" t="e">
        <f t="shared" si="14"/>
        <v>#VALUE!</v>
      </c>
      <c r="H30" s="16" t="s">
        <v>3</v>
      </c>
      <c r="I30" s="19" t="e">
        <f t="shared" si="15"/>
        <v>#N/A</v>
      </c>
      <c r="J30" s="20" t="e">
        <f t="shared" si="208"/>
        <v>#VALUE!</v>
      </c>
      <c r="K30" s="16" t="s">
        <v>16</v>
      </c>
      <c r="L30" s="17" t="e">
        <f t="shared" si="17"/>
        <v>#N/A</v>
      </c>
      <c r="M30" s="18" t="e">
        <f t="shared" si="18"/>
        <v>#VALUE!</v>
      </c>
      <c r="N30" s="16" t="s">
        <v>2</v>
      </c>
      <c r="O30" s="19" t="str">
        <f t="shared" si="19"/>
        <v>BEIGNETS NATURE X5</v>
      </c>
      <c r="P30" s="20" t="e">
        <f t="shared" si="20"/>
        <v>#VALUE!</v>
      </c>
      <c r="Q30" s="16" t="s">
        <v>11</v>
      </c>
      <c r="R30" s="17" t="e">
        <f t="shared" si="21"/>
        <v>#N/A</v>
      </c>
      <c r="S30" s="18" t="e">
        <f t="shared" si="22"/>
        <v>#VALUE!</v>
      </c>
      <c r="T30" s="16" t="s">
        <v>2</v>
      </c>
      <c r="U30" s="19" t="str">
        <f t="shared" si="23"/>
        <v>BEIGNETS NATURE X5</v>
      </c>
      <c r="V30" s="20" t="e">
        <f t="shared" si="24"/>
        <v>#VALUE!</v>
      </c>
      <c r="W30" s="16" t="s">
        <v>13</v>
      </c>
      <c r="X30" s="17" t="e">
        <f t="shared" si="166"/>
        <v>#N/A</v>
      </c>
      <c r="Y30" s="18" t="e">
        <f t="shared" si="26"/>
        <v>#VALUE!</v>
      </c>
      <c r="Z30" s="16" t="s">
        <v>13</v>
      </c>
      <c r="AA30" s="19" t="e">
        <f t="shared" si="167"/>
        <v>#N/A</v>
      </c>
      <c r="AB30" s="20" t="e">
        <f t="shared" si="28"/>
        <v>#VALUE!</v>
      </c>
      <c r="AC30" s="16" t="s">
        <v>13</v>
      </c>
      <c r="AD30" s="17" t="e">
        <f t="shared" si="166"/>
        <v>#N/A</v>
      </c>
      <c r="AE30" s="18" t="e">
        <f t="shared" si="29"/>
        <v>#VALUE!</v>
      </c>
      <c r="AF30" s="16" t="s">
        <v>13</v>
      </c>
      <c r="AG30" s="19" t="e">
        <f t="shared" si="167"/>
        <v>#N/A</v>
      </c>
      <c r="AH30" s="20" t="e">
        <f t="shared" si="30"/>
        <v>#VALUE!</v>
      </c>
      <c r="AI30" s="16" t="s">
        <v>13</v>
      </c>
      <c r="AJ30" s="17" t="e">
        <f t="shared" ref="AJ30" si="249">HLOOKUP(AI30,pain,2,FALSE)</f>
        <v>#N/A</v>
      </c>
      <c r="AK30" s="18" t="e">
        <f t="shared" si="32"/>
        <v>#VALUE!</v>
      </c>
      <c r="AL30" s="16" t="s">
        <v>13</v>
      </c>
      <c r="AM30" s="19" t="e">
        <f t="shared" ref="AM30" si="250">HLOOKUP(AL30,pain,2,FALSE)</f>
        <v>#N/A</v>
      </c>
      <c r="AN30" s="20" t="e">
        <f t="shared" si="34"/>
        <v>#VALUE!</v>
      </c>
      <c r="AO30" s="16" t="s">
        <v>13</v>
      </c>
      <c r="AP30" s="17" t="e">
        <f t="shared" ref="AP30" si="251">HLOOKUP(AO30,pain,2,FALSE)</f>
        <v>#N/A</v>
      </c>
      <c r="AQ30" s="18" t="e">
        <f t="shared" si="36"/>
        <v>#VALUE!</v>
      </c>
      <c r="AR30" s="16" t="s">
        <v>13</v>
      </c>
      <c r="AS30" s="19" t="e">
        <f t="shared" ref="AS30" si="252">HLOOKUP(AR30,pain,2,FALSE)</f>
        <v>#N/A</v>
      </c>
      <c r="AT30" s="20" t="e">
        <f t="shared" si="38"/>
        <v>#VALUE!</v>
      </c>
      <c r="AU30" s="16" t="s">
        <v>13</v>
      </c>
      <c r="AV30" s="17" t="e">
        <f t="shared" ref="AV30" si="253">HLOOKUP(AU30,pain,2,FALSE)</f>
        <v>#N/A</v>
      </c>
      <c r="AW30" s="18" t="e">
        <f t="shared" si="40"/>
        <v>#VALUE!</v>
      </c>
      <c r="AX30" s="16" t="s">
        <v>13</v>
      </c>
      <c r="AY30" s="19" t="e">
        <f t="shared" ref="AY30" si="254">HLOOKUP(AX30,pain,2,FALSE)</f>
        <v>#N/A</v>
      </c>
      <c r="AZ30" s="20" t="e">
        <f t="shared" si="42"/>
        <v>#VALUE!</v>
      </c>
      <c r="BA30" s="16" t="s">
        <v>13</v>
      </c>
      <c r="BB30" s="17" t="e">
        <f t="shared" ref="BB30" si="255">HLOOKUP(BA30,pain,2,FALSE)</f>
        <v>#N/A</v>
      </c>
      <c r="BC30" s="18" t="e">
        <f t="shared" si="44"/>
        <v>#VALUE!</v>
      </c>
      <c r="BD30" s="16" t="s">
        <v>13</v>
      </c>
      <c r="BE30" s="19" t="e">
        <f t="shared" ref="BE30" si="256">HLOOKUP(BD30,pain,2,FALSE)</f>
        <v>#N/A</v>
      </c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</row>
    <row r="31" spans="1:189" ht="21.75" thickTop="1" thickBot="1" x14ac:dyDescent="0.35">
      <c r="A31" s="21"/>
      <c r="B31" s="13">
        <f>'[1]ROUGEOT Steven'!B4</f>
        <v>43529</v>
      </c>
      <c r="C31" s="14">
        <f>'[1]ROUGEOT Steven'!C4-13.4</f>
        <v>16.600000000000001</v>
      </c>
      <c r="D31" s="15" t="e">
        <f t="shared" si="12"/>
        <v>#N/A</v>
      </c>
      <c r="E31" s="16" t="s">
        <v>15</v>
      </c>
      <c r="F31" s="17" t="e">
        <f t="shared" si="13"/>
        <v>#N/A</v>
      </c>
      <c r="G31" s="18" t="e">
        <f t="shared" si="14"/>
        <v>#N/A</v>
      </c>
      <c r="H31" s="16" t="s">
        <v>5</v>
      </c>
      <c r="I31" s="19" t="e">
        <f t="shared" si="15"/>
        <v>#N/A</v>
      </c>
      <c r="J31" s="20" t="e">
        <f t="shared" si="208"/>
        <v>#N/A</v>
      </c>
      <c r="K31" s="16" t="s">
        <v>21</v>
      </c>
      <c r="L31" s="17" t="e">
        <f t="shared" si="17"/>
        <v>#N/A</v>
      </c>
      <c r="M31" s="18" t="e">
        <f t="shared" si="18"/>
        <v>#N/A</v>
      </c>
      <c r="N31" s="16" t="s">
        <v>2</v>
      </c>
      <c r="O31" s="19" t="str">
        <f t="shared" si="19"/>
        <v>BEIGNETS NATURE X5</v>
      </c>
      <c r="P31" s="20" t="e">
        <f t="shared" si="20"/>
        <v>#N/A</v>
      </c>
      <c r="Q31" s="16" t="s">
        <v>21</v>
      </c>
      <c r="R31" s="17" t="e">
        <f t="shared" si="21"/>
        <v>#N/A</v>
      </c>
      <c r="S31" s="18" t="e">
        <f t="shared" si="22"/>
        <v>#N/A</v>
      </c>
      <c r="T31" s="16" t="s">
        <v>2</v>
      </c>
      <c r="U31" s="19" t="str">
        <f t="shared" si="23"/>
        <v>BEIGNETS NATURE X5</v>
      </c>
      <c r="V31" s="20" t="e">
        <f t="shared" si="24"/>
        <v>#N/A</v>
      </c>
      <c r="W31" s="16" t="s">
        <v>13</v>
      </c>
      <c r="X31" s="17" t="e">
        <f t="shared" si="166"/>
        <v>#N/A</v>
      </c>
      <c r="Y31" s="18" t="e">
        <f t="shared" si="26"/>
        <v>#N/A</v>
      </c>
      <c r="Z31" s="16" t="s">
        <v>20</v>
      </c>
      <c r="AA31" s="19" t="e">
        <f t="shared" si="167"/>
        <v>#N/A</v>
      </c>
      <c r="AB31" s="20" t="e">
        <f t="shared" si="28"/>
        <v>#N/A</v>
      </c>
      <c r="AC31" s="16" t="s">
        <v>13</v>
      </c>
      <c r="AD31" s="17" t="e">
        <f t="shared" si="166"/>
        <v>#N/A</v>
      </c>
      <c r="AE31" s="18" t="e">
        <f t="shared" si="29"/>
        <v>#N/A</v>
      </c>
      <c r="AF31" s="16" t="s">
        <v>13</v>
      </c>
      <c r="AG31" s="19" t="e">
        <f t="shared" si="167"/>
        <v>#N/A</v>
      </c>
      <c r="AH31" s="20" t="e">
        <f t="shared" si="30"/>
        <v>#N/A</v>
      </c>
      <c r="AI31" s="16" t="s">
        <v>13</v>
      </c>
      <c r="AJ31" s="17" t="e">
        <f t="shared" ref="AJ31" si="257">HLOOKUP(AI31,pain,2,FALSE)</f>
        <v>#N/A</v>
      </c>
      <c r="AK31" s="18" t="e">
        <f t="shared" si="32"/>
        <v>#N/A</v>
      </c>
      <c r="AL31" s="16" t="s">
        <v>13</v>
      </c>
      <c r="AM31" s="19" t="e">
        <f t="shared" ref="AM31" si="258">HLOOKUP(AL31,pain,2,FALSE)</f>
        <v>#N/A</v>
      </c>
      <c r="AN31" s="20" t="e">
        <f t="shared" si="34"/>
        <v>#N/A</v>
      </c>
      <c r="AO31" s="16" t="s">
        <v>13</v>
      </c>
      <c r="AP31" s="17" t="e">
        <f t="shared" ref="AP31" si="259">HLOOKUP(AO31,pain,2,FALSE)</f>
        <v>#N/A</v>
      </c>
      <c r="AQ31" s="18" t="e">
        <f t="shared" si="36"/>
        <v>#N/A</v>
      </c>
      <c r="AR31" s="16" t="s">
        <v>13</v>
      </c>
      <c r="AS31" s="19" t="e">
        <f t="shared" ref="AS31" si="260">HLOOKUP(AR31,pain,2,FALSE)</f>
        <v>#N/A</v>
      </c>
      <c r="AT31" s="20" t="e">
        <f t="shared" si="38"/>
        <v>#N/A</v>
      </c>
      <c r="AU31" s="16" t="s">
        <v>13</v>
      </c>
      <c r="AV31" s="17" t="e">
        <f t="shared" ref="AV31" si="261">HLOOKUP(AU31,pain,2,FALSE)</f>
        <v>#N/A</v>
      </c>
      <c r="AW31" s="18" t="e">
        <f t="shared" si="40"/>
        <v>#N/A</v>
      </c>
      <c r="AX31" s="16" t="s">
        <v>13</v>
      </c>
      <c r="AY31" s="19" t="e">
        <f t="shared" ref="AY31" si="262">HLOOKUP(AX31,pain,2,FALSE)</f>
        <v>#N/A</v>
      </c>
      <c r="AZ31" s="20" t="e">
        <f t="shared" si="42"/>
        <v>#N/A</v>
      </c>
      <c r="BA31" s="16" t="s">
        <v>13</v>
      </c>
      <c r="BB31" s="17" t="e">
        <f t="shared" ref="BB31" si="263">HLOOKUP(BA31,pain,2,FALSE)</f>
        <v>#N/A</v>
      </c>
      <c r="BC31" s="18" t="e">
        <f t="shared" si="44"/>
        <v>#N/A</v>
      </c>
      <c r="BD31" s="16" t="s">
        <v>13</v>
      </c>
      <c r="BE31" s="19" t="e">
        <f t="shared" ref="BE31" si="264">HLOOKUP(BD31,pain,2,FALSE)</f>
        <v>#N/A</v>
      </c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</row>
    <row r="32" spans="1:189" ht="21.75" thickTop="1" thickBot="1" x14ac:dyDescent="0.35">
      <c r="A32" s="22"/>
      <c r="B32" s="13">
        <f>'[1]BOUGEL Matthieu'!B5</f>
        <v>0</v>
      </c>
      <c r="C32" s="14">
        <f>'[1]BOUGEL Matthieu'!C5</f>
        <v>0</v>
      </c>
      <c r="D32" s="15" t="e">
        <f t="shared" si="12"/>
        <v>#N/A</v>
      </c>
      <c r="E32" s="16" t="s">
        <v>13</v>
      </c>
      <c r="F32" s="17" t="e">
        <f t="shared" si="13"/>
        <v>#N/A</v>
      </c>
      <c r="G32" s="18" t="e">
        <f t="shared" si="14"/>
        <v>#N/A</v>
      </c>
      <c r="H32" s="16" t="s">
        <v>13</v>
      </c>
      <c r="I32" s="19" t="e">
        <f t="shared" si="15"/>
        <v>#N/A</v>
      </c>
      <c r="J32" s="20" t="e">
        <f t="shared" si="208"/>
        <v>#N/A</v>
      </c>
      <c r="K32" s="16" t="s">
        <v>13</v>
      </c>
      <c r="L32" s="17" t="e">
        <f t="shared" si="17"/>
        <v>#N/A</v>
      </c>
      <c r="M32" s="18" t="e">
        <f t="shared" si="18"/>
        <v>#N/A</v>
      </c>
      <c r="N32" s="16" t="s">
        <v>2</v>
      </c>
      <c r="O32" s="19" t="str">
        <f t="shared" si="19"/>
        <v>BEIGNETS NATURE X5</v>
      </c>
      <c r="P32" s="20" t="e">
        <f t="shared" si="20"/>
        <v>#N/A</v>
      </c>
      <c r="Q32" s="16" t="s">
        <v>13</v>
      </c>
      <c r="R32" s="17" t="e">
        <f t="shared" si="21"/>
        <v>#N/A</v>
      </c>
      <c r="S32" s="18" t="e">
        <f t="shared" si="22"/>
        <v>#N/A</v>
      </c>
      <c r="T32" s="16" t="s">
        <v>2</v>
      </c>
      <c r="U32" s="19" t="str">
        <f t="shared" si="23"/>
        <v>BEIGNETS NATURE X5</v>
      </c>
      <c r="V32" s="20" t="e">
        <f t="shared" si="24"/>
        <v>#N/A</v>
      </c>
      <c r="W32" s="16" t="s">
        <v>13</v>
      </c>
      <c r="X32" s="17" t="e">
        <f t="shared" si="166"/>
        <v>#N/A</v>
      </c>
      <c r="Y32" s="18" t="e">
        <f t="shared" si="26"/>
        <v>#N/A</v>
      </c>
      <c r="Z32" s="16" t="s">
        <v>13</v>
      </c>
      <c r="AA32" s="19" t="e">
        <f t="shared" si="167"/>
        <v>#N/A</v>
      </c>
      <c r="AB32" s="20" t="e">
        <f t="shared" si="28"/>
        <v>#N/A</v>
      </c>
      <c r="AC32" s="16" t="s">
        <v>13</v>
      </c>
      <c r="AD32" s="17" t="e">
        <f t="shared" si="166"/>
        <v>#N/A</v>
      </c>
      <c r="AE32" s="18" t="e">
        <f t="shared" si="29"/>
        <v>#N/A</v>
      </c>
      <c r="AF32" s="16" t="s">
        <v>13</v>
      </c>
      <c r="AG32" s="19" t="e">
        <f t="shared" si="167"/>
        <v>#N/A</v>
      </c>
      <c r="AH32" s="20" t="e">
        <f t="shared" si="30"/>
        <v>#N/A</v>
      </c>
      <c r="AI32" s="16" t="s">
        <v>13</v>
      </c>
      <c r="AJ32" s="17" t="e">
        <f t="shared" ref="AJ32" si="265">HLOOKUP(AI32,pain,2,FALSE)</f>
        <v>#N/A</v>
      </c>
      <c r="AK32" s="18" t="e">
        <f t="shared" si="32"/>
        <v>#N/A</v>
      </c>
      <c r="AL32" s="16" t="s">
        <v>13</v>
      </c>
      <c r="AM32" s="19" t="e">
        <f t="shared" ref="AM32" si="266">HLOOKUP(AL32,pain,2,FALSE)</f>
        <v>#N/A</v>
      </c>
      <c r="AN32" s="20" t="e">
        <f t="shared" si="34"/>
        <v>#N/A</v>
      </c>
      <c r="AO32" s="16" t="s">
        <v>13</v>
      </c>
      <c r="AP32" s="17" t="e">
        <f t="shared" ref="AP32" si="267">HLOOKUP(AO32,pain,2,FALSE)</f>
        <v>#N/A</v>
      </c>
      <c r="AQ32" s="18" t="e">
        <f t="shared" si="36"/>
        <v>#N/A</v>
      </c>
      <c r="AR32" s="16" t="s">
        <v>13</v>
      </c>
      <c r="AS32" s="19" t="e">
        <f t="shared" ref="AS32" si="268">HLOOKUP(AR32,pain,2,FALSE)</f>
        <v>#N/A</v>
      </c>
      <c r="AT32" s="20" t="e">
        <f t="shared" si="38"/>
        <v>#N/A</v>
      </c>
      <c r="AU32" s="16" t="s">
        <v>13</v>
      </c>
      <c r="AV32" s="17" t="e">
        <f t="shared" ref="AV32" si="269">HLOOKUP(AU32,pain,2,FALSE)</f>
        <v>#N/A</v>
      </c>
      <c r="AW32" s="18" t="e">
        <f t="shared" si="40"/>
        <v>#N/A</v>
      </c>
      <c r="AX32" s="16" t="s">
        <v>13</v>
      </c>
      <c r="AY32" s="19" t="e">
        <f t="shared" ref="AY32" si="270">HLOOKUP(AX32,pain,2,FALSE)</f>
        <v>#N/A</v>
      </c>
      <c r="AZ32" s="20" t="e">
        <f t="shared" si="42"/>
        <v>#N/A</v>
      </c>
      <c r="BA32" s="16" t="s">
        <v>13</v>
      </c>
      <c r="BB32" s="17" t="e">
        <f t="shared" ref="BB32" si="271">HLOOKUP(BA32,pain,2,FALSE)</f>
        <v>#N/A</v>
      </c>
      <c r="BC32" s="18" t="e">
        <f t="shared" si="44"/>
        <v>#N/A</v>
      </c>
      <c r="BD32" s="16" t="s">
        <v>13</v>
      </c>
      <c r="BE32" s="19" t="e">
        <f t="shared" ref="BE32" si="272">HLOOKUP(BD32,pain,2,FALSE)</f>
        <v>#N/A</v>
      </c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</row>
    <row r="33" spans="1:189" ht="21.75" thickTop="1" thickBot="1" x14ac:dyDescent="0.35">
      <c r="A33" s="22"/>
      <c r="B33" s="13">
        <f>'[1]CADART Julien'!B5</f>
        <v>0</v>
      </c>
      <c r="C33" s="14">
        <f>'[1]CADART Julien'!C5</f>
        <v>0</v>
      </c>
      <c r="D33" s="15" t="e">
        <f t="shared" si="12"/>
        <v>#N/A</v>
      </c>
      <c r="E33" s="16" t="s">
        <v>13</v>
      </c>
      <c r="F33" s="17" t="e">
        <f t="shared" si="13"/>
        <v>#N/A</v>
      </c>
      <c r="G33" s="18" t="e">
        <f t="shared" si="14"/>
        <v>#N/A</v>
      </c>
      <c r="H33" s="16" t="s">
        <v>13</v>
      </c>
      <c r="I33" s="19" t="e">
        <f t="shared" si="15"/>
        <v>#N/A</v>
      </c>
      <c r="J33" s="20" t="e">
        <f t="shared" si="208"/>
        <v>#N/A</v>
      </c>
      <c r="K33" s="16" t="s">
        <v>13</v>
      </c>
      <c r="L33" s="17" t="e">
        <f t="shared" si="17"/>
        <v>#N/A</v>
      </c>
      <c r="M33" s="18" t="e">
        <f t="shared" si="18"/>
        <v>#N/A</v>
      </c>
      <c r="N33" s="16" t="s">
        <v>2</v>
      </c>
      <c r="O33" s="19" t="str">
        <f t="shared" si="19"/>
        <v>BEIGNETS NATURE X5</v>
      </c>
      <c r="P33" s="20" t="e">
        <f t="shared" si="20"/>
        <v>#N/A</v>
      </c>
      <c r="Q33" s="16" t="s">
        <v>13</v>
      </c>
      <c r="R33" s="17" t="e">
        <f t="shared" si="21"/>
        <v>#N/A</v>
      </c>
      <c r="S33" s="18" t="e">
        <f t="shared" si="22"/>
        <v>#N/A</v>
      </c>
      <c r="T33" s="16" t="s">
        <v>2</v>
      </c>
      <c r="U33" s="19" t="str">
        <f t="shared" si="23"/>
        <v>BEIGNETS NATURE X5</v>
      </c>
      <c r="V33" s="20" t="e">
        <f t="shared" si="24"/>
        <v>#N/A</v>
      </c>
      <c r="W33" s="16" t="s">
        <v>13</v>
      </c>
      <c r="X33" s="17" t="e">
        <f t="shared" si="166"/>
        <v>#N/A</v>
      </c>
      <c r="Y33" s="18" t="e">
        <f t="shared" si="26"/>
        <v>#N/A</v>
      </c>
      <c r="Z33" s="16" t="s">
        <v>13</v>
      </c>
      <c r="AA33" s="19" t="e">
        <f t="shared" si="167"/>
        <v>#N/A</v>
      </c>
      <c r="AB33" s="20" t="e">
        <f t="shared" si="28"/>
        <v>#N/A</v>
      </c>
      <c r="AC33" s="16" t="s">
        <v>13</v>
      </c>
      <c r="AD33" s="17" t="e">
        <f t="shared" si="166"/>
        <v>#N/A</v>
      </c>
      <c r="AE33" s="18" t="e">
        <f t="shared" si="29"/>
        <v>#N/A</v>
      </c>
      <c r="AF33" s="16" t="s">
        <v>13</v>
      </c>
      <c r="AG33" s="19" t="e">
        <f t="shared" si="167"/>
        <v>#N/A</v>
      </c>
      <c r="AH33" s="20" t="e">
        <f t="shared" si="30"/>
        <v>#N/A</v>
      </c>
      <c r="AI33" s="16" t="s">
        <v>13</v>
      </c>
      <c r="AJ33" s="17" t="e">
        <f t="shared" ref="AJ33" si="273">HLOOKUP(AI33,pain,2,FALSE)</f>
        <v>#N/A</v>
      </c>
      <c r="AK33" s="18" t="e">
        <f t="shared" si="32"/>
        <v>#N/A</v>
      </c>
      <c r="AL33" s="16" t="s">
        <v>13</v>
      </c>
      <c r="AM33" s="19" t="e">
        <f t="shared" ref="AM33" si="274">HLOOKUP(AL33,pain,2,FALSE)</f>
        <v>#N/A</v>
      </c>
      <c r="AN33" s="20" t="e">
        <f t="shared" si="34"/>
        <v>#N/A</v>
      </c>
      <c r="AO33" s="16" t="s">
        <v>13</v>
      </c>
      <c r="AP33" s="17" t="e">
        <f t="shared" ref="AP33" si="275">HLOOKUP(AO33,pain,2,FALSE)</f>
        <v>#N/A</v>
      </c>
      <c r="AQ33" s="18" t="e">
        <f t="shared" si="36"/>
        <v>#N/A</v>
      </c>
      <c r="AR33" s="16" t="s">
        <v>13</v>
      </c>
      <c r="AS33" s="19" t="e">
        <f t="shared" ref="AS33" si="276">HLOOKUP(AR33,pain,2,FALSE)</f>
        <v>#N/A</v>
      </c>
      <c r="AT33" s="20" t="e">
        <f t="shared" si="38"/>
        <v>#N/A</v>
      </c>
      <c r="AU33" s="16" t="s">
        <v>13</v>
      </c>
      <c r="AV33" s="17" t="e">
        <f t="shared" ref="AV33" si="277">HLOOKUP(AU33,pain,2,FALSE)</f>
        <v>#N/A</v>
      </c>
      <c r="AW33" s="18" t="e">
        <f t="shared" si="40"/>
        <v>#N/A</v>
      </c>
      <c r="AX33" s="16" t="s">
        <v>13</v>
      </c>
      <c r="AY33" s="19" t="e">
        <f t="shared" ref="AY33" si="278">HLOOKUP(AX33,pain,2,FALSE)</f>
        <v>#N/A</v>
      </c>
      <c r="AZ33" s="20" t="e">
        <f t="shared" si="42"/>
        <v>#N/A</v>
      </c>
      <c r="BA33" s="16" t="s">
        <v>13</v>
      </c>
      <c r="BB33" s="17" t="e">
        <f t="shared" ref="BB33" si="279">HLOOKUP(BA33,pain,2,FALSE)</f>
        <v>#N/A</v>
      </c>
      <c r="BC33" s="18" t="e">
        <f t="shared" si="44"/>
        <v>#N/A</v>
      </c>
      <c r="BD33" s="16" t="s">
        <v>13</v>
      </c>
      <c r="BE33" s="19" t="e">
        <f t="shared" ref="BE33" si="280">HLOOKUP(BD33,pain,2,FALSE)</f>
        <v>#N/A</v>
      </c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</row>
    <row r="34" spans="1:189" ht="21.75" thickTop="1" thickBot="1" x14ac:dyDescent="0.35">
      <c r="A34" s="22"/>
      <c r="B34" s="13">
        <f>'[1]COLLARDEY Jb'!B5</f>
        <v>0</v>
      </c>
      <c r="C34" s="14">
        <f>'[1]COLLARDEY Jb'!C5</f>
        <v>0</v>
      </c>
      <c r="D34" s="15" t="e">
        <f t="shared" si="12"/>
        <v>#N/A</v>
      </c>
      <c r="E34" s="16" t="s">
        <v>13</v>
      </c>
      <c r="F34" s="17" t="e">
        <f t="shared" si="13"/>
        <v>#N/A</v>
      </c>
      <c r="G34" s="18" t="e">
        <f t="shared" si="14"/>
        <v>#N/A</v>
      </c>
      <c r="H34" s="16" t="s">
        <v>13</v>
      </c>
      <c r="I34" s="19" t="e">
        <f t="shared" si="15"/>
        <v>#N/A</v>
      </c>
      <c r="J34" s="20" t="e">
        <f t="shared" si="208"/>
        <v>#N/A</v>
      </c>
      <c r="K34" s="16" t="s">
        <v>13</v>
      </c>
      <c r="L34" s="17" t="e">
        <f t="shared" si="17"/>
        <v>#N/A</v>
      </c>
      <c r="M34" s="18" t="e">
        <f t="shared" si="18"/>
        <v>#N/A</v>
      </c>
      <c r="N34" s="16" t="s">
        <v>2</v>
      </c>
      <c r="O34" s="19" t="str">
        <f t="shared" si="19"/>
        <v>BEIGNETS NATURE X5</v>
      </c>
      <c r="P34" s="20" t="e">
        <f t="shared" si="20"/>
        <v>#N/A</v>
      </c>
      <c r="Q34" s="16" t="s">
        <v>13</v>
      </c>
      <c r="R34" s="17" t="e">
        <f t="shared" si="21"/>
        <v>#N/A</v>
      </c>
      <c r="S34" s="18" t="e">
        <f t="shared" si="22"/>
        <v>#N/A</v>
      </c>
      <c r="T34" s="16" t="s">
        <v>2</v>
      </c>
      <c r="U34" s="19" t="str">
        <f t="shared" si="23"/>
        <v>BEIGNETS NATURE X5</v>
      </c>
      <c r="V34" s="20" t="e">
        <f t="shared" si="24"/>
        <v>#N/A</v>
      </c>
      <c r="W34" s="16" t="s">
        <v>13</v>
      </c>
      <c r="X34" s="17" t="e">
        <f t="shared" si="166"/>
        <v>#N/A</v>
      </c>
      <c r="Y34" s="18" t="e">
        <f t="shared" si="26"/>
        <v>#N/A</v>
      </c>
      <c r="Z34" s="16" t="s">
        <v>13</v>
      </c>
      <c r="AA34" s="19" t="e">
        <f t="shared" si="167"/>
        <v>#N/A</v>
      </c>
      <c r="AB34" s="20" t="e">
        <f t="shared" si="28"/>
        <v>#N/A</v>
      </c>
      <c r="AC34" s="16" t="s">
        <v>13</v>
      </c>
      <c r="AD34" s="17" t="e">
        <f t="shared" si="166"/>
        <v>#N/A</v>
      </c>
      <c r="AE34" s="18" t="e">
        <f t="shared" si="29"/>
        <v>#N/A</v>
      </c>
      <c r="AF34" s="16" t="s">
        <v>13</v>
      </c>
      <c r="AG34" s="19" t="e">
        <f t="shared" si="167"/>
        <v>#N/A</v>
      </c>
      <c r="AH34" s="20" t="e">
        <f t="shared" si="30"/>
        <v>#N/A</v>
      </c>
      <c r="AI34" s="16" t="s">
        <v>13</v>
      </c>
      <c r="AJ34" s="17" t="e">
        <f t="shared" ref="AJ34" si="281">HLOOKUP(AI34,pain,2,FALSE)</f>
        <v>#N/A</v>
      </c>
      <c r="AK34" s="18" t="e">
        <f t="shared" si="32"/>
        <v>#N/A</v>
      </c>
      <c r="AL34" s="16" t="s">
        <v>13</v>
      </c>
      <c r="AM34" s="19" t="e">
        <f t="shared" ref="AM34" si="282">HLOOKUP(AL34,pain,2,FALSE)</f>
        <v>#N/A</v>
      </c>
      <c r="AN34" s="20" t="e">
        <f t="shared" si="34"/>
        <v>#N/A</v>
      </c>
      <c r="AO34" s="16" t="s">
        <v>13</v>
      </c>
      <c r="AP34" s="17" t="e">
        <f t="shared" ref="AP34" si="283">HLOOKUP(AO34,pain,2,FALSE)</f>
        <v>#N/A</v>
      </c>
      <c r="AQ34" s="18" t="e">
        <f t="shared" si="36"/>
        <v>#N/A</v>
      </c>
      <c r="AR34" s="16" t="s">
        <v>13</v>
      </c>
      <c r="AS34" s="19" t="e">
        <f t="shared" ref="AS34" si="284">HLOOKUP(AR34,pain,2,FALSE)</f>
        <v>#N/A</v>
      </c>
      <c r="AT34" s="20" t="e">
        <f t="shared" si="38"/>
        <v>#N/A</v>
      </c>
      <c r="AU34" s="16" t="s">
        <v>13</v>
      </c>
      <c r="AV34" s="17" t="e">
        <f t="shared" ref="AV34" si="285">HLOOKUP(AU34,pain,2,FALSE)</f>
        <v>#N/A</v>
      </c>
      <c r="AW34" s="18" t="e">
        <f t="shared" si="40"/>
        <v>#N/A</v>
      </c>
      <c r="AX34" s="16" t="s">
        <v>13</v>
      </c>
      <c r="AY34" s="19" t="e">
        <f t="shared" ref="AY34" si="286">HLOOKUP(AX34,pain,2,FALSE)</f>
        <v>#N/A</v>
      </c>
      <c r="AZ34" s="20" t="e">
        <f t="shared" si="42"/>
        <v>#N/A</v>
      </c>
      <c r="BA34" s="16" t="s">
        <v>13</v>
      </c>
      <c r="BB34" s="17" t="e">
        <f t="shared" ref="BB34" si="287">HLOOKUP(BA34,pain,2,FALSE)</f>
        <v>#N/A</v>
      </c>
      <c r="BC34" s="18" t="e">
        <f t="shared" si="44"/>
        <v>#N/A</v>
      </c>
      <c r="BD34" s="16" t="s">
        <v>13</v>
      </c>
      <c r="BE34" s="19" t="e">
        <f t="shared" ref="BE34" si="288">HLOOKUP(BD34,pain,2,FALSE)</f>
        <v>#N/A</v>
      </c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</row>
    <row r="35" spans="1:189" ht="21.75" thickTop="1" thickBot="1" x14ac:dyDescent="0.35">
      <c r="A35" s="23"/>
      <c r="B35" s="13">
        <f>'[1]DOIN Florian'!B5</f>
        <v>0</v>
      </c>
      <c r="C35" s="14">
        <f>'[1]DOIN Florian'!C5</f>
        <v>0</v>
      </c>
      <c r="D35" s="15" t="e">
        <f t="shared" si="12"/>
        <v>#N/A</v>
      </c>
      <c r="E35" s="16" t="s">
        <v>13</v>
      </c>
      <c r="F35" s="17" t="e">
        <f t="shared" si="13"/>
        <v>#N/A</v>
      </c>
      <c r="G35" s="18" t="e">
        <f t="shared" si="14"/>
        <v>#N/A</v>
      </c>
      <c r="H35" s="16" t="s">
        <v>13</v>
      </c>
      <c r="I35" s="19" t="e">
        <f t="shared" si="15"/>
        <v>#N/A</v>
      </c>
      <c r="J35" s="20" t="e">
        <f t="shared" si="208"/>
        <v>#N/A</v>
      </c>
      <c r="K35" s="16" t="s">
        <v>13</v>
      </c>
      <c r="L35" s="17" t="e">
        <f t="shared" si="17"/>
        <v>#N/A</v>
      </c>
      <c r="M35" s="18" t="e">
        <f t="shared" si="18"/>
        <v>#N/A</v>
      </c>
      <c r="N35" s="16" t="s">
        <v>2</v>
      </c>
      <c r="O35" s="19" t="str">
        <f t="shared" si="19"/>
        <v>BEIGNETS NATURE X5</v>
      </c>
      <c r="P35" s="20" t="e">
        <f t="shared" si="20"/>
        <v>#N/A</v>
      </c>
      <c r="Q35" s="16" t="s">
        <v>13</v>
      </c>
      <c r="R35" s="17" t="e">
        <f t="shared" si="21"/>
        <v>#N/A</v>
      </c>
      <c r="S35" s="18" t="e">
        <f t="shared" si="22"/>
        <v>#N/A</v>
      </c>
      <c r="T35" s="16" t="s">
        <v>2</v>
      </c>
      <c r="U35" s="19" t="str">
        <f t="shared" si="23"/>
        <v>BEIGNETS NATURE X5</v>
      </c>
      <c r="V35" s="20" t="e">
        <f t="shared" si="24"/>
        <v>#N/A</v>
      </c>
      <c r="W35" s="16" t="s">
        <v>13</v>
      </c>
      <c r="X35" s="17" t="e">
        <f t="shared" si="166"/>
        <v>#N/A</v>
      </c>
      <c r="Y35" s="18" t="e">
        <f t="shared" si="26"/>
        <v>#N/A</v>
      </c>
      <c r="Z35" s="16" t="s">
        <v>13</v>
      </c>
      <c r="AA35" s="19" t="e">
        <f t="shared" si="167"/>
        <v>#N/A</v>
      </c>
      <c r="AB35" s="20" t="e">
        <f t="shared" si="28"/>
        <v>#N/A</v>
      </c>
      <c r="AC35" s="16" t="s">
        <v>13</v>
      </c>
      <c r="AD35" s="17" t="e">
        <f t="shared" si="166"/>
        <v>#N/A</v>
      </c>
      <c r="AE35" s="18" t="e">
        <f t="shared" si="29"/>
        <v>#N/A</v>
      </c>
      <c r="AF35" s="16" t="s">
        <v>13</v>
      </c>
      <c r="AG35" s="19" t="e">
        <f t="shared" si="167"/>
        <v>#N/A</v>
      </c>
      <c r="AH35" s="20" t="e">
        <f t="shared" si="30"/>
        <v>#N/A</v>
      </c>
      <c r="AI35" s="16" t="s">
        <v>13</v>
      </c>
      <c r="AJ35" s="17" t="e">
        <f t="shared" ref="AJ35" si="289">HLOOKUP(AI35,pain,2,FALSE)</f>
        <v>#N/A</v>
      </c>
      <c r="AK35" s="18" t="e">
        <f t="shared" si="32"/>
        <v>#N/A</v>
      </c>
      <c r="AL35" s="16" t="s">
        <v>13</v>
      </c>
      <c r="AM35" s="19" t="e">
        <f t="shared" ref="AM35" si="290">HLOOKUP(AL35,pain,2,FALSE)</f>
        <v>#N/A</v>
      </c>
      <c r="AN35" s="20" t="e">
        <f t="shared" si="34"/>
        <v>#N/A</v>
      </c>
      <c r="AO35" s="16" t="s">
        <v>13</v>
      </c>
      <c r="AP35" s="17" t="e">
        <f t="shared" ref="AP35" si="291">HLOOKUP(AO35,pain,2,FALSE)</f>
        <v>#N/A</v>
      </c>
      <c r="AQ35" s="18" t="e">
        <f t="shared" si="36"/>
        <v>#N/A</v>
      </c>
      <c r="AR35" s="16" t="s">
        <v>13</v>
      </c>
      <c r="AS35" s="19" t="e">
        <f t="shared" ref="AS35" si="292">HLOOKUP(AR35,pain,2,FALSE)</f>
        <v>#N/A</v>
      </c>
      <c r="AT35" s="20" t="e">
        <f t="shared" si="38"/>
        <v>#N/A</v>
      </c>
      <c r="AU35" s="16" t="s">
        <v>13</v>
      </c>
      <c r="AV35" s="17" t="e">
        <f t="shared" ref="AV35" si="293">HLOOKUP(AU35,pain,2,FALSE)</f>
        <v>#N/A</v>
      </c>
      <c r="AW35" s="18" t="e">
        <f t="shared" si="40"/>
        <v>#N/A</v>
      </c>
      <c r="AX35" s="16" t="s">
        <v>13</v>
      </c>
      <c r="AY35" s="19" t="e">
        <f t="shared" ref="AY35" si="294">HLOOKUP(AX35,pain,2,FALSE)</f>
        <v>#N/A</v>
      </c>
      <c r="AZ35" s="20" t="e">
        <f t="shared" si="42"/>
        <v>#N/A</v>
      </c>
      <c r="BA35" s="16" t="s">
        <v>13</v>
      </c>
      <c r="BB35" s="17" t="e">
        <f t="shared" ref="BB35" si="295">HLOOKUP(BA35,pain,2,FALSE)</f>
        <v>#N/A</v>
      </c>
      <c r="BC35" s="18" t="e">
        <f t="shared" si="44"/>
        <v>#N/A</v>
      </c>
      <c r="BD35" s="16" t="s">
        <v>13</v>
      </c>
      <c r="BE35" s="19" t="e">
        <f t="shared" ref="BE35" si="296">HLOOKUP(BD35,pain,2,FALSE)</f>
        <v>#N/A</v>
      </c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</row>
    <row r="36" spans="1:189" ht="21.75" thickTop="1" thickBot="1" x14ac:dyDescent="0.35">
      <c r="A36" s="22"/>
      <c r="B36" s="13">
        <f>'[1]GARRO Cedric'!B4</f>
        <v>0</v>
      </c>
      <c r="C36" s="14">
        <f>'[1]GARRO Cedric'!C4</f>
        <v>0</v>
      </c>
      <c r="D36" s="15" t="e">
        <f t="shared" ref="D36:D67" si="297">C36-F36</f>
        <v>#N/A</v>
      </c>
      <c r="E36" s="16" t="s">
        <v>13</v>
      </c>
      <c r="F36" s="17" t="e">
        <f t="shared" ref="F36:F67" si="298">HLOOKUP(E36,pain,2,FALSE)</f>
        <v>#N/A</v>
      </c>
      <c r="G36" s="18" t="e">
        <f t="shared" si="14"/>
        <v>#N/A</v>
      </c>
      <c r="H36" s="16" t="s">
        <v>13</v>
      </c>
      <c r="I36" s="19" t="e">
        <f t="shared" ref="I36:I67" si="299">HLOOKUP(H36,pain,2,FALSE)</f>
        <v>#N/A</v>
      </c>
      <c r="J36" s="20" t="e">
        <f t="shared" si="208"/>
        <v>#N/A</v>
      </c>
      <c r="K36" s="16" t="s">
        <v>13</v>
      </c>
      <c r="L36" s="17" t="e">
        <f t="shared" ref="L36:L67" si="300">HLOOKUP(K36,pain,2,FALSE)</f>
        <v>#N/A</v>
      </c>
      <c r="M36" s="18" t="e">
        <f t="shared" si="18"/>
        <v>#N/A</v>
      </c>
      <c r="N36" s="16" t="s">
        <v>2</v>
      </c>
      <c r="O36" s="19" t="str">
        <f t="shared" ref="O36:O67" si="301">HLOOKUP(N36,pain,2,FALSE)</f>
        <v>BEIGNETS NATURE X5</v>
      </c>
      <c r="P36" s="20" t="e">
        <f t="shared" si="20"/>
        <v>#N/A</v>
      </c>
      <c r="Q36" s="16" t="s">
        <v>13</v>
      </c>
      <c r="R36" s="17" t="e">
        <f t="shared" ref="R36:R67" si="302">HLOOKUP(Q36,pain,2,FALSE)</f>
        <v>#N/A</v>
      </c>
      <c r="S36" s="18" t="e">
        <f t="shared" si="22"/>
        <v>#N/A</v>
      </c>
      <c r="T36" s="16" t="s">
        <v>2</v>
      </c>
      <c r="U36" s="19" t="str">
        <f t="shared" ref="U36:U67" si="303">HLOOKUP(T36,pain,2,FALSE)</f>
        <v>BEIGNETS NATURE X5</v>
      </c>
      <c r="V36" s="20" t="e">
        <f t="shared" si="24"/>
        <v>#N/A</v>
      </c>
      <c r="W36" s="16" t="s">
        <v>13</v>
      </c>
      <c r="X36" s="17" t="e">
        <f t="shared" ref="X36:AD51" si="304">HLOOKUP(W36,pain,2,FALSE)</f>
        <v>#N/A</v>
      </c>
      <c r="Y36" s="18" t="e">
        <f t="shared" si="26"/>
        <v>#N/A</v>
      </c>
      <c r="Z36" s="16" t="s">
        <v>13</v>
      </c>
      <c r="AA36" s="19" t="e">
        <f t="shared" ref="AA36:AG51" si="305">HLOOKUP(Z36,pain,2,FALSE)</f>
        <v>#N/A</v>
      </c>
      <c r="AB36" s="20" t="e">
        <f t="shared" si="28"/>
        <v>#N/A</v>
      </c>
      <c r="AC36" s="16" t="s">
        <v>13</v>
      </c>
      <c r="AD36" s="17" t="e">
        <f t="shared" si="304"/>
        <v>#N/A</v>
      </c>
      <c r="AE36" s="18" t="e">
        <f t="shared" si="29"/>
        <v>#N/A</v>
      </c>
      <c r="AF36" s="16" t="s">
        <v>13</v>
      </c>
      <c r="AG36" s="19" t="e">
        <f t="shared" si="305"/>
        <v>#N/A</v>
      </c>
      <c r="AH36" s="20" t="e">
        <f t="shared" si="30"/>
        <v>#N/A</v>
      </c>
      <c r="AI36" s="16" t="s">
        <v>13</v>
      </c>
      <c r="AJ36" s="17" t="e">
        <f t="shared" ref="AJ36" si="306">HLOOKUP(AI36,pain,2,FALSE)</f>
        <v>#N/A</v>
      </c>
      <c r="AK36" s="18" t="e">
        <f t="shared" si="32"/>
        <v>#N/A</v>
      </c>
      <c r="AL36" s="16" t="s">
        <v>13</v>
      </c>
      <c r="AM36" s="19" t="e">
        <f t="shared" ref="AM36" si="307">HLOOKUP(AL36,pain,2,FALSE)</f>
        <v>#N/A</v>
      </c>
      <c r="AN36" s="20" t="e">
        <f t="shared" si="34"/>
        <v>#N/A</v>
      </c>
      <c r="AO36" s="16" t="s">
        <v>13</v>
      </c>
      <c r="AP36" s="17" t="e">
        <f t="shared" ref="AP36" si="308">HLOOKUP(AO36,pain,2,FALSE)</f>
        <v>#N/A</v>
      </c>
      <c r="AQ36" s="18" t="e">
        <f t="shared" si="36"/>
        <v>#N/A</v>
      </c>
      <c r="AR36" s="16" t="s">
        <v>13</v>
      </c>
      <c r="AS36" s="19" t="e">
        <f t="shared" ref="AS36" si="309">HLOOKUP(AR36,pain,2,FALSE)</f>
        <v>#N/A</v>
      </c>
      <c r="AT36" s="20" t="e">
        <f t="shared" si="38"/>
        <v>#N/A</v>
      </c>
      <c r="AU36" s="16" t="s">
        <v>13</v>
      </c>
      <c r="AV36" s="17" t="e">
        <f t="shared" ref="AV36" si="310">HLOOKUP(AU36,pain,2,FALSE)</f>
        <v>#N/A</v>
      </c>
      <c r="AW36" s="18" t="e">
        <f t="shared" si="40"/>
        <v>#N/A</v>
      </c>
      <c r="AX36" s="16" t="s">
        <v>13</v>
      </c>
      <c r="AY36" s="19" t="e">
        <f t="shared" ref="AY36" si="311">HLOOKUP(AX36,pain,2,FALSE)</f>
        <v>#N/A</v>
      </c>
      <c r="AZ36" s="20" t="e">
        <f t="shared" si="42"/>
        <v>#N/A</v>
      </c>
      <c r="BA36" s="16" t="s">
        <v>13</v>
      </c>
      <c r="BB36" s="17" t="e">
        <f t="shared" ref="BB36" si="312">HLOOKUP(BA36,pain,2,FALSE)</f>
        <v>#N/A</v>
      </c>
      <c r="BC36" s="18" t="e">
        <f t="shared" si="44"/>
        <v>#N/A</v>
      </c>
      <c r="BD36" s="16" t="s">
        <v>13</v>
      </c>
      <c r="BE36" s="19" t="e">
        <f t="shared" ref="BE36" si="313">HLOOKUP(BD36,pain,2,FALSE)</f>
        <v>#N/A</v>
      </c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</row>
    <row r="37" spans="1:189" ht="21.75" thickTop="1" thickBot="1" x14ac:dyDescent="0.35">
      <c r="A37" s="22"/>
      <c r="B37" s="13">
        <f>'[1]GUYOMAR  Florian'!B5</f>
        <v>0</v>
      </c>
      <c r="C37" s="14">
        <f>'[1]GUYOMAR  Florian'!C5</f>
        <v>0</v>
      </c>
      <c r="D37" s="15" t="e">
        <f t="shared" si="297"/>
        <v>#N/A</v>
      </c>
      <c r="E37" s="16" t="s">
        <v>13</v>
      </c>
      <c r="F37" s="17" t="e">
        <f t="shared" si="298"/>
        <v>#N/A</v>
      </c>
      <c r="G37" s="18" t="e">
        <f t="shared" si="14"/>
        <v>#N/A</v>
      </c>
      <c r="H37" s="16" t="s">
        <v>13</v>
      </c>
      <c r="I37" s="19" t="e">
        <f t="shared" si="299"/>
        <v>#N/A</v>
      </c>
      <c r="J37" s="20" t="e">
        <f t="shared" si="208"/>
        <v>#N/A</v>
      </c>
      <c r="K37" s="16" t="s">
        <v>13</v>
      </c>
      <c r="L37" s="17" t="e">
        <f t="shared" si="300"/>
        <v>#N/A</v>
      </c>
      <c r="M37" s="18" t="e">
        <f t="shared" si="18"/>
        <v>#N/A</v>
      </c>
      <c r="N37" s="16" t="s">
        <v>2</v>
      </c>
      <c r="O37" s="19" t="str">
        <f t="shared" si="301"/>
        <v>BEIGNETS NATURE X5</v>
      </c>
      <c r="P37" s="20" t="e">
        <f t="shared" si="20"/>
        <v>#N/A</v>
      </c>
      <c r="Q37" s="16" t="s">
        <v>13</v>
      </c>
      <c r="R37" s="17" t="e">
        <f t="shared" si="302"/>
        <v>#N/A</v>
      </c>
      <c r="S37" s="18" t="e">
        <f t="shared" si="22"/>
        <v>#N/A</v>
      </c>
      <c r="T37" s="16" t="s">
        <v>2</v>
      </c>
      <c r="U37" s="19" t="str">
        <f t="shared" si="303"/>
        <v>BEIGNETS NATURE X5</v>
      </c>
      <c r="V37" s="20" t="e">
        <f t="shared" si="24"/>
        <v>#N/A</v>
      </c>
      <c r="W37" s="16" t="s">
        <v>13</v>
      </c>
      <c r="X37" s="17" t="e">
        <f t="shared" si="304"/>
        <v>#N/A</v>
      </c>
      <c r="Y37" s="18" t="e">
        <f t="shared" si="26"/>
        <v>#N/A</v>
      </c>
      <c r="Z37" s="16" t="s">
        <v>13</v>
      </c>
      <c r="AA37" s="19" t="e">
        <f t="shared" si="305"/>
        <v>#N/A</v>
      </c>
      <c r="AB37" s="20" t="e">
        <f t="shared" si="28"/>
        <v>#N/A</v>
      </c>
      <c r="AC37" s="16" t="s">
        <v>13</v>
      </c>
      <c r="AD37" s="17" t="e">
        <f t="shared" si="304"/>
        <v>#N/A</v>
      </c>
      <c r="AE37" s="18" t="e">
        <f t="shared" si="29"/>
        <v>#N/A</v>
      </c>
      <c r="AF37" s="16" t="s">
        <v>13</v>
      </c>
      <c r="AG37" s="19" t="e">
        <f t="shared" si="305"/>
        <v>#N/A</v>
      </c>
      <c r="AH37" s="20" t="e">
        <f t="shared" si="30"/>
        <v>#N/A</v>
      </c>
      <c r="AI37" s="16" t="s">
        <v>13</v>
      </c>
      <c r="AJ37" s="17" t="e">
        <f t="shared" ref="AJ37" si="314">HLOOKUP(AI37,pain,2,FALSE)</f>
        <v>#N/A</v>
      </c>
      <c r="AK37" s="18" t="e">
        <f t="shared" si="32"/>
        <v>#N/A</v>
      </c>
      <c r="AL37" s="16" t="s">
        <v>13</v>
      </c>
      <c r="AM37" s="19" t="e">
        <f t="shared" ref="AM37" si="315">HLOOKUP(AL37,pain,2,FALSE)</f>
        <v>#N/A</v>
      </c>
      <c r="AN37" s="20" t="e">
        <f t="shared" si="34"/>
        <v>#N/A</v>
      </c>
      <c r="AO37" s="16" t="s">
        <v>13</v>
      </c>
      <c r="AP37" s="17" t="e">
        <f t="shared" ref="AP37" si="316">HLOOKUP(AO37,pain,2,FALSE)</f>
        <v>#N/A</v>
      </c>
      <c r="AQ37" s="18" t="e">
        <f t="shared" si="36"/>
        <v>#N/A</v>
      </c>
      <c r="AR37" s="16" t="s">
        <v>13</v>
      </c>
      <c r="AS37" s="19" t="e">
        <f t="shared" ref="AS37" si="317">HLOOKUP(AR37,pain,2,FALSE)</f>
        <v>#N/A</v>
      </c>
      <c r="AT37" s="20" t="e">
        <f t="shared" si="38"/>
        <v>#N/A</v>
      </c>
      <c r="AU37" s="16" t="s">
        <v>13</v>
      </c>
      <c r="AV37" s="17" t="e">
        <f t="shared" ref="AV37" si="318">HLOOKUP(AU37,pain,2,FALSE)</f>
        <v>#N/A</v>
      </c>
      <c r="AW37" s="18" t="e">
        <f t="shared" si="40"/>
        <v>#N/A</v>
      </c>
      <c r="AX37" s="16" t="s">
        <v>13</v>
      </c>
      <c r="AY37" s="19" t="e">
        <f t="shared" ref="AY37" si="319">HLOOKUP(AX37,pain,2,FALSE)</f>
        <v>#N/A</v>
      </c>
      <c r="AZ37" s="20" t="e">
        <f t="shared" si="42"/>
        <v>#N/A</v>
      </c>
      <c r="BA37" s="16" t="s">
        <v>13</v>
      </c>
      <c r="BB37" s="17" t="e">
        <f t="shared" ref="BB37" si="320">HLOOKUP(BA37,pain,2,FALSE)</f>
        <v>#N/A</v>
      </c>
      <c r="BC37" s="18" t="e">
        <f t="shared" si="44"/>
        <v>#N/A</v>
      </c>
      <c r="BD37" s="16" t="s">
        <v>13</v>
      </c>
      <c r="BE37" s="19" t="e">
        <f t="shared" ref="BE37" si="321">HLOOKUP(BD37,pain,2,FALSE)</f>
        <v>#N/A</v>
      </c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</row>
    <row r="38" spans="1:189" ht="21.75" thickTop="1" thickBot="1" x14ac:dyDescent="0.35">
      <c r="A38" s="22"/>
      <c r="B38" s="13">
        <f>'[1]HUVIER Maxence'!B4</f>
        <v>0</v>
      </c>
      <c r="C38" s="14">
        <f>'[1]HUVIER Maxence'!C4</f>
        <v>0</v>
      </c>
      <c r="D38" s="15" t="e">
        <f t="shared" si="297"/>
        <v>#N/A</v>
      </c>
      <c r="E38" s="16" t="s">
        <v>13</v>
      </c>
      <c r="F38" s="17" t="e">
        <f t="shared" si="298"/>
        <v>#N/A</v>
      </c>
      <c r="G38" s="18" t="e">
        <f t="shared" si="14"/>
        <v>#N/A</v>
      </c>
      <c r="H38" s="16" t="s">
        <v>13</v>
      </c>
      <c r="I38" s="19" t="e">
        <f t="shared" si="299"/>
        <v>#N/A</v>
      </c>
      <c r="J38" s="20" t="e">
        <f t="shared" si="208"/>
        <v>#N/A</v>
      </c>
      <c r="K38" s="16" t="s">
        <v>13</v>
      </c>
      <c r="L38" s="17" t="e">
        <f t="shared" si="300"/>
        <v>#N/A</v>
      </c>
      <c r="M38" s="18" t="e">
        <f t="shared" si="18"/>
        <v>#N/A</v>
      </c>
      <c r="N38" s="16" t="s">
        <v>2</v>
      </c>
      <c r="O38" s="19" t="str">
        <f t="shared" si="301"/>
        <v>BEIGNETS NATURE X5</v>
      </c>
      <c r="P38" s="20" t="e">
        <f t="shared" si="20"/>
        <v>#N/A</v>
      </c>
      <c r="Q38" s="16" t="s">
        <v>13</v>
      </c>
      <c r="R38" s="17" t="e">
        <f t="shared" si="302"/>
        <v>#N/A</v>
      </c>
      <c r="S38" s="18" t="e">
        <f t="shared" si="22"/>
        <v>#N/A</v>
      </c>
      <c r="T38" s="16" t="s">
        <v>2</v>
      </c>
      <c r="U38" s="19" t="str">
        <f t="shared" si="303"/>
        <v>BEIGNETS NATURE X5</v>
      </c>
      <c r="V38" s="20" t="e">
        <f t="shared" si="24"/>
        <v>#N/A</v>
      </c>
      <c r="W38" s="16" t="s">
        <v>13</v>
      </c>
      <c r="X38" s="17" t="e">
        <f t="shared" si="304"/>
        <v>#N/A</v>
      </c>
      <c r="Y38" s="18" t="e">
        <f t="shared" si="26"/>
        <v>#N/A</v>
      </c>
      <c r="Z38" s="16" t="s">
        <v>13</v>
      </c>
      <c r="AA38" s="19" t="e">
        <f t="shared" si="305"/>
        <v>#N/A</v>
      </c>
      <c r="AB38" s="20" t="e">
        <f t="shared" si="28"/>
        <v>#N/A</v>
      </c>
      <c r="AC38" s="16" t="s">
        <v>13</v>
      </c>
      <c r="AD38" s="17" t="e">
        <f t="shared" si="304"/>
        <v>#N/A</v>
      </c>
      <c r="AE38" s="18" t="e">
        <f t="shared" si="29"/>
        <v>#N/A</v>
      </c>
      <c r="AF38" s="16" t="s">
        <v>13</v>
      </c>
      <c r="AG38" s="19" t="e">
        <f t="shared" si="305"/>
        <v>#N/A</v>
      </c>
      <c r="AH38" s="20" t="e">
        <f t="shared" si="30"/>
        <v>#N/A</v>
      </c>
      <c r="AI38" s="16" t="s">
        <v>13</v>
      </c>
      <c r="AJ38" s="17" t="e">
        <f t="shared" ref="AJ38" si="322">HLOOKUP(AI38,pain,2,FALSE)</f>
        <v>#N/A</v>
      </c>
      <c r="AK38" s="18" t="e">
        <f t="shared" si="32"/>
        <v>#N/A</v>
      </c>
      <c r="AL38" s="16" t="s">
        <v>13</v>
      </c>
      <c r="AM38" s="19" t="e">
        <f t="shared" ref="AM38" si="323">HLOOKUP(AL38,pain,2,FALSE)</f>
        <v>#N/A</v>
      </c>
      <c r="AN38" s="20" t="e">
        <f t="shared" si="34"/>
        <v>#N/A</v>
      </c>
      <c r="AO38" s="16" t="s">
        <v>13</v>
      </c>
      <c r="AP38" s="17" t="e">
        <f t="shared" ref="AP38" si="324">HLOOKUP(AO38,pain,2,FALSE)</f>
        <v>#N/A</v>
      </c>
      <c r="AQ38" s="18" t="e">
        <f t="shared" si="36"/>
        <v>#N/A</v>
      </c>
      <c r="AR38" s="16" t="s">
        <v>13</v>
      </c>
      <c r="AS38" s="19" t="e">
        <f t="shared" ref="AS38" si="325">HLOOKUP(AR38,pain,2,FALSE)</f>
        <v>#N/A</v>
      </c>
      <c r="AT38" s="20" t="e">
        <f t="shared" si="38"/>
        <v>#N/A</v>
      </c>
      <c r="AU38" s="16" t="s">
        <v>13</v>
      </c>
      <c r="AV38" s="17" t="e">
        <f t="shared" ref="AV38" si="326">HLOOKUP(AU38,pain,2,FALSE)</f>
        <v>#N/A</v>
      </c>
      <c r="AW38" s="18" t="e">
        <f t="shared" si="40"/>
        <v>#N/A</v>
      </c>
      <c r="AX38" s="16" t="s">
        <v>13</v>
      </c>
      <c r="AY38" s="19" t="e">
        <f t="shared" ref="AY38" si="327">HLOOKUP(AX38,pain,2,FALSE)</f>
        <v>#N/A</v>
      </c>
      <c r="AZ38" s="20" t="e">
        <f t="shared" si="42"/>
        <v>#N/A</v>
      </c>
      <c r="BA38" s="16" t="s">
        <v>13</v>
      </c>
      <c r="BB38" s="17" t="e">
        <f t="shared" ref="BB38" si="328">HLOOKUP(BA38,pain,2,FALSE)</f>
        <v>#N/A</v>
      </c>
      <c r="BC38" s="18" t="e">
        <f t="shared" si="44"/>
        <v>#N/A</v>
      </c>
      <c r="BD38" s="16" t="s">
        <v>13</v>
      </c>
      <c r="BE38" s="19" t="e">
        <f t="shared" ref="BE38" si="329">HLOOKUP(BD38,pain,2,FALSE)</f>
        <v>#N/A</v>
      </c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</row>
    <row r="39" spans="1:189" ht="21.75" thickTop="1" thickBot="1" x14ac:dyDescent="0.35">
      <c r="A39" s="22"/>
      <c r="B39" s="13">
        <f>'[1]KOUKOUI Aeriti'!B4</f>
        <v>0</v>
      </c>
      <c r="C39" s="14">
        <f>'[1]KOUKOUI Aeriti'!C4</f>
        <v>0</v>
      </c>
      <c r="D39" s="15" t="e">
        <f t="shared" si="297"/>
        <v>#N/A</v>
      </c>
      <c r="E39" s="16" t="s">
        <v>13</v>
      </c>
      <c r="F39" s="17" t="e">
        <f t="shared" si="298"/>
        <v>#N/A</v>
      </c>
      <c r="G39" s="18" t="e">
        <f t="shared" si="14"/>
        <v>#N/A</v>
      </c>
      <c r="H39" s="16" t="s">
        <v>13</v>
      </c>
      <c r="I39" s="19" t="e">
        <f t="shared" si="299"/>
        <v>#N/A</v>
      </c>
      <c r="J39" s="20" t="e">
        <f t="shared" si="208"/>
        <v>#N/A</v>
      </c>
      <c r="K39" s="16" t="s">
        <v>13</v>
      </c>
      <c r="L39" s="17" t="e">
        <f t="shared" si="300"/>
        <v>#N/A</v>
      </c>
      <c r="M39" s="18" t="e">
        <f t="shared" si="18"/>
        <v>#N/A</v>
      </c>
      <c r="N39" s="16" t="s">
        <v>2</v>
      </c>
      <c r="O39" s="19" t="str">
        <f t="shared" si="301"/>
        <v>BEIGNETS NATURE X5</v>
      </c>
      <c r="P39" s="20" t="e">
        <f t="shared" si="20"/>
        <v>#N/A</v>
      </c>
      <c r="Q39" s="16" t="s">
        <v>13</v>
      </c>
      <c r="R39" s="17" t="e">
        <f t="shared" si="302"/>
        <v>#N/A</v>
      </c>
      <c r="S39" s="18" t="e">
        <f t="shared" si="22"/>
        <v>#N/A</v>
      </c>
      <c r="T39" s="16" t="s">
        <v>2</v>
      </c>
      <c r="U39" s="19" t="str">
        <f t="shared" si="303"/>
        <v>BEIGNETS NATURE X5</v>
      </c>
      <c r="V39" s="20" t="e">
        <f t="shared" si="24"/>
        <v>#N/A</v>
      </c>
      <c r="W39" s="16" t="s">
        <v>13</v>
      </c>
      <c r="X39" s="17" t="e">
        <f t="shared" si="304"/>
        <v>#N/A</v>
      </c>
      <c r="Y39" s="18" t="e">
        <f t="shared" si="26"/>
        <v>#N/A</v>
      </c>
      <c r="Z39" s="16" t="s">
        <v>13</v>
      </c>
      <c r="AA39" s="19" t="e">
        <f t="shared" si="305"/>
        <v>#N/A</v>
      </c>
      <c r="AB39" s="20" t="e">
        <f t="shared" si="28"/>
        <v>#N/A</v>
      </c>
      <c r="AC39" s="16" t="s">
        <v>13</v>
      </c>
      <c r="AD39" s="17" t="e">
        <f t="shared" si="304"/>
        <v>#N/A</v>
      </c>
      <c r="AE39" s="18" t="e">
        <f t="shared" si="29"/>
        <v>#N/A</v>
      </c>
      <c r="AF39" s="16" t="s">
        <v>13</v>
      </c>
      <c r="AG39" s="19" t="e">
        <f t="shared" si="305"/>
        <v>#N/A</v>
      </c>
      <c r="AH39" s="20" t="e">
        <f t="shared" si="30"/>
        <v>#N/A</v>
      </c>
      <c r="AI39" s="16" t="s">
        <v>13</v>
      </c>
      <c r="AJ39" s="17" t="e">
        <f t="shared" ref="AJ39" si="330">HLOOKUP(AI39,pain,2,FALSE)</f>
        <v>#N/A</v>
      </c>
      <c r="AK39" s="18" t="e">
        <f t="shared" si="32"/>
        <v>#N/A</v>
      </c>
      <c r="AL39" s="16" t="s">
        <v>13</v>
      </c>
      <c r="AM39" s="19" t="e">
        <f t="shared" ref="AM39" si="331">HLOOKUP(AL39,pain,2,FALSE)</f>
        <v>#N/A</v>
      </c>
      <c r="AN39" s="20" t="e">
        <f t="shared" si="34"/>
        <v>#N/A</v>
      </c>
      <c r="AO39" s="16" t="s">
        <v>13</v>
      </c>
      <c r="AP39" s="17" t="e">
        <f t="shared" ref="AP39" si="332">HLOOKUP(AO39,pain,2,FALSE)</f>
        <v>#N/A</v>
      </c>
      <c r="AQ39" s="18" t="e">
        <f t="shared" si="36"/>
        <v>#N/A</v>
      </c>
      <c r="AR39" s="16" t="s">
        <v>13</v>
      </c>
      <c r="AS39" s="19" t="e">
        <f t="shared" ref="AS39" si="333">HLOOKUP(AR39,pain,2,FALSE)</f>
        <v>#N/A</v>
      </c>
      <c r="AT39" s="20" t="e">
        <f t="shared" si="38"/>
        <v>#N/A</v>
      </c>
      <c r="AU39" s="16" t="s">
        <v>13</v>
      </c>
      <c r="AV39" s="17" t="e">
        <f t="shared" ref="AV39" si="334">HLOOKUP(AU39,pain,2,FALSE)</f>
        <v>#N/A</v>
      </c>
      <c r="AW39" s="18" t="e">
        <f t="shared" si="40"/>
        <v>#N/A</v>
      </c>
      <c r="AX39" s="16" t="s">
        <v>13</v>
      </c>
      <c r="AY39" s="19" t="e">
        <f t="shared" ref="AY39" si="335">HLOOKUP(AX39,pain,2,FALSE)</f>
        <v>#N/A</v>
      </c>
      <c r="AZ39" s="20" t="e">
        <f t="shared" si="42"/>
        <v>#N/A</v>
      </c>
      <c r="BA39" s="16" t="s">
        <v>13</v>
      </c>
      <c r="BB39" s="17" t="e">
        <f t="shared" ref="BB39" si="336">HLOOKUP(BA39,pain,2,FALSE)</f>
        <v>#N/A</v>
      </c>
      <c r="BC39" s="18" t="e">
        <f t="shared" si="44"/>
        <v>#N/A</v>
      </c>
      <c r="BD39" s="16" t="s">
        <v>13</v>
      </c>
      <c r="BE39" s="19" t="e">
        <f t="shared" ref="BE39" si="337">HLOOKUP(BD39,pain,2,FALSE)</f>
        <v>#N/A</v>
      </c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</row>
    <row r="40" spans="1:189" ht="21.75" thickTop="1" thickBot="1" x14ac:dyDescent="0.35">
      <c r="A40" s="22"/>
      <c r="B40" s="13">
        <f>'[1]LAFFUT Gerome'!B4</f>
        <v>0</v>
      </c>
      <c r="C40" s="14">
        <f>'[1]LAFFUT Gerome'!C4</f>
        <v>0</v>
      </c>
      <c r="D40" s="15" t="e">
        <f t="shared" si="297"/>
        <v>#N/A</v>
      </c>
      <c r="E40" s="16" t="s">
        <v>13</v>
      </c>
      <c r="F40" s="17" t="e">
        <f t="shared" si="298"/>
        <v>#N/A</v>
      </c>
      <c r="G40" s="18" t="e">
        <f t="shared" si="14"/>
        <v>#N/A</v>
      </c>
      <c r="H40" s="16" t="s">
        <v>13</v>
      </c>
      <c r="I40" s="19" t="e">
        <f t="shared" si="299"/>
        <v>#N/A</v>
      </c>
      <c r="J40" s="20" t="e">
        <f t="shared" si="208"/>
        <v>#N/A</v>
      </c>
      <c r="K40" s="16" t="s">
        <v>13</v>
      </c>
      <c r="L40" s="17" t="e">
        <f t="shared" si="300"/>
        <v>#N/A</v>
      </c>
      <c r="M40" s="18" t="e">
        <f t="shared" si="18"/>
        <v>#N/A</v>
      </c>
      <c r="N40" s="16" t="s">
        <v>2</v>
      </c>
      <c r="O40" s="19" t="str">
        <f t="shared" si="301"/>
        <v>BEIGNETS NATURE X5</v>
      </c>
      <c r="P40" s="20" t="e">
        <f t="shared" si="20"/>
        <v>#N/A</v>
      </c>
      <c r="Q40" s="16" t="s">
        <v>13</v>
      </c>
      <c r="R40" s="17" t="e">
        <f t="shared" si="302"/>
        <v>#N/A</v>
      </c>
      <c r="S40" s="18" t="e">
        <f t="shared" si="22"/>
        <v>#N/A</v>
      </c>
      <c r="T40" s="16" t="s">
        <v>2</v>
      </c>
      <c r="U40" s="19" t="str">
        <f t="shared" si="303"/>
        <v>BEIGNETS NATURE X5</v>
      </c>
      <c r="V40" s="20" t="e">
        <f t="shared" si="24"/>
        <v>#N/A</v>
      </c>
      <c r="W40" s="16" t="s">
        <v>13</v>
      </c>
      <c r="X40" s="17" t="e">
        <f t="shared" si="304"/>
        <v>#N/A</v>
      </c>
      <c r="Y40" s="18" t="e">
        <f t="shared" si="26"/>
        <v>#N/A</v>
      </c>
      <c r="Z40" s="16" t="s">
        <v>13</v>
      </c>
      <c r="AA40" s="19" t="e">
        <f t="shared" si="305"/>
        <v>#N/A</v>
      </c>
      <c r="AB40" s="20" t="e">
        <f t="shared" si="28"/>
        <v>#N/A</v>
      </c>
      <c r="AC40" s="16" t="s">
        <v>13</v>
      </c>
      <c r="AD40" s="17" t="e">
        <f t="shared" si="304"/>
        <v>#N/A</v>
      </c>
      <c r="AE40" s="18" t="e">
        <f t="shared" si="29"/>
        <v>#N/A</v>
      </c>
      <c r="AF40" s="16" t="s">
        <v>13</v>
      </c>
      <c r="AG40" s="19" t="e">
        <f t="shared" si="305"/>
        <v>#N/A</v>
      </c>
      <c r="AH40" s="20" t="e">
        <f t="shared" si="30"/>
        <v>#N/A</v>
      </c>
      <c r="AI40" s="16" t="s">
        <v>13</v>
      </c>
      <c r="AJ40" s="17" t="e">
        <f t="shared" ref="AJ40" si="338">HLOOKUP(AI40,pain,2,FALSE)</f>
        <v>#N/A</v>
      </c>
      <c r="AK40" s="18" t="e">
        <f t="shared" si="32"/>
        <v>#N/A</v>
      </c>
      <c r="AL40" s="16" t="s">
        <v>13</v>
      </c>
      <c r="AM40" s="19" t="e">
        <f t="shared" ref="AM40" si="339">HLOOKUP(AL40,pain,2,FALSE)</f>
        <v>#N/A</v>
      </c>
      <c r="AN40" s="20" t="e">
        <f t="shared" si="34"/>
        <v>#N/A</v>
      </c>
      <c r="AO40" s="16" t="s">
        <v>13</v>
      </c>
      <c r="AP40" s="17" t="e">
        <f t="shared" ref="AP40" si="340">HLOOKUP(AO40,pain,2,FALSE)</f>
        <v>#N/A</v>
      </c>
      <c r="AQ40" s="18" t="e">
        <f t="shared" si="36"/>
        <v>#N/A</v>
      </c>
      <c r="AR40" s="16" t="s">
        <v>13</v>
      </c>
      <c r="AS40" s="19" t="e">
        <f t="shared" ref="AS40" si="341">HLOOKUP(AR40,pain,2,FALSE)</f>
        <v>#N/A</v>
      </c>
      <c r="AT40" s="20" t="e">
        <f t="shared" si="38"/>
        <v>#N/A</v>
      </c>
      <c r="AU40" s="16" t="s">
        <v>13</v>
      </c>
      <c r="AV40" s="17" t="e">
        <f t="shared" ref="AV40" si="342">HLOOKUP(AU40,pain,2,FALSE)</f>
        <v>#N/A</v>
      </c>
      <c r="AW40" s="18" t="e">
        <f t="shared" si="40"/>
        <v>#N/A</v>
      </c>
      <c r="AX40" s="16" t="s">
        <v>13</v>
      </c>
      <c r="AY40" s="19" t="e">
        <f t="shared" ref="AY40" si="343">HLOOKUP(AX40,pain,2,FALSE)</f>
        <v>#N/A</v>
      </c>
      <c r="AZ40" s="20" t="e">
        <f t="shared" si="42"/>
        <v>#N/A</v>
      </c>
      <c r="BA40" s="16" t="s">
        <v>13</v>
      </c>
      <c r="BB40" s="17" t="e">
        <f t="shared" ref="BB40" si="344">HLOOKUP(BA40,pain,2,FALSE)</f>
        <v>#N/A</v>
      </c>
      <c r="BC40" s="18" t="e">
        <f t="shared" si="44"/>
        <v>#N/A</v>
      </c>
      <c r="BD40" s="16" t="s">
        <v>13</v>
      </c>
      <c r="BE40" s="19" t="e">
        <f t="shared" ref="BE40" si="345">HLOOKUP(BD40,pain,2,FALSE)</f>
        <v>#N/A</v>
      </c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</row>
    <row r="41" spans="1:189" ht="21.75" thickTop="1" thickBot="1" x14ac:dyDescent="0.35">
      <c r="A41" s="22"/>
      <c r="B41" s="13">
        <f>'[1]LEBRUN Thomas'!B4</f>
        <v>0</v>
      </c>
      <c r="C41" s="14">
        <f>'[1]LEBRUN Thomas'!C4</f>
        <v>0</v>
      </c>
      <c r="D41" s="15" t="e">
        <f t="shared" si="297"/>
        <v>#N/A</v>
      </c>
      <c r="E41" s="16" t="s">
        <v>13</v>
      </c>
      <c r="F41" s="17" t="e">
        <f t="shared" si="298"/>
        <v>#N/A</v>
      </c>
      <c r="G41" s="18" t="e">
        <f t="shared" si="14"/>
        <v>#N/A</v>
      </c>
      <c r="H41" s="16" t="s">
        <v>13</v>
      </c>
      <c r="I41" s="19" t="e">
        <f t="shared" si="299"/>
        <v>#N/A</v>
      </c>
      <c r="J41" s="20" t="e">
        <f t="shared" si="208"/>
        <v>#N/A</v>
      </c>
      <c r="K41" s="16" t="s">
        <v>13</v>
      </c>
      <c r="L41" s="17" t="e">
        <f t="shared" si="300"/>
        <v>#N/A</v>
      </c>
      <c r="M41" s="18" t="e">
        <f t="shared" si="18"/>
        <v>#N/A</v>
      </c>
      <c r="N41" s="16" t="s">
        <v>2</v>
      </c>
      <c r="O41" s="19" t="str">
        <f t="shared" si="301"/>
        <v>BEIGNETS NATURE X5</v>
      </c>
      <c r="P41" s="20" t="e">
        <f t="shared" si="20"/>
        <v>#N/A</v>
      </c>
      <c r="Q41" s="16" t="s">
        <v>13</v>
      </c>
      <c r="R41" s="17" t="e">
        <f t="shared" si="302"/>
        <v>#N/A</v>
      </c>
      <c r="S41" s="18" t="e">
        <f t="shared" si="22"/>
        <v>#N/A</v>
      </c>
      <c r="T41" s="16" t="s">
        <v>2</v>
      </c>
      <c r="U41" s="19" t="str">
        <f t="shared" si="303"/>
        <v>BEIGNETS NATURE X5</v>
      </c>
      <c r="V41" s="20" t="e">
        <f t="shared" si="24"/>
        <v>#N/A</v>
      </c>
      <c r="W41" s="16" t="s">
        <v>13</v>
      </c>
      <c r="X41" s="17" t="e">
        <f t="shared" si="304"/>
        <v>#N/A</v>
      </c>
      <c r="Y41" s="18" t="e">
        <f t="shared" si="26"/>
        <v>#N/A</v>
      </c>
      <c r="Z41" s="16" t="s">
        <v>13</v>
      </c>
      <c r="AA41" s="19" t="e">
        <f t="shared" si="305"/>
        <v>#N/A</v>
      </c>
      <c r="AB41" s="20" t="e">
        <f t="shared" si="28"/>
        <v>#N/A</v>
      </c>
      <c r="AC41" s="16" t="s">
        <v>13</v>
      </c>
      <c r="AD41" s="17" t="e">
        <f t="shared" si="304"/>
        <v>#N/A</v>
      </c>
      <c r="AE41" s="18" t="e">
        <f t="shared" si="29"/>
        <v>#N/A</v>
      </c>
      <c r="AF41" s="16" t="s">
        <v>13</v>
      </c>
      <c r="AG41" s="19" t="e">
        <f t="shared" si="305"/>
        <v>#N/A</v>
      </c>
      <c r="AH41" s="20" t="e">
        <f t="shared" si="30"/>
        <v>#N/A</v>
      </c>
      <c r="AI41" s="16" t="s">
        <v>13</v>
      </c>
      <c r="AJ41" s="17" t="e">
        <f t="shared" ref="AJ41" si="346">HLOOKUP(AI41,pain,2,FALSE)</f>
        <v>#N/A</v>
      </c>
      <c r="AK41" s="18" t="e">
        <f t="shared" si="32"/>
        <v>#N/A</v>
      </c>
      <c r="AL41" s="16" t="s">
        <v>13</v>
      </c>
      <c r="AM41" s="19" t="e">
        <f t="shared" ref="AM41" si="347">HLOOKUP(AL41,pain,2,FALSE)</f>
        <v>#N/A</v>
      </c>
      <c r="AN41" s="20" t="e">
        <f t="shared" si="34"/>
        <v>#N/A</v>
      </c>
      <c r="AO41" s="16" t="s">
        <v>13</v>
      </c>
      <c r="AP41" s="17" t="e">
        <f t="shared" ref="AP41" si="348">HLOOKUP(AO41,pain,2,FALSE)</f>
        <v>#N/A</v>
      </c>
      <c r="AQ41" s="18" t="e">
        <f t="shared" si="36"/>
        <v>#N/A</v>
      </c>
      <c r="AR41" s="16" t="s">
        <v>13</v>
      </c>
      <c r="AS41" s="19" t="e">
        <f t="shared" ref="AS41" si="349">HLOOKUP(AR41,pain,2,FALSE)</f>
        <v>#N/A</v>
      </c>
      <c r="AT41" s="20" t="e">
        <f t="shared" si="38"/>
        <v>#N/A</v>
      </c>
      <c r="AU41" s="16" t="s">
        <v>13</v>
      </c>
      <c r="AV41" s="17" t="e">
        <f t="shared" ref="AV41" si="350">HLOOKUP(AU41,pain,2,FALSE)</f>
        <v>#N/A</v>
      </c>
      <c r="AW41" s="18" t="e">
        <f t="shared" si="40"/>
        <v>#N/A</v>
      </c>
      <c r="AX41" s="16" t="s">
        <v>13</v>
      </c>
      <c r="AY41" s="19" t="e">
        <f t="shared" ref="AY41" si="351">HLOOKUP(AX41,pain,2,FALSE)</f>
        <v>#N/A</v>
      </c>
      <c r="AZ41" s="20" t="e">
        <f t="shared" si="42"/>
        <v>#N/A</v>
      </c>
      <c r="BA41" s="16" t="s">
        <v>13</v>
      </c>
      <c r="BB41" s="17" t="e">
        <f t="shared" ref="BB41" si="352">HLOOKUP(BA41,pain,2,FALSE)</f>
        <v>#N/A</v>
      </c>
      <c r="BC41" s="18" t="e">
        <f t="shared" si="44"/>
        <v>#N/A</v>
      </c>
      <c r="BD41" s="16" t="s">
        <v>13</v>
      </c>
      <c r="BE41" s="19" t="e">
        <f t="shared" ref="BE41" si="353">HLOOKUP(BD41,pain,2,FALSE)</f>
        <v>#N/A</v>
      </c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</row>
    <row r="42" spans="1:189" ht="21.75" thickTop="1" thickBot="1" x14ac:dyDescent="0.35">
      <c r="A42" s="22"/>
      <c r="B42" s="13">
        <f>'[1]LEFEBVRE Jerome '!B4</f>
        <v>0</v>
      </c>
      <c r="C42" s="14">
        <f>'[1]LEFEBVRE Jerome '!C4</f>
        <v>0</v>
      </c>
      <c r="D42" s="15" t="e">
        <f t="shared" si="297"/>
        <v>#N/A</v>
      </c>
      <c r="E42" s="16" t="s">
        <v>13</v>
      </c>
      <c r="F42" s="17" t="e">
        <f t="shared" si="298"/>
        <v>#N/A</v>
      </c>
      <c r="G42" s="18" t="e">
        <f t="shared" si="14"/>
        <v>#N/A</v>
      </c>
      <c r="H42" s="16" t="s">
        <v>13</v>
      </c>
      <c r="I42" s="19" t="e">
        <f t="shared" si="299"/>
        <v>#N/A</v>
      </c>
      <c r="J42" s="20" t="e">
        <f t="shared" si="208"/>
        <v>#N/A</v>
      </c>
      <c r="K42" s="16" t="s">
        <v>13</v>
      </c>
      <c r="L42" s="17" t="e">
        <f t="shared" si="300"/>
        <v>#N/A</v>
      </c>
      <c r="M42" s="18" t="e">
        <f t="shared" si="18"/>
        <v>#N/A</v>
      </c>
      <c r="N42" s="16" t="s">
        <v>2</v>
      </c>
      <c r="O42" s="19" t="str">
        <f t="shared" si="301"/>
        <v>BEIGNETS NATURE X5</v>
      </c>
      <c r="P42" s="20" t="e">
        <f t="shared" si="20"/>
        <v>#N/A</v>
      </c>
      <c r="Q42" s="16" t="s">
        <v>13</v>
      </c>
      <c r="R42" s="17" t="e">
        <f t="shared" si="302"/>
        <v>#N/A</v>
      </c>
      <c r="S42" s="18" t="e">
        <f t="shared" si="22"/>
        <v>#N/A</v>
      </c>
      <c r="T42" s="16" t="s">
        <v>2</v>
      </c>
      <c r="U42" s="19" t="str">
        <f t="shared" si="303"/>
        <v>BEIGNETS NATURE X5</v>
      </c>
      <c r="V42" s="20" t="e">
        <f t="shared" si="24"/>
        <v>#N/A</v>
      </c>
      <c r="W42" s="16" t="s">
        <v>13</v>
      </c>
      <c r="X42" s="17" t="e">
        <f t="shared" si="304"/>
        <v>#N/A</v>
      </c>
      <c r="Y42" s="18" t="e">
        <f t="shared" si="26"/>
        <v>#N/A</v>
      </c>
      <c r="Z42" s="16" t="s">
        <v>13</v>
      </c>
      <c r="AA42" s="19" t="e">
        <f t="shared" si="305"/>
        <v>#N/A</v>
      </c>
      <c r="AB42" s="20" t="e">
        <f t="shared" si="28"/>
        <v>#N/A</v>
      </c>
      <c r="AC42" s="16" t="s">
        <v>13</v>
      </c>
      <c r="AD42" s="17" t="e">
        <f t="shared" si="304"/>
        <v>#N/A</v>
      </c>
      <c r="AE42" s="18" t="e">
        <f t="shared" si="29"/>
        <v>#N/A</v>
      </c>
      <c r="AF42" s="16" t="s">
        <v>13</v>
      </c>
      <c r="AG42" s="19" t="e">
        <f t="shared" si="305"/>
        <v>#N/A</v>
      </c>
      <c r="AH42" s="20" t="e">
        <f t="shared" si="30"/>
        <v>#N/A</v>
      </c>
      <c r="AI42" s="16" t="s">
        <v>13</v>
      </c>
      <c r="AJ42" s="17" t="e">
        <f t="shared" ref="AJ42" si="354">HLOOKUP(AI42,pain,2,FALSE)</f>
        <v>#N/A</v>
      </c>
      <c r="AK42" s="18" t="e">
        <f t="shared" si="32"/>
        <v>#N/A</v>
      </c>
      <c r="AL42" s="16" t="s">
        <v>13</v>
      </c>
      <c r="AM42" s="19" t="e">
        <f t="shared" ref="AM42" si="355">HLOOKUP(AL42,pain,2,FALSE)</f>
        <v>#N/A</v>
      </c>
      <c r="AN42" s="20" t="e">
        <f t="shared" si="34"/>
        <v>#N/A</v>
      </c>
      <c r="AO42" s="16" t="s">
        <v>13</v>
      </c>
      <c r="AP42" s="17" t="e">
        <f t="shared" ref="AP42" si="356">HLOOKUP(AO42,pain,2,FALSE)</f>
        <v>#N/A</v>
      </c>
      <c r="AQ42" s="18" t="e">
        <f t="shared" si="36"/>
        <v>#N/A</v>
      </c>
      <c r="AR42" s="16" t="s">
        <v>13</v>
      </c>
      <c r="AS42" s="19" t="e">
        <f t="shared" ref="AS42" si="357">HLOOKUP(AR42,pain,2,FALSE)</f>
        <v>#N/A</v>
      </c>
      <c r="AT42" s="20" t="e">
        <f t="shared" si="38"/>
        <v>#N/A</v>
      </c>
      <c r="AU42" s="16" t="s">
        <v>13</v>
      </c>
      <c r="AV42" s="17" t="e">
        <f t="shared" ref="AV42" si="358">HLOOKUP(AU42,pain,2,FALSE)</f>
        <v>#N/A</v>
      </c>
      <c r="AW42" s="18" t="e">
        <f t="shared" si="40"/>
        <v>#N/A</v>
      </c>
      <c r="AX42" s="16" t="s">
        <v>13</v>
      </c>
      <c r="AY42" s="19" t="e">
        <f t="shared" ref="AY42" si="359">HLOOKUP(AX42,pain,2,FALSE)</f>
        <v>#N/A</v>
      </c>
      <c r="AZ42" s="20" t="e">
        <f t="shared" si="42"/>
        <v>#N/A</v>
      </c>
      <c r="BA42" s="16" t="s">
        <v>13</v>
      </c>
      <c r="BB42" s="17" t="e">
        <f t="shared" ref="BB42" si="360">HLOOKUP(BA42,pain,2,FALSE)</f>
        <v>#N/A</v>
      </c>
      <c r="BC42" s="18" t="e">
        <f t="shared" si="44"/>
        <v>#N/A</v>
      </c>
      <c r="BD42" s="16" t="s">
        <v>13</v>
      </c>
      <c r="BE42" s="19" t="e">
        <f t="shared" ref="BE42" si="361">HLOOKUP(BD42,pain,2,FALSE)</f>
        <v>#N/A</v>
      </c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</row>
    <row r="43" spans="1:189" ht="21.75" thickTop="1" thickBot="1" x14ac:dyDescent="0.35">
      <c r="A43" s="22"/>
      <c r="B43" s="13">
        <f>'[1]MATHIEU Victor'!B4</f>
        <v>0</v>
      </c>
      <c r="C43" s="14">
        <f>'[1]MATHIEU Victor'!C4</f>
        <v>0</v>
      </c>
      <c r="D43" s="15" t="e">
        <f t="shared" si="297"/>
        <v>#N/A</v>
      </c>
      <c r="E43" s="16" t="s">
        <v>13</v>
      </c>
      <c r="F43" s="17" t="e">
        <f t="shared" si="298"/>
        <v>#N/A</v>
      </c>
      <c r="G43" s="18" t="e">
        <f t="shared" si="14"/>
        <v>#N/A</v>
      </c>
      <c r="H43" s="16" t="s">
        <v>13</v>
      </c>
      <c r="I43" s="19" t="e">
        <f t="shared" si="299"/>
        <v>#N/A</v>
      </c>
      <c r="J43" s="20" t="e">
        <f t="shared" si="208"/>
        <v>#N/A</v>
      </c>
      <c r="K43" s="16" t="s">
        <v>13</v>
      </c>
      <c r="L43" s="17" t="e">
        <f t="shared" si="300"/>
        <v>#N/A</v>
      </c>
      <c r="M43" s="18" t="e">
        <f t="shared" si="18"/>
        <v>#N/A</v>
      </c>
      <c r="N43" s="16" t="s">
        <v>2</v>
      </c>
      <c r="O43" s="19" t="str">
        <f t="shared" si="301"/>
        <v>BEIGNETS NATURE X5</v>
      </c>
      <c r="P43" s="20" t="e">
        <f t="shared" si="20"/>
        <v>#N/A</v>
      </c>
      <c r="Q43" s="16" t="s">
        <v>13</v>
      </c>
      <c r="R43" s="17" t="e">
        <f t="shared" si="302"/>
        <v>#N/A</v>
      </c>
      <c r="S43" s="18" t="e">
        <f t="shared" si="22"/>
        <v>#N/A</v>
      </c>
      <c r="T43" s="16" t="s">
        <v>2</v>
      </c>
      <c r="U43" s="19" t="str">
        <f t="shared" si="303"/>
        <v>BEIGNETS NATURE X5</v>
      </c>
      <c r="V43" s="20" t="e">
        <f t="shared" si="24"/>
        <v>#N/A</v>
      </c>
      <c r="W43" s="16" t="s">
        <v>13</v>
      </c>
      <c r="X43" s="17" t="e">
        <f t="shared" si="304"/>
        <v>#N/A</v>
      </c>
      <c r="Y43" s="18" t="e">
        <f t="shared" si="26"/>
        <v>#N/A</v>
      </c>
      <c r="Z43" s="16" t="s">
        <v>13</v>
      </c>
      <c r="AA43" s="19" t="e">
        <f t="shared" si="305"/>
        <v>#N/A</v>
      </c>
      <c r="AB43" s="20" t="e">
        <f t="shared" si="28"/>
        <v>#N/A</v>
      </c>
      <c r="AC43" s="16" t="s">
        <v>13</v>
      </c>
      <c r="AD43" s="17" t="e">
        <f t="shared" si="304"/>
        <v>#N/A</v>
      </c>
      <c r="AE43" s="18" t="e">
        <f t="shared" si="29"/>
        <v>#N/A</v>
      </c>
      <c r="AF43" s="16" t="s">
        <v>13</v>
      </c>
      <c r="AG43" s="19" t="e">
        <f t="shared" si="305"/>
        <v>#N/A</v>
      </c>
      <c r="AH43" s="20" t="e">
        <f t="shared" si="30"/>
        <v>#N/A</v>
      </c>
      <c r="AI43" s="16" t="s">
        <v>13</v>
      </c>
      <c r="AJ43" s="17" t="e">
        <f t="shared" ref="AJ43" si="362">HLOOKUP(AI43,pain,2,FALSE)</f>
        <v>#N/A</v>
      </c>
      <c r="AK43" s="18" t="e">
        <f t="shared" si="32"/>
        <v>#N/A</v>
      </c>
      <c r="AL43" s="16" t="s">
        <v>13</v>
      </c>
      <c r="AM43" s="19" t="e">
        <f t="shared" ref="AM43" si="363">HLOOKUP(AL43,pain,2,FALSE)</f>
        <v>#N/A</v>
      </c>
      <c r="AN43" s="20" t="e">
        <f t="shared" si="34"/>
        <v>#N/A</v>
      </c>
      <c r="AO43" s="16" t="s">
        <v>13</v>
      </c>
      <c r="AP43" s="17" t="e">
        <f t="shared" ref="AP43" si="364">HLOOKUP(AO43,pain,2,FALSE)</f>
        <v>#N/A</v>
      </c>
      <c r="AQ43" s="18" t="e">
        <f t="shared" si="36"/>
        <v>#N/A</v>
      </c>
      <c r="AR43" s="16" t="s">
        <v>13</v>
      </c>
      <c r="AS43" s="19" t="e">
        <f t="shared" ref="AS43" si="365">HLOOKUP(AR43,pain,2,FALSE)</f>
        <v>#N/A</v>
      </c>
      <c r="AT43" s="20" t="e">
        <f t="shared" si="38"/>
        <v>#N/A</v>
      </c>
      <c r="AU43" s="16" t="s">
        <v>13</v>
      </c>
      <c r="AV43" s="17" t="e">
        <f t="shared" ref="AV43" si="366">HLOOKUP(AU43,pain,2,FALSE)</f>
        <v>#N/A</v>
      </c>
      <c r="AW43" s="18" t="e">
        <f t="shared" si="40"/>
        <v>#N/A</v>
      </c>
      <c r="AX43" s="16" t="s">
        <v>13</v>
      </c>
      <c r="AY43" s="19" t="e">
        <f t="shared" ref="AY43" si="367">HLOOKUP(AX43,pain,2,FALSE)</f>
        <v>#N/A</v>
      </c>
      <c r="AZ43" s="20" t="e">
        <f t="shared" si="42"/>
        <v>#N/A</v>
      </c>
      <c r="BA43" s="16" t="s">
        <v>13</v>
      </c>
      <c r="BB43" s="17" t="e">
        <f t="shared" ref="BB43" si="368">HLOOKUP(BA43,pain,2,FALSE)</f>
        <v>#N/A</v>
      </c>
      <c r="BC43" s="18" t="e">
        <f t="shared" si="44"/>
        <v>#N/A</v>
      </c>
      <c r="BD43" s="16" t="s">
        <v>13</v>
      </c>
      <c r="BE43" s="19" t="e">
        <f t="shared" ref="BE43" si="369">HLOOKUP(BD43,pain,2,FALSE)</f>
        <v>#N/A</v>
      </c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</row>
    <row r="44" spans="1:189" ht="21.75" thickTop="1" thickBot="1" x14ac:dyDescent="0.35">
      <c r="A44" s="22"/>
      <c r="B44" s="13">
        <f>'[1]MAURICE Thomas'!B4</f>
        <v>0</v>
      </c>
      <c r="C44" s="14">
        <f>'[1]MAURICE Thomas'!C4</f>
        <v>0</v>
      </c>
      <c r="D44" s="15" t="e">
        <f t="shared" si="297"/>
        <v>#N/A</v>
      </c>
      <c r="E44" s="16" t="s">
        <v>13</v>
      </c>
      <c r="F44" s="17" t="e">
        <f t="shared" si="298"/>
        <v>#N/A</v>
      </c>
      <c r="G44" s="18" t="e">
        <f t="shared" si="14"/>
        <v>#N/A</v>
      </c>
      <c r="H44" s="16" t="s">
        <v>13</v>
      </c>
      <c r="I44" s="19" t="e">
        <f t="shared" si="299"/>
        <v>#N/A</v>
      </c>
      <c r="J44" s="20" t="e">
        <f t="shared" si="208"/>
        <v>#N/A</v>
      </c>
      <c r="K44" s="16" t="s">
        <v>13</v>
      </c>
      <c r="L44" s="17" t="e">
        <f t="shared" si="300"/>
        <v>#N/A</v>
      </c>
      <c r="M44" s="18" t="e">
        <f t="shared" si="18"/>
        <v>#N/A</v>
      </c>
      <c r="N44" s="16" t="s">
        <v>2</v>
      </c>
      <c r="O44" s="19" t="str">
        <f t="shared" si="301"/>
        <v>BEIGNETS NATURE X5</v>
      </c>
      <c r="P44" s="20" t="e">
        <f t="shared" si="20"/>
        <v>#N/A</v>
      </c>
      <c r="Q44" s="16" t="s">
        <v>13</v>
      </c>
      <c r="R44" s="17" t="e">
        <f t="shared" si="302"/>
        <v>#N/A</v>
      </c>
      <c r="S44" s="18" t="e">
        <f t="shared" si="22"/>
        <v>#N/A</v>
      </c>
      <c r="T44" s="16" t="s">
        <v>2</v>
      </c>
      <c r="U44" s="19" t="str">
        <f t="shared" si="303"/>
        <v>BEIGNETS NATURE X5</v>
      </c>
      <c r="V44" s="20" t="e">
        <f t="shared" si="24"/>
        <v>#N/A</v>
      </c>
      <c r="W44" s="16" t="s">
        <v>13</v>
      </c>
      <c r="X44" s="17" t="e">
        <f t="shared" si="304"/>
        <v>#N/A</v>
      </c>
      <c r="Y44" s="18" t="e">
        <f t="shared" si="26"/>
        <v>#N/A</v>
      </c>
      <c r="Z44" s="16" t="s">
        <v>13</v>
      </c>
      <c r="AA44" s="19" t="e">
        <f t="shared" si="305"/>
        <v>#N/A</v>
      </c>
      <c r="AB44" s="20" t="e">
        <f t="shared" si="28"/>
        <v>#N/A</v>
      </c>
      <c r="AC44" s="16" t="s">
        <v>13</v>
      </c>
      <c r="AD44" s="17" t="e">
        <f t="shared" si="304"/>
        <v>#N/A</v>
      </c>
      <c r="AE44" s="18" t="e">
        <f t="shared" si="29"/>
        <v>#N/A</v>
      </c>
      <c r="AF44" s="16" t="s">
        <v>13</v>
      </c>
      <c r="AG44" s="19" t="e">
        <f t="shared" si="305"/>
        <v>#N/A</v>
      </c>
      <c r="AH44" s="20" t="e">
        <f t="shared" si="30"/>
        <v>#N/A</v>
      </c>
      <c r="AI44" s="16" t="s">
        <v>13</v>
      </c>
      <c r="AJ44" s="17" t="e">
        <f t="shared" ref="AJ44" si="370">HLOOKUP(AI44,pain,2,FALSE)</f>
        <v>#N/A</v>
      </c>
      <c r="AK44" s="18" t="e">
        <f t="shared" si="32"/>
        <v>#N/A</v>
      </c>
      <c r="AL44" s="16" t="s">
        <v>13</v>
      </c>
      <c r="AM44" s="19" t="e">
        <f t="shared" ref="AM44" si="371">HLOOKUP(AL44,pain,2,FALSE)</f>
        <v>#N/A</v>
      </c>
      <c r="AN44" s="20" t="e">
        <f t="shared" si="34"/>
        <v>#N/A</v>
      </c>
      <c r="AO44" s="16" t="s">
        <v>13</v>
      </c>
      <c r="AP44" s="17" t="e">
        <f t="shared" ref="AP44" si="372">HLOOKUP(AO44,pain,2,FALSE)</f>
        <v>#N/A</v>
      </c>
      <c r="AQ44" s="18" t="e">
        <f t="shared" si="36"/>
        <v>#N/A</v>
      </c>
      <c r="AR44" s="16" t="s">
        <v>13</v>
      </c>
      <c r="AS44" s="19" t="e">
        <f t="shared" ref="AS44" si="373">HLOOKUP(AR44,pain,2,FALSE)</f>
        <v>#N/A</v>
      </c>
      <c r="AT44" s="20" t="e">
        <f t="shared" si="38"/>
        <v>#N/A</v>
      </c>
      <c r="AU44" s="16" t="s">
        <v>13</v>
      </c>
      <c r="AV44" s="17" t="e">
        <f t="shared" ref="AV44" si="374">HLOOKUP(AU44,pain,2,FALSE)</f>
        <v>#N/A</v>
      </c>
      <c r="AW44" s="18" t="e">
        <f t="shared" si="40"/>
        <v>#N/A</v>
      </c>
      <c r="AX44" s="16" t="s">
        <v>13</v>
      </c>
      <c r="AY44" s="19" t="e">
        <f t="shared" ref="AY44" si="375">HLOOKUP(AX44,pain,2,FALSE)</f>
        <v>#N/A</v>
      </c>
      <c r="AZ44" s="20" t="e">
        <f t="shared" si="42"/>
        <v>#N/A</v>
      </c>
      <c r="BA44" s="16" t="s">
        <v>13</v>
      </c>
      <c r="BB44" s="17" t="e">
        <f t="shared" ref="BB44" si="376">HLOOKUP(BA44,pain,2,FALSE)</f>
        <v>#N/A</v>
      </c>
      <c r="BC44" s="18" t="e">
        <f t="shared" si="44"/>
        <v>#N/A</v>
      </c>
      <c r="BD44" s="16" t="s">
        <v>13</v>
      </c>
      <c r="BE44" s="19" t="e">
        <f t="shared" ref="BE44" si="377">HLOOKUP(BD44,pain,2,FALSE)</f>
        <v>#N/A</v>
      </c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</row>
    <row r="45" spans="1:189" ht="21.75" thickTop="1" thickBot="1" x14ac:dyDescent="0.35">
      <c r="A45" s="22"/>
      <c r="B45" s="13">
        <f>'[1]OZEE Renald'!B4</f>
        <v>0</v>
      </c>
      <c r="C45" s="14">
        <f>'[1]OZEE Renald'!C4</f>
        <v>0</v>
      </c>
      <c r="D45" s="15" t="e">
        <f t="shared" si="297"/>
        <v>#N/A</v>
      </c>
      <c r="E45" s="16" t="s">
        <v>13</v>
      </c>
      <c r="F45" s="17" t="e">
        <f t="shared" si="298"/>
        <v>#N/A</v>
      </c>
      <c r="G45" s="18" t="e">
        <f t="shared" si="14"/>
        <v>#N/A</v>
      </c>
      <c r="H45" s="16" t="s">
        <v>13</v>
      </c>
      <c r="I45" s="19" t="e">
        <f t="shared" si="299"/>
        <v>#N/A</v>
      </c>
      <c r="J45" s="20" t="e">
        <f t="shared" si="208"/>
        <v>#N/A</v>
      </c>
      <c r="K45" s="16" t="s">
        <v>13</v>
      </c>
      <c r="L45" s="17" t="e">
        <f t="shared" si="300"/>
        <v>#N/A</v>
      </c>
      <c r="M45" s="18" t="e">
        <f t="shared" si="18"/>
        <v>#N/A</v>
      </c>
      <c r="N45" s="16" t="s">
        <v>2</v>
      </c>
      <c r="O45" s="19" t="str">
        <f t="shared" si="301"/>
        <v>BEIGNETS NATURE X5</v>
      </c>
      <c r="P45" s="20" t="e">
        <f t="shared" si="20"/>
        <v>#N/A</v>
      </c>
      <c r="Q45" s="16" t="s">
        <v>13</v>
      </c>
      <c r="R45" s="17" t="e">
        <f t="shared" si="302"/>
        <v>#N/A</v>
      </c>
      <c r="S45" s="18" t="e">
        <f t="shared" si="22"/>
        <v>#N/A</v>
      </c>
      <c r="T45" s="16" t="s">
        <v>2</v>
      </c>
      <c r="U45" s="19" t="str">
        <f t="shared" si="303"/>
        <v>BEIGNETS NATURE X5</v>
      </c>
      <c r="V45" s="20" t="e">
        <f t="shared" si="24"/>
        <v>#N/A</v>
      </c>
      <c r="W45" s="16" t="s">
        <v>13</v>
      </c>
      <c r="X45" s="17" t="e">
        <f t="shared" si="304"/>
        <v>#N/A</v>
      </c>
      <c r="Y45" s="18" t="e">
        <f t="shared" si="26"/>
        <v>#N/A</v>
      </c>
      <c r="Z45" s="16" t="s">
        <v>13</v>
      </c>
      <c r="AA45" s="19" t="e">
        <f t="shared" si="305"/>
        <v>#N/A</v>
      </c>
      <c r="AB45" s="20" t="e">
        <f t="shared" si="28"/>
        <v>#N/A</v>
      </c>
      <c r="AC45" s="16" t="s">
        <v>13</v>
      </c>
      <c r="AD45" s="17" t="e">
        <f t="shared" si="304"/>
        <v>#N/A</v>
      </c>
      <c r="AE45" s="18" t="e">
        <f t="shared" si="29"/>
        <v>#N/A</v>
      </c>
      <c r="AF45" s="16" t="s">
        <v>13</v>
      </c>
      <c r="AG45" s="19" t="e">
        <f t="shared" si="305"/>
        <v>#N/A</v>
      </c>
      <c r="AH45" s="20" t="e">
        <f t="shared" si="30"/>
        <v>#N/A</v>
      </c>
      <c r="AI45" s="16" t="s">
        <v>13</v>
      </c>
      <c r="AJ45" s="17" t="e">
        <f t="shared" ref="AJ45" si="378">HLOOKUP(AI45,pain,2,FALSE)</f>
        <v>#N/A</v>
      </c>
      <c r="AK45" s="18" t="e">
        <f t="shared" si="32"/>
        <v>#N/A</v>
      </c>
      <c r="AL45" s="16" t="s">
        <v>13</v>
      </c>
      <c r="AM45" s="19" t="e">
        <f t="shared" ref="AM45" si="379">HLOOKUP(AL45,pain,2,FALSE)</f>
        <v>#N/A</v>
      </c>
      <c r="AN45" s="20" t="e">
        <f t="shared" si="34"/>
        <v>#N/A</v>
      </c>
      <c r="AO45" s="16" t="s">
        <v>13</v>
      </c>
      <c r="AP45" s="17" t="e">
        <f t="shared" ref="AP45" si="380">HLOOKUP(AO45,pain,2,FALSE)</f>
        <v>#N/A</v>
      </c>
      <c r="AQ45" s="18" t="e">
        <f t="shared" si="36"/>
        <v>#N/A</v>
      </c>
      <c r="AR45" s="16" t="s">
        <v>13</v>
      </c>
      <c r="AS45" s="19" t="e">
        <f t="shared" ref="AS45" si="381">HLOOKUP(AR45,pain,2,FALSE)</f>
        <v>#N/A</v>
      </c>
      <c r="AT45" s="20" t="e">
        <f t="shared" si="38"/>
        <v>#N/A</v>
      </c>
      <c r="AU45" s="16" t="s">
        <v>13</v>
      </c>
      <c r="AV45" s="17" t="e">
        <f t="shared" ref="AV45" si="382">HLOOKUP(AU45,pain,2,FALSE)</f>
        <v>#N/A</v>
      </c>
      <c r="AW45" s="18" t="e">
        <f t="shared" si="40"/>
        <v>#N/A</v>
      </c>
      <c r="AX45" s="16" t="s">
        <v>13</v>
      </c>
      <c r="AY45" s="19" t="e">
        <f t="shared" ref="AY45" si="383">HLOOKUP(AX45,pain,2,FALSE)</f>
        <v>#N/A</v>
      </c>
      <c r="AZ45" s="20" t="e">
        <f t="shared" si="42"/>
        <v>#N/A</v>
      </c>
      <c r="BA45" s="16" t="s">
        <v>13</v>
      </c>
      <c r="BB45" s="17" t="e">
        <f t="shared" ref="BB45" si="384">HLOOKUP(BA45,pain,2,FALSE)</f>
        <v>#N/A</v>
      </c>
      <c r="BC45" s="18" t="e">
        <f t="shared" si="44"/>
        <v>#N/A</v>
      </c>
      <c r="BD45" s="16" t="s">
        <v>13</v>
      </c>
      <c r="BE45" s="19" t="e">
        <f t="shared" ref="BE45" si="385">HLOOKUP(BD45,pain,2,FALSE)</f>
        <v>#N/A</v>
      </c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</row>
    <row r="46" spans="1:189" ht="21.75" thickTop="1" thickBot="1" x14ac:dyDescent="0.35">
      <c r="A46" s="22"/>
      <c r="B46" s="13">
        <f>'[1]PIANZI Ludovic'!B4</f>
        <v>0</v>
      </c>
      <c r="C46" s="14">
        <f>'[1]PIANZI Ludovic'!C4</f>
        <v>0</v>
      </c>
      <c r="D46" s="15" t="e">
        <f t="shared" si="297"/>
        <v>#N/A</v>
      </c>
      <c r="E46" s="16" t="s">
        <v>13</v>
      </c>
      <c r="F46" s="17" t="e">
        <f t="shared" si="298"/>
        <v>#N/A</v>
      </c>
      <c r="G46" s="18" t="e">
        <f t="shared" si="14"/>
        <v>#N/A</v>
      </c>
      <c r="H46" s="16" t="s">
        <v>13</v>
      </c>
      <c r="I46" s="19" t="e">
        <f t="shared" si="299"/>
        <v>#N/A</v>
      </c>
      <c r="J46" s="20" t="e">
        <f t="shared" si="208"/>
        <v>#N/A</v>
      </c>
      <c r="K46" s="16" t="s">
        <v>13</v>
      </c>
      <c r="L46" s="17" t="e">
        <f t="shared" si="300"/>
        <v>#N/A</v>
      </c>
      <c r="M46" s="18" t="e">
        <f t="shared" si="18"/>
        <v>#N/A</v>
      </c>
      <c r="N46" s="16" t="s">
        <v>2</v>
      </c>
      <c r="O46" s="19" t="str">
        <f t="shared" si="301"/>
        <v>BEIGNETS NATURE X5</v>
      </c>
      <c r="P46" s="20" t="e">
        <f t="shared" si="20"/>
        <v>#N/A</v>
      </c>
      <c r="Q46" s="16" t="s">
        <v>13</v>
      </c>
      <c r="R46" s="17" t="e">
        <f t="shared" si="302"/>
        <v>#N/A</v>
      </c>
      <c r="S46" s="18" t="e">
        <f t="shared" si="22"/>
        <v>#N/A</v>
      </c>
      <c r="T46" s="16" t="s">
        <v>2</v>
      </c>
      <c r="U46" s="19" t="str">
        <f t="shared" si="303"/>
        <v>BEIGNETS NATURE X5</v>
      </c>
      <c r="V46" s="20" t="e">
        <f t="shared" si="24"/>
        <v>#N/A</v>
      </c>
      <c r="W46" s="16" t="s">
        <v>13</v>
      </c>
      <c r="X46" s="17" t="e">
        <f t="shared" si="304"/>
        <v>#N/A</v>
      </c>
      <c r="Y46" s="18" t="e">
        <f t="shared" si="26"/>
        <v>#N/A</v>
      </c>
      <c r="Z46" s="16" t="s">
        <v>13</v>
      </c>
      <c r="AA46" s="19" t="e">
        <f t="shared" si="305"/>
        <v>#N/A</v>
      </c>
      <c r="AB46" s="20" t="e">
        <f t="shared" si="28"/>
        <v>#N/A</v>
      </c>
      <c r="AC46" s="16" t="s">
        <v>13</v>
      </c>
      <c r="AD46" s="17" t="e">
        <f t="shared" si="304"/>
        <v>#N/A</v>
      </c>
      <c r="AE46" s="18" t="e">
        <f t="shared" si="29"/>
        <v>#N/A</v>
      </c>
      <c r="AF46" s="16" t="s">
        <v>13</v>
      </c>
      <c r="AG46" s="19" t="e">
        <f t="shared" si="305"/>
        <v>#N/A</v>
      </c>
      <c r="AH46" s="20" t="e">
        <f t="shared" si="30"/>
        <v>#N/A</v>
      </c>
      <c r="AI46" s="16" t="s">
        <v>13</v>
      </c>
      <c r="AJ46" s="17" t="e">
        <f t="shared" ref="AJ46" si="386">HLOOKUP(AI46,pain,2,FALSE)</f>
        <v>#N/A</v>
      </c>
      <c r="AK46" s="18" t="e">
        <f t="shared" si="32"/>
        <v>#N/A</v>
      </c>
      <c r="AL46" s="16" t="s">
        <v>13</v>
      </c>
      <c r="AM46" s="19" t="e">
        <f t="shared" ref="AM46" si="387">HLOOKUP(AL46,pain,2,FALSE)</f>
        <v>#N/A</v>
      </c>
      <c r="AN46" s="20" t="e">
        <f t="shared" si="34"/>
        <v>#N/A</v>
      </c>
      <c r="AO46" s="16" t="s">
        <v>13</v>
      </c>
      <c r="AP46" s="17" t="e">
        <f t="shared" ref="AP46" si="388">HLOOKUP(AO46,pain,2,FALSE)</f>
        <v>#N/A</v>
      </c>
      <c r="AQ46" s="18" t="e">
        <f t="shared" si="36"/>
        <v>#N/A</v>
      </c>
      <c r="AR46" s="16" t="s">
        <v>13</v>
      </c>
      <c r="AS46" s="19" t="e">
        <f t="shared" ref="AS46" si="389">HLOOKUP(AR46,pain,2,FALSE)</f>
        <v>#N/A</v>
      </c>
      <c r="AT46" s="20" t="e">
        <f t="shared" si="38"/>
        <v>#N/A</v>
      </c>
      <c r="AU46" s="16" t="s">
        <v>13</v>
      </c>
      <c r="AV46" s="17" t="e">
        <f t="shared" ref="AV46" si="390">HLOOKUP(AU46,pain,2,FALSE)</f>
        <v>#N/A</v>
      </c>
      <c r="AW46" s="18" t="e">
        <f t="shared" si="40"/>
        <v>#N/A</v>
      </c>
      <c r="AX46" s="16" t="s">
        <v>13</v>
      </c>
      <c r="AY46" s="19" t="e">
        <f t="shared" ref="AY46" si="391">HLOOKUP(AX46,pain,2,FALSE)</f>
        <v>#N/A</v>
      </c>
      <c r="AZ46" s="20" t="e">
        <f t="shared" si="42"/>
        <v>#N/A</v>
      </c>
      <c r="BA46" s="16" t="s">
        <v>13</v>
      </c>
      <c r="BB46" s="17" t="e">
        <f t="shared" ref="BB46" si="392">HLOOKUP(BA46,pain,2,FALSE)</f>
        <v>#N/A</v>
      </c>
      <c r="BC46" s="18" t="e">
        <f t="shared" si="44"/>
        <v>#N/A</v>
      </c>
      <c r="BD46" s="16" t="s">
        <v>13</v>
      </c>
      <c r="BE46" s="19" t="e">
        <f t="shared" ref="BE46" si="393">HLOOKUP(BD46,pain,2,FALSE)</f>
        <v>#N/A</v>
      </c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</row>
    <row r="47" spans="1:189" ht="21.75" thickTop="1" thickBot="1" x14ac:dyDescent="0.35">
      <c r="A47" s="22"/>
      <c r="B47" s="13">
        <f>'[1]PORTA Adrien'!B5</f>
        <v>0</v>
      </c>
      <c r="C47" s="14">
        <f>'[1]PORTA Adrien'!C5</f>
        <v>0</v>
      </c>
      <c r="D47" s="15" t="e">
        <f t="shared" si="297"/>
        <v>#N/A</v>
      </c>
      <c r="E47" s="16" t="s">
        <v>13</v>
      </c>
      <c r="F47" s="17" t="e">
        <f t="shared" si="298"/>
        <v>#N/A</v>
      </c>
      <c r="G47" s="18" t="e">
        <f t="shared" si="14"/>
        <v>#N/A</v>
      </c>
      <c r="H47" s="16" t="s">
        <v>13</v>
      </c>
      <c r="I47" s="19" t="e">
        <f t="shared" si="299"/>
        <v>#N/A</v>
      </c>
      <c r="J47" s="20" t="e">
        <f t="shared" si="208"/>
        <v>#N/A</v>
      </c>
      <c r="K47" s="16" t="s">
        <v>13</v>
      </c>
      <c r="L47" s="17" t="e">
        <f t="shared" si="300"/>
        <v>#N/A</v>
      </c>
      <c r="M47" s="18" t="e">
        <f t="shared" si="18"/>
        <v>#N/A</v>
      </c>
      <c r="N47" s="16" t="s">
        <v>2</v>
      </c>
      <c r="O47" s="19" t="str">
        <f t="shared" si="301"/>
        <v>BEIGNETS NATURE X5</v>
      </c>
      <c r="P47" s="20" t="e">
        <f t="shared" si="20"/>
        <v>#N/A</v>
      </c>
      <c r="Q47" s="16" t="s">
        <v>13</v>
      </c>
      <c r="R47" s="17" t="e">
        <f t="shared" si="302"/>
        <v>#N/A</v>
      </c>
      <c r="S47" s="18" t="e">
        <f t="shared" si="22"/>
        <v>#N/A</v>
      </c>
      <c r="T47" s="16" t="s">
        <v>2</v>
      </c>
      <c r="U47" s="19" t="str">
        <f t="shared" si="303"/>
        <v>BEIGNETS NATURE X5</v>
      </c>
      <c r="V47" s="20" t="e">
        <f t="shared" si="24"/>
        <v>#N/A</v>
      </c>
      <c r="W47" s="16" t="s">
        <v>13</v>
      </c>
      <c r="X47" s="17" t="e">
        <f t="shared" si="304"/>
        <v>#N/A</v>
      </c>
      <c r="Y47" s="18" t="e">
        <f t="shared" si="26"/>
        <v>#N/A</v>
      </c>
      <c r="Z47" s="16" t="s">
        <v>13</v>
      </c>
      <c r="AA47" s="19" t="e">
        <f t="shared" si="305"/>
        <v>#N/A</v>
      </c>
      <c r="AB47" s="20" t="e">
        <f t="shared" si="28"/>
        <v>#N/A</v>
      </c>
      <c r="AC47" s="16" t="s">
        <v>13</v>
      </c>
      <c r="AD47" s="17" t="e">
        <f t="shared" si="304"/>
        <v>#N/A</v>
      </c>
      <c r="AE47" s="18" t="e">
        <f t="shared" si="29"/>
        <v>#N/A</v>
      </c>
      <c r="AF47" s="16" t="s">
        <v>13</v>
      </c>
      <c r="AG47" s="19" t="e">
        <f t="shared" si="305"/>
        <v>#N/A</v>
      </c>
      <c r="AH47" s="20" t="e">
        <f t="shared" si="30"/>
        <v>#N/A</v>
      </c>
      <c r="AI47" s="16" t="s">
        <v>13</v>
      </c>
      <c r="AJ47" s="17" t="e">
        <f t="shared" ref="AJ47" si="394">HLOOKUP(AI47,pain,2,FALSE)</f>
        <v>#N/A</v>
      </c>
      <c r="AK47" s="18" t="e">
        <f t="shared" si="32"/>
        <v>#N/A</v>
      </c>
      <c r="AL47" s="16" t="s">
        <v>13</v>
      </c>
      <c r="AM47" s="19" t="e">
        <f t="shared" ref="AM47" si="395">HLOOKUP(AL47,pain,2,FALSE)</f>
        <v>#N/A</v>
      </c>
      <c r="AN47" s="20" t="e">
        <f t="shared" si="34"/>
        <v>#N/A</v>
      </c>
      <c r="AO47" s="16" t="s">
        <v>13</v>
      </c>
      <c r="AP47" s="17" t="e">
        <f t="shared" ref="AP47" si="396">HLOOKUP(AO47,pain,2,FALSE)</f>
        <v>#N/A</v>
      </c>
      <c r="AQ47" s="18" t="e">
        <f t="shared" si="36"/>
        <v>#N/A</v>
      </c>
      <c r="AR47" s="16" t="s">
        <v>13</v>
      </c>
      <c r="AS47" s="19" t="e">
        <f t="shared" ref="AS47" si="397">HLOOKUP(AR47,pain,2,FALSE)</f>
        <v>#N/A</v>
      </c>
      <c r="AT47" s="20" t="e">
        <f t="shared" si="38"/>
        <v>#N/A</v>
      </c>
      <c r="AU47" s="16" t="s">
        <v>13</v>
      </c>
      <c r="AV47" s="17" t="e">
        <f t="shared" ref="AV47" si="398">HLOOKUP(AU47,pain,2,FALSE)</f>
        <v>#N/A</v>
      </c>
      <c r="AW47" s="18" t="e">
        <f t="shared" si="40"/>
        <v>#N/A</v>
      </c>
      <c r="AX47" s="16" t="s">
        <v>13</v>
      </c>
      <c r="AY47" s="19" t="e">
        <f t="shared" ref="AY47" si="399">HLOOKUP(AX47,pain,2,FALSE)</f>
        <v>#N/A</v>
      </c>
      <c r="AZ47" s="20" t="e">
        <f t="shared" si="42"/>
        <v>#N/A</v>
      </c>
      <c r="BA47" s="16" t="s">
        <v>13</v>
      </c>
      <c r="BB47" s="17" t="e">
        <f t="shared" ref="BB47" si="400">HLOOKUP(BA47,pain,2,FALSE)</f>
        <v>#N/A</v>
      </c>
      <c r="BC47" s="18" t="e">
        <f t="shared" si="44"/>
        <v>#N/A</v>
      </c>
      <c r="BD47" s="16" t="s">
        <v>13</v>
      </c>
      <c r="BE47" s="19" t="e">
        <f t="shared" ref="BE47" si="401">HLOOKUP(BD47,pain,2,FALSE)</f>
        <v>#N/A</v>
      </c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</row>
    <row r="48" spans="1:189" ht="21.75" thickTop="1" thickBot="1" x14ac:dyDescent="0.35">
      <c r="A48" s="22"/>
      <c r="B48" s="13">
        <f>'[1]REMY Fred'!B5</f>
        <v>0</v>
      </c>
      <c r="C48" s="14">
        <f>'[1]REMY Fred'!C5</f>
        <v>0</v>
      </c>
      <c r="D48" s="15" t="e">
        <f t="shared" si="297"/>
        <v>#N/A</v>
      </c>
      <c r="E48" s="16" t="s">
        <v>13</v>
      </c>
      <c r="F48" s="17" t="e">
        <f t="shared" si="298"/>
        <v>#N/A</v>
      </c>
      <c r="G48" s="18" t="e">
        <f t="shared" si="14"/>
        <v>#N/A</v>
      </c>
      <c r="H48" s="16" t="s">
        <v>13</v>
      </c>
      <c r="I48" s="19" t="e">
        <f t="shared" si="299"/>
        <v>#N/A</v>
      </c>
      <c r="J48" s="20" t="e">
        <f t="shared" si="208"/>
        <v>#N/A</v>
      </c>
      <c r="K48" s="16" t="s">
        <v>13</v>
      </c>
      <c r="L48" s="17" t="e">
        <f t="shared" si="300"/>
        <v>#N/A</v>
      </c>
      <c r="M48" s="18" t="e">
        <f t="shared" si="18"/>
        <v>#N/A</v>
      </c>
      <c r="N48" s="16" t="s">
        <v>2</v>
      </c>
      <c r="O48" s="19" t="str">
        <f t="shared" si="301"/>
        <v>BEIGNETS NATURE X5</v>
      </c>
      <c r="P48" s="20" t="e">
        <f t="shared" si="20"/>
        <v>#N/A</v>
      </c>
      <c r="Q48" s="16" t="s">
        <v>13</v>
      </c>
      <c r="R48" s="17" t="e">
        <f t="shared" si="302"/>
        <v>#N/A</v>
      </c>
      <c r="S48" s="18" t="e">
        <f t="shared" si="22"/>
        <v>#N/A</v>
      </c>
      <c r="T48" s="16" t="s">
        <v>2</v>
      </c>
      <c r="U48" s="19" t="str">
        <f t="shared" si="303"/>
        <v>BEIGNETS NATURE X5</v>
      </c>
      <c r="V48" s="20" t="e">
        <f t="shared" si="24"/>
        <v>#N/A</v>
      </c>
      <c r="W48" s="16" t="s">
        <v>13</v>
      </c>
      <c r="X48" s="17" t="e">
        <f t="shared" si="304"/>
        <v>#N/A</v>
      </c>
      <c r="Y48" s="18" t="e">
        <f t="shared" si="26"/>
        <v>#N/A</v>
      </c>
      <c r="Z48" s="16" t="s">
        <v>13</v>
      </c>
      <c r="AA48" s="19" t="e">
        <f t="shared" si="305"/>
        <v>#N/A</v>
      </c>
      <c r="AB48" s="20" t="e">
        <f t="shared" si="28"/>
        <v>#N/A</v>
      </c>
      <c r="AC48" s="16" t="s">
        <v>13</v>
      </c>
      <c r="AD48" s="17" t="e">
        <f t="shared" si="304"/>
        <v>#N/A</v>
      </c>
      <c r="AE48" s="18" t="e">
        <f t="shared" si="29"/>
        <v>#N/A</v>
      </c>
      <c r="AF48" s="16" t="s">
        <v>13</v>
      </c>
      <c r="AG48" s="19" t="e">
        <f t="shared" si="305"/>
        <v>#N/A</v>
      </c>
      <c r="AH48" s="20" t="e">
        <f t="shared" si="30"/>
        <v>#N/A</v>
      </c>
      <c r="AI48" s="16" t="s">
        <v>13</v>
      </c>
      <c r="AJ48" s="17" t="e">
        <f t="shared" ref="AJ48" si="402">HLOOKUP(AI48,pain,2,FALSE)</f>
        <v>#N/A</v>
      </c>
      <c r="AK48" s="18" t="e">
        <f t="shared" si="32"/>
        <v>#N/A</v>
      </c>
      <c r="AL48" s="16" t="s">
        <v>13</v>
      </c>
      <c r="AM48" s="19" t="e">
        <f t="shared" ref="AM48" si="403">HLOOKUP(AL48,pain,2,FALSE)</f>
        <v>#N/A</v>
      </c>
      <c r="AN48" s="20" t="e">
        <f t="shared" si="34"/>
        <v>#N/A</v>
      </c>
      <c r="AO48" s="16" t="s">
        <v>13</v>
      </c>
      <c r="AP48" s="17" t="e">
        <f t="shared" ref="AP48" si="404">HLOOKUP(AO48,pain,2,FALSE)</f>
        <v>#N/A</v>
      </c>
      <c r="AQ48" s="18" t="e">
        <f t="shared" si="36"/>
        <v>#N/A</v>
      </c>
      <c r="AR48" s="16" t="s">
        <v>13</v>
      </c>
      <c r="AS48" s="19" t="e">
        <f t="shared" ref="AS48" si="405">HLOOKUP(AR48,pain,2,FALSE)</f>
        <v>#N/A</v>
      </c>
      <c r="AT48" s="20" t="e">
        <f t="shared" si="38"/>
        <v>#N/A</v>
      </c>
      <c r="AU48" s="16" t="s">
        <v>13</v>
      </c>
      <c r="AV48" s="17" t="e">
        <f t="shared" ref="AV48" si="406">HLOOKUP(AU48,pain,2,FALSE)</f>
        <v>#N/A</v>
      </c>
      <c r="AW48" s="18" t="e">
        <f t="shared" si="40"/>
        <v>#N/A</v>
      </c>
      <c r="AX48" s="16" t="s">
        <v>13</v>
      </c>
      <c r="AY48" s="19" t="e">
        <f t="shared" ref="AY48" si="407">HLOOKUP(AX48,pain,2,FALSE)</f>
        <v>#N/A</v>
      </c>
      <c r="AZ48" s="20" t="e">
        <f t="shared" si="42"/>
        <v>#N/A</v>
      </c>
      <c r="BA48" s="16" t="s">
        <v>13</v>
      </c>
      <c r="BB48" s="17" t="e">
        <f t="shared" ref="BB48" si="408">HLOOKUP(BA48,pain,2,FALSE)</f>
        <v>#N/A</v>
      </c>
      <c r="BC48" s="18" t="e">
        <f t="shared" si="44"/>
        <v>#N/A</v>
      </c>
      <c r="BD48" s="16" t="s">
        <v>13</v>
      </c>
      <c r="BE48" s="19" t="e">
        <f t="shared" ref="BE48" si="409">HLOOKUP(BD48,pain,2,FALSE)</f>
        <v>#N/A</v>
      </c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</row>
    <row r="49" spans="1:189" ht="21.75" thickTop="1" thickBot="1" x14ac:dyDescent="0.35">
      <c r="A49" s="22"/>
      <c r="B49" s="13">
        <f>'[1]RIUS Steph'!B5</f>
        <v>0</v>
      </c>
      <c r="C49" s="14">
        <f>'[1]RIUS Steph'!C5</f>
        <v>0</v>
      </c>
      <c r="D49" s="15" t="e">
        <f t="shared" si="297"/>
        <v>#N/A</v>
      </c>
      <c r="E49" s="16" t="s">
        <v>13</v>
      </c>
      <c r="F49" s="17" t="e">
        <f t="shared" si="298"/>
        <v>#N/A</v>
      </c>
      <c r="G49" s="18" t="e">
        <f t="shared" si="14"/>
        <v>#N/A</v>
      </c>
      <c r="H49" s="16" t="s">
        <v>13</v>
      </c>
      <c r="I49" s="19" t="e">
        <f t="shared" si="299"/>
        <v>#N/A</v>
      </c>
      <c r="J49" s="20" t="e">
        <f t="shared" si="208"/>
        <v>#N/A</v>
      </c>
      <c r="K49" s="16" t="s">
        <v>13</v>
      </c>
      <c r="L49" s="17" t="e">
        <f t="shared" si="300"/>
        <v>#N/A</v>
      </c>
      <c r="M49" s="18" t="e">
        <f t="shared" si="18"/>
        <v>#N/A</v>
      </c>
      <c r="N49" s="16" t="s">
        <v>2</v>
      </c>
      <c r="O49" s="19" t="str">
        <f t="shared" si="301"/>
        <v>BEIGNETS NATURE X5</v>
      </c>
      <c r="P49" s="20" t="e">
        <f t="shared" si="20"/>
        <v>#N/A</v>
      </c>
      <c r="Q49" s="16" t="s">
        <v>13</v>
      </c>
      <c r="R49" s="17" t="e">
        <f t="shared" si="302"/>
        <v>#N/A</v>
      </c>
      <c r="S49" s="18" t="e">
        <f t="shared" si="22"/>
        <v>#N/A</v>
      </c>
      <c r="T49" s="16" t="s">
        <v>2</v>
      </c>
      <c r="U49" s="19" t="str">
        <f t="shared" si="303"/>
        <v>BEIGNETS NATURE X5</v>
      </c>
      <c r="V49" s="20" t="e">
        <f t="shared" si="24"/>
        <v>#N/A</v>
      </c>
      <c r="W49" s="16" t="s">
        <v>13</v>
      </c>
      <c r="X49" s="17" t="e">
        <f t="shared" si="304"/>
        <v>#N/A</v>
      </c>
      <c r="Y49" s="18" t="e">
        <f t="shared" si="26"/>
        <v>#N/A</v>
      </c>
      <c r="Z49" s="16" t="s">
        <v>13</v>
      </c>
      <c r="AA49" s="19" t="e">
        <f t="shared" si="305"/>
        <v>#N/A</v>
      </c>
      <c r="AB49" s="20" t="e">
        <f t="shared" si="28"/>
        <v>#N/A</v>
      </c>
      <c r="AC49" s="16" t="s">
        <v>13</v>
      </c>
      <c r="AD49" s="17" t="e">
        <f t="shared" si="304"/>
        <v>#N/A</v>
      </c>
      <c r="AE49" s="18" t="e">
        <f t="shared" si="29"/>
        <v>#N/A</v>
      </c>
      <c r="AF49" s="16" t="s">
        <v>13</v>
      </c>
      <c r="AG49" s="19" t="e">
        <f t="shared" si="305"/>
        <v>#N/A</v>
      </c>
      <c r="AH49" s="20" t="e">
        <f t="shared" si="30"/>
        <v>#N/A</v>
      </c>
      <c r="AI49" s="16" t="s">
        <v>13</v>
      </c>
      <c r="AJ49" s="17" t="e">
        <f t="shared" ref="AJ49" si="410">HLOOKUP(AI49,pain,2,FALSE)</f>
        <v>#N/A</v>
      </c>
      <c r="AK49" s="18" t="e">
        <f t="shared" si="32"/>
        <v>#N/A</v>
      </c>
      <c r="AL49" s="16" t="s">
        <v>13</v>
      </c>
      <c r="AM49" s="19" t="e">
        <f t="shared" ref="AM49" si="411">HLOOKUP(AL49,pain,2,FALSE)</f>
        <v>#N/A</v>
      </c>
      <c r="AN49" s="20" t="e">
        <f t="shared" si="34"/>
        <v>#N/A</v>
      </c>
      <c r="AO49" s="16" t="s">
        <v>13</v>
      </c>
      <c r="AP49" s="17" t="e">
        <f t="shared" ref="AP49" si="412">HLOOKUP(AO49,pain,2,FALSE)</f>
        <v>#N/A</v>
      </c>
      <c r="AQ49" s="18" t="e">
        <f t="shared" si="36"/>
        <v>#N/A</v>
      </c>
      <c r="AR49" s="16" t="s">
        <v>13</v>
      </c>
      <c r="AS49" s="19" t="e">
        <f t="shared" ref="AS49" si="413">HLOOKUP(AR49,pain,2,FALSE)</f>
        <v>#N/A</v>
      </c>
      <c r="AT49" s="20" t="e">
        <f t="shared" si="38"/>
        <v>#N/A</v>
      </c>
      <c r="AU49" s="16" t="s">
        <v>13</v>
      </c>
      <c r="AV49" s="17" t="e">
        <f t="shared" ref="AV49" si="414">HLOOKUP(AU49,pain,2,FALSE)</f>
        <v>#N/A</v>
      </c>
      <c r="AW49" s="18" t="e">
        <f t="shared" si="40"/>
        <v>#N/A</v>
      </c>
      <c r="AX49" s="16" t="s">
        <v>13</v>
      </c>
      <c r="AY49" s="19" t="e">
        <f t="shared" ref="AY49" si="415">HLOOKUP(AX49,pain,2,FALSE)</f>
        <v>#N/A</v>
      </c>
      <c r="AZ49" s="20" t="e">
        <f t="shared" si="42"/>
        <v>#N/A</v>
      </c>
      <c r="BA49" s="16" t="s">
        <v>13</v>
      </c>
      <c r="BB49" s="17" t="e">
        <f t="shared" ref="BB49" si="416">HLOOKUP(BA49,pain,2,FALSE)</f>
        <v>#N/A</v>
      </c>
      <c r="BC49" s="18" t="e">
        <f t="shared" si="44"/>
        <v>#N/A</v>
      </c>
      <c r="BD49" s="16" t="s">
        <v>13</v>
      </c>
      <c r="BE49" s="19" t="e">
        <f t="shared" ref="BE49" si="417">HLOOKUP(BD49,pain,2,FALSE)</f>
        <v>#N/A</v>
      </c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</row>
    <row r="50" spans="1:189" ht="21.75" thickTop="1" thickBot="1" x14ac:dyDescent="0.35">
      <c r="A50" s="22"/>
      <c r="B50" s="13">
        <f>'[1]SANJUAN Raph'!B5</f>
        <v>0</v>
      </c>
      <c r="C50" s="14">
        <f>'[1]SANJUAN Raph'!C5</f>
        <v>0</v>
      </c>
      <c r="D50" s="15" t="e">
        <f t="shared" si="297"/>
        <v>#N/A</v>
      </c>
      <c r="E50" s="16" t="s">
        <v>13</v>
      </c>
      <c r="F50" s="17" t="e">
        <f t="shared" si="298"/>
        <v>#N/A</v>
      </c>
      <c r="G50" s="18" t="e">
        <f t="shared" si="14"/>
        <v>#N/A</v>
      </c>
      <c r="H50" s="16" t="s">
        <v>13</v>
      </c>
      <c r="I50" s="19" t="e">
        <f t="shared" si="299"/>
        <v>#N/A</v>
      </c>
      <c r="J50" s="20" t="e">
        <f t="shared" si="208"/>
        <v>#N/A</v>
      </c>
      <c r="K50" s="16" t="s">
        <v>13</v>
      </c>
      <c r="L50" s="17" t="e">
        <f t="shared" si="300"/>
        <v>#N/A</v>
      </c>
      <c r="M50" s="18" t="e">
        <f t="shared" si="18"/>
        <v>#N/A</v>
      </c>
      <c r="N50" s="16" t="s">
        <v>2</v>
      </c>
      <c r="O50" s="19" t="str">
        <f t="shared" si="301"/>
        <v>BEIGNETS NATURE X5</v>
      </c>
      <c r="P50" s="20" t="e">
        <f t="shared" si="20"/>
        <v>#N/A</v>
      </c>
      <c r="Q50" s="16" t="s">
        <v>13</v>
      </c>
      <c r="R50" s="17" t="e">
        <f t="shared" si="302"/>
        <v>#N/A</v>
      </c>
      <c r="S50" s="18" t="e">
        <f t="shared" si="22"/>
        <v>#N/A</v>
      </c>
      <c r="T50" s="16" t="s">
        <v>2</v>
      </c>
      <c r="U50" s="19" t="str">
        <f t="shared" si="303"/>
        <v>BEIGNETS NATURE X5</v>
      </c>
      <c r="V50" s="20" t="e">
        <f t="shared" si="24"/>
        <v>#N/A</v>
      </c>
      <c r="W50" s="16" t="s">
        <v>13</v>
      </c>
      <c r="X50" s="17" t="e">
        <f t="shared" si="304"/>
        <v>#N/A</v>
      </c>
      <c r="Y50" s="18" t="e">
        <f t="shared" si="26"/>
        <v>#N/A</v>
      </c>
      <c r="Z50" s="16" t="s">
        <v>13</v>
      </c>
      <c r="AA50" s="19" t="e">
        <f t="shared" si="305"/>
        <v>#N/A</v>
      </c>
      <c r="AB50" s="20" t="e">
        <f t="shared" si="28"/>
        <v>#N/A</v>
      </c>
      <c r="AC50" s="16" t="s">
        <v>13</v>
      </c>
      <c r="AD50" s="17" t="e">
        <f t="shared" si="304"/>
        <v>#N/A</v>
      </c>
      <c r="AE50" s="18" t="e">
        <f t="shared" si="29"/>
        <v>#N/A</v>
      </c>
      <c r="AF50" s="16" t="s">
        <v>13</v>
      </c>
      <c r="AG50" s="19" t="e">
        <f t="shared" si="305"/>
        <v>#N/A</v>
      </c>
      <c r="AH50" s="20" t="e">
        <f t="shared" si="30"/>
        <v>#N/A</v>
      </c>
      <c r="AI50" s="16" t="s">
        <v>13</v>
      </c>
      <c r="AJ50" s="17" t="e">
        <f t="shared" ref="AJ50" si="418">HLOOKUP(AI50,pain,2,FALSE)</f>
        <v>#N/A</v>
      </c>
      <c r="AK50" s="18" t="e">
        <f t="shared" si="32"/>
        <v>#N/A</v>
      </c>
      <c r="AL50" s="16" t="s">
        <v>13</v>
      </c>
      <c r="AM50" s="19" t="e">
        <f t="shared" ref="AM50" si="419">HLOOKUP(AL50,pain,2,FALSE)</f>
        <v>#N/A</v>
      </c>
      <c r="AN50" s="20" t="e">
        <f t="shared" si="34"/>
        <v>#N/A</v>
      </c>
      <c r="AO50" s="16" t="s">
        <v>13</v>
      </c>
      <c r="AP50" s="17" t="e">
        <f t="shared" ref="AP50" si="420">HLOOKUP(AO50,pain,2,FALSE)</f>
        <v>#N/A</v>
      </c>
      <c r="AQ50" s="18" t="e">
        <f t="shared" si="36"/>
        <v>#N/A</v>
      </c>
      <c r="AR50" s="16" t="s">
        <v>13</v>
      </c>
      <c r="AS50" s="19" t="e">
        <f t="shared" ref="AS50" si="421">HLOOKUP(AR50,pain,2,FALSE)</f>
        <v>#N/A</v>
      </c>
      <c r="AT50" s="20" t="e">
        <f t="shared" si="38"/>
        <v>#N/A</v>
      </c>
      <c r="AU50" s="16" t="s">
        <v>13</v>
      </c>
      <c r="AV50" s="17" t="e">
        <f t="shared" ref="AV50" si="422">HLOOKUP(AU50,pain,2,FALSE)</f>
        <v>#N/A</v>
      </c>
      <c r="AW50" s="18" t="e">
        <f t="shared" si="40"/>
        <v>#N/A</v>
      </c>
      <c r="AX50" s="16" t="s">
        <v>13</v>
      </c>
      <c r="AY50" s="19" t="e">
        <f t="shared" ref="AY50" si="423">HLOOKUP(AX50,pain,2,FALSE)</f>
        <v>#N/A</v>
      </c>
      <c r="AZ50" s="20" t="e">
        <f t="shared" si="42"/>
        <v>#N/A</v>
      </c>
      <c r="BA50" s="16" t="s">
        <v>13</v>
      </c>
      <c r="BB50" s="17" t="e">
        <f t="shared" ref="BB50" si="424">HLOOKUP(BA50,pain,2,FALSE)</f>
        <v>#N/A</v>
      </c>
      <c r="BC50" s="18" t="e">
        <f t="shared" si="44"/>
        <v>#N/A</v>
      </c>
      <c r="BD50" s="16" t="s">
        <v>13</v>
      </c>
      <c r="BE50" s="19" t="e">
        <f t="shared" ref="BE50" si="425">HLOOKUP(BD50,pain,2,FALSE)</f>
        <v>#N/A</v>
      </c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</row>
    <row r="51" spans="1:189" ht="21.75" thickTop="1" thickBot="1" x14ac:dyDescent="0.35">
      <c r="A51" s="22"/>
      <c r="B51" s="13">
        <f>'[1]STAERMAN David'!B5</f>
        <v>0</v>
      </c>
      <c r="C51" s="14">
        <f>'[1]STAERMAN David'!C5</f>
        <v>0</v>
      </c>
      <c r="D51" s="15" t="e">
        <f t="shared" si="297"/>
        <v>#N/A</v>
      </c>
      <c r="E51" s="16" t="s">
        <v>13</v>
      </c>
      <c r="F51" s="17" t="e">
        <f t="shared" si="298"/>
        <v>#N/A</v>
      </c>
      <c r="G51" s="18" t="e">
        <f t="shared" si="14"/>
        <v>#N/A</v>
      </c>
      <c r="H51" s="16" t="s">
        <v>13</v>
      </c>
      <c r="I51" s="19" t="e">
        <f t="shared" si="299"/>
        <v>#N/A</v>
      </c>
      <c r="J51" s="20" t="e">
        <f t="shared" si="208"/>
        <v>#N/A</v>
      </c>
      <c r="K51" s="16" t="s">
        <v>13</v>
      </c>
      <c r="L51" s="17" t="e">
        <f t="shared" si="300"/>
        <v>#N/A</v>
      </c>
      <c r="M51" s="18" t="e">
        <f t="shared" si="18"/>
        <v>#N/A</v>
      </c>
      <c r="N51" s="16" t="s">
        <v>2</v>
      </c>
      <c r="O51" s="19" t="str">
        <f t="shared" si="301"/>
        <v>BEIGNETS NATURE X5</v>
      </c>
      <c r="P51" s="20" t="e">
        <f t="shared" si="20"/>
        <v>#N/A</v>
      </c>
      <c r="Q51" s="16" t="s">
        <v>13</v>
      </c>
      <c r="R51" s="17" t="e">
        <f t="shared" si="302"/>
        <v>#N/A</v>
      </c>
      <c r="S51" s="18" t="e">
        <f t="shared" si="22"/>
        <v>#N/A</v>
      </c>
      <c r="T51" s="16" t="s">
        <v>2</v>
      </c>
      <c r="U51" s="19" t="str">
        <f t="shared" si="303"/>
        <v>BEIGNETS NATURE X5</v>
      </c>
      <c r="V51" s="20" t="e">
        <f t="shared" si="24"/>
        <v>#N/A</v>
      </c>
      <c r="W51" s="16" t="s">
        <v>13</v>
      </c>
      <c r="X51" s="17" t="e">
        <f t="shared" si="304"/>
        <v>#N/A</v>
      </c>
      <c r="Y51" s="18" t="e">
        <f t="shared" si="26"/>
        <v>#N/A</v>
      </c>
      <c r="Z51" s="16" t="s">
        <v>13</v>
      </c>
      <c r="AA51" s="19" t="e">
        <f t="shared" si="305"/>
        <v>#N/A</v>
      </c>
      <c r="AB51" s="20" t="e">
        <f t="shared" si="28"/>
        <v>#N/A</v>
      </c>
      <c r="AC51" s="16" t="s">
        <v>13</v>
      </c>
      <c r="AD51" s="17" t="e">
        <f t="shared" si="304"/>
        <v>#N/A</v>
      </c>
      <c r="AE51" s="18" t="e">
        <f t="shared" si="29"/>
        <v>#N/A</v>
      </c>
      <c r="AF51" s="16" t="s">
        <v>13</v>
      </c>
      <c r="AG51" s="19" t="e">
        <f t="shared" si="305"/>
        <v>#N/A</v>
      </c>
      <c r="AH51" s="20" t="e">
        <f t="shared" si="30"/>
        <v>#N/A</v>
      </c>
      <c r="AI51" s="16" t="s">
        <v>13</v>
      </c>
      <c r="AJ51" s="17" t="e">
        <f t="shared" ref="AJ51" si="426">HLOOKUP(AI51,pain,2,FALSE)</f>
        <v>#N/A</v>
      </c>
      <c r="AK51" s="18" t="e">
        <f t="shared" si="32"/>
        <v>#N/A</v>
      </c>
      <c r="AL51" s="16" t="s">
        <v>13</v>
      </c>
      <c r="AM51" s="19" t="e">
        <f t="shared" ref="AM51" si="427">HLOOKUP(AL51,pain,2,FALSE)</f>
        <v>#N/A</v>
      </c>
      <c r="AN51" s="20" t="e">
        <f t="shared" si="34"/>
        <v>#N/A</v>
      </c>
      <c r="AO51" s="16" t="s">
        <v>13</v>
      </c>
      <c r="AP51" s="17" t="e">
        <f t="shared" ref="AP51" si="428">HLOOKUP(AO51,pain,2,FALSE)</f>
        <v>#N/A</v>
      </c>
      <c r="AQ51" s="18" t="e">
        <f t="shared" si="36"/>
        <v>#N/A</v>
      </c>
      <c r="AR51" s="16" t="s">
        <v>13</v>
      </c>
      <c r="AS51" s="19" t="e">
        <f t="shared" ref="AS51" si="429">HLOOKUP(AR51,pain,2,FALSE)</f>
        <v>#N/A</v>
      </c>
      <c r="AT51" s="20" t="e">
        <f t="shared" si="38"/>
        <v>#N/A</v>
      </c>
      <c r="AU51" s="16" t="s">
        <v>13</v>
      </c>
      <c r="AV51" s="17" t="e">
        <f t="shared" ref="AV51" si="430">HLOOKUP(AU51,pain,2,FALSE)</f>
        <v>#N/A</v>
      </c>
      <c r="AW51" s="18" t="e">
        <f t="shared" si="40"/>
        <v>#N/A</v>
      </c>
      <c r="AX51" s="16" t="s">
        <v>13</v>
      </c>
      <c r="AY51" s="19" t="e">
        <f t="shared" ref="AY51" si="431">HLOOKUP(AX51,pain,2,FALSE)</f>
        <v>#N/A</v>
      </c>
      <c r="AZ51" s="20" t="e">
        <f t="shared" si="42"/>
        <v>#N/A</v>
      </c>
      <c r="BA51" s="16" t="s">
        <v>13</v>
      </c>
      <c r="BB51" s="17" t="e">
        <f t="shared" ref="BB51" si="432">HLOOKUP(BA51,pain,2,FALSE)</f>
        <v>#N/A</v>
      </c>
      <c r="BC51" s="18" t="e">
        <f t="shared" si="44"/>
        <v>#N/A</v>
      </c>
      <c r="BD51" s="16" t="s">
        <v>13</v>
      </c>
      <c r="BE51" s="19" t="e">
        <f t="shared" ref="BE51" si="433">HLOOKUP(BD51,pain,2,FALSE)</f>
        <v>#N/A</v>
      </c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</row>
    <row r="52" spans="1:189" ht="21.75" thickTop="1" thickBot="1" x14ac:dyDescent="0.35">
      <c r="A52" s="22"/>
      <c r="B52" s="13">
        <f>'[1]TISSERANT Alexandre '!B5</f>
        <v>0</v>
      </c>
      <c r="C52" s="14">
        <f>'[1]TISSERANT Alexandre '!C5</f>
        <v>0</v>
      </c>
      <c r="D52" s="15" t="e">
        <f t="shared" si="297"/>
        <v>#N/A</v>
      </c>
      <c r="E52" s="16" t="s">
        <v>13</v>
      </c>
      <c r="F52" s="17" t="e">
        <f t="shared" si="298"/>
        <v>#N/A</v>
      </c>
      <c r="G52" s="18" t="e">
        <f t="shared" si="14"/>
        <v>#N/A</v>
      </c>
      <c r="H52" s="16" t="s">
        <v>13</v>
      </c>
      <c r="I52" s="19" t="e">
        <f t="shared" si="299"/>
        <v>#N/A</v>
      </c>
      <c r="J52" s="20" t="e">
        <f t="shared" si="208"/>
        <v>#N/A</v>
      </c>
      <c r="K52" s="16" t="s">
        <v>13</v>
      </c>
      <c r="L52" s="17" t="e">
        <f t="shared" si="300"/>
        <v>#N/A</v>
      </c>
      <c r="M52" s="18" t="e">
        <f t="shared" si="18"/>
        <v>#N/A</v>
      </c>
      <c r="N52" s="16" t="s">
        <v>2</v>
      </c>
      <c r="O52" s="19" t="str">
        <f t="shared" si="301"/>
        <v>BEIGNETS NATURE X5</v>
      </c>
      <c r="P52" s="20" t="e">
        <f t="shared" si="20"/>
        <v>#N/A</v>
      </c>
      <c r="Q52" s="16" t="s">
        <v>13</v>
      </c>
      <c r="R52" s="17" t="e">
        <f t="shared" si="302"/>
        <v>#N/A</v>
      </c>
      <c r="S52" s="18" t="e">
        <f t="shared" si="22"/>
        <v>#N/A</v>
      </c>
      <c r="T52" s="16" t="s">
        <v>2</v>
      </c>
      <c r="U52" s="19" t="str">
        <f t="shared" si="303"/>
        <v>BEIGNETS NATURE X5</v>
      </c>
      <c r="V52" s="20" t="e">
        <f t="shared" si="24"/>
        <v>#N/A</v>
      </c>
      <c r="W52" s="16" t="s">
        <v>13</v>
      </c>
      <c r="X52" s="17" t="e">
        <f t="shared" ref="X52:AD67" si="434">HLOOKUP(W52,pain,2,FALSE)</f>
        <v>#N/A</v>
      </c>
      <c r="Y52" s="18" t="e">
        <f t="shared" si="26"/>
        <v>#N/A</v>
      </c>
      <c r="Z52" s="16" t="s">
        <v>13</v>
      </c>
      <c r="AA52" s="19" t="e">
        <f t="shared" ref="AA52:AG67" si="435">HLOOKUP(Z52,pain,2,FALSE)</f>
        <v>#N/A</v>
      </c>
      <c r="AB52" s="20" t="e">
        <f t="shared" si="28"/>
        <v>#N/A</v>
      </c>
      <c r="AC52" s="16" t="s">
        <v>13</v>
      </c>
      <c r="AD52" s="17" t="e">
        <f t="shared" si="434"/>
        <v>#N/A</v>
      </c>
      <c r="AE52" s="18" t="e">
        <f t="shared" si="29"/>
        <v>#N/A</v>
      </c>
      <c r="AF52" s="16" t="s">
        <v>13</v>
      </c>
      <c r="AG52" s="19" t="e">
        <f t="shared" si="435"/>
        <v>#N/A</v>
      </c>
      <c r="AH52" s="20" t="e">
        <f t="shared" si="30"/>
        <v>#N/A</v>
      </c>
      <c r="AI52" s="16" t="s">
        <v>13</v>
      </c>
      <c r="AJ52" s="17" t="e">
        <f t="shared" ref="AJ52" si="436">HLOOKUP(AI52,pain,2,FALSE)</f>
        <v>#N/A</v>
      </c>
      <c r="AK52" s="18" t="e">
        <f t="shared" si="32"/>
        <v>#N/A</v>
      </c>
      <c r="AL52" s="16" t="s">
        <v>13</v>
      </c>
      <c r="AM52" s="19" t="e">
        <f t="shared" ref="AM52" si="437">HLOOKUP(AL52,pain,2,FALSE)</f>
        <v>#N/A</v>
      </c>
      <c r="AN52" s="20" t="e">
        <f t="shared" si="34"/>
        <v>#N/A</v>
      </c>
      <c r="AO52" s="16" t="s">
        <v>13</v>
      </c>
      <c r="AP52" s="17" t="e">
        <f t="shared" ref="AP52" si="438">HLOOKUP(AO52,pain,2,FALSE)</f>
        <v>#N/A</v>
      </c>
      <c r="AQ52" s="18" t="e">
        <f t="shared" si="36"/>
        <v>#N/A</v>
      </c>
      <c r="AR52" s="16" t="s">
        <v>13</v>
      </c>
      <c r="AS52" s="19" t="e">
        <f t="shared" ref="AS52" si="439">HLOOKUP(AR52,pain,2,FALSE)</f>
        <v>#N/A</v>
      </c>
      <c r="AT52" s="20" t="e">
        <f t="shared" si="38"/>
        <v>#N/A</v>
      </c>
      <c r="AU52" s="16" t="s">
        <v>13</v>
      </c>
      <c r="AV52" s="17" t="e">
        <f t="shared" ref="AV52" si="440">HLOOKUP(AU52,pain,2,FALSE)</f>
        <v>#N/A</v>
      </c>
      <c r="AW52" s="18" t="e">
        <f t="shared" si="40"/>
        <v>#N/A</v>
      </c>
      <c r="AX52" s="16" t="s">
        <v>13</v>
      </c>
      <c r="AY52" s="19" t="e">
        <f t="shared" ref="AY52" si="441">HLOOKUP(AX52,pain,2,FALSE)</f>
        <v>#N/A</v>
      </c>
      <c r="AZ52" s="20" t="e">
        <f t="shared" si="42"/>
        <v>#N/A</v>
      </c>
      <c r="BA52" s="16" t="s">
        <v>13</v>
      </c>
      <c r="BB52" s="17" t="e">
        <f t="shared" ref="BB52" si="442">HLOOKUP(BA52,pain,2,FALSE)</f>
        <v>#N/A</v>
      </c>
      <c r="BC52" s="18" t="e">
        <f t="shared" si="44"/>
        <v>#N/A</v>
      </c>
      <c r="BD52" s="16" t="s">
        <v>13</v>
      </c>
      <c r="BE52" s="19" t="e">
        <f t="shared" ref="BE52" si="443">HLOOKUP(BD52,pain,2,FALSE)</f>
        <v>#N/A</v>
      </c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</row>
    <row r="53" spans="1:189" ht="21.75" thickTop="1" thickBot="1" x14ac:dyDescent="0.35">
      <c r="A53" s="22"/>
      <c r="B53" s="13">
        <f>[1]SAADA!B5</f>
        <v>0</v>
      </c>
      <c r="C53" s="14">
        <f>[1]SAADA!C5</f>
        <v>0</v>
      </c>
      <c r="D53" s="15" t="e">
        <f t="shared" si="297"/>
        <v>#N/A</v>
      </c>
      <c r="E53" s="16" t="s">
        <v>13</v>
      </c>
      <c r="F53" s="17" t="e">
        <f t="shared" si="298"/>
        <v>#N/A</v>
      </c>
      <c r="G53" s="18" t="e">
        <f t="shared" si="14"/>
        <v>#N/A</v>
      </c>
      <c r="H53" s="16" t="s">
        <v>13</v>
      </c>
      <c r="I53" s="19" t="e">
        <f t="shared" si="299"/>
        <v>#N/A</v>
      </c>
      <c r="J53" s="20" t="e">
        <f t="shared" si="208"/>
        <v>#N/A</v>
      </c>
      <c r="K53" s="16" t="s">
        <v>13</v>
      </c>
      <c r="L53" s="17" t="e">
        <f t="shared" si="300"/>
        <v>#N/A</v>
      </c>
      <c r="M53" s="18" t="e">
        <f t="shared" si="18"/>
        <v>#N/A</v>
      </c>
      <c r="N53" s="16" t="s">
        <v>2</v>
      </c>
      <c r="O53" s="19" t="str">
        <f t="shared" si="301"/>
        <v>BEIGNETS NATURE X5</v>
      </c>
      <c r="P53" s="20" t="e">
        <f t="shared" si="20"/>
        <v>#N/A</v>
      </c>
      <c r="Q53" s="16" t="s">
        <v>13</v>
      </c>
      <c r="R53" s="17" t="e">
        <f t="shared" si="302"/>
        <v>#N/A</v>
      </c>
      <c r="S53" s="18" t="e">
        <f t="shared" si="22"/>
        <v>#N/A</v>
      </c>
      <c r="T53" s="16" t="s">
        <v>2</v>
      </c>
      <c r="U53" s="19" t="str">
        <f t="shared" si="303"/>
        <v>BEIGNETS NATURE X5</v>
      </c>
      <c r="V53" s="20" t="e">
        <f t="shared" si="24"/>
        <v>#N/A</v>
      </c>
      <c r="W53" s="16" t="s">
        <v>13</v>
      </c>
      <c r="X53" s="17" t="e">
        <f t="shared" si="434"/>
        <v>#N/A</v>
      </c>
      <c r="Y53" s="18" t="e">
        <f t="shared" si="26"/>
        <v>#N/A</v>
      </c>
      <c r="Z53" s="16" t="s">
        <v>13</v>
      </c>
      <c r="AA53" s="19" t="e">
        <f t="shared" si="435"/>
        <v>#N/A</v>
      </c>
      <c r="AB53" s="20" t="e">
        <f t="shared" si="28"/>
        <v>#N/A</v>
      </c>
      <c r="AC53" s="16" t="s">
        <v>13</v>
      </c>
      <c r="AD53" s="17" t="e">
        <f t="shared" si="434"/>
        <v>#N/A</v>
      </c>
      <c r="AE53" s="18" t="e">
        <f t="shared" si="29"/>
        <v>#N/A</v>
      </c>
      <c r="AF53" s="16" t="s">
        <v>13</v>
      </c>
      <c r="AG53" s="19" t="e">
        <f t="shared" si="435"/>
        <v>#N/A</v>
      </c>
      <c r="AH53" s="20" t="e">
        <f t="shared" si="30"/>
        <v>#N/A</v>
      </c>
      <c r="AI53" s="16" t="s">
        <v>13</v>
      </c>
      <c r="AJ53" s="17" t="e">
        <f t="shared" ref="AJ53" si="444">HLOOKUP(AI53,pain,2,FALSE)</f>
        <v>#N/A</v>
      </c>
      <c r="AK53" s="18" t="e">
        <f t="shared" si="32"/>
        <v>#N/A</v>
      </c>
      <c r="AL53" s="16" t="s">
        <v>13</v>
      </c>
      <c r="AM53" s="19" t="e">
        <f t="shared" ref="AM53" si="445">HLOOKUP(AL53,pain,2,FALSE)</f>
        <v>#N/A</v>
      </c>
      <c r="AN53" s="20" t="e">
        <f t="shared" si="34"/>
        <v>#N/A</v>
      </c>
      <c r="AO53" s="16" t="s">
        <v>13</v>
      </c>
      <c r="AP53" s="17" t="e">
        <f t="shared" ref="AP53" si="446">HLOOKUP(AO53,pain,2,FALSE)</f>
        <v>#N/A</v>
      </c>
      <c r="AQ53" s="18" t="e">
        <f t="shared" si="36"/>
        <v>#N/A</v>
      </c>
      <c r="AR53" s="16" t="s">
        <v>13</v>
      </c>
      <c r="AS53" s="19" t="e">
        <f t="shared" ref="AS53" si="447">HLOOKUP(AR53,pain,2,FALSE)</f>
        <v>#N/A</v>
      </c>
      <c r="AT53" s="20" t="e">
        <f t="shared" si="38"/>
        <v>#N/A</v>
      </c>
      <c r="AU53" s="16" t="s">
        <v>13</v>
      </c>
      <c r="AV53" s="17" t="e">
        <f t="shared" ref="AV53" si="448">HLOOKUP(AU53,pain,2,FALSE)</f>
        <v>#N/A</v>
      </c>
      <c r="AW53" s="18" t="e">
        <f t="shared" si="40"/>
        <v>#N/A</v>
      </c>
      <c r="AX53" s="16" t="s">
        <v>13</v>
      </c>
      <c r="AY53" s="19" t="e">
        <f t="shared" ref="AY53" si="449">HLOOKUP(AX53,pain,2,FALSE)</f>
        <v>#N/A</v>
      </c>
      <c r="AZ53" s="20" t="e">
        <f t="shared" si="42"/>
        <v>#N/A</v>
      </c>
      <c r="BA53" s="16" t="s">
        <v>13</v>
      </c>
      <c r="BB53" s="17" t="e">
        <f t="shared" ref="BB53" si="450">HLOOKUP(BA53,pain,2,FALSE)</f>
        <v>#N/A</v>
      </c>
      <c r="BC53" s="18" t="e">
        <f t="shared" si="44"/>
        <v>#N/A</v>
      </c>
      <c r="BD53" s="16" t="s">
        <v>13</v>
      </c>
      <c r="BE53" s="19" t="e">
        <f t="shared" ref="BE53" si="451">HLOOKUP(BD53,pain,2,FALSE)</f>
        <v>#N/A</v>
      </c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</row>
    <row r="54" spans="1:189" ht="21.75" thickTop="1" thickBot="1" x14ac:dyDescent="0.35">
      <c r="A54" s="24"/>
      <c r="B54" s="13">
        <f>[1]CALAVARA!B5</f>
        <v>0</v>
      </c>
      <c r="C54" s="14">
        <f>[1]CALAVARA!C5</f>
        <v>0</v>
      </c>
      <c r="D54" s="15" t="e">
        <f t="shared" si="297"/>
        <v>#N/A</v>
      </c>
      <c r="E54" s="16" t="s">
        <v>13</v>
      </c>
      <c r="F54" s="17" t="e">
        <f t="shared" si="298"/>
        <v>#N/A</v>
      </c>
      <c r="G54" s="18" t="e">
        <f t="shared" si="14"/>
        <v>#N/A</v>
      </c>
      <c r="H54" s="16" t="s">
        <v>13</v>
      </c>
      <c r="I54" s="19" t="e">
        <f t="shared" si="299"/>
        <v>#N/A</v>
      </c>
      <c r="J54" s="20" t="e">
        <f t="shared" si="208"/>
        <v>#N/A</v>
      </c>
      <c r="K54" s="16" t="s">
        <v>13</v>
      </c>
      <c r="L54" s="17" t="e">
        <f t="shared" si="300"/>
        <v>#N/A</v>
      </c>
      <c r="M54" s="18" t="e">
        <f t="shared" si="18"/>
        <v>#N/A</v>
      </c>
      <c r="N54" s="16" t="s">
        <v>2</v>
      </c>
      <c r="O54" s="19" t="str">
        <f t="shared" si="301"/>
        <v>BEIGNETS NATURE X5</v>
      </c>
      <c r="P54" s="20" t="e">
        <f t="shared" si="20"/>
        <v>#N/A</v>
      </c>
      <c r="Q54" s="16" t="s">
        <v>13</v>
      </c>
      <c r="R54" s="17" t="e">
        <f t="shared" si="302"/>
        <v>#N/A</v>
      </c>
      <c r="S54" s="18" t="e">
        <f t="shared" si="22"/>
        <v>#N/A</v>
      </c>
      <c r="T54" s="16" t="s">
        <v>2</v>
      </c>
      <c r="U54" s="19" t="str">
        <f t="shared" si="303"/>
        <v>BEIGNETS NATURE X5</v>
      </c>
      <c r="V54" s="20" t="e">
        <f t="shared" si="24"/>
        <v>#N/A</v>
      </c>
      <c r="W54" s="16" t="s">
        <v>13</v>
      </c>
      <c r="X54" s="17" t="e">
        <f t="shared" si="434"/>
        <v>#N/A</v>
      </c>
      <c r="Y54" s="18" t="e">
        <f t="shared" si="26"/>
        <v>#N/A</v>
      </c>
      <c r="Z54" s="16" t="s">
        <v>13</v>
      </c>
      <c r="AA54" s="19" t="e">
        <f t="shared" si="435"/>
        <v>#N/A</v>
      </c>
      <c r="AB54" s="20" t="e">
        <f t="shared" si="28"/>
        <v>#N/A</v>
      </c>
      <c r="AC54" s="16" t="s">
        <v>13</v>
      </c>
      <c r="AD54" s="17" t="e">
        <f t="shared" si="434"/>
        <v>#N/A</v>
      </c>
      <c r="AE54" s="18" t="e">
        <f t="shared" si="29"/>
        <v>#N/A</v>
      </c>
      <c r="AF54" s="16" t="s">
        <v>13</v>
      </c>
      <c r="AG54" s="19" t="e">
        <f t="shared" si="435"/>
        <v>#N/A</v>
      </c>
      <c r="AH54" s="20" t="e">
        <f t="shared" si="30"/>
        <v>#N/A</v>
      </c>
      <c r="AI54" s="16" t="s">
        <v>13</v>
      </c>
      <c r="AJ54" s="17" t="e">
        <f t="shared" ref="AJ54" si="452">HLOOKUP(AI54,pain,2,FALSE)</f>
        <v>#N/A</v>
      </c>
      <c r="AK54" s="18" t="e">
        <f t="shared" si="32"/>
        <v>#N/A</v>
      </c>
      <c r="AL54" s="16" t="s">
        <v>13</v>
      </c>
      <c r="AM54" s="19" t="e">
        <f t="shared" ref="AM54" si="453">HLOOKUP(AL54,pain,2,FALSE)</f>
        <v>#N/A</v>
      </c>
      <c r="AN54" s="20" t="e">
        <f t="shared" si="34"/>
        <v>#N/A</v>
      </c>
      <c r="AO54" s="16" t="s">
        <v>13</v>
      </c>
      <c r="AP54" s="17" t="e">
        <f t="shared" ref="AP54" si="454">HLOOKUP(AO54,pain,2,FALSE)</f>
        <v>#N/A</v>
      </c>
      <c r="AQ54" s="18" t="e">
        <f t="shared" si="36"/>
        <v>#N/A</v>
      </c>
      <c r="AR54" s="16" t="s">
        <v>13</v>
      </c>
      <c r="AS54" s="19" t="e">
        <f t="shared" ref="AS54" si="455">HLOOKUP(AR54,pain,2,FALSE)</f>
        <v>#N/A</v>
      </c>
      <c r="AT54" s="20" t="e">
        <f t="shared" si="38"/>
        <v>#N/A</v>
      </c>
      <c r="AU54" s="16" t="s">
        <v>13</v>
      </c>
      <c r="AV54" s="17" t="e">
        <f t="shared" ref="AV54" si="456">HLOOKUP(AU54,pain,2,FALSE)</f>
        <v>#N/A</v>
      </c>
      <c r="AW54" s="18" t="e">
        <f t="shared" si="40"/>
        <v>#N/A</v>
      </c>
      <c r="AX54" s="16" t="s">
        <v>13</v>
      </c>
      <c r="AY54" s="19" t="e">
        <f t="shared" ref="AY54" si="457">HLOOKUP(AX54,pain,2,FALSE)</f>
        <v>#N/A</v>
      </c>
      <c r="AZ54" s="20" t="e">
        <f t="shared" si="42"/>
        <v>#N/A</v>
      </c>
      <c r="BA54" s="16" t="s">
        <v>13</v>
      </c>
      <c r="BB54" s="17" t="e">
        <f t="shared" ref="BB54" si="458">HLOOKUP(BA54,pain,2,FALSE)</f>
        <v>#N/A</v>
      </c>
      <c r="BC54" s="18" t="e">
        <f t="shared" si="44"/>
        <v>#N/A</v>
      </c>
      <c r="BD54" s="16" t="s">
        <v>13</v>
      </c>
      <c r="BE54" s="19" t="e">
        <f t="shared" ref="BE54" si="459">HLOOKUP(BD54,pain,2,FALSE)</f>
        <v>#N/A</v>
      </c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</row>
    <row r="55" spans="1:189" ht="21.75" thickTop="1" thickBot="1" x14ac:dyDescent="0.35">
      <c r="A55" s="24"/>
      <c r="B55" s="13">
        <f>'[1]GOETGUELUCK Mickael'!B5</f>
        <v>0</v>
      </c>
      <c r="C55" s="14">
        <f>'[1]GOETGUELUCK Mickael'!C5</f>
        <v>0</v>
      </c>
      <c r="D55" s="15" t="e">
        <f t="shared" si="297"/>
        <v>#N/A</v>
      </c>
      <c r="E55" s="16" t="s">
        <v>13</v>
      </c>
      <c r="F55" s="17" t="e">
        <f t="shared" si="298"/>
        <v>#N/A</v>
      </c>
      <c r="G55" s="18" t="e">
        <f t="shared" si="14"/>
        <v>#N/A</v>
      </c>
      <c r="H55" s="16" t="s">
        <v>13</v>
      </c>
      <c r="I55" s="19" t="e">
        <f t="shared" si="299"/>
        <v>#N/A</v>
      </c>
      <c r="J55" s="20" t="e">
        <f t="shared" si="208"/>
        <v>#N/A</v>
      </c>
      <c r="K55" s="16" t="s">
        <v>13</v>
      </c>
      <c r="L55" s="17" t="e">
        <f t="shared" si="300"/>
        <v>#N/A</v>
      </c>
      <c r="M55" s="18" t="e">
        <f t="shared" si="18"/>
        <v>#N/A</v>
      </c>
      <c r="N55" s="16" t="s">
        <v>2</v>
      </c>
      <c r="O55" s="19" t="str">
        <f t="shared" si="301"/>
        <v>BEIGNETS NATURE X5</v>
      </c>
      <c r="P55" s="20" t="e">
        <f t="shared" si="20"/>
        <v>#N/A</v>
      </c>
      <c r="Q55" s="16" t="s">
        <v>13</v>
      </c>
      <c r="R55" s="17" t="e">
        <f t="shared" si="302"/>
        <v>#N/A</v>
      </c>
      <c r="S55" s="18" t="e">
        <f t="shared" si="22"/>
        <v>#N/A</v>
      </c>
      <c r="T55" s="16" t="s">
        <v>2</v>
      </c>
      <c r="U55" s="19" t="str">
        <f t="shared" si="303"/>
        <v>BEIGNETS NATURE X5</v>
      </c>
      <c r="V55" s="20" t="e">
        <f t="shared" si="24"/>
        <v>#N/A</v>
      </c>
      <c r="W55" s="16" t="s">
        <v>13</v>
      </c>
      <c r="X55" s="17" t="e">
        <f t="shared" si="434"/>
        <v>#N/A</v>
      </c>
      <c r="Y55" s="18" t="e">
        <f t="shared" si="26"/>
        <v>#N/A</v>
      </c>
      <c r="Z55" s="16" t="s">
        <v>13</v>
      </c>
      <c r="AA55" s="19" t="e">
        <f t="shared" si="435"/>
        <v>#N/A</v>
      </c>
      <c r="AB55" s="20" t="e">
        <f t="shared" si="28"/>
        <v>#N/A</v>
      </c>
      <c r="AC55" s="16" t="s">
        <v>13</v>
      </c>
      <c r="AD55" s="17" t="e">
        <f t="shared" si="434"/>
        <v>#N/A</v>
      </c>
      <c r="AE55" s="18" t="e">
        <f t="shared" si="29"/>
        <v>#N/A</v>
      </c>
      <c r="AF55" s="16" t="s">
        <v>13</v>
      </c>
      <c r="AG55" s="19" t="e">
        <f t="shared" si="435"/>
        <v>#N/A</v>
      </c>
      <c r="AH55" s="20" t="e">
        <f t="shared" si="30"/>
        <v>#N/A</v>
      </c>
      <c r="AI55" s="16" t="s">
        <v>13</v>
      </c>
      <c r="AJ55" s="17" t="e">
        <f t="shared" ref="AJ55" si="460">HLOOKUP(AI55,pain,2,FALSE)</f>
        <v>#N/A</v>
      </c>
      <c r="AK55" s="18" t="e">
        <f t="shared" si="32"/>
        <v>#N/A</v>
      </c>
      <c r="AL55" s="16" t="s">
        <v>13</v>
      </c>
      <c r="AM55" s="19" t="e">
        <f t="shared" ref="AM55" si="461">HLOOKUP(AL55,pain,2,FALSE)</f>
        <v>#N/A</v>
      </c>
      <c r="AN55" s="20" t="e">
        <f t="shared" si="34"/>
        <v>#N/A</v>
      </c>
      <c r="AO55" s="16" t="s">
        <v>13</v>
      </c>
      <c r="AP55" s="17" t="e">
        <f t="shared" ref="AP55" si="462">HLOOKUP(AO55,pain,2,FALSE)</f>
        <v>#N/A</v>
      </c>
      <c r="AQ55" s="18" t="e">
        <f t="shared" si="36"/>
        <v>#N/A</v>
      </c>
      <c r="AR55" s="16" t="s">
        <v>13</v>
      </c>
      <c r="AS55" s="19" t="e">
        <f t="shared" ref="AS55" si="463">HLOOKUP(AR55,pain,2,FALSE)</f>
        <v>#N/A</v>
      </c>
      <c r="AT55" s="20" t="e">
        <f t="shared" si="38"/>
        <v>#N/A</v>
      </c>
      <c r="AU55" s="16" t="s">
        <v>13</v>
      </c>
      <c r="AV55" s="17" t="e">
        <f t="shared" ref="AV55" si="464">HLOOKUP(AU55,pain,2,FALSE)</f>
        <v>#N/A</v>
      </c>
      <c r="AW55" s="18" t="e">
        <f t="shared" si="40"/>
        <v>#N/A</v>
      </c>
      <c r="AX55" s="16" t="s">
        <v>13</v>
      </c>
      <c r="AY55" s="19" t="e">
        <f t="shared" ref="AY55" si="465">HLOOKUP(AX55,pain,2,FALSE)</f>
        <v>#N/A</v>
      </c>
      <c r="AZ55" s="20" t="e">
        <f t="shared" si="42"/>
        <v>#N/A</v>
      </c>
      <c r="BA55" s="16" t="s">
        <v>13</v>
      </c>
      <c r="BB55" s="17" t="e">
        <f t="shared" ref="BB55" si="466">HLOOKUP(BA55,pain,2,FALSE)</f>
        <v>#N/A</v>
      </c>
      <c r="BC55" s="18" t="e">
        <f t="shared" si="44"/>
        <v>#N/A</v>
      </c>
      <c r="BD55" s="16" t="s">
        <v>13</v>
      </c>
      <c r="BE55" s="19" t="e">
        <f t="shared" ref="BE55" si="467">HLOOKUP(BD55,pain,2,FALSE)</f>
        <v>#N/A</v>
      </c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</row>
    <row r="56" spans="1:189" ht="21.75" thickTop="1" thickBot="1" x14ac:dyDescent="0.35">
      <c r="A56" s="24"/>
      <c r="B56" s="13">
        <f>'[1]GOOSE Julien'!B5</f>
        <v>0</v>
      </c>
      <c r="C56" s="14">
        <f>'[1]GOOSE Julien'!C5</f>
        <v>0</v>
      </c>
      <c r="D56" s="15" t="e">
        <f t="shared" si="297"/>
        <v>#N/A</v>
      </c>
      <c r="E56" s="16" t="s">
        <v>13</v>
      </c>
      <c r="F56" s="17" t="e">
        <f t="shared" si="298"/>
        <v>#N/A</v>
      </c>
      <c r="G56" s="18" t="e">
        <f t="shared" si="14"/>
        <v>#N/A</v>
      </c>
      <c r="H56" s="16" t="s">
        <v>13</v>
      </c>
      <c r="I56" s="19" t="e">
        <f t="shared" si="299"/>
        <v>#N/A</v>
      </c>
      <c r="J56" s="20" t="e">
        <f t="shared" si="208"/>
        <v>#N/A</v>
      </c>
      <c r="K56" s="16" t="s">
        <v>13</v>
      </c>
      <c r="L56" s="17" t="e">
        <f t="shared" si="300"/>
        <v>#N/A</v>
      </c>
      <c r="M56" s="18" t="e">
        <f t="shared" si="18"/>
        <v>#N/A</v>
      </c>
      <c r="N56" s="16" t="s">
        <v>2</v>
      </c>
      <c r="O56" s="19" t="str">
        <f t="shared" si="301"/>
        <v>BEIGNETS NATURE X5</v>
      </c>
      <c r="P56" s="20" t="e">
        <f t="shared" si="20"/>
        <v>#N/A</v>
      </c>
      <c r="Q56" s="16" t="s">
        <v>13</v>
      </c>
      <c r="R56" s="17" t="e">
        <f t="shared" si="302"/>
        <v>#N/A</v>
      </c>
      <c r="S56" s="18" t="e">
        <f t="shared" si="22"/>
        <v>#N/A</v>
      </c>
      <c r="T56" s="16" t="s">
        <v>2</v>
      </c>
      <c r="U56" s="19" t="str">
        <f t="shared" si="303"/>
        <v>BEIGNETS NATURE X5</v>
      </c>
      <c r="V56" s="20" t="e">
        <f t="shared" si="24"/>
        <v>#N/A</v>
      </c>
      <c r="W56" s="16" t="s">
        <v>13</v>
      </c>
      <c r="X56" s="17" t="e">
        <f t="shared" si="434"/>
        <v>#N/A</v>
      </c>
      <c r="Y56" s="18" t="e">
        <f t="shared" si="26"/>
        <v>#N/A</v>
      </c>
      <c r="Z56" s="16" t="s">
        <v>13</v>
      </c>
      <c r="AA56" s="19" t="e">
        <f t="shared" si="435"/>
        <v>#N/A</v>
      </c>
      <c r="AB56" s="20" t="e">
        <f t="shared" si="28"/>
        <v>#N/A</v>
      </c>
      <c r="AC56" s="16" t="s">
        <v>13</v>
      </c>
      <c r="AD56" s="17" t="e">
        <f t="shared" si="434"/>
        <v>#N/A</v>
      </c>
      <c r="AE56" s="18" t="e">
        <f t="shared" si="29"/>
        <v>#N/A</v>
      </c>
      <c r="AF56" s="16" t="s">
        <v>13</v>
      </c>
      <c r="AG56" s="19" t="e">
        <f t="shared" si="435"/>
        <v>#N/A</v>
      </c>
      <c r="AH56" s="20" t="e">
        <f t="shared" si="30"/>
        <v>#N/A</v>
      </c>
      <c r="AI56" s="16" t="s">
        <v>13</v>
      </c>
      <c r="AJ56" s="17" t="e">
        <f t="shared" ref="AJ56" si="468">HLOOKUP(AI56,pain,2,FALSE)</f>
        <v>#N/A</v>
      </c>
      <c r="AK56" s="18" t="e">
        <f t="shared" si="32"/>
        <v>#N/A</v>
      </c>
      <c r="AL56" s="16" t="s">
        <v>13</v>
      </c>
      <c r="AM56" s="19" t="e">
        <f t="shared" ref="AM56" si="469">HLOOKUP(AL56,pain,2,FALSE)</f>
        <v>#N/A</v>
      </c>
      <c r="AN56" s="20" t="e">
        <f t="shared" si="34"/>
        <v>#N/A</v>
      </c>
      <c r="AO56" s="16" t="s">
        <v>13</v>
      </c>
      <c r="AP56" s="17" t="e">
        <f t="shared" ref="AP56" si="470">HLOOKUP(AO56,pain,2,FALSE)</f>
        <v>#N/A</v>
      </c>
      <c r="AQ56" s="18" t="e">
        <f t="shared" si="36"/>
        <v>#N/A</v>
      </c>
      <c r="AR56" s="16" t="s">
        <v>13</v>
      </c>
      <c r="AS56" s="19" t="e">
        <f t="shared" ref="AS56" si="471">HLOOKUP(AR56,pain,2,FALSE)</f>
        <v>#N/A</v>
      </c>
      <c r="AT56" s="20" t="e">
        <f t="shared" si="38"/>
        <v>#N/A</v>
      </c>
      <c r="AU56" s="16" t="s">
        <v>13</v>
      </c>
      <c r="AV56" s="17" t="e">
        <f t="shared" ref="AV56" si="472">HLOOKUP(AU56,pain,2,FALSE)</f>
        <v>#N/A</v>
      </c>
      <c r="AW56" s="18" t="e">
        <f t="shared" si="40"/>
        <v>#N/A</v>
      </c>
      <c r="AX56" s="16" t="s">
        <v>13</v>
      </c>
      <c r="AY56" s="19" t="e">
        <f t="shared" ref="AY56" si="473">HLOOKUP(AX56,pain,2,FALSE)</f>
        <v>#N/A</v>
      </c>
      <c r="AZ56" s="20" t="e">
        <f t="shared" si="42"/>
        <v>#N/A</v>
      </c>
      <c r="BA56" s="16" t="s">
        <v>13</v>
      </c>
      <c r="BB56" s="17" t="e">
        <f t="shared" ref="BB56" si="474">HLOOKUP(BA56,pain,2,FALSE)</f>
        <v>#N/A</v>
      </c>
      <c r="BC56" s="18" t="e">
        <f t="shared" si="44"/>
        <v>#N/A</v>
      </c>
      <c r="BD56" s="16" t="s">
        <v>13</v>
      </c>
      <c r="BE56" s="19" t="e">
        <f t="shared" ref="BE56" si="475">HLOOKUP(BD56,pain,2,FALSE)</f>
        <v>#N/A</v>
      </c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</row>
    <row r="57" spans="1:189" ht="21.75" thickTop="1" thickBot="1" x14ac:dyDescent="0.35">
      <c r="A57" s="24"/>
      <c r="B57" s="13">
        <f>'[1]WILTORD Matthieu'!B5</f>
        <v>0</v>
      </c>
      <c r="C57" s="14">
        <f>'[1]WILTORD Matthieu'!C5</f>
        <v>0</v>
      </c>
      <c r="D57" s="15" t="e">
        <f t="shared" si="297"/>
        <v>#N/A</v>
      </c>
      <c r="E57" s="16" t="s">
        <v>13</v>
      </c>
      <c r="F57" s="17" t="e">
        <f t="shared" si="298"/>
        <v>#N/A</v>
      </c>
      <c r="G57" s="18" t="e">
        <f t="shared" si="14"/>
        <v>#N/A</v>
      </c>
      <c r="H57" s="16" t="s">
        <v>13</v>
      </c>
      <c r="I57" s="19" t="e">
        <f t="shared" si="299"/>
        <v>#N/A</v>
      </c>
      <c r="J57" s="20" t="e">
        <f t="shared" si="208"/>
        <v>#N/A</v>
      </c>
      <c r="K57" s="16" t="s">
        <v>13</v>
      </c>
      <c r="L57" s="17" t="e">
        <f t="shared" si="300"/>
        <v>#N/A</v>
      </c>
      <c r="M57" s="18" t="e">
        <f t="shared" si="18"/>
        <v>#N/A</v>
      </c>
      <c r="N57" s="16" t="s">
        <v>2</v>
      </c>
      <c r="O57" s="19" t="str">
        <f t="shared" si="301"/>
        <v>BEIGNETS NATURE X5</v>
      </c>
      <c r="P57" s="20" t="e">
        <f t="shared" si="20"/>
        <v>#N/A</v>
      </c>
      <c r="Q57" s="16" t="s">
        <v>13</v>
      </c>
      <c r="R57" s="17" t="e">
        <f t="shared" si="302"/>
        <v>#N/A</v>
      </c>
      <c r="S57" s="18" t="e">
        <f t="shared" si="22"/>
        <v>#N/A</v>
      </c>
      <c r="T57" s="16" t="s">
        <v>2</v>
      </c>
      <c r="U57" s="19" t="str">
        <f t="shared" si="303"/>
        <v>BEIGNETS NATURE X5</v>
      </c>
      <c r="V57" s="20" t="e">
        <f t="shared" si="24"/>
        <v>#N/A</v>
      </c>
      <c r="W57" s="16" t="s">
        <v>13</v>
      </c>
      <c r="X57" s="17" t="e">
        <f t="shared" si="434"/>
        <v>#N/A</v>
      </c>
      <c r="Y57" s="18" t="e">
        <f t="shared" si="26"/>
        <v>#N/A</v>
      </c>
      <c r="Z57" s="16" t="s">
        <v>13</v>
      </c>
      <c r="AA57" s="19" t="e">
        <f t="shared" si="435"/>
        <v>#N/A</v>
      </c>
      <c r="AB57" s="20" t="e">
        <f t="shared" si="28"/>
        <v>#N/A</v>
      </c>
      <c r="AC57" s="16" t="s">
        <v>13</v>
      </c>
      <c r="AD57" s="17" t="e">
        <f t="shared" si="434"/>
        <v>#N/A</v>
      </c>
      <c r="AE57" s="18" t="e">
        <f t="shared" si="29"/>
        <v>#N/A</v>
      </c>
      <c r="AF57" s="16" t="s">
        <v>13</v>
      </c>
      <c r="AG57" s="19" t="e">
        <f t="shared" si="435"/>
        <v>#N/A</v>
      </c>
      <c r="AH57" s="20" t="e">
        <f t="shared" si="30"/>
        <v>#N/A</v>
      </c>
      <c r="AI57" s="16" t="s">
        <v>13</v>
      </c>
      <c r="AJ57" s="17" t="e">
        <f t="shared" ref="AJ57" si="476">HLOOKUP(AI57,pain,2,FALSE)</f>
        <v>#N/A</v>
      </c>
      <c r="AK57" s="18" t="e">
        <f t="shared" si="32"/>
        <v>#N/A</v>
      </c>
      <c r="AL57" s="16" t="s">
        <v>13</v>
      </c>
      <c r="AM57" s="19" t="e">
        <f t="shared" ref="AM57" si="477">HLOOKUP(AL57,pain,2,FALSE)</f>
        <v>#N/A</v>
      </c>
      <c r="AN57" s="20" t="e">
        <f t="shared" si="34"/>
        <v>#N/A</v>
      </c>
      <c r="AO57" s="16" t="s">
        <v>13</v>
      </c>
      <c r="AP57" s="17" t="e">
        <f t="shared" ref="AP57" si="478">HLOOKUP(AO57,pain,2,FALSE)</f>
        <v>#N/A</v>
      </c>
      <c r="AQ57" s="18" t="e">
        <f t="shared" si="36"/>
        <v>#N/A</v>
      </c>
      <c r="AR57" s="16" t="s">
        <v>13</v>
      </c>
      <c r="AS57" s="19" t="e">
        <f t="shared" ref="AS57" si="479">HLOOKUP(AR57,pain,2,FALSE)</f>
        <v>#N/A</v>
      </c>
      <c r="AT57" s="20" t="e">
        <f t="shared" si="38"/>
        <v>#N/A</v>
      </c>
      <c r="AU57" s="16" t="s">
        <v>13</v>
      </c>
      <c r="AV57" s="17" t="e">
        <f t="shared" ref="AV57" si="480">HLOOKUP(AU57,pain,2,FALSE)</f>
        <v>#N/A</v>
      </c>
      <c r="AW57" s="18" t="e">
        <f t="shared" si="40"/>
        <v>#N/A</v>
      </c>
      <c r="AX57" s="16" t="s">
        <v>13</v>
      </c>
      <c r="AY57" s="19" t="e">
        <f t="shared" ref="AY57" si="481">HLOOKUP(AX57,pain,2,FALSE)</f>
        <v>#N/A</v>
      </c>
      <c r="AZ57" s="20" t="e">
        <f t="shared" si="42"/>
        <v>#N/A</v>
      </c>
      <c r="BA57" s="16" t="s">
        <v>13</v>
      </c>
      <c r="BB57" s="17" t="e">
        <f t="shared" ref="BB57" si="482">HLOOKUP(BA57,pain,2,FALSE)</f>
        <v>#N/A</v>
      </c>
      <c r="BC57" s="18" t="e">
        <f t="shared" si="44"/>
        <v>#N/A</v>
      </c>
      <c r="BD57" s="16" t="s">
        <v>13</v>
      </c>
      <c r="BE57" s="19" t="e">
        <f t="shared" ref="BE57" si="483">HLOOKUP(BD57,pain,2,FALSE)</f>
        <v>#N/A</v>
      </c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</row>
    <row r="58" spans="1:189" ht="21.75" thickTop="1" thickBot="1" x14ac:dyDescent="0.35">
      <c r="A58" s="25"/>
      <c r="B58" s="13">
        <f>'[1]GENTNER '!B5</f>
        <v>0</v>
      </c>
      <c r="C58" s="14">
        <f>'[1]GENTNER '!C5</f>
        <v>0</v>
      </c>
      <c r="D58" s="15" t="e">
        <f t="shared" si="297"/>
        <v>#N/A</v>
      </c>
      <c r="E58" s="16" t="s">
        <v>13</v>
      </c>
      <c r="F58" s="17" t="e">
        <f t="shared" si="298"/>
        <v>#N/A</v>
      </c>
      <c r="G58" s="18" t="e">
        <f t="shared" si="14"/>
        <v>#N/A</v>
      </c>
      <c r="H58" s="16" t="s">
        <v>13</v>
      </c>
      <c r="I58" s="19" t="e">
        <f t="shared" si="299"/>
        <v>#N/A</v>
      </c>
      <c r="J58" s="20" t="e">
        <f t="shared" si="208"/>
        <v>#N/A</v>
      </c>
      <c r="K58" s="16" t="s">
        <v>13</v>
      </c>
      <c r="L58" s="17" t="e">
        <f t="shared" si="300"/>
        <v>#N/A</v>
      </c>
      <c r="M58" s="18" t="e">
        <f t="shared" si="18"/>
        <v>#N/A</v>
      </c>
      <c r="N58" s="16" t="s">
        <v>2</v>
      </c>
      <c r="O58" s="19" t="str">
        <f t="shared" si="301"/>
        <v>BEIGNETS NATURE X5</v>
      </c>
      <c r="P58" s="20" t="e">
        <f t="shared" si="20"/>
        <v>#N/A</v>
      </c>
      <c r="Q58" s="16" t="s">
        <v>13</v>
      </c>
      <c r="R58" s="17" t="e">
        <f t="shared" si="302"/>
        <v>#N/A</v>
      </c>
      <c r="S58" s="18" t="e">
        <f t="shared" si="22"/>
        <v>#N/A</v>
      </c>
      <c r="T58" s="16" t="s">
        <v>2</v>
      </c>
      <c r="U58" s="19" t="str">
        <f t="shared" si="303"/>
        <v>BEIGNETS NATURE X5</v>
      </c>
      <c r="V58" s="20" t="e">
        <f t="shared" si="24"/>
        <v>#N/A</v>
      </c>
      <c r="W58" s="16" t="s">
        <v>13</v>
      </c>
      <c r="X58" s="17" t="e">
        <f t="shared" si="434"/>
        <v>#N/A</v>
      </c>
      <c r="Y58" s="18" t="e">
        <f t="shared" si="26"/>
        <v>#N/A</v>
      </c>
      <c r="Z58" s="16" t="s">
        <v>13</v>
      </c>
      <c r="AA58" s="19" t="e">
        <f t="shared" si="435"/>
        <v>#N/A</v>
      </c>
      <c r="AB58" s="20" t="e">
        <f t="shared" si="28"/>
        <v>#N/A</v>
      </c>
      <c r="AC58" s="16" t="s">
        <v>13</v>
      </c>
      <c r="AD58" s="17" t="e">
        <f t="shared" si="434"/>
        <v>#N/A</v>
      </c>
      <c r="AE58" s="18" t="e">
        <f t="shared" si="29"/>
        <v>#N/A</v>
      </c>
      <c r="AF58" s="16" t="s">
        <v>13</v>
      </c>
      <c r="AG58" s="19" t="e">
        <f t="shared" si="435"/>
        <v>#N/A</v>
      </c>
      <c r="AH58" s="20" t="e">
        <f t="shared" si="30"/>
        <v>#N/A</v>
      </c>
      <c r="AI58" s="16" t="s">
        <v>13</v>
      </c>
      <c r="AJ58" s="17" t="e">
        <f t="shared" ref="AJ58" si="484">HLOOKUP(AI58,pain,2,FALSE)</f>
        <v>#N/A</v>
      </c>
      <c r="AK58" s="18" t="e">
        <f t="shared" si="32"/>
        <v>#N/A</v>
      </c>
      <c r="AL58" s="16" t="s">
        <v>13</v>
      </c>
      <c r="AM58" s="19" t="e">
        <f t="shared" ref="AM58" si="485">HLOOKUP(AL58,pain,2,FALSE)</f>
        <v>#N/A</v>
      </c>
      <c r="AN58" s="20" t="e">
        <f t="shared" si="34"/>
        <v>#N/A</v>
      </c>
      <c r="AO58" s="16" t="s">
        <v>13</v>
      </c>
      <c r="AP58" s="17" t="e">
        <f t="shared" ref="AP58" si="486">HLOOKUP(AO58,pain,2,FALSE)</f>
        <v>#N/A</v>
      </c>
      <c r="AQ58" s="18" t="e">
        <f t="shared" si="36"/>
        <v>#N/A</v>
      </c>
      <c r="AR58" s="16" t="s">
        <v>13</v>
      </c>
      <c r="AS58" s="19" t="e">
        <f t="shared" ref="AS58" si="487">HLOOKUP(AR58,pain,2,FALSE)</f>
        <v>#N/A</v>
      </c>
      <c r="AT58" s="20" t="e">
        <f t="shared" si="38"/>
        <v>#N/A</v>
      </c>
      <c r="AU58" s="16" t="s">
        <v>13</v>
      </c>
      <c r="AV58" s="17" t="e">
        <f t="shared" ref="AV58" si="488">HLOOKUP(AU58,pain,2,FALSE)</f>
        <v>#N/A</v>
      </c>
      <c r="AW58" s="18" t="e">
        <f t="shared" si="40"/>
        <v>#N/A</v>
      </c>
      <c r="AX58" s="16" t="s">
        <v>13</v>
      </c>
      <c r="AY58" s="19" t="e">
        <f t="shared" ref="AY58" si="489">HLOOKUP(AX58,pain,2,FALSE)</f>
        <v>#N/A</v>
      </c>
      <c r="AZ58" s="20" t="e">
        <f t="shared" si="42"/>
        <v>#N/A</v>
      </c>
      <c r="BA58" s="16" t="s">
        <v>13</v>
      </c>
      <c r="BB58" s="17" t="e">
        <f t="shared" ref="BB58" si="490">HLOOKUP(BA58,pain,2,FALSE)</f>
        <v>#N/A</v>
      </c>
      <c r="BC58" s="18" t="e">
        <f t="shared" si="44"/>
        <v>#N/A</v>
      </c>
      <c r="BD58" s="16" t="s">
        <v>13</v>
      </c>
      <c r="BE58" s="19" t="e">
        <f t="shared" ref="BE58" si="491">HLOOKUP(BD58,pain,2,FALSE)</f>
        <v>#N/A</v>
      </c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</row>
    <row r="59" spans="1:189" ht="21.75" thickTop="1" thickBot="1" x14ac:dyDescent="0.35">
      <c r="A59" s="25"/>
      <c r="B59" s="13">
        <f>'[1]GERY Philippe'!B5</f>
        <v>0</v>
      </c>
      <c r="C59" s="14">
        <f>'[1]GERY Philippe'!C5</f>
        <v>0</v>
      </c>
      <c r="D59" s="15" t="e">
        <f t="shared" si="297"/>
        <v>#N/A</v>
      </c>
      <c r="E59" s="16" t="s">
        <v>13</v>
      </c>
      <c r="F59" s="17" t="e">
        <f t="shared" si="298"/>
        <v>#N/A</v>
      </c>
      <c r="G59" s="18" t="e">
        <f t="shared" si="14"/>
        <v>#N/A</v>
      </c>
      <c r="H59" s="16" t="s">
        <v>13</v>
      </c>
      <c r="I59" s="19" t="e">
        <f t="shared" si="299"/>
        <v>#N/A</v>
      </c>
      <c r="J59" s="20" t="e">
        <f t="shared" si="208"/>
        <v>#N/A</v>
      </c>
      <c r="K59" s="16" t="s">
        <v>13</v>
      </c>
      <c r="L59" s="17" t="e">
        <f t="shared" si="300"/>
        <v>#N/A</v>
      </c>
      <c r="M59" s="18" t="e">
        <f t="shared" si="18"/>
        <v>#N/A</v>
      </c>
      <c r="N59" s="16" t="s">
        <v>2</v>
      </c>
      <c r="O59" s="19" t="str">
        <f t="shared" si="301"/>
        <v>BEIGNETS NATURE X5</v>
      </c>
      <c r="P59" s="20" t="e">
        <f t="shared" si="20"/>
        <v>#N/A</v>
      </c>
      <c r="Q59" s="16" t="s">
        <v>13</v>
      </c>
      <c r="R59" s="17" t="e">
        <f t="shared" si="302"/>
        <v>#N/A</v>
      </c>
      <c r="S59" s="18" t="e">
        <f t="shared" si="22"/>
        <v>#N/A</v>
      </c>
      <c r="T59" s="16" t="s">
        <v>2</v>
      </c>
      <c r="U59" s="19" t="str">
        <f t="shared" si="303"/>
        <v>BEIGNETS NATURE X5</v>
      </c>
      <c r="V59" s="20" t="e">
        <f t="shared" si="24"/>
        <v>#N/A</v>
      </c>
      <c r="W59" s="16" t="s">
        <v>13</v>
      </c>
      <c r="X59" s="17" t="e">
        <f t="shared" si="434"/>
        <v>#N/A</v>
      </c>
      <c r="Y59" s="18" t="e">
        <f t="shared" si="26"/>
        <v>#N/A</v>
      </c>
      <c r="Z59" s="16" t="s">
        <v>13</v>
      </c>
      <c r="AA59" s="19" t="e">
        <f t="shared" si="435"/>
        <v>#N/A</v>
      </c>
      <c r="AB59" s="20" t="e">
        <f t="shared" si="28"/>
        <v>#N/A</v>
      </c>
      <c r="AC59" s="16" t="s">
        <v>13</v>
      </c>
      <c r="AD59" s="17" t="e">
        <f t="shared" si="434"/>
        <v>#N/A</v>
      </c>
      <c r="AE59" s="18" t="e">
        <f t="shared" si="29"/>
        <v>#N/A</v>
      </c>
      <c r="AF59" s="16" t="s">
        <v>13</v>
      </c>
      <c r="AG59" s="19" t="e">
        <f t="shared" si="435"/>
        <v>#N/A</v>
      </c>
      <c r="AH59" s="20" t="e">
        <f t="shared" si="30"/>
        <v>#N/A</v>
      </c>
      <c r="AI59" s="16" t="s">
        <v>13</v>
      </c>
      <c r="AJ59" s="17" t="e">
        <f t="shared" ref="AJ59" si="492">HLOOKUP(AI59,pain,2,FALSE)</f>
        <v>#N/A</v>
      </c>
      <c r="AK59" s="18" t="e">
        <f t="shared" si="32"/>
        <v>#N/A</v>
      </c>
      <c r="AL59" s="16" t="s">
        <v>13</v>
      </c>
      <c r="AM59" s="19" t="e">
        <f t="shared" ref="AM59" si="493">HLOOKUP(AL59,pain,2,FALSE)</f>
        <v>#N/A</v>
      </c>
      <c r="AN59" s="20" t="e">
        <f t="shared" si="34"/>
        <v>#N/A</v>
      </c>
      <c r="AO59" s="16" t="s">
        <v>13</v>
      </c>
      <c r="AP59" s="17" t="e">
        <f t="shared" ref="AP59" si="494">HLOOKUP(AO59,pain,2,FALSE)</f>
        <v>#N/A</v>
      </c>
      <c r="AQ59" s="18" t="e">
        <f t="shared" si="36"/>
        <v>#N/A</v>
      </c>
      <c r="AR59" s="16" t="s">
        <v>13</v>
      </c>
      <c r="AS59" s="19" t="e">
        <f t="shared" ref="AS59" si="495">HLOOKUP(AR59,pain,2,FALSE)</f>
        <v>#N/A</v>
      </c>
      <c r="AT59" s="20" t="e">
        <f t="shared" si="38"/>
        <v>#N/A</v>
      </c>
      <c r="AU59" s="16" t="s">
        <v>13</v>
      </c>
      <c r="AV59" s="17" t="e">
        <f t="shared" ref="AV59" si="496">HLOOKUP(AU59,pain,2,FALSE)</f>
        <v>#N/A</v>
      </c>
      <c r="AW59" s="18" t="e">
        <f t="shared" si="40"/>
        <v>#N/A</v>
      </c>
      <c r="AX59" s="16" t="s">
        <v>13</v>
      </c>
      <c r="AY59" s="19" t="e">
        <f t="shared" ref="AY59" si="497">HLOOKUP(AX59,pain,2,FALSE)</f>
        <v>#N/A</v>
      </c>
      <c r="AZ59" s="20" t="e">
        <f t="shared" si="42"/>
        <v>#N/A</v>
      </c>
      <c r="BA59" s="16" t="s">
        <v>13</v>
      </c>
      <c r="BB59" s="17" t="e">
        <f t="shared" ref="BB59" si="498">HLOOKUP(BA59,pain,2,FALSE)</f>
        <v>#N/A</v>
      </c>
      <c r="BC59" s="18" t="e">
        <f t="shared" si="44"/>
        <v>#N/A</v>
      </c>
      <c r="BD59" s="16" t="s">
        <v>13</v>
      </c>
      <c r="BE59" s="19" t="e">
        <f t="shared" ref="BE59" si="499">HLOOKUP(BD59,pain,2,FALSE)</f>
        <v>#N/A</v>
      </c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</row>
    <row r="60" spans="1:189" ht="21.75" thickTop="1" thickBot="1" x14ac:dyDescent="0.35">
      <c r="A60" s="25"/>
      <c r="B60" s="13">
        <f>'[1]MALADRY Pierre'!B5</f>
        <v>0</v>
      </c>
      <c r="C60" s="14">
        <f>'[1]MALADRY Pierre'!C5</f>
        <v>0</v>
      </c>
      <c r="D60" s="15" t="e">
        <f t="shared" si="297"/>
        <v>#N/A</v>
      </c>
      <c r="E60" s="16" t="s">
        <v>13</v>
      </c>
      <c r="F60" s="17" t="e">
        <f t="shared" si="298"/>
        <v>#N/A</v>
      </c>
      <c r="G60" s="18" t="e">
        <f t="shared" si="14"/>
        <v>#N/A</v>
      </c>
      <c r="H60" s="16" t="s">
        <v>13</v>
      </c>
      <c r="I60" s="19" t="e">
        <f t="shared" si="299"/>
        <v>#N/A</v>
      </c>
      <c r="J60" s="20" t="e">
        <f t="shared" si="208"/>
        <v>#N/A</v>
      </c>
      <c r="K60" s="16" t="s">
        <v>13</v>
      </c>
      <c r="L60" s="17" t="e">
        <f t="shared" si="300"/>
        <v>#N/A</v>
      </c>
      <c r="M60" s="18" t="e">
        <f t="shared" si="18"/>
        <v>#N/A</v>
      </c>
      <c r="N60" s="16" t="s">
        <v>2</v>
      </c>
      <c r="O60" s="19" t="str">
        <f t="shared" si="301"/>
        <v>BEIGNETS NATURE X5</v>
      </c>
      <c r="P60" s="20" t="e">
        <f t="shared" si="20"/>
        <v>#N/A</v>
      </c>
      <c r="Q60" s="16" t="s">
        <v>13</v>
      </c>
      <c r="R60" s="17" t="e">
        <f t="shared" si="302"/>
        <v>#N/A</v>
      </c>
      <c r="S60" s="18" t="e">
        <f t="shared" si="22"/>
        <v>#N/A</v>
      </c>
      <c r="T60" s="16" t="s">
        <v>2</v>
      </c>
      <c r="U60" s="19" t="str">
        <f t="shared" si="303"/>
        <v>BEIGNETS NATURE X5</v>
      </c>
      <c r="V60" s="20" t="e">
        <f t="shared" si="24"/>
        <v>#N/A</v>
      </c>
      <c r="W60" s="16" t="s">
        <v>13</v>
      </c>
      <c r="X60" s="17" t="e">
        <f t="shared" si="434"/>
        <v>#N/A</v>
      </c>
      <c r="Y60" s="18" t="e">
        <f t="shared" si="26"/>
        <v>#N/A</v>
      </c>
      <c r="Z60" s="16" t="s">
        <v>13</v>
      </c>
      <c r="AA60" s="19" t="e">
        <f t="shared" si="435"/>
        <v>#N/A</v>
      </c>
      <c r="AB60" s="20" t="e">
        <f t="shared" si="28"/>
        <v>#N/A</v>
      </c>
      <c r="AC60" s="16" t="s">
        <v>13</v>
      </c>
      <c r="AD60" s="17" t="e">
        <f t="shared" si="434"/>
        <v>#N/A</v>
      </c>
      <c r="AE60" s="18" t="e">
        <f t="shared" si="29"/>
        <v>#N/A</v>
      </c>
      <c r="AF60" s="16" t="s">
        <v>13</v>
      </c>
      <c r="AG60" s="19" t="e">
        <f t="shared" si="435"/>
        <v>#N/A</v>
      </c>
      <c r="AH60" s="20" t="e">
        <f t="shared" si="30"/>
        <v>#N/A</v>
      </c>
      <c r="AI60" s="16" t="s">
        <v>13</v>
      </c>
      <c r="AJ60" s="17" t="e">
        <f t="shared" ref="AJ60" si="500">HLOOKUP(AI60,pain,2,FALSE)</f>
        <v>#N/A</v>
      </c>
      <c r="AK60" s="18" t="e">
        <f t="shared" si="32"/>
        <v>#N/A</v>
      </c>
      <c r="AL60" s="16" t="s">
        <v>13</v>
      </c>
      <c r="AM60" s="19" t="e">
        <f t="shared" ref="AM60" si="501">HLOOKUP(AL60,pain,2,FALSE)</f>
        <v>#N/A</v>
      </c>
      <c r="AN60" s="20" t="e">
        <f t="shared" si="34"/>
        <v>#N/A</v>
      </c>
      <c r="AO60" s="16" t="s">
        <v>13</v>
      </c>
      <c r="AP60" s="17" t="e">
        <f t="shared" ref="AP60" si="502">HLOOKUP(AO60,pain,2,FALSE)</f>
        <v>#N/A</v>
      </c>
      <c r="AQ60" s="18" t="e">
        <f t="shared" si="36"/>
        <v>#N/A</v>
      </c>
      <c r="AR60" s="16" t="s">
        <v>13</v>
      </c>
      <c r="AS60" s="19" t="e">
        <f t="shared" ref="AS60" si="503">HLOOKUP(AR60,pain,2,FALSE)</f>
        <v>#N/A</v>
      </c>
      <c r="AT60" s="20" t="e">
        <f t="shared" si="38"/>
        <v>#N/A</v>
      </c>
      <c r="AU60" s="16" t="s">
        <v>13</v>
      </c>
      <c r="AV60" s="17" t="e">
        <f t="shared" ref="AV60" si="504">HLOOKUP(AU60,pain,2,FALSE)</f>
        <v>#N/A</v>
      </c>
      <c r="AW60" s="18" t="e">
        <f t="shared" si="40"/>
        <v>#N/A</v>
      </c>
      <c r="AX60" s="16" t="s">
        <v>13</v>
      </c>
      <c r="AY60" s="19" t="e">
        <f t="shared" ref="AY60" si="505">HLOOKUP(AX60,pain,2,FALSE)</f>
        <v>#N/A</v>
      </c>
      <c r="AZ60" s="20" t="e">
        <f t="shared" si="42"/>
        <v>#N/A</v>
      </c>
      <c r="BA60" s="16" t="s">
        <v>13</v>
      </c>
      <c r="BB60" s="17" t="e">
        <f t="shared" ref="BB60" si="506">HLOOKUP(BA60,pain,2,FALSE)</f>
        <v>#N/A</v>
      </c>
      <c r="BC60" s="18" t="e">
        <f t="shared" si="44"/>
        <v>#N/A</v>
      </c>
      <c r="BD60" s="16" t="s">
        <v>13</v>
      </c>
      <c r="BE60" s="19" t="e">
        <f t="shared" ref="BE60" si="507">HLOOKUP(BD60,pain,2,FALSE)</f>
        <v>#N/A</v>
      </c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</row>
    <row r="61" spans="1:189" ht="21.75" thickTop="1" thickBot="1" x14ac:dyDescent="0.35">
      <c r="A61" s="25"/>
      <c r="B61" s="13">
        <f>'[1]NICOD Florian'!B5</f>
        <v>0</v>
      </c>
      <c r="C61" s="14">
        <f>'[1]NICOD Florian'!C5</f>
        <v>0</v>
      </c>
      <c r="D61" s="15" t="e">
        <f t="shared" si="297"/>
        <v>#N/A</v>
      </c>
      <c r="E61" s="16" t="s">
        <v>13</v>
      </c>
      <c r="F61" s="17" t="e">
        <f t="shared" si="298"/>
        <v>#N/A</v>
      </c>
      <c r="G61" s="18" t="e">
        <f t="shared" si="14"/>
        <v>#N/A</v>
      </c>
      <c r="H61" s="16" t="s">
        <v>13</v>
      </c>
      <c r="I61" s="19" t="e">
        <f t="shared" si="299"/>
        <v>#N/A</v>
      </c>
      <c r="J61" s="20" t="e">
        <f t="shared" si="208"/>
        <v>#N/A</v>
      </c>
      <c r="K61" s="16" t="s">
        <v>13</v>
      </c>
      <c r="L61" s="17" t="e">
        <f t="shared" si="300"/>
        <v>#N/A</v>
      </c>
      <c r="M61" s="18" t="e">
        <f t="shared" si="18"/>
        <v>#N/A</v>
      </c>
      <c r="N61" s="16" t="s">
        <v>2</v>
      </c>
      <c r="O61" s="19" t="str">
        <f t="shared" si="301"/>
        <v>BEIGNETS NATURE X5</v>
      </c>
      <c r="P61" s="20" t="e">
        <f t="shared" si="20"/>
        <v>#N/A</v>
      </c>
      <c r="Q61" s="16" t="s">
        <v>13</v>
      </c>
      <c r="R61" s="17" t="e">
        <f t="shared" si="302"/>
        <v>#N/A</v>
      </c>
      <c r="S61" s="18" t="e">
        <f t="shared" si="22"/>
        <v>#N/A</v>
      </c>
      <c r="T61" s="16" t="s">
        <v>2</v>
      </c>
      <c r="U61" s="19" t="str">
        <f t="shared" si="303"/>
        <v>BEIGNETS NATURE X5</v>
      </c>
      <c r="V61" s="20" t="e">
        <f t="shared" si="24"/>
        <v>#N/A</v>
      </c>
      <c r="W61" s="16" t="s">
        <v>13</v>
      </c>
      <c r="X61" s="17" t="e">
        <f t="shared" si="434"/>
        <v>#N/A</v>
      </c>
      <c r="Y61" s="18" t="e">
        <f t="shared" si="26"/>
        <v>#N/A</v>
      </c>
      <c r="Z61" s="16" t="s">
        <v>13</v>
      </c>
      <c r="AA61" s="19" t="e">
        <f t="shared" si="435"/>
        <v>#N/A</v>
      </c>
      <c r="AB61" s="20" t="e">
        <f t="shared" si="28"/>
        <v>#N/A</v>
      </c>
      <c r="AC61" s="16" t="s">
        <v>13</v>
      </c>
      <c r="AD61" s="17" t="e">
        <f t="shared" si="434"/>
        <v>#N/A</v>
      </c>
      <c r="AE61" s="18" t="e">
        <f t="shared" si="29"/>
        <v>#N/A</v>
      </c>
      <c r="AF61" s="16" t="s">
        <v>13</v>
      </c>
      <c r="AG61" s="19" t="e">
        <f t="shared" si="435"/>
        <v>#N/A</v>
      </c>
      <c r="AH61" s="20" t="e">
        <f t="shared" si="30"/>
        <v>#N/A</v>
      </c>
      <c r="AI61" s="16" t="s">
        <v>13</v>
      </c>
      <c r="AJ61" s="17" t="e">
        <f t="shared" ref="AJ61" si="508">HLOOKUP(AI61,pain,2,FALSE)</f>
        <v>#N/A</v>
      </c>
      <c r="AK61" s="18" t="e">
        <f t="shared" si="32"/>
        <v>#N/A</v>
      </c>
      <c r="AL61" s="16" t="s">
        <v>13</v>
      </c>
      <c r="AM61" s="19" t="e">
        <f t="shared" ref="AM61" si="509">HLOOKUP(AL61,pain,2,FALSE)</f>
        <v>#N/A</v>
      </c>
      <c r="AN61" s="20" t="e">
        <f t="shared" si="34"/>
        <v>#N/A</v>
      </c>
      <c r="AO61" s="16" t="s">
        <v>13</v>
      </c>
      <c r="AP61" s="17" t="e">
        <f t="shared" ref="AP61" si="510">HLOOKUP(AO61,pain,2,FALSE)</f>
        <v>#N/A</v>
      </c>
      <c r="AQ61" s="18" t="e">
        <f t="shared" si="36"/>
        <v>#N/A</v>
      </c>
      <c r="AR61" s="16" t="s">
        <v>13</v>
      </c>
      <c r="AS61" s="19" t="e">
        <f t="shared" ref="AS61" si="511">HLOOKUP(AR61,pain,2,FALSE)</f>
        <v>#N/A</v>
      </c>
      <c r="AT61" s="20" t="e">
        <f t="shared" si="38"/>
        <v>#N/A</v>
      </c>
      <c r="AU61" s="16" t="s">
        <v>13</v>
      </c>
      <c r="AV61" s="17" t="e">
        <f t="shared" ref="AV61" si="512">HLOOKUP(AU61,pain,2,FALSE)</f>
        <v>#N/A</v>
      </c>
      <c r="AW61" s="18" t="e">
        <f t="shared" si="40"/>
        <v>#N/A</v>
      </c>
      <c r="AX61" s="16" t="s">
        <v>13</v>
      </c>
      <c r="AY61" s="19" t="e">
        <f t="shared" ref="AY61" si="513">HLOOKUP(AX61,pain,2,FALSE)</f>
        <v>#N/A</v>
      </c>
      <c r="AZ61" s="20" t="e">
        <f t="shared" si="42"/>
        <v>#N/A</v>
      </c>
      <c r="BA61" s="16" t="s">
        <v>13</v>
      </c>
      <c r="BB61" s="17" t="e">
        <f t="shared" ref="BB61" si="514">HLOOKUP(BA61,pain,2,FALSE)</f>
        <v>#N/A</v>
      </c>
      <c r="BC61" s="18" t="e">
        <f t="shared" si="44"/>
        <v>#N/A</v>
      </c>
      <c r="BD61" s="16" t="s">
        <v>13</v>
      </c>
      <c r="BE61" s="19" t="e">
        <f t="shared" ref="BE61" si="515">HLOOKUP(BD61,pain,2,FALSE)</f>
        <v>#N/A</v>
      </c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</row>
    <row r="62" spans="1:189" ht="21.75" thickTop="1" thickBot="1" x14ac:dyDescent="0.35">
      <c r="A62" s="25"/>
      <c r="B62" s="13">
        <f>'[1]PALACIO Tancrede'!B5</f>
        <v>0</v>
      </c>
      <c r="C62" s="14">
        <f>'[1]PALACIO Tancrede'!C5</f>
        <v>0</v>
      </c>
      <c r="D62" s="15" t="e">
        <f t="shared" si="297"/>
        <v>#N/A</v>
      </c>
      <c r="E62" s="16" t="s">
        <v>13</v>
      </c>
      <c r="F62" s="17" t="e">
        <f t="shared" si="298"/>
        <v>#N/A</v>
      </c>
      <c r="G62" s="18" t="e">
        <f t="shared" si="14"/>
        <v>#N/A</v>
      </c>
      <c r="H62" s="16" t="s">
        <v>13</v>
      </c>
      <c r="I62" s="19" t="e">
        <f t="shared" si="299"/>
        <v>#N/A</v>
      </c>
      <c r="J62" s="20" t="e">
        <f t="shared" si="208"/>
        <v>#N/A</v>
      </c>
      <c r="K62" s="16" t="s">
        <v>13</v>
      </c>
      <c r="L62" s="17" t="e">
        <f t="shared" si="300"/>
        <v>#N/A</v>
      </c>
      <c r="M62" s="18" t="e">
        <f t="shared" si="18"/>
        <v>#N/A</v>
      </c>
      <c r="N62" s="16" t="s">
        <v>2</v>
      </c>
      <c r="O62" s="19" t="str">
        <f t="shared" si="301"/>
        <v>BEIGNETS NATURE X5</v>
      </c>
      <c r="P62" s="20" t="e">
        <f t="shared" si="20"/>
        <v>#N/A</v>
      </c>
      <c r="Q62" s="16" t="s">
        <v>13</v>
      </c>
      <c r="R62" s="17" t="e">
        <f t="shared" si="302"/>
        <v>#N/A</v>
      </c>
      <c r="S62" s="18" t="e">
        <f t="shared" si="22"/>
        <v>#N/A</v>
      </c>
      <c r="T62" s="16" t="s">
        <v>2</v>
      </c>
      <c r="U62" s="19" t="str">
        <f t="shared" si="303"/>
        <v>BEIGNETS NATURE X5</v>
      </c>
      <c r="V62" s="20" t="e">
        <f t="shared" si="24"/>
        <v>#N/A</v>
      </c>
      <c r="W62" s="16" t="s">
        <v>13</v>
      </c>
      <c r="X62" s="17" t="e">
        <f t="shared" si="434"/>
        <v>#N/A</v>
      </c>
      <c r="Y62" s="18" t="e">
        <f t="shared" si="26"/>
        <v>#N/A</v>
      </c>
      <c r="Z62" s="16" t="s">
        <v>13</v>
      </c>
      <c r="AA62" s="19" t="e">
        <f t="shared" si="435"/>
        <v>#N/A</v>
      </c>
      <c r="AB62" s="20" t="e">
        <f t="shared" si="28"/>
        <v>#N/A</v>
      </c>
      <c r="AC62" s="16" t="s">
        <v>13</v>
      </c>
      <c r="AD62" s="17" t="e">
        <f t="shared" si="434"/>
        <v>#N/A</v>
      </c>
      <c r="AE62" s="18" t="e">
        <f t="shared" si="29"/>
        <v>#N/A</v>
      </c>
      <c r="AF62" s="16" t="s">
        <v>13</v>
      </c>
      <c r="AG62" s="19" t="e">
        <f t="shared" si="435"/>
        <v>#N/A</v>
      </c>
      <c r="AH62" s="20" t="e">
        <f t="shared" si="30"/>
        <v>#N/A</v>
      </c>
      <c r="AI62" s="16" t="s">
        <v>13</v>
      </c>
      <c r="AJ62" s="17" t="e">
        <f t="shared" ref="AJ62" si="516">HLOOKUP(AI62,pain,2,FALSE)</f>
        <v>#N/A</v>
      </c>
      <c r="AK62" s="18" t="e">
        <f t="shared" si="32"/>
        <v>#N/A</v>
      </c>
      <c r="AL62" s="16" t="s">
        <v>13</v>
      </c>
      <c r="AM62" s="19" t="e">
        <f t="shared" ref="AM62" si="517">HLOOKUP(AL62,pain,2,FALSE)</f>
        <v>#N/A</v>
      </c>
      <c r="AN62" s="20" t="e">
        <f t="shared" si="34"/>
        <v>#N/A</v>
      </c>
      <c r="AO62" s="16" t="s">
        <v>13</v>
      </c>
      <c r="AP62" s="17" t="e">
        <f t="shared" ref="AP62" si="518">HLOOKUP(AO62,pain,2,FALSE)</f>
        <v>#N/A</v>
      </c>
      <c r="AQ62" s="18" t="e">
        <f t="shared" si="36"/>
        <v>#N/A</v>
      </c>
      <c r="AR62" s="16" t="s">
        <v>13</v>
      </c>
      <c r="AS62" s="19" t="e">
        <f t="shared" ref="AS62" si="519">HLOOKUP(AR62,pain,2,FALSE)</f>
        <v>#N/A</v>
      </c>
      <c r="AT62" s="20" t="e">
        <f t="shared" si="38"/>
        <v>#N/A</v>
      </c>
      <c r="AU62" s="16" t="s">
        <v>13</v>
      </c>
      <c r="AV62" s="17" t="e">
        <f t="shared" ref="AV62" si="520">HLOOKUP(AU62,pain,2,FALSE)</f>
        <v>#N/A</v>
      </c>
      <c r="AW62" s="18" t="e">
        <f t="shared" si="40"/>
        <v>#N/A</v>
      </c>
      <c r="AX62" s="16" t="s">
        <v>13</v>
      </c>
      <c r="AY62" s="19" t="e">
        <f t="shared" ref="AY62" si="521">HLOOKUP(AX62,pain,2,FALSE)</f>
        <v>#N/A</v>
      </c>
      <c r="AZ62" s="20" t="e">
        <f t="shared" si="42"/>
        <v>#N/A</v>
      </c>
      <c r="BA62" s="16" t="s">
        <v>13</v>
      </c>
      <c r="BB62" s="17" t="e">
        <f t="shared" ref="BB62" si="522">HLOOKUP(BA62,pain,2,FALSE)</f>
        <v>#N/A</v>
      </c>
      <c r="BC62" s="18" t="e">
        <f t="shared" si="44"/>
        <v>#N/A</v>
      </c>
      <c r="BD62" s="16" t="s">
        <v>13</v>
      </c>
      <c r="BE62" s="19" t="e">
        <f t="shared" ref="BE62" si="523">HLOOKUP(BD62,pain,2,FALSE)</f>
        <v>#N/A</v>
      </c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</row>
    <row r="63" spans="1:189" ht="21.75" thickTop="1" thickBot="1" x14ac:dyDescent="0.35">
      <c r="A63" s="25"/>
      <c r="B63" s="13">
        <f>'[1]POUILLET Didier'!B5</f>
        <v>0</v>
      </c>
      <c r="C63" s="14">
        <f>'[1]POUILLET Didier'!C5</f>
        <v>0</v>
      </c>
      <c r="D63" s="15" t="e">
        <f t="shared" si="297"/>
        <v>#N/A</v>
      </c>
      <c r="E63" s="16" t="s">
        <v>13</v>
      </c>
      <c r="F63" s="17" t="e">
        <f t="shared" si="298"/>
        <v>#N/A</v>
      </c>
      <c r="G63" s="18" t="e">
        <f t="shared" si="14"/>
        <v>#N/A</v>
      </c>
      <c r="H63" s="16" t="s">
        <v>13</v>
      </c>
      <c r="I63" s="19" t="e">
        <f t="shared" si="299"/>
        <v>#N/A</v>
      </c>
      <c r="J63" s="20" t="e">
        <f t="shared" si="208"/>
        <v>#N/A</v>
      </c>
      <c r="K63" s="16" t="s">
        <v>13</v>
      </c>
      <c r="L63" s="17" t="e">
        <f t="shared" si="300"/>
        <v>#N/A</v>
      </c>
      <c r="M63" s="18" t="e">
        <f t="shared" si="18"/>
        <v>#N/A</v>
      </c>
      <c r="N63" s="16" t="s">
        <v>2</v>
      </c>
      <c r="O63" s="19" t="str">
        <f t="shared" si="301"/>
        <v>BEIGNETS NATURE X5</v>
      </c>
      <c r="P63" s="20" t="e">
        <f t="shared" si="20"/>
        <v>#N/A</v>
      </c>
      <c r="Q63" s="16" t="s">
        <v>13</v>
      </c>
      <c r="R63" s="17" t="e">
        <f t="shared" si="302"/>
        <v>#N/A</v>
      </c>
      <c r="S63" s="18" t="e">
        <f t="shared" si="22"/>
        <v>#N/A</v>
      </c>
      <c r="T63" s="16" t="s">
        <v>2</v>
      </c>
      <c r="U63" s="19" t="str">
        <f t="shared" si="303"/>
        <v>BEIGNETS NATURE X5</v>
      </c>
      <c r="V63" s="20" t="e">
        <f t="shared" si="24"/>
        <v>#N/A</v>
      </c>
      <c r="W63" s="16" t="s">
        <v>13</v>
      </c>
      <c r="X63" s="17" t="e">
        <f t="shared" si="434"/>
        <v>#N/A</v>
      </c>
      <c r="Y63" s="18" t="e">
        <f t="shared" si="26"/>
        <v>#N/A</v>
      </c>
      <c r="Z63" s="16" t="s">
        <v>13</v>
      </c>
      <c r="AA63" s="19" t="e">
        <f t="shared" si="435"/>
        <v>#N/A</v>
      </c>
      <c r="AB63" s="20" t="e">
        <f t="shared" si="28"/>
        <v>#N/A</v>
      </c>
      <c r="AC63" s="16" t="s">
        <v>13</v>
      </c>
      <c r="AD63" s="17" t="e">
        <f t="shared" si="434"/>
        <v>#N/A</v>
      </c>
      <c r="AE63" s="18" t="e">
        <f t="shared" si="29"/>
        <v>#N/A</v>
      </c>
      <c r="AF63" s="16" t="s">
        <v>13</v>
      </c>
      <c r="AG63" s="19" t="e">
        <f t="shared" si="435"/>
        <v>#N/A</v>
      </c>
      <c r="AH63" s="20" t="e">
        <f t="shared" si="30"/>
        <v>#N/A</v>
      </c>
      <c r="AI63" s="16" t="s">
        <v>13</v>
      </c>
      <c r="AJ63" s="17" t="e">
        <f t="shared" ref="AJ63" si="524">HLOOKUP(AI63,pain,2,FALSE)</f>
        <v>#N/A</v>
      </c>
      <c r="AK63" s="18" t="e">
        <f t="shared" si="32"/>
        <v>#N/A</v>
      </c>
      <c r="AL63" s="16" t="s">
        <v>13</v>
      </c>
      <c r="AM63" s="19" t="e">
        <f t="shared" ref="AM63" si="525">HLOOKUP(AL63,pain,2,FALSE)</f>
        <v>#N/A</v>
      </c>
      <c r="AN63" s="20" t="e">
        <f t="shared" si="34"/>
        <v>#N/A</v>
      </c>
      <c r="AO63" s="16" t="s">
        <v>13</v>
      </c>
      <c r="AP63" s="17" t="e">
        <f t="shared" ref="AP63" si="526">HLOOKUP(AO63,pain,2,FALSE)</f>
        <v>#N/A</v>
      </c>
      <c r="AQ63" s="18" t="e">
        <f t="shared" si="36"/>
        <v>#N/A</v>
      </c>
      <c r="AR63" s="16" t="s">
        <v>13</v>
      </c>
      <c r="AS63" s="19" t="e">
        <f t="shared" ref="AS63" si="527">HLOOKUP(AR63,pain,2,FALSE)</f>
        <v>#N/A</v>
      </c>
      <c r="AT63" s="20" t="e">
        <f t="shared" si="38"/>
        <v>#N/A</v>
      </c>
      <c r="AU63" s="16" t="s">
        <v>13</v>
      </c>
      <c r="AV63" s="17" t="e">
        <f t="shared" ref="AV63" si="528">HLOOKUP(AU63,pain,2,FALSE)</f>
        <v>#N/A</v>
      </c>
      <c r="AW63" s="18" t="e">
        <f t="shared" si="40"/>
        <v>#N/A</v>
      </c>
      <c r="AX63" s="16" t="s">
        <v>13</v>
      </c>
      <c r="AY63" s="19" t="e">
        <f t="shared" ref="AY63" si="529">HLOOKUP(AX63,pain,2,FALSE)</f>
        <v>#N/A</v>
      </c>
      <c r="AZ63" s="20" t="e">
        <f t="shared" si="42"/>
        <v>#N/A</v>
      </c>
      <c r="BA63" s="16" t="s">
        <v>13</v>
      </c>
      <c r="BB63" s="17" t="e">
        <f t="shared" ref="BB63" si="530">HLOOKUP(BA63,pain,2,FALSE)</f>
        <v>#N/A</v>
      </c>
      <c r="BC63" s="18" t="e">
        <f t="shared" si="44"/>
        <v>#N/A</v>
      </c>
      <c r="BD63" s="16" t="s">
        <v>13</v>
      </c>
      <c r="BE63" s="19" t="e">
        <f t="shared" ref="BE63" si="531">HLOOKUP(BD63,pain,2,FALSE)</f>
        <v>#N/A</v>
      </c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</row>
    <row r="64" spans="1:189" ht="21.75" thickTop="1" thickBot="1" x14ac:dyDescent="0.35">
      <c r="A64" s="25"/>
      <c r="B64" s="13">
        <f>'[1]VIRLIN Nicolas'!B5</f>
        <v>0</v>
      </c>
      <c r="C64" s="14">
        <f>'[1]VIRLIN Nicolas'!C5</f>
        <v>0</v>
      </c>
      <c r="D64" s="15" t="e">
        <f t="shared" si="297"/>
        <v>#N/A</v>
      </c>
      <c r="E64" s="16" t="s">
        <v>13</v>
      </c>
      <c r="F64" s="17" t="e">
        <f t="shared" si="298"/>
        <v>#N/A</v>
      </c>
      <c r="G64" s="18" t="e">
        <f t="shared" si="14"/>
        <v>#N/A</v>
      </c>
      <c r="H64" s="16" t="s">
        <v>13</v>
      </c>
      <c r="I64" s="19" t="e">
        <f t="shared" si="299"/>
        <v>#N/A</v>
      </c>
      <c r="J64" s="20" t="e">
        <f t="shared" si="208"/>
        <v>#N/A</v>
      </c>
      <c r="K64" s="16" t="s">
        <v>13</v>
      </c>
      <c r="L64" s="17" t="e">
        <f t="shared" si="300"/>
        <v>#N/A</v>
      </c>
      <c r="M64" s="18" t="e">
        <f t="shared" si="18"/>
        <v>#N/A</v>
      </c>
      <c r="N64" s="16" t="s">
        <v>2</v>
      </c>
      <c r="O64" s="19" t="str">
        <f t="shared" si="301"/>
        <v>BEIGNETS NATURE X5</v>
      </c>
      <c r="P64" s="20" t="e">
        <f t="shared" si="20"/>
        <v>#N/A</v>
      </c>
      <c r="Q64" s="16" t="s">
        <v>13</v>
      </c>
      <c r="R64" s="17" t="e">
        <f t="shared" si="302"/>
        <v>#N/A</v>
      </c>
      <c r="S64" s="18" t="e">
        <f t="shared" si="22"/>
        <v>#N/A</v>
      </c>
      <c r="T64" s="16" t="s">
        <v>2</v>
      </c>
      <c r="U64" s="19" t="str">
        <f t="shared" si="303"/>
        <v>BEIGNETS NATURE X5</v>
      </c>
      <c r="V64" s="20" t="e">
        <f t="shared" si="24"/>
        <v>#N/A</v>
      </c>
      <c r="W64" s="16" t="s">
        <v>13</v>
      </c>
      <c r="X64" s="17" t="e">
        <f t="shared" si="434"/>
        <v>#N/A</v>
      </c>
      <c r="Y64" s="18" t="e">
        <f t="shared" si="26"/>
        <v>#N/A</v>
      </c>
      <c r="Z64" s="16" t="s">
        <v>13</v>
      </c>
      <c r="AA64" s="19" t="e">
        <f t="shared" si="435"/>
        <v>#N/A</v>
      </c>
      <c r="AB64" s="20" t="e">
        <f t="shared" si="28"/>
        <v>#N/A</v>
      </c>
      <c r="AC64" s="16" t="s">
        <v>13</v>
      </c>
      <c r="AD64" s="17" t="e">
        <f t="shared" si="434"/>
        <v>#N/A</v>
      </c>
      <c r="AE64" s="18" t="e">
        <f t="shared" si="29"/>
        <v>#N/A</v>
      </c>
      <c r="AF64" s="16" t="s">
        <v>13</v>
      </c>
      <c r="AG64" s="19" t="e">
        <f t="shared" si="435"/>
        <v>#N/A</v>
      </c>
      <c r="AH64" s="20" t="e">
        <f t="shared" si="30"/>
        <v>#N/A</v>
      </c>
      <c r="AI64" s="16" t="s">
        <v>13</v>
      </c>
      <c r="AJ64" s="17" t="e">
        <f t="shared" ref="AJ64" si="532">HLOOKUP(AI64,pain,2,FALSE)</f>
        <v>#N/A</v>
      </c>
      <c r="AK64" s="18" t="e">
        <f t="shared" si="32"/>
        <v>#N/A</v>
      </c>
      <c r="AL64" s="16" t="s">
        <v>13</v>
      </c>
      <c r="AM64" s="19" t="e">
        <f t="shared" ref="AM64" si="533">HLOOKUP(AL64,pain,2,FALSE)</f>
        <v>#N/A</v>
      </c>
      <c r="AN64" s="20" t="e">
        <f t="shared" si="34"/>
        <v>#N/A</v>
      </c>
      <c r="AO64" s="16" t="s">
        <v>13</v>
      </c>
      <c r="AP64" s="17" t="e">
        <f t="shared" ref="AP64" si="534">HLOOKUP(AO64,pain,2,FALSE)</f>
        <v>#N/A</v>
      </c>
      <c r="AQ64" s="18" t="e">
        <f t="shared" si="36"/>
        <v>#N/A</v>
      </c>
      <c r="AR64" s="16" t="s">
        <v>13</v>
      </c>
      <c r="AS64" s="19" t="e">
        <f t="shared" ref="AS64" si="535">HLOOKUP(AR64,pain,2,FALSE)</f>
        <v>#N/A</v>
      </c>
      <c r="AT64" s="20" t="e">
        <f t="shared" si="38"/>
        <v>#N/A</v>
      </c>
      <c r="AU64" s="16" t="s">
        <v>13</v>
      </c>
      <c r="AV64" s="17" t="e">
        <f t="shared" ref="AV64" si="536">HLOOKUP(AU64,pain,2,FALSE)</f>
        <v>#N/A</v>
      </c>
      <c r="AW64" s="18" t="e">
        <f t="shared" si="40"/>
        <v>#N/A</v>
      </c>
      <c r="AX64" s="16" t="s">
        <v>13</v>
      </c>
      <c r="AY64" s="19" t="e">
        <f t="shared" ref="AY64" si="537">HLOOKUP(AX64,pain,2,FALSE)</f>
        <v>#N/A</v>
      </c>
      <c r="AZ64" s="20" t="e">
        <f t="shared" si="42"/>
        <v>#N/A</v>
      </c>
      <c r="BA64" s="16" t="s">
        <v>13</v>
      </c>
      <c r="BB64" s="17" t="e">
        <f t="shared" ref="BB64" si="538">HLOOKUP(BA64,pain,2,FALSE)</f>
        <v>#N/A</v>
      </c>
      <c r="BC64" s="18" t="e">
        <f t="shared" si="44"/>
        <v>#N/A</v>
      </c>
      <c r="BD64" s="16" t="s">
        <v>13</v>
      </c>
      <c r="BE64" s="19" t="e">
        <f t="shared" ref="BE64" si="539">HLOOKUP(BD64,pain,2,FALSE)</f>
        <v>#N/A</v>
      </c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</row>
    <row r="65" spans="1:189" ht="21.75" thickTop="1" thickBot="1" x14ac:dyDescent="0.35">
      <c r="A65" s="26"/>
      <c r="B65" s="13">
        <f>'[1]BASIR Mohamed'!B5</f>
        <v>0</v>
      </c>
      <c r="C65" s="14">
        <f>'[1]BASIR Mohamed'!C5</f>
        <v>0</v>
      </c>
      <c r="D65" s="15" t="e">
        <f t="shared" si="297"/>
        <v>#N/A</v>
      </c>
      <c r="E65" s="16" t="s">
        <v>13</v>
      </c>
      <c r="F65" s="17" t="e">
        <f t="shared" si="298"/>
        <v>#N/A</v>
      </c>
      <c r="G65" s="18" t="e">
        <f t="shared" si="14"/>
        <v>#N/A</v>
      </c>
      <c r="H65" s="16" t="s">
        <v>13</v>
      </c>
      <c r="I65" s="19" t="e">
        <f t="shared" si="299"/>
        <v>#N/A</v>
      </c>
      <c r="J65" s="20" t="e">
        <f t="shared" si="208"/>
        <v>#N/A</v>
      </c>
      <c r="K65" s="16" t="s">
        <v>13</v>
      </c>
      <c r="L65" s="17" t="e">
        <f t="shared" si="300"/>
        <v>#N/A</v>
      </c>
      <c r="M65" s="18" t="e">
        <f t="shared" si="18"/>
        <v>#N/A</v>
      </c>
      <c r="N65" s="16" t="s">
        <v>2</v>
      </c>
      <c r="O65" s="19" t="str">
        <f t="shared" si="301"/>
        <v>BEIGNETS NATURE X5</v>
      </c>
      <c r="P65" s="20" t="e">
        <f t="shared" si="20"/>
        <v>#N/A</v>
      </c>
      <c r="Q65" s="16" t="s">
        <v>13</v>
      </c>
      <c r="R65" s="17" t="e">
        <f t="shared" si="302"/>
        <v>#N/A</v>
      </c>
      <c r="S65" s="18" t="e">
        <f t="shared" si="22"/>
        <v>#N/A</v>
      </c>
      <c r="T65" s="16" t="s">
        <v>2</v>
      </c>
      <c r="U65" s="19" t="str">
        <f t="shared" si="303"/>
        <v>BEIGNETS NATURE X5</v>
      </c>
      <c r="V65" s="20" t="e">
        <f t="shared" si="24"/>
        <v>#N/A</v>
      </c>
      <c r="W65" s="16" t="s">
        <v>13</v>
      </c>
      <c r="X65" s="17" t="e">
        <f t="shared" si="434"/>
        <v>#N/A</v>
      </c>
      <c r="Y65" s="18" t="e">
        <f t="shared" si="26"/>
        <v>#N/A</v>
      </c>
      <c r="Z65" s="16" t="s">
        <v>13</v>
      </c>
      <c r="AA65" s="19" t="e">
        <f t="shared" si="435"/>
        <v>#N/A</v>
      </c>
      <c r="AB65" s="20" t="e">
        <f t="shared" si="28"/>
        <v>#N/A</v>
      </c>
      <c r="AC65" s="16" t="s">
        <v>13</v>
      </c>
      <c r="AD65" s="17" t="e">
        <f t="shared" si="434"/>
        <v>#N/A</v>
      </c>
      <c r="AE65" s="18" t="e">
        <f t="shared" si="29"/>
        <v>#N/A</v>
      </c>
      <c r="AF65" s="16" t="s">
        <v>13</v>
      </c>
      <c r="AG65" s="19" t="e">
        <f t="shared" si="435"/>
        <v>#N/A</v>
      </c>
      <c r="AH65" s="20" t="e">
        <f t="shared" si="30"/>
        <v>#N/A</v>
      </c>
      <c r="AI65" s="16" t="s">
        <v>13</v>
      </c>
      <c r="AJ65" s="17" t="e">
        <f t="shared" ref="AJ65" si="540">HLOOKUP(AI65,pain,2,FALSE)</f>
        <v>#N/A</v>
      </c>
      <c r="AK65" s="18" t="e">
        <f t="shared" si="32"/>
        <v>#N/A</v>
      </c>
      <c r="AL65" s="16" t="s">
        <v>13</v>
      </c>
      <c r="AM65" s="19" t="e">
        <f t="shared" ref="AM65" si="541">HLOOKUP(AL65,pain,2,FALSE)</f>
        <v>#N/A</v>
      </c>
      <c r="AN65" s="20" t="e">
        <f t="shared" si="34"/>
        <v>#N/A</v>
      </c>
      <c r="AO65" s="16" t="s">
        <v>13</v>
      </c>
      <c r="AP65" s="17" t="e">
        <f t="shared" ref="AP65" si="542">HLOOKUP(AO65,pain,2,FALSE)</f>
        <v>#N/A</v>
      </c>
      <c r="AQ65" s="18" t="e">
        <f t="shared" si="36"/>
        <v>#N/A</v>
      </c>
      <c r="AR65" s="16" t="s">
        <v>13</v>
      </c>
      <c r="AS65" s="19" t="e">
        <f t="shared" ref="AS65" si="543">HLOOKUP(AR65,pain,2,FALSE)</f>
        <v>#N/A</v>
      </c>
      <c r="AT65" s="20" t="e">
        <f t="shared" si="38"/>
        <v>#N/A</v>
      </c>
      <c r="AU65" s="16" t="s">
        <v>13</v>
      </c>
      <c r="AV65" s="17" t="e">
        <f t="shared" ref="AV65" si="544">HLOOKUP(AU65,pain,2,FALSE)</f>
        <v>#N/A</v>
      </c>
      <c r="AW65" s="18" t="e">
        <f t="shared" si="40"/>
        <v>#N/A</v>
      </c>
      <c r="AX65" s="16" t="s">
        <v>13</v>
      </c>
      <c r="AY65" s="19" t="e">
        <f t="shared" ref="AY65" si="545">HLOOKUP(AX65,pain,2,FALSE)</f>
        <v>#N/A</v>
      </c>
      <c r="AZ65" s="20" t="e">
        <f t="shared" si="42"/>
        <v>#N/A</v>
      </c>
      <c r="BA65" s="16" t="s">
        <v>13</v>
      </c>
      <c r="BB65" s="17" t="e">
        <f t="shared" ref="BB65" si="546">HLOOKUP(BA65,pain,2,FALSE)</f>
        <v>#N/A</v>
      </c>
      <c r="BC65" s="18" t="e">
        <f t="shared" si="44"/>
        <v>#N/A</v>
      </c>
      <c r="BD65" s="16" t="s">
        <v>13</v>
      </c>
      <c r="BE65" s="19" t="e">
        <f t="shared" ref="BE65" si="547">HLOOKUP(BD65,pain,2,FALSE)</f>
        <v>#N/A</v>
      </c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</row>
    <row r="66" spans="1:189" ht="21.75" thickTop="1" thickBot="1" x14ac:dyDescent="0.35">
      <c r="A66" s="26"/>
      <c r="B66" s="13">
        <f>[1]GERLIER!B5</f>
        <v>0</v>
      </c>
      <c r="C66" s="14">
        <f>[1]GERLIER!C5</f>
        <v>0</v>
      </c>
      <c r="D66" s="15" t="e">
        <f t="shared" si="297"/>
        <v>#N/A</v>
      </c>
      <c r="E66" s="16" t="s">
        <v>13</v>
      </c>
      <c r="F66" s="17" t="e">
        <f t="shared" si="298"/>
        <v>#N/A</v>
      </c>
      <c r="G66" s="18" t="e">
        <f t="shared" si="14"/>
        <v>#N/A</v>
      </c>
      <c r="H66" s="16" t="s">
        <v>13</v>
      </c>
      <c r="I66" s="19" t="e">
        <f t="shared" si="299"/>
        <v>#N/A</v>
      </c>
      <c r="J66" s="20" t="e">
        <f t="shared" si="208"/>
        <v>#N/A</v>
      </c>
      <c r="K66" s="16" t="s">
        <v>13</v>
      </c>
      <c r="L66" s="17" t="e">
        <f t="shared" si="300"/>
        <v>#N/A</v>
      </c>
      <c r="M66" s="18" t="e">
        <f t="shared" si="18"/>
        <v>#N/A</v>
      </c>
      <c r="N66" s="16" t="s">
        <v>2</v>
      </c>
      <c r="O66" s="19" t="str">
        <f t="shared" si="301"/>
        <v>BEIGNETS NATURE X5</v>
      </c>
      <c r="P66" s="20" t="e">
        <f t="shared" si="20"/>
        <v>#N/A</v>
      </c>
      <c r="Q66" s="16" t="s">
        <v>13</v>
      </c>
      <c r="R66" s="17" t="e">
        <f t="shared" si="302"/>
        <v>#N/A</v>
      </c>
      <c r="S66" s="18" t="e">
        <f t="shared" si="22"/>
        <v>#N/A</v>
      </c>
      <c r="T66" s="16" t="s">
        <v>2</v>
      </c>
      <c r="U66" s="19" t="str">
        <f t="shared" si="303"/>
        <v>BEIGNETS NATURE X5</v>
      </c>
      <c r="V66" s="20" t="e">
        <f t="shared" si="24"/>
        <v>#N/A</v>
      </c>
      <c r="W66" s="16" t="s">
        <v>13</v>
      </c>
      <c r="X66" s="17" t="e">
        <f t="shared" si="434"/>
        <v>#N/A</v>
      </c>
      <c r="Y66" s="18" t="e">
        <f t="shared" si="26"/>
        <v>#N/A</v>
      </c>
      <c r="Z66" s="16" t="s">
        <v>13</v>
      </c>
      <c r="AA66" s="19" t="e">
        <f t="shared" si="435"/>
        <v>#N/A</v>
      </c>
      <c r="AB66" s="20" t="e">
        <f t="shared" si="28"/>
        <v>#N/A</v>
      </c>
      <c r="AC66" s="16" t="s">
        <v>13</v>
      </c>
      <c r="AD66" s="17" t="e">
        <f t="shared" si="434"/>
        <v>#N/A</v>
      </c>
      <c r="AE66" s="18" t="e">
        <f t="shared" si="29"/>
        <v>#N/A</v>
      </c>
      <c r="AF66" s="16" t="s">
        <v>13</v>
      </c>
      <c r="AG66" s="19" t="e">
        <f t="shared" si="435"/>
        <v>#N/A</v>
      </c>
      <c r="AH66" s="20" t="e">
        <f t="shared" si="30"/>
        <v>#N/A</v>
      </c>
      <c r="AI66" s="16" t="s">
        <v>13</v>
      </c>
      <c r="AJ66" s="17" t="e">
        <f t="shared" ref="AJ66" si="548">HLOOKUP(AI66,pain,2,FALSE)</f>
        <v>#N/A</v>
      </c>
      <c r="AK66" s="18" t="e">
        <f t="shared" si="32"/>
        <v>#N/A</v>
      </c>
      <c r="AL66" s="16" t="s">
        <v>13</v>
      </c>
      <c r="AM66" s="19" t="e">
        <f t="shared" ref="AM66" si="549">HLOOKUP(AL66,pain,2,FALSE)</f>
        <v>#N/A</v>
      </c>
      <c r="AN66" s="20" t="e">
        <f t="shared" si="34"/>
        <v>#N/A</v>
      </c>
      <c r="AO66" s="16" t="s">
        <v>13</v>
      </c>
      <c r="AP66" s="17" t="e">
        <f t="shared" ref="AP66" si="550">HLOOKUP(AO66,pain,2,FALSE)</f>
        <v>#N/A</v>
      </c>
      <c r="AQ66" s="18" t="e">
        <f t="shared" si="36"/>
        <v>#N/A</v>
      </c>
      <c r="AR66" s="16" t="s">
        <v>13</v>
      </c>
      <c r="AS66" s="19" t="e">
        <f t="shared" ref="AS66" si="551">HLOOKUP(AR66,pain,2,FALSE)</f>
        <v>#N/A</v>
      </c>
      <c r="AT66" s="20" t="e">
        <f t="shared" si="38"/>
        <v>#N/A</v>
      </c>
      <c r="AU66" s="16" t="s">
        <v>13</v>
      </c>
      <c r="AV66" s="17" t="e">
        <f t="shared" ref="AV66" si="552">HLOOKUP(AU66,pain,2,FALSE)</f>
        <v>#N/A</v>
      </c>
      <c r="AW66" s="18" t="e">
        <f t="shared" si="40"/>
        <v>#N/A</v>
      </c>
      <c r="AX66" s="16" t="s">
        <v>13</v>
      </c>
      <c r="AY66" s="19" t="e">
        <f t="shared" ref="AY66" si="553">HLOOKUP(AX66,pain,2,FALSE)</f>
        <v>#N/A</v>
      </c>
      <c r="AZ66" s="20" t="e">
        <f t="shared" si="42"/>
        <v>#N/A</v>
      </c>
      <c r="BA66" s="16" t="s">
        <v>13</v>
      </c>
      <c r="BB66" s="17" t="e">
        <f t="shared" ref="BB66" si="554">HLOOKUP(BA66,pain,2,FALSE)</f>
        <v>#N/A</v>
      </c>
      <c r="BC66" s="18" t="e">
        <f t="shared" si="44"/>
        <v>#N/A</v>
      </c>
      <c r="BD66" s="16" t="s">
        <v>13</v>
      </c>
      <c r="BE66" s="19" t="e">
        <f t="shared" ref="BE66" si="555">HLOOKUP(BD66,pain,2,FALSE)</f>
        <v>#N/A</v>
      </c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</row>
    <row r="67" spans="1:189" ht="21.75" thickTop="1" thickBot="1" x14ac:dyDescent="0.35">
      <c r="A67" s="26"/>
      <c r="B67" s="13">
        <f>'[1]LE GOFF Steven'!B5</f>
        <v>0</v>
      </c>
      <c r="C67" s="14">
        <f>'[1]LE GOFF Steven'!C5</f>
        <v>0</v>
      </c>
      <c r="D67" s="15" t="e">
        <f t="shared" si="297"/>
        <v>#N/A</v>
      </c>
      <c r="E67" s="16" t="s">
        <v>13</v>
      </c>
      <c r="F67" s="17" t="e">
        <f t="shared" si="298"/>
        <v>#N/A</v>
      </c>
      <c r="G67" s="18" t="e">
        <f t="shared" si="14"/>
        <v>#N/A</v>
      </c>
      <c r="H67" s="16" t="s">
        <v>13</v>
      </c>
      <c r="I67" s="19" t="e">
        <f t="shared" si="299"/>
        <v>#N/A</v>
      </c>
      <c r="J67" s="20" t="e">
        <f t="shared" si="208"/>
        <v>#N/A</v>
      </c>
      <c r="K67" s="16" t="s">
        <v>13</v>
      </c>
      <c r="L67" s="17" t="e">
        <f t="shared" si="300"/>
        <v>#N/A</v>
      </c>
      <c r="M67" s="18" t="e">
        <f t="shared" si="18"/>
        <v>#N/A</v>
      </c>
      <c r="N67" s="16" t="s">
        <v>2</v>
      </c>
      <c r="O67" s="19" t="str">
        <f t="shared" si="301"/>
        <v>BEIGNETS NATURE X5</v>
      </c>
      <c r="P67" s="20" t="e">
        <f t="shared" si="20"/>
        <v>#N/A</v>
      </c>
      <c r="Q67" s="16" t="s">
        <v>13</v>
      </c>
      <c r="R67" s="17" t="e">
        <f t="shared" si="302"/>
        <v>#N/A</v>
      </c>
      <c r="S67" s="18" t="e">
        <f t="shared" si="22"/>
        <v>#N/A</v>
      </c>
      <c r="T67" s="16" t="s">
        <v>2</v>
      </c>
      <c r="U67" s="19" t="str">
        <f t="shared" si="303"/>
        <v>BEIGNETS NATURE X5</v>
      </c>
      <c r="V67" s="20" t="e">
        <f t="shared" si="24"/>
        <v>#N/A</v>
      </c>
      <c r="W67" s="16" t="s">
        <v>13</v>
      </c>
      <c r="X67" s="17" t="e">
        <f t="shared" si="434"/>
        <v>#N/A</v>
      </c>
      <c r="Y67" s="18" t="e">
        <f t="shared" si="26"/>
        <v>#N/A</v>
      </c>
      <c r="Z67" s="16" t="s">
        <v>13</v>
      </c>
      <c r="AA67" s="19" t="e">
        <f t="shared" si="435"/>
        <v>#N/A</v>
      </c>
      <c r="AB67" s="20" t="e">
        <f t="shared" si="28"/>
        <v>#N/A</v>
      </c>
      <c r="AC67" s="16" t="s">
        <v>13</v>
      </c>
      <c r="AD67" s="17" t="e">
        <f t="shared" si="434"/>
        <v>#N/A</v>
      </c>
      <c r="AE67" s="18" t="e">
        <f t="shared" si="29"/>
        <v>#N/A</v>
      </c>
      <c r="AF67" s="16" t="s">
        <v>13</v>
      </c>
      <c r="AG67" s="19" t="e">
        <f t="shared" si="435"/>
        <v>#N/A</v>
      </c>
      <c r="AH67" s="20" t="e">
        <f t="shared" si="30"/>
        <v>#N/A</v>
      </c>
      <c r="AI67" s="16" t="s">
        <v>13</v>
      </c>
      <c r="AJ67" s="17" t="e">
        <f t="shared" ref="AJ67" si="556">HLOOKUP(AI67,pain,2,FALSE)</f>
        <v>#N/A</v>
      </c>
      <c r="AK67" s="18" t="e">
        <f t="shared" si="32"/>
        <v>#N/A</v>
      </c>
      <c r="AL67" s="16" t="s">
        <v>13</v>
      </c>
      <c r="AM67" s="19" t="e">
        <f t="shared" ref="AM67" si="557">HLOOKUP(AL67,pain,2,FALSE)</f>
        <v>#N/A</v>
      </c>
      <c r="AN67" s="20" t="e">
        <f t="shared" si="34"/>
        <v>#N/A</v>
      </c>
      <c r="AO67" s="16" t="s">
        <v>13</v>
      </c>
      <c r="AP67" s="17" t="e">
        <f t="shared" ref="AP67" si="558">HLOOKUP(AO67,pain,2,FALSE)</f>
        <v>#N/A</v>
      </c>
      <c r="AQ67" s="18" t="e">
        <f t="shared" si="36"/>
        <v>#N/A</v>
      </c>
      <c r="AR67" s="16" t="s">
        <v>13</v>
      </c>
      <c r="AS67" s="19" t="e">
        <f t="shared" ref="AS67" si="559">HLOOKUP(AR67,pain,2,FALSE)</f>
        <v>#N/A</v>
      </c>
      <c r="AT67" s="20" t="e">
        <f t="shared" si="38"/>
        <v>#N/A</v>
      </c>
      <c r="AU67" s="16" t="s">
        <v>13</v>
      </c>
      <c r="AV67" s="17" t="e">
        <f t="shared" ref="AV67" si="560">HLOOKUP(AU67,pain,2,FALSE)</f>
        <v>#N/A</v>
      </c>
      <c r="AW67" s="18" t="e">
        <f t="shared" si="40"/>
        <v>#N/A</v>
      </c>
      <c r="AX67" s="16" t="s">
        <v>13</v>
      </c>
      <c r="AY67" s="19" t="e">
        <f t="shared" ref="AY67" si="561">HLOOKUP(AX67,pain,2,FALSE)</f>
        <v>#N/A</v>
      </c>
      <c r="AZ67" s="20" t="e">
        <f t="shared" si="42"/>
        <v>#N/A</v>
      </c>
      <c r="BA67" s="16" t="s">
        <v>13</v>
      </c>
      <c r="BB67" s="17" t="e">
        <f t="shared" ref="BB67" si="562">HLOOKUP(BA67,pain,2,FALSE)</f>
        <v>#N/A</v>
      </c>
      <c r="BC67" s="18" t="e">
        <f t="shared" si="44"/>
        <v>#N/A</v>
      </c>
      <c r="BD67" s="16" t="s">
        <v>13</v>
      </c>
      <c r="BE67" s="19" t="e">
        <f t="shared" ref="BE67" si="563">HLOOKUP(BD67,pain,2,FALSE)</f>
        <v>#N/A</v>
      </c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</row>
    <row r="68" spans="1:189" ht="21.75" thickTop="1" thickBot="1" x14ac:dyDescent="0.35">
      <c r="A68" s="26"/>
      <c r="B68" s="13">
        <f>[1]MARCINKOWSKI!B5</f>
        <v>0</v>
      </c>
      <c r="C68" s="14">
        <f>[1]MARCINKOWSKI!C5</f>
        <v>0</v>
      </c>
      <c r="D68" s="15" t="e">
        <f t="shared" ref="D68:D77" si="564">C68-F68</f>
        <v>#N/A</v>
      </c>
      <c r="E68" s="16" t="s">
        <v>13</v>
      </c>
      <c r="F68" s="17" t="e">
        <f t="shared" ref="F68:F77" si="565">HLOOKUP(E68,pain,2,FALSE)</f>
        <v>#N/A</v>
      </c>
      <c r="G68" s="18" t="e">
        <f t="shared" ref="G68:G76" si="566">D68-I68</f>
        <v>#N/A</v>
      </c>
      <c r="H68" s="16" t="s">
        <v>13</v>
      </c>
      <c r="I68" s="19" t="e">
        <f t="shared" ref="I68:I77" si="567">HLOOKUP(H68,pain,2,FALSE)</f>
        <v>#N/A</v>
      </c>
      <c r="J68" s="20" t="e">
        <f t="shared" si="208"/>
        <v>#N/A</v>
      </c>
      <c r="K68" s="16" t="s">
        <v>13</v>
      </c>
      <c r="L68" s="17" t="e">
        <f t="shared" ref="L68:L77" si="568">HLOOKUP(K68,pain,2,FALSE)</f>
        <v>#N/A</v>
      </c>
      <c r="M68" s="18" t="e">
        <f t="shared" ref="M68:M77" si="569">J68-O68</f>
        <v>#N/A</v>
      </c>
      <c r="N68" s="16" t="s">
        <v>2</v>
      </c>
      <c r="O68" s="19" t="str">
        <f t="shared" ref="O68:O77" si="570">HLOOKUP(N68,pain,2,FALSE)</f>
        <v>BEIGNETS NATURE X5</v>
      </c>
      <c r="P68" s="20" t="e">
        <f t="shared" ref="P68:P77" si="571">M68-R68</f>
        <v>#N/A</v>
      </c>
      <c r="Q68" s="16" t="s">
        <v>13</v>
      </c>
      <c r="R68" s="17" t="e">
        <f t="shared" ref="R68:R77" si="572">HLOOKUP(Q68,pain,2,FALSE)</f>
        <v>#N/A</v>
      </c>
      <c r="S68" s="18" t="e">
        <f t="shared" ref="S68:S77" si="573">P68-U68</f>
        <v>#N/A</v>
      </c>
      <c r="T68" s="16" t="s">
        <v>2</v>
      </c>
      <c r="U68" s="19" t="str">
        <f t="shared" ref="U68:U77" si="574">HLOOKUP(T68,pain,2,FALSE)</f>
        <v>BEIGNETS NATURE X5</v>
      </c>
      <c r="V68" s="20" t="e">
        <f t="shared" ref="V68:V77" si="575">S68-X68</f>
        <v>#N/A</v>
      </c>
      <c r="W68" s="16" t="s">
        <v>13</v>
      </c>
      <c r="X68" s="17" t="e">
        <f t="shared" ref="X68:AD77" si="576">HLOOKUP(W68,pain,2,FALSE)</f>
        <v>#N/A</v>
      </c>
      <c r="Y68" s="18" t="e">
        <f t="shared" ref="Y68:Y77" si="577">V68-AA68</f>
        <v>#N/A</v>
      </c>
      <c r="Z68" s="16" t="s">
        <v>13</v>
      </c>
      <c r="AA68" s="19" t="e">
        <f t="shared" ref="AA68:AG77" si="578">HLOOKUP(Z68,pain,2,FALSE)</f>
        <v>#N/A</v>
      </c>
      <c r="AB68" s="20" t="e">
        <f t="shared" ref="AB68:AB77" si="579">Y68-AD68</f>
        <v>#N/A</v>
      </c>
      <c r="AC68" s="16" t="s">
        <v>13</v>
      </c>
      <c r="AD68" s="17" t="e">
        <f t="shared" si="576"/>
        <v>#N/A</v>
      </c>
      <c r="AE68" s="18" t="e">
        <f t="shared" ref="AE68:AE77" si="580">AB68-AG68</f>
        <v>#N/A</v>
      </c>
      <c r="AF68" s="16" t="s">
        <v>13</v>
      </c>
      <c r="AG68" s="19" t="e">
        <f t="shared" si="578"/>
        <v>#N/A</v>
      </c>
      <c r="AH68" s="20" t="e">
        <f t="shared" ref="AH68:AH77" si="581">AE68-AJ68</f>
        <v>#N/A</v>
      </c>
      <c r="AI68" s="16" t="s">
        <v>13</v>
      </c>
      <c r="AJ68" s="17" t="e">
        <f t="shared" ref="AJ68" si="582">HLOOKUP(AI68,pain,2,FALSE)</f>
        <v>#N/A</v>
      </c>
      <c r="AK68" s="18" t="e">
        <f t="shared" ref="AK68:AK77" si="583">AH68-AM68</f>
        <v>#N/A</v>
      </c>
      <c r="AL68" s="16" t="s">
        <v>13</v>
      </c>
      <c r="AM68" s="19" t="e">
        <f t="shared" ref="AM68" si="584">HLOOKUP(AL68,pain,2,FALSE)</f>
        <v>#N/A</v>
      </c>
      <c r="AN68" s="20" t="e">
        <f t="shared" ref="AN68:AN77" si="585">AK68-AP68</f>
        <v>#N/A</v>
      </c>
      <c r="AO68" s="16" t="s">
        <v>13</v>
      </c>
      <c r="AP68" s="17" t="e">
        <f t="shared" ref="AP68" si="586">HLOOKUP(AO68,pain,2,FALSE)</f>
        <v>#N/A</v>
      </c>
      <c r="AQ68" s="18" t="e">
        <f t="shared" ref="AQ68:AQ77" si="587">AN68-AS68</f>
        <v>#N/A</v>
      </c>
      <c r="AR68" s="16" t="s">
        <v>13</v>
      </c>
      <c r="AS68" s="19" t="e">
        <f t="shared" ref="AS68" si="588">HLOOKUP(AR68,pain,2,FALSE)</f>
        <v>#N/A</v>
      </c>
      <c r="AT68" s="20" t="e">
        <f t="shared" ref="AT68:AT77" si="589">AQ68-AV68</f>
        <v>#N/A</v>
      </c>
      <c r="AU68" s="16" t="s">
        <v>13</v>
      </c>
      <c r="AV68" s="17" t="e">
        <f t="shared" ref="AV68" si="590">HLOOKUP(AU68,pain,2,FALSE)</f>
        <v>#N/A</v>
      </c>
      <c r="AW68" s="18" t="e">
        <f t="shared" ref="AW68:AW77" si="591">AT68-AY68</f>
        <v>#N/A</v>
      </c>
      <c r="AX68" s="16" t="s">
        <v>13</v>
      </c>
      <c r="AY68" s="19" t="e">
        <f t="shared" ref="AY68" si="592">HLOOKUP(AX68,pain,2,FALSE)</f>
        <v>#N/A</v>
      </c>
      <c r="AZ68" s="20" t="e">
        <f t="shared" ref="AZ68:AZ77" si="593">AW68-BB68</f>
        <v>#N/A</v>
      </c>
      <c r="BA68" s="16" t="s">
        <v>13</v>
      </c>
      <c r="BB68" s="17" t="e">
        <f t="shared" ref="BB68" si="594">HLOOKUP(BA68,pain,2,FALSE)</f>
        <v>#N/A</v>
      </c>
      <c r="BC68" s="18" t="e">
        <f t="shared" ref="BC68:BC77" si="595">AZ68-BE68</f>
        <v>#N/A</v>
      </c>
      <c r="BD68" s="16" t="s">
        <v>13</v>
      </c>
      <c r="BE68" s="19" t="e">
        <f t="shared" ref="BE68" si="596">HLOOKUP(BD68,pain,2,FALSE)</f>
        <v>#N/A</v>
      </c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</row>
    <row r="69" spans="1:189" ht="21.75" thickTop="1" thickBot="1" x14ac:dyDescent="0.35">
      <c r="A69" s="26"/>
      <c r="B69" s="13">
        <f>'[1]MEURIOT Thomas'!B5</f>
        <v>43516</v>
      </c>
      <c r="C69" s="14">
        <f>'[1]MEURIOT Thomas'!C5</f>
        <v>9</v>
      </c>
      <c r="D69" s="15" t="e">
        <f t="shared" si="564"/>
        <v>#N/A</v>
      </c>
      <c r="E69" s="16" t="s">
        <v>13</v>
      </c>
      <c r="F69" s="17" t="e">
        <f t="shared" si="565"/>
        <v>#N/A</v>
      </c>
      <c r="G69" s="18" t="e">
        <f t="shared" si="566"/>
        <v>#N/A</v>
      </c>
      <c r="H69" s="16" t="s">
        <v>13</v>
      </c>
      <c r="I69" s="19" t="e">
        <f t="shared" si="567"/>
        <v>#N/A</v>
      </c>
      <c r="J69" s="20" t="e">
        <f t="shared" si="208"/>
        <v>#N/A</v>
      </c>
      <c r="K69" s="16" t="s">
        <v>13</v>
      </c>
      <c r="L69" s="17" t="e">
        <f t="shared" si="568"/>
        <v>#N/A</v>
      </c>
      <c r="M69" s="18" t="e">
        <f t="shared" si="569"/>
        <v>#N/A</v>
      </c>
      <c r="N69" s="16" t="s">
        <v>2</v>
      </c>
      <c r="O69" s="19" t="str">
        <f t="shared" si="570"/>
        <v>BEIGNETS NATURE X5</v>
      </c>
      <c r="P69" s="20" t="e">
        <f t="shared" si="571"/>
        <v>#N/A</v>
      </c>
      <c r="Q69" s="16" t="s">
        <v>15</v>
      </c>
      <c r="R69" s="17" t="e">
        <f t="shared" si="572"/>
        <v>#N/A</v>
      </c>
      <c r="S69" s="18" t="e">
        <f t="shared" si="573"/>
        <v>#N/A</v>
      </c>
      <c r="T69" s="16" t="s">
        <v>2</v>
      </c>
      <c r="U69" s="19" t="str">
        <f t="shared" si="574"/>
        <v>BEIGNETS NATURE X5</v>
      </c>
      <c r="V69" s="20" t="e">
        <f t="shared" si="575"/>
        <v>#N/A</v>
      </c>
      <c r="W69" s="16" t="s">
        <v>13</v>
      </c>
      <c r="X69" s="17" t="e">
        <f t="shared" si="576"/>
        <v>#N/A</v>
      </c>
      <c r="Y69" s="18" t="e">
        <f t="shared" si="577"/>
        <v>#N/A</v>
      </c>
      <c r="Z69" s="16" t="s">
        <v>15</v>
      </c>
      <c r="AA69" s="19" t="e">
        <f t="shared" si="578"/>
        <v>#N/A</v>
      </c>
      <c r="AB69" s="20" t="e">
        <f t="shared" si="579"/>
        <v>#N/A</v>
      </c>
      <c r="AC69" s="16" t="s">
        <v>13</v>
      </c>
      <c r="AD69" s="17" t="e">
        <f t="shared" si="576"/>
        <v>#N/A</v>
      </c>
      <c r="AE69" s="18" t="e">
        <f t="shared" si="580"/>
        <v>#N/A</v>
      </c>
      <c r="AF69" s="16" t="s">
        <v>13</v>
      </c>
      <c r="AG69" s="19" t="e">
        <f t="shared" si="578"/>
        <v>#N/A</v>
      </c>
      <c r="AH69" s="20" t="e">
        <f t="shared" si="581"/>
        <v>#N/A</v>
      </c>
      <c r="AI69" s="16" t="s">
        <v>13</v>
      </c>
      <c r="AJ69" s="17" t="e">
        <f t="shared" ref="AJ69" si="597">HLOOKUP(AI69,pain,2,FALSE)</f>
        <v>#N/A</v>
      </c>
      <c r="AK69" s="18" t="e">
        <f t="shared" si="583"/>
        <v>#N/A</v>
      </c>
      <c r="AL69" s="16" t="s">
        <v>13</v>
      </c>
      <c r="AM69" s="19" t="e">
        <f t="shared" ref="AM69" si="598">HLOOKUP(AL69,pain,2,FALSE)</f>
        <v>#N/A</v>
      </c>
      <c r="AN69" s="20" t="e">
        <f t="shared" si="585"/>
        <v>#N/A</v>
      </c>
      <c r="AO69" s="16" t="s">
        <v>13</v>
      </c>
      <c r="AP69" s="17" t="e">
        <f t="shared" ref="AP69" si="599">HLOOKUP(AO69,pain,2,FALSE)</f>
        <v>#N/A</v>
      </c>
      <c r="AQ69" s="18" t="e">
        <f t="shared" si="587"/>
        <v>#N/A</v>
      </c>
      <c r="AR69" s="16" t="s">
        <v>13</v>
      </c>
      <c r="AS69" s="19" t="e">
        <f t="shared" ref="AS69" si="600">HLOOKUP(AR69,pain,2,FALSE)</f>
        <v>#N/A</v>
      </c>
      <c r="AT69" s="20" t="e">
        <f t="shared" si="589"/>
        <v>#N/A</v>
      </c>
      <c r="AU69" s="16" t="s">
        <v>13</v>
      </c>
      <c r="AV69" s="17" t="e">
        <f t="shared" ref="AV69" si="601">HLOOKUP(AU69,pain,2,FALSE)</f>
        <v>#N/A</v>
      </c>
      <c r="AW69" s="18" t="e">
        <f t="shared" si="591"/>
        <v>#N/A</v>
      </c>
      <c r="AX69" s="16" t="s">
        <v>13</v>
      </c>
      <c r="AY69" s="19" t="e">
        <f t="shared" ref="AY69" si="602">HLOOKUP(AX69,pain,2,FALSE)</f>
        <v>#N/A</v>
      </c>
      <c r="AZ69" s="20" t="e">
        <f t="shared" si="593"/>
        <v>#N/A</v>
      </c>
      <c r="BA69" s="16" t="s">
        <v>13</v>
      </c>
      <c r="BB69" s="17" t="e">
        <f t="shared" ref="BB69" si="603">HLOOKUP(BA69,pain,2,FALSE)</f>
        <v>#N/A</v>
      </c>
      <c r="BC69" s="18" t="e">
        <f t="shared" si="595"/>
        <v>#N/A</v>
      </c>
      <c r="BD69" s="16" t="s">
        <v>13</v>
      </c>
      <c r="BE69" s="19" t="e">
        <f t="shared" ref="BE69" si="604">HLOOKUP(BD69,pain,2,FALSE)</f>
        <v>#N/A</v>
      </c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</row>
    <row r="70" spans="1:189" ht="21.75" thickTop="1" thickBot="1" x14ac:dyDescent="0.35">
      <c r="A70" s="26"/>
      <c r="B70" s="13">
        <f>[1]PIALAT!B5</f>
        <v>0</v>
      </c>
      <c r="C70" s="14">
        <f>[1]PIALAT!C5</f>
        <v>0</v>
      </c>
      <c r="D70" s="15" t="e">
        <f t="shared" si="564"/>
        <v>#N/A</v>
      </c>
      <c r="E70" s="16" t="s">
        <v>13</v>
      </c>
      <c r="F70" s="17" t="e">
        <f t="shared" si="565"/>
        <v>#N/A</v>
      </c>
      <c r="G70" s="18" t="e">
        <f t="shared" si="566"/>
        <v>#N/A</v>
      </c>
      <c r="H70" s="16" t="s">
        <v>13</v>
      </c>
      <c r="I70" s="19" t="e">
        <f t="shared" si="567"/>
        <v>#N/A</v>
      </c>
      <c r="J70" s="20" t="e">
        <f t="shared" si="208"/>
        <v>#N/A</v>
      </c>
      <c r="K70" s="16" t="s">
        <v>13</v>
      </c>
      <c r="L70" s="17" t="e">
        <f t="shared" si="568"/>
        <v>#N/A</v>
      </c>
      <c r="M70" s="18" t="e">
        <f t="shared" si="569"/>
        <v>#N/A</v>
      </c>
      <c r="N70" s="16" t="s">
        <v>2</v>
      </c>
      <c r="O70" s="19" t="str">
        <f t="shared" si="570"/>
        <v>BEIGNETS NATURE X5</v>
      </c>
      <c r="P70" s="20" t="e">
        <f t="shared" si="571"/>
        <v>#N/A</v>
      </c>
      <c r="Q70" s="16" t="s">
        <v>13</v>
      </c>
      <c r="R70" s="17" t="e">
        <f t="shared" si="572"/>
        <v>#N/A</v>
      </c>
      <c r="S70" s="18" t="e">
        <f t="shared" si="573"/>
        <v>#N/A</v>
      </c>
      <c r="T70" s="16" t="s">
        <v>2</v>
      </c>
      <c r="U70" s="19" t="str">
        <f t="shared" si="574"/>
        <v>BEIGNETS NATURE X5</v>
      </c>
      <c r="V70" s="20" t="e">
        <f t="shared" si="575"/>
        <v>#N/A</v>
      </c>
      <c r="W70" s="16" t="s">
        <v>13</v>
      </c>
      <c r="X70" s="17" t="e">
        <f t="shared" si="576"/>
        <v>#N/A</v>
      </c>
      <c r="Y70" s="18" t="e">
        <f t="shared" si="577"/>
        <v>#N/A</v>
      </c>
      <c r="Z70" s="16" t="s">
        <v>13</v>
      </c>
      <c r="AA70" s="19" t="e">
        <f t="shared" si="578"/>
        <v>#N/A</v>
      </c>
      <c r="AB70" s="20" t="e">
        <f t="shared" si="579"/>
        <v>#N/A</v>
      </c>
      <c r="AC70" s="16" t="s">
        <v>13</v>
      </c>
      <c r="AD70" s="17" t="e">
        <f t="shared" si="576"/>
        <v>#N/A</v>
      </c>
      <c r="AE70" s="18" t="e">
        <f t="shared" si="580"/>
        <v>#N/A</v>
      </c>
      <c r="AF70" s="16" t="s">
        <v>13</v>
      </c>
      <c r="AG70" s="19" t="e">
        <f t="shared" si="578"/>
        <v>#N/A</v>
      </c>
      <c r="AH70" s="20" t="e">
        <f t="shared" si="581"/>
        <v>#N/A</v>
      </c>
      <c r="AI70" s="16" t="s">
        <v>13</v>
      </c>
      <c r="AJ70" s="17" t="e">
        <f t="shared" ref="AJ70" si="605">HLOOKUP(AI70,pain,2,FALSE)</f>
        <v>#N/A</v>
      </c>
      <c r="AK70" s="18" t="e">
        <f t="shared" si="583"/>
        <v>#N/A</v>
      </c>
      <c r="AL70" s="16" t="s">
        <v>13</v>
      </c>
      <c r="AM70" s="19" t="e">
        <f t="shared" ref="AM70" si="606">HLOOKUP(AL70,pain,2,FALSE)</f>
        <v>#N/A</v>
      </c>
      <c r="AN70" s="20" t="e">
        <f t="shared" si="585"/>
        <v>#N/A</v>
      </c>
      <c r="AO70" s="16" t="s">
        <v>13</v>
      </c>
      <c r="AP70" s="17" t="e">
        <f t="shared" ref="AP70" si="607">HLOOKUP(AO70,pain,2,FALSE)</f>
        <v>#N/A</v>
      </c>
      <c r="AQ70" s="18" t="e">
        <f t="shared" si="587"/>
        <v>#N/A</v>
      </c>
      <c r="AR70" s="16" t="s">
        <v>13</v>
      </c>
      <c r="AS70" s="19" t="e">
        <f t="shared" ref="AS70" si="608">HLOOKUP(AR70,pain,2,FALSE)</f>
        <v>#N/A</v>
      </c>
      <c r="AT70" s="20" t="e">
        <f t="shared" si="589"/>
        <v>#N/A</v>
      </c>
      <c r="AU70" s="16" t="s">
        <v>13</v>
      </c>
      <c r="AV70" s="17" t="e">
        <f t="shared" ref="AV70" si="609">HLOOKUP(AU70,pain,2,FALSE)</f>
        <v>#N/A</v>
      </c>
      <c r="AW70" s="18" t="e">
        <f t="shared" si="591"/>
        <v>#N/A</v>
      </c>
      <c r="AX70" s="16" t="s">
        <v>13</v>
      </c>
      <c r="AY70" s="19" t="e">
        <f t="shared" ref="AY70" si="610">HLOOKUP(AX70,pain,2,FALSE)</f>
        <v>#N/A</v>
      </c>
      <c r="AZ70" s="20" t="e">
        <f t="shared" si="593"/>
        <v>#N/A</v>
      </c>
      <c r="BA70" s="16" t="s">
        <v>13</v>
      </c>
      <c r="BB70" s="17" t="e">
        <f t="shared" ref="BB70" si="611">HLOOKUP(BA70,pain,2,FALSE)</f>
        <v>#N/A</v>
      </c>
      <c r="BC70" s="18" t="e">
        <f t="shared" si="595"/>
        <v>#N/A</v>
      </c>
      <c r="BD70" s="16" t="s">
        <v>13</v>
      </c>
      <c r="BE70" s="19" t="e">
        <f t="shared" ref="BE70" si="612">HLOOKUP(BD70,pain,2,FALSE)</f>
        <v>#N/A</v>
      </c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</row>
    <row r="71" spans="1:189" ht="21.75" thickTop="1" thickBot="1" x14ac:dyDescent="0.35">
      <c r="A71" s="27"/>
      <c r="B71" s="28"/>
      <c r="C71" s="14">
        <v>0</v>
      </c>
      <c r="D71" s="15" t="e">
        <f t="shared" si="564"/>
        <v>#N/A</v>
      </c>
      <c r="E71" s="16" t="s">
        <v>13</v>
      </c>
      <c r="F71" s="17" t="e">
        <f t="shared" si="565"/>
        <v>#N/A</v>
      </c>
      <c r="G71" s="18" t="e">
        <f t="shared" si="566"/>
        <v>#N/A</v>
      </c>
      <c r="H71" s="16" t="s">
        <v>13</v>
      </c>
      <c r="I71" s="19" t="e">
        <f t="shared" si="567"/>
        <v>#N/A</v>
      </c>
      <c r="J71" s="20" t="e">
        <f t="shared" si="208"/>
        <v>#N/A</v>
      </c>
      <c r="K71" s="16" t="s">
        <v>13</v>
      </c>
      <c r="L71" s="17" t="e">
        <f t="shared" si="568"/>
        <v>#N/A</v>
      </c>
      <c r="M71" s="18" t="e">
        <f t="shared" si="569"/>
        <v>#N/A</v>
      </c>
      <c r="N71" s="16" t="s">
        <v>2</v>
      </c>
      <c r="O71" s="19" t="str">
        <f t="shared" si="570"/>
        <v>BEIGNETS NATURE X5</v>
      </c>
      <c r="P71" s="20" t="e">
        <f t="shared" si="571"/>
        <v>#N/A</v>
      </c>
      <c r="Q71" s="16" t="s">
        <v>13</v>
      </c>
      <c r="R71" s="17" t="e">
        <f t="shared" si="572"/>
        <v>#N/A</v>
      </c>
      <c r="S71" s="18" t="e">
        <f t="shared" si="573"/>
        <v>#N/A</v>
      </c>
      <c r="T71" s="16" t="s">
        <v>2</v>
      </c>
      <c r="U71" s="19" t="str">
        <f t="shared" si="574"/>
        <v>BEIGNETS NATURE X5</v>
      </c>
      <c r="V71" s="20" t="e">
        <f t="shared" si="575"/>
        <v>#N/A</v>
      </c>
      <c r="W71" s="16" t="s">
        <v>13</v>
      </c>
      <c r="X71" s="17" t="e">
        <f t="shared" si="576"/>
        <v>#N/A</v>
      </c>
      <c r="Y71" s="18" t="e">
        <f t="shared" si="577"/>
        <v>#N/A</v>
      </c>
      <c r="Z71" s="16" t="s">
        <v>13</v>
      </c>
      <c r="AA71" s="19" t="e">
        <f t="shared" si="578"/>
        <v>#N/A</v>
      </c>
      <c r="AB71" s="20" t="e">
        <f t="shared" si="579"/>
        <v>#N/A</v>
      </c>
      <c r="AC71" s="16" t="s">
        <v>13</v>
      </c>
      <c r="AD71" s="17" t="e">
        <f t="shared" si="576"/>
        <v>#N/A</v>
      </c>
      <c r="AE71" s="18" t="e">
        <f t="shared" si="580"/>
        <v>#N/A</v>
      </c>
      <c r="AF71" s="16" t="s">
        <v>13</v>
      </c>
      <c r="AG71" s="19" t="e">
        <f t="shared" si="578"/>
        <v>#N/A</v>
      </c>
      <c r="AH71" s="20" t="e">
        <f t="shared" si="581"/>
        <v>#N/A</v>
      </c>
      <c r="AI71" s="16" t="s">
        <v>13</v>
      </c>
      <c r="AJ71" s="17" t="e">
        <f t="shared" ref="AJ71" si="613">HLOOKUP(AI71,pain,2,FALSE)</f>
        <v>#N/A</v>
      </c>
      <c r="AK71" s="18" t="e">
        <f t="shared" si="583"/>
        <v>#N/A</v>
      </c>
      <c r="AL71" s="16" t="s">
        <v>13</v>
      </c>
      <c r="AM71" s="19" t="e">
        <f t="shared" ref="AM71" si="614">HLOOKUP(AL71,pain,2,FALSE)</f>
        <v>#N/A</v>
      </c>
      <c r="AN71" s="20" t="e">
        <f t="shared" si="585"/>
        <v>#N/A</v>
      </c>
      <c r="AO71" s="16" t="s">
        <v>13</v>
      </c>
      <c r="AP71" s="17" t="e">
        <f t="shared" ref="AP71" si="615">HLOOKUP(AO71,pain,2,FALSE)</f>
        <v>#N/A</v>
      </c>
      <c r="AQ71" s="18" t="e">
        <f t="shared" si="587"/>
        <v>#N/A</v>
      </c>
      <c r="AR71" s="16" t="s">
        <v>13</v>
      </c>
      <c r="AS71" s="19" t="e">
        <f t="shared" ref="AS71" si="616">HLOOKUP(AR71,pain,2,FALSE)</f>
        <v>#N/A</v>
      </c>
      <c r="AT71" s="20" t="e">
        <f t="shared" si="589"/>
        <v>#N/A</v>
      </c>
      <c r="AU71" s="16" t="s">
        <v>13</v>
      </c>
      <c r="AV71" s="17" t="e">
        <f t="shared" ref="AV71" si="617">HLOOKUP(AU71,pain,2,FALSE)</f>
        <v>#N/A</v>
      </c>
      <c r="AW71" s="18" t="e">
        <f t="shared" si="591"/>
        <v>#N/A</v>
      </c>
      <c r="AX71" s="16" t="s">
        <v>13</v>
      </c>
      <c r="AY71" s="19" t="e">
        <f t="shared" ref="AY71" si="618">HLOOKUP(AX71,pain,2,FALSE)</f>
        <v>#N/A</v>
      </c>
      <c r="AZ71" s="20" t="e">
        <f t="shared" si="593"/>
        <v>#N/A</v>
      </c>
      <c r="BA71" s="16" t="s">
        <v>13</v>
      </c>
      <c r="BB71" s="17" t="e">
        <f t="shared" ref="BB71" si="619">HLOOKUP(BA71,pain,2,FALSE)</f>
        <v>#N/A</v>
      </c>
      <c r="BC71" s="18" t="e">
        <f t="shared" si="595"/>
        <v>#N/A</v>
      </c>
      <c r="BD71" s="16" t="s">
        <v>13</v>
      </c>
      <c r="BE71" s="19" t="e">
        <f t="shared" ref="BE71" si="620">HLOOKUP(BD71,pain,2,FALSE)</f>
        <v>#N/A</v>
      </c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</row>
    <row r="72" spans="1:189" ht="21.75" thickTop="1" thickBot="1" x14ac:dyDescent="0.35">
      <c r="A72" s="27"/>
      <c r="B72" s="28"/>
      <c r="C72" s="14">
        <v>0</v>
      </c>
      <c r="D72" s="15" t="e">
        <f t="shared" si="564"/>
        <v>#N/A</v>
      </c>
      <c r="E72" s="16" t="s">
        <v>13</v>
      </c>
      <c r="F72" s="17" t="e">
        <f t="shared" si="565"/>
        <v>#N/A</v>
      </c>
      <c r="G72" s="18" t="e">
        <f t="shared" si="566"/>
        <v>#N/A</v>
      </c>
      <c r="H72" s="16" t="s">
        <v>13</v>
      </c>
      <c r="I72" s="19" t="e">
        <f t="shared" si="567"/>
        <v>#N/A</v>
      </c>
      <c r="J72" s="20" t="e">
        <f t="shared" si="208"/>
        <v>#N/A</v>
      </c>
      <c r="K72" s="16" t="s">
        <v>13</v>
      </c>
      <c r="L72" s="17" t="e">
        <f t="shared" si="568"/>
        <v>#N/A</v>
      </c>
      <c r="M72" s="18" t="e">
        <f t="shared" si="569"/>
        <v>#N/A</v>
      </c>
      <c r="N72" s="16" t="s">
        <v>2</v>
      </c>
      <c r="O72" s="19" t="str">
        <f t="shared" si="570"/>
        <v>BEIGNETS NATURE X5</v>
      </c>
      <c r="P72" s="20" t="e">
        <f t="shared" si="571"/>
        <v>#N/A</v>
      </c>
      <c r="Q72" s="16" t="s">
        <v>13</v>
      </c>
      <c r="R72" s="17" t="e">
        <f t="shared" si="572"/>
        <v>#N/A</v>
      </c>
      <c r="S72" s="18" t="e">
        <f t="shared" si="573"/>
        <v>#N/A</v>
      </c>
      <c r="T72" s="16" t="s">
        <v>2</v>
      </c>
      <c r="U72" s="19" t="str">
        <f t="shared" si="574"/>
        <v>BEIGNETS NATURE X5</v>
      </c>
      <c r="V72" s="20" t="e">
        <f t="shared" si="575"/>
        <v>#N/A</v>
      </c>
      <c r="W72" s="16" t="s">
        <v>13</v>
      </c>
      <c r="X72" s="17" t="e">
        <f t="shared" si="576"/>
        <v>#N/A</v>
      </c>
      <c r="Y72" s="18" t="e">
        <f t="shared" si="577"/>
        <v>#N/A</v>
      </c>
      <c r="Z72" s="16" t="s">
        <v>13</v>
      </c>
      <c r="AA72" s="19" t="e">
        <f t="shared" si="578"/>
        <v>#N/A</v>
      </c>
      <c r="AB72" s="20" t="e">
        <f t="shared" si="579"/>
        <v>#N/A</v>
      </c>
      <c r="AC72" s="16" t="s">
        <v>13</v>
      </c>
      <c r="AD72" s="17" t="e">
        <f t="shared" si="576"/>
        <v>#N/A</v>
      </c>
      <c r="AE72" s="18" t="e">
        <f t="shared" si="580"/>
        <v>#N/A</v>
      </c>
      <c r="AF72" s="16" t="s">
        <v>13</v>
      </c>
      <c r="AG72" s="19" t="e">
        <f t="shared" si="578"/>
        <v>#N/A</v>
      </c>
      <c r="AH72" s="20" t="e">
        <f t="shared" si="581"/>
        <v>#N/A</v>
      </c>
      <c r="AI72" s="16" t="s">
        <v>13</v>
      </c>
      <c r="AJ72" s="17" t="e">
        <f t="shared" ref="AJ72" si="621">HLOOKUP(AI72,pain,2,FALSE)</f>
        <v>#N/A</v>
      </c>
      <c r="AK72" s="18" t="e">
        <f t="shared" si="583"/>
        <v>#N/A</v>
      </c>
      <c r="AL72" s="16" t="s">
        <v>13</v>
      </c>
      <c r="AM72" s="19" t="e">
        <f t="shared" ref="AM72" si="622">HLOOKUP(AL72,pain,2,FALSE)</f>
        <v>#N/A</v>
      </c>
      <c r="AN72" s="20" t="e">
        <f t="shared" si="585"/>
        <v>#N/A</v>
      </c>
      <c r="AO72" s="16" t="s">
        <v>13</v>
      </c>
      <c r="AP72" s="17" t="e">
        <f t="shared" ref="AP72" si="623">HLOOKUP(AO72,pain,2,FALSE)</f>
        <v>#N/A</v>
      </c>
      <c r="AQ72" s="18" t="e">
        <f t="shared" si="587"/>
        <v>#N/A</v>
      </c>
      <c r="AR72" s="16" t="s">
        <v>13</v>
      </c>
      <c r="AS72" s="19" t="e">
        <f t="shared" ref="AS72" si="624">HLOOKUP(AR72,pain,2,FALSE)</f>
        <v>#N/A</v>
      </c>
      <c r="AT72" s="20" t="e">
        <f t="shared" si="589"/>
        <v>#N/A</v>
      </c>
      <c r="AU72" s="16" t="s">
        <v>13</v>
      </c>
      <c r="AV72" s="17" t="e">
        <f t="shared" ref="AV72" si="625">HLOOKUP(AU72,pain,2,FALSE)</f>
        <v>#N/A</v>
      </c>
      <c r="AW72" s="18" t="e">
        <f t="shared" si="591"/>
        <v>#N/A</v>
      </c>
      <c r="AX72" s="16" t="s">
        <v>13</v>
      </c>
      <c r="AY72" s="19" t="e">
        <f t="shared" ref="AY72" si="626">HLOOKUP(AX72,pain,2,FALSE)</f>
        <v>#N/A</v>
      </c>
      <c r="AZ72" s="20" t="e">
        <f t="shared" si="593"/>
        <v>#N/A</v>
      </c>
      <c r="BA72" s="16" t="s">
        <v>13</v>
      </c>
      <c r="BB72" s="17" t="e">
        <f t="shared" ref="BB72" si="627">HLOOKUP(BA72,pain,2,FALSE)</f>
        <v>#N/A</v>
      </c>
      <c r="BC72" s="18" t="e">
        <f t="shared" si="595"/>
        <v>#N/A</v>
      </c>
      <c r="BD72" s="16" t="s">
        <v>13</v>
      </c>
      <c r="BE72" s="19" t="e">
        <f t="shared" ref="BE72" si="628">HLOOKUP(BD72,pain,2,FALSE)</f>
        <v>#N/A</v>
      </c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</row>
    <row r="73" spans="1:189" ht="21.75" thickTop="1" thickBot="1" x14ac:dyDescent="0.35">
      <c r="A73" s="27"/>
      <c r="B73" s="28"/>
      <c r="C73" s="14">
        <v>0</v>
      </c>
      <c r="D73" s="15" t="e">
        <f t="shared" si="564"/>
        <v>#N/A</v>
      </c>
      <c r="E73" s="16" t="s">
        <v>13</v>
      </c>
      <c r="F73" s="17" t="e">
        <f t="shared" si="565"/>
        <v>#N/A</v>
      </c>
      <c r="G73" s="18" t="e">
        <f t="shared" si="566"/>
        <v>#N/A</v>
      </c>
      <c r="H73" s="16" t="s">
        <v>13</v>
      </c>
      <c r="I73" s="19" t="e">
        <f t="shared" si="567"/>
        <v>#N/A</v>
      </c>
      <c r="J73" s="20" t="e">
        <f t="shared" si="208"/>
        <v>#N/A</v>
      </c>
      <c r="K73" s="16" t="s">
        <v>13</v>
      </c>
      <c r="L73" s="17" t="e">
        <f t="shared" si="568"/>
        <v>#N/A</v>
      </c>
      <c r="M73" s="18" t="e">
        <f t="shared" si="569"/>
        <v>#N/A</v>
      </c>
      <c r="N73" s="16" t="s">
        <v>2</v>
      </c>
      <c r="O73" s="19" t="str">
        <f t="shared" si="570"/>
        <v>BEIGNETS NATURE X5</v>
      </c>
      <c r="P73" s="20" t="e">
        <f t="shared" si="571"/>
        <v>#N/A</v>
      </c>
      <c r="Q73" s="16" t="s">
        <v>13</v>
      </c>
      <c r="R73" s="17" t="e">
        <f t="shared" si="572"/>
        <v>#N/A</v>
      </c>
      <c r="S73" s="18" t="e">
        <f t="shared" si="573"/>
        <v>#N/A</v>
      </c>
      <c r="T73" s="16" t="s">
        <v>2</v>
      </c>
      <c r="U73" s="19" t="str">
        <f t="shared" si="574"/>
        <v>BEIGNETS NATURE X5</v>
      </c>
      <c r="V73" s="20" t="e">
        <f t="shared" si="575"/>
        <v>#N/A</v>
      </c>
      <c r="W73" s="16" t="s">
        <v>13</v>
      </c>
      <c r="X73" s="17" t="e">
        <f t="shared" si="576"/>
        <v>#N/A</v>
      </c>
      <c r="Y73" s="18" t="e">
        <f t="shared" si="577"/>
        <v>#N/A</v>
      </c>
      <c r="Z73" s="16" t="s">
        <v>13</v>
      </c>
      <c r="AA73" s="19" t="e">
        <f t="shared" si="578"/>
        <v>#N/A</v>
      </c>
      <c r="AB73" s="20" t="e">
        <f t="shared" si="579"/>
        <v>#N/A</v>
      </c>
      <c r="AC73" s="16" t="s">
        <v>13</v>
      </c>
      <c r="AD73" s="17" t="e">
        <f t="shared" si="576"/>
        <v>#N/A</v>
      </c>
      <c r="AE73" s="18" t="e">
        <f t="shared" si="580"/>
        <v>#N/A</v>
      </c>
      <c r="AF73" s="16" t="s">
        <v>13</v>
      </c>
      <c r="AG73" s="19" t="e">
        <f t="shared" si="578"/>
        <v>#N/A</v>
      </c>
      <c r="AH73" s="20" t="e">
        <f t="shared" si="581"/>
        <v>#N/A</v>
      </c>
      <c r="AI73" s="16" t="s">
        <v>13</v>
      </c>
      <c r="AJ73" s="17" t="e">
        <f t="shared" ref="AJ73" si="629">HLOOKUP(AI73,pain,2,FALSE)</f>
        <v>#N/A</v>
      </c>
      <c r="AK73" s="18" t="e">
        <f t="shared" si="583"/>
        <v>#N/A</v>
      </c>
      <c r="AL73" s="16" t="s">
        <v>13</v>
      </c>
      <c r="AM73" s="19" t="e">
        <f t="shared" ref="AM73" si="630">HLOOKUP(AL73,pain,2,FALSE)</f>
        <v>#N/A</v>
      </c>
      <c r="AN73" s="20" t="e">
        <f t="shared" si="585"/>
        <v>#N/A</v>
      </c>
      <c r="AO73" s="16" t="s">
        <v>13</v>
      </c>
      <c r="AP73" s="17" t="e">
        <f t="shared" ref="AP73" si="631">HLOOKUP(AO73,pain,2,FALSE)</f>
        <v>#N/A</v>
      </c>
      <c r="AQ73" s="18" t="e">
        <f t="shared" si="587"/>
        <v>#N/A</v>
      </c>
      <c r="AR73" s="16" t="s">
        <v>13</v>
      </c>
      <c r="AS73" s="19" t="e">
        <f t="shared" ref="AS73" si="632">HLOOKUP(AR73,pain,2,FALSE)</f>
        <v>#N/A</v>
      </c>
      <c r="AT73" s="20" t="e">
        <f t="shared" si="589"/>
        <v>#N/A</v>
      </c>
      <c r="AU73" s="16" t="s">
        <v>13</v>
      </c>
      <c r="AV73" s="17" t="e">
        <f t="shared" ref="AV73" si="633">HLOOKUP(AU73,pain,2,FALSE)</f>
        <v>#N/A</v>
      </c>
      <c r="AW73" s="18" t="e">
        <f t="shared" si="591"/>
        <v>#N/A</v>
      </c>
      <c r="AX73" s="16" t="s">
        <v>13</v>
      </c>
      <c r="AY73" s="19" t="e">
        <f t="shared" ref="AY73" si="634">HLOOKUP(AX73,pain,2,FALSE)</f>
        <v>#N/A</v>
      </c>
      <c r="AZ73" s="20" t="e">
        <f t="shared" si="593"/>
        <v>#N/A</v>
      </c>
      <c r="BA73" s="16" t="s">
        <v>13</v>
      </c>
      <c r="BB73" s="17" t="e">
        <f t="shared" ref="BB73" si="635">HLOOKUP(BA73,pain,2,FALSE)</f>
        <v>#N/A</v>
      </c>
      <c r="BC73" s="18" t="e">
        <f t="shared" si="595"/>
        <v>#N/A</v>
      </c>
      <c r="BD73" s="16" t="s">
        <v>13</v>
      </c>
      <c r="BE73" s="19" t="e">
        <f t="shared" ref="BE73" si="636">HLOOKUP(BD73,pain,2,FALSE)</f>
        <v>#N/A</v>
      </c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</row>
    <row r="74" spans="1:189" ht="21.75" thickTop="1" thickBot="1" x14ac:dyDescent="0.35">
      <c r="A74" s="27"/>
      <c r="B74" s="28"/>
      <c r="C74" s="14">
        <v>0</v>
      </c>
      <c r="D74" s="15" t="e">
        <f t="shared" si="564"/>
        <v>#N/A</v>
      </c>
      <c r="E74" s="16" t="s">
        <v>13</v>
      </c>
      <c r="F74" s="17" t="e">
        <f t="shared" si="565"/>
        <v>#N/A</v>
      </c>
      <c r="G74" s="18" t="e">
        <f t="shared" si="566"/>
        <v>#N/A</v>
      </c>
      <c r="H74" s="16" t="s">
        <v>13</v>
      </c>
      <c r="I74" s="19" t="e">
        <f t="shared" si="567"/>
        <v>#N/A</v>
      </c>
      <c r="J74" s="20" t="e">
        <f t="shared" si="208"/>
        <v>#N/A</v>
      </c>
      <c r="K74" s="16" t="s">
        <v>13</v>
      </c>
      <c r="L74" s="17" t="e">
        <f t="shared" si="568"/>
        <v>#N/A</v>
      </c>
      <c r="M74" s="18" t="e">
        <f t="shared" si="569"/>
        <v>#N/A</v>
      </c>
      <c r="N74" s="16" t="s">
        <v>2</v>
      </c>
      <c r="O74" s="19" t="str">
        <f t="shared" si="570"/>
        <v>BEIGNETS NATURE X5</v>
      </c>
      <c r="P74" s="20" t="e">
        <f t="shared" si="571"/>
        <v>#N/A</v>
      </c>
      <c r="Q74" s="16" t="s">
        <v>13</v>
      </c>
      <c r="R74" s="17" t="e">
        <f t="shared" si="572"/>
        <v>#N/A</v>
      </c>
      <c r="S74" s="18" t="e">
        <f t="shared" si="573"/>
        <v>#N/A</v>
      </c>
      <c r="T74" s="16" t="s">
        <v>2</v>
      </c>
      <c r="U74" s="19" t="str">
        <f t="shared" si="574"/>
        <v>BEIGNETS NATURE X5</v>
      </c>
      <c r="V74" s="20" t="e">
        <f t="shared" si="575"/>
        <v>#N/A</v>
      </c>
      <c r="W74" s="16" t="s">
        <v>13</v>
      </c>
      <c r="X74" s="17" t="e">
        <f t="shared" si="576"/>
        <v>#N/A</v>
      </c>
      <c r="Y74" s="18" t="e">
        <f t="shared" si="577"/>
        <v>#N/A</v>
      </c>
      <c r="Z74" s="16" t="s">
        <v>13</v>
      </c>
      <c r="AA74" s="19" t="e">
        <f t="shared" si="578"/>
        <v>#N/A</v>
      </c>
      <c r="AB74" s="20" t="e">
        <f t="shared" si="579"/>
        <v>#N/A</v>
      </c>
      <c r="AC74" s="16" t="s">
        <v>13</v>
      </c>
      <c r="AD74" s="17" t="e">
        <f t="shared" si="576"/>
        <v>#N/A</v>
      </c>
      <c r="AE74" s="18" t="e">
        <f t="shared" si="580"/>
        <v>#N/A</v>
      </c>
      <c r="AF74" s="16" t="s">
        <v>13</v>
      </c>
      <c r="AG74" s="19" t="e">
        <f t="shared" si="578"/>
        <v>#N/A</v>
      </c>
      <c r="AH74" s="20" t="e">
        <f t="shared" si="581"/>
        <v>#N/A</v>
      </c>
      <c r="AI74" s="16" t="s">
        <v>13</v>
      </c>
      <c r="AJ74" s="17" t="e">
        <f t="shared" ref="AJ74" si="637">HLOOKUP(AI74,pain,2,FALSE)</f>
        <v>#N/A</v>
      </c>
      <c r="AK74" s="18" t="e">
        <f t="shared" si="583"/>
        <v>#N/A</v>
      </c>
      <c r="AL74" s="16" t="s">
        <v>13</v>
      </c>
      <c r="AM74" s="19" t="e">
        <f t="shared" ref="AM74" si="638">HLOOKUP(AL74,pain,2,FALSE)</f>
        <v>#N/A</v>
      </c>
      <c r="AN74" s="20" t="e">
        <f t="shared" si="585"/>
        <v>#N/A</v>
      </c>
      <c r="AO74" s="16" t="s">
        <v>13</v>
      </c>
      <c r="AP74" s="17" t="e">
        <f t="shared" ref="AP74" si="639">HLOOKUP(AO74,pain,2,FALSE)</f>
        <v>#N/A</v>
      </c>
      <c r="AQ74" s="18" t="e">
        <f t="shared" si="587"/>
        <v>#N/A</v>
      </c>
      <c r="AR74" s="16" t="s">
        <v>13</v>
      </c>
      <c r="AS74" s="19" t="e">
        <f t="shared" ref="AS74" si="640">HLOOKUP(AR74,pain,2,FALSE)</f>
        <v>#N/A</v>
      </c>
      <c r="AT74" s="20" t="e">
        <f t="shared" si="589"/>
        <v>#N/A</v>
      </c>
      <c r="AU74" s="16" t="s">
        <v>13</v>
      </c>
      <c r="AV74" s="17" t="e">
        <f t="shared" ref="AV74" si="641">HLOOKUP(AU74,pain,2,FALSE)</f>
        <v>#N/A</v>
      </c>
      <c r="AW74" s="18" t="e">
        <f t="shared" si="591"/>
        <v>#N/A</v>
      </c>
      <c r="AX74" s="16" t="s">
        <v>13</v>
      </c>
      <c r="AY74" s="19" t="e">
        <f t="shared" ref="AY74" si="642">HLOOKUP(AX74,pain,2,FALSE)</f>
        <v>#N/A</v>
      </c>
      <c r="AZ74" s="20" t="e">
        <f t="shared" si="593"/>
        <v>#N/A</v>
      </c>
      <c r="BA74" s="16" t="s">
        <v>13</v>
      </c>
      <c r="BB74" s="17" t="e">
        <f t="shared" ref="BB74" si="643">HLOOKUP(BA74,pain,2,FALSE)</f>
        <v>#N/A</v>
      </c>
      <c r="BC74" s="18" t="e">
        <f t="shared" si="595"/>
        <v>#N/A</v>
      </c>
      <c r="BD74" s="16" t="s">
        <v>13</v>
      </c>
      <c r="BE74" s="19" t="e">
        <f t="shared" ref="BE74" si="644">HLOOKUP(BD74,pain,2,FALSE)</f>
        <v>#N/A</v>
      </c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</row>
    <row r="75" spans="1:189" ht="21.75" thickTop="1" thickBot="1" x14ac:dyDescent="0.35">
      <c r="A75" s="27"/>
      <c r="B75" s="28"/>
      <c r="C75" s="14">
        <v>0</v>
      </c>
      <c r="D75" s="15" t="e">
        <f t="shared" si="564"/>
        <v>#N/A</v>
      </c>
      <c r="E75" s="16" t="s">
        <v>13</v>
      </c>
      <c r="F75" s="17" t="e">
        <f t="shared" si="565"/>
        <v>#N/A</v>
      </c>
      <c r="G75" s="18" t="e">
        <f t="shared" si="566"/>
        <v>#N/A</v>
      </c>
      <c r="H75" s="16" t="s">
        <v>13</v>
      </c>
      <c r="I75" s="19" t="e">
        <f t="shared" si="567"/>
        <v>#N/A</v>
      </c>
      <c r="J75" s="20" t="e">
        <f t="shared" si="208"/>
        <v>#N/A</v>
      </c>
      <c r="K75" s="16" t="s">
        <v>13</v>
      </c>
      <c r="L75" s="17" t="e">
        <f t="shared" si="568"/>
        <v>#N/A</v>
      </c>
      <c r="M75" s="18" t="e">
        <f t="shared" si="569"/>
        <v>#N/A</v>
      </c>
      <c r="N75" s="16" t="s">
        <v>2</v>
      </c>
      <c r="O75" s="19" t="str">
        <f t="shared" si="570"/>
        <v>BEIGNETS NATURE X5</v>
      </c>
      <c r="P75" s="20" t="e">
        <f t="shared" si="571"/>
        <v>#N/A</v>
      </c>
      <c r="Q75" s="16" t="s">
        <v>13</v>
      </c>
      <c r="R75" s="17" t="e">
        <f t="shared" si="572"/>
        <v>#N/A</v>
      </c>
      <c r="S75" s="18" t="e">
        <f t="shared" si="573"/>
        <v>#N/A</v>
      </c>
      <c r="T75" s="16" t="s">
        <v>2</v>
      </c>
      <c r="U75" s="19" t="str">
        <f t="shared" si="574"/>
        <v>BEIGNETS NATURE X5</v>
      </c>
      <c r="V75" s="20" t="e">
        <f t="shared" si="575"/>
        <v>#N/A</v>
      </c>
      <c r="W75" s="16" t="s">
        <v>13</v>
      </c>
      <c r="X75" s="17" t="e">
        <f t="shared" si="576"/>
        <v>#N/A</v>
      </c>
      <c r="Y75" s="18" t="e">
        <f t="shared" si="577"/>
        <v>#N/A</v>
      </c>
      <c r="Z75" s="16" t="s">
        <v>13</v>
      </c>
      <c r="AA75" s="19" t="e">
        <f t="shared" si="578"/>
        <v>#N/A</v>
      </c>
      <c r="AB75" s="20" t="e">
        <f t="shared" si="579"/>
        <v>#N/A</v>
      </c>
      <c r="AC75" s="16" t="s">
        <v>13</v>
      </c>
      <c r="AD75" s="17" t="e">
        <f t="shared" si="576"/>
        <v>#N/A</v>
      </c>
      <c r="AE75" s="18" t="e">
        <f t="shared" si="580"/>
        <v>#N/A</v>
      </c>
      <c r="AF75" s="16" t="s">
        <v>13</v>
      </c>
      <c r="AG75" s="19" t="e">
        <f t="shared" si="578"/>
        <v>#N/A</v>
      </c>
      <c r="AH75" s="20" t="e">
        <f t="shared" si="581"/>
        <v>#N/A</v>
      </c>
      <c r="AI75" s="16" t="s">
        <v>13</v>
      </c>
      <c r="AJ75" s="17" t="e">
        <f t="shared" ref="AJ75" si="645">HLOOKUP(AI75,pain,2,FALSE)</f>
        <v>#N/A</v>
      </c>
      <c r="AK75" s="18" t="e">
        <f t="shared" si="583"/>
        <v>#N/A</v>
      </c>
      <c r="AL75" s="16" t="s">
        <v>13</v>
      </c>
      <c r="AM75" s="19" t="e">
        <f t="shared" ref="AM75" si="646">HLOOKUP(AL75,pain,2,FALSE)</f>
        <v>#N/A</v>
      </c>
      <c r="AN75" s="20" t="e">
        <f t="shared" si="585"/>
        <v>#N/A</v>
      </c>
      <c r="AO75" s="16" t="s">
        <v>13</v>
      </c>
      <c r="AP75" s="17" t="e">
        <f t="shared" ref="AP75" si="647">HLOOKUP(AO75,pain,2,FALSE)</f>
        <v>#N/A</v>
      </c>
      <c r="AQ75" s="18" t="e">
        <f t="shared" si="587"/>
        <v>#N/A</v>
      </c>
      <c r="AR75" s="16" t="s">
        <v>13</v>
      </c>
      <c r="AS75" s="19" t="e">
        <f t="shared" ref="AS75" si="648">HLOOKUP(AR75,pain,2,FALSE)</f>
        <v>#N/A</v>
      </c>
      <c r="AT75" s="20" t="e">
        <f t="shared" si="589"/>
        <v>#N/A</v>
      </c>
      <c r="AU75" s="16" t="s">
        <v>13</v>
      </c>
      <c r="AV75" s="17" t="e">
        <f t="shared" ref="AV75" si="649">HLOOKUP(AU75,pain,2,FALSE)</f>
        <v>#N/A</v>
      </c>
      <c r="AW75" s="18" t="e">
        <f t="shared" si="591"/>
        <v>#N/A</v>
      </c>
      <c r="AX75" s="16" t="s">
        <v>13</v>
      </c>
      <c r="AY75" s="19" t="e">
        <f t="shared" ref="AY75" si="650">HLOOKUP(AX75,pain,2,FALSE)</f>
        <v>#N/A</v>
      </c>
      <c r="AZ75" s="20" t="e">
        <f t="shared" si="593"/>
        <v>#N/A</v>
      </c>
      <c r="BA75" s="16" t="s">
        <v>13</v>
      </c>
      <c r="BB75" s="17" t="e">
        <f t="shared" ref="BB75" si="651">HLOOKUP(BA75,pain,2,FALSE)</f>
        <v>#N/A</v>
      </c>
      <c r="BC75" s="18" t="e">
        <f t="shared" si="595"/>
        <v>#N/A</v>
      </c>
      <c r="BD75" s="16" t="s">
        <v>13</v>
      </c>
      <c r="BE75" s="19" t="e">
        <f t="shared" ref="BE75" si="652">HLOOKUP(BD75,pain,2,FALSE)</f>
        <v>#N/A</v>
      </c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</row>
    <row r="76" spans="1:189" ht="21.75" thickTop="1" thickBot="1" x14ac:dyDescent="0.35">
      <c r="A76" s="27"/>
      <c r="B76" s="28"/>
      <c r="C76" s="14">
        <v>0</v>
      </c>
      <c r="D76" s="15" t="e">
        <f t="shared" si="564"/>
        <v>#N/A</v>
      </c>
      <c r="E76" s="16" t="s">
        <v>13</v>
      </c>
      <c r="F76" s="17" t="e">
        <f t="shared" si="565"/>
        <v>#N/A</v>
      </c>
      <c r="G76" s="18" t="e">
        <f t="shared" si="566"/>
        <v>#N/A</v>
      </c>
      <c r="H76" s="16" t="s">
        <v>13</v>
      </c>
      <c r="I76" s="19" t="e">
        <f t="shared" si="567"/>
        <v>#N/A</v>
      </c>
      <c r="J76" s="20" t="e">
        <f t="shared" si="208"/>
        <v>#N/A</v>
      </c>
      <c r="K76" s="16" t="s">
        <v>13</v>
      </c>
      <c r="L76" s="17" t="e">
        <f t="shared" si="568"/>
        <v>#N/A</v>
      </c>
      <c r="M76" s="18" t="e">
        <f t="shared" si="569"/>
        <v>#N/A</v>
      </c>
      <c r="N76" s="16" t="s">
        <v>2</v>
      </c>
      <c r="O76" s="19" t="str">
        <f t="shared" si="570"/>
        <v>BEIGNETS NATURE X5</v>
      </c>
      <c r="P76" s="20" t="e">
        <f t="shared" si="571"/>
        <v>#N/A</v>
      </c>
      <c r="Q76" s="16" t="s">
        <v>13</v>
      </c>
      <c r="R76" s="17" t="e">
        <f t="shared" si="572"/>
        <v>#N/A</v>
      </c>
      <c r="S76" s="18" t="e">
        <f t="shared" si="573"/>
        <v>#N/A</v>
      </c>
      <c r="T76" s="16" t="s">
        <v>2</v>
      </c>
      <c r="U76" s="19" t="str">
        <f t="shared" si="574"/>
        <v>BEIGNETS NATURE X5</v>
      </c>
      <c r="V76" s="20" t="e">
        <f t="shared" si="575"/>
        <v>#N/A</v>
      </c>
      <c r="W76" s="16" t="s">
        <v>13</v>
      </c>
      <c r="X76" s="17" t="e">
        <f t="shared" si="576"/>
        <v>#N/A</v>
      </c>
      <c r="Y76" s="18" t="e">
        <f t="shared" si="577"/>
        <v>#N/A</v>
      </c>
      <c r="Z76" s="16" t="s">
        <v>13</v>
      </c>
      <c r="AA76" s="19" t="e">
        <f t="shared" si="578"/>
        <v>#N/A</v>
      </c>
      <c r="AB76" s="20" t="e">
        <f t="shared" si="579"/>
        <v>#N/A</v>
      </c>
      <c r="AC76" s="16" t="s">
        <v>13</v>
      </c>
      <c r="AD76" s="17" t="e">
        <f t="shared" si="576"/>
        <v>#N/A</v>
      </c>
      <c r="AE76" s="18" t="e">
        <f t="shared" si="580"/>
        <v>#N/A</v>
      </c>
      <c r="AF76" s="16" t="s">
        <v>13</v>
      </c>
      <c r="AG76" s="19" t="e">
        <f t="shared" si="578"/>
        <v>#N/A</v>
      </c>
      <c r="AH76" s="20" t="e">
        <f t="shared" si="581"/>
        <v>#N/A</v>
      </c>
      <c r="AI76" s="16" t="s">
        <v>13</v>
      </c>
      <c r="AJ76" s="17" t="e">
        <f t="shared" ref="AJ76" si="653">HLOOKUP(AI76,pain,2,FALSE)</f>
        <v>#N/A</v>
      </c>
      <c r="AK76" s="18" t="e">
        <f t="shared" si="583"/>
        <v>#N/A</v>
      </c>
      <c r="AL76" s="16" t="s">
        <v>13</v>
      </c>
      <c r="AM76" s="19" t="e">
        <f t="shared" ref="AM76" si="654">HLOOKUP(AL76,pain,2,FALSE)</f>
        <v>#N/A</v>
      </c>
      <c r="AN76" s="20" t="e">
        <f t="shared" si="585"/>
        <v>#N/A</v>
      </c>
      <c r="AO76" s="16" t="s">
        <v>13</v>
      </c>
      <c r="AP76" s="17" t="e">
        <f t="shared" ref="AP76" si="655">HLOOKUP(AO76,pain,2,FALSE)</f>
        <v>#N/A</v>
      </c>
      <c r="AQ76" s="18" t="e">
        <f t="shared" si="587"/>
        <v>#N/A</v>
      </c>
      <c r="AR76" s="16" t="s">
        <v>13</v>
      </c>
      <c r="AS76" s="19" t="e">
        <f t="shared" ref="AS76" si="656">HLOOKUP(AR76,pain,2,FALSE)</f>
        <v>#N/A</v>
      </c>
      <c r="AT76" s="20" t="e">
        <f t="shared" si="589"/>
        <v>#N/A</v>
      </c>
      <c r="AU76" s="16" t="s">
        <v>13</v>
      </c>
      <c r="AV76" s="17" t="e">
        <f t="shared" ref="AV76" si="657">HLOOKUP(AU76,pain,2,FALSE)</f>
        <v>#N/A</v>
      </c>
      <c r="AW76" s="18" t="e">
        <f t="shared" si="591"/>
        <v>#N/A</v>
      </c>
      <c r="AX76" s="16" t="s">
        <v>13</v>
      </c>
      <c r="AY76" s="19" t="e">
        <f t="shared" ref="AY76" si="658">HLOOKUP(AX76,pain,2,FALSE)</f>
        <v>#N/A</v>
      </c>
      <c r="AZ76" s="20" t="e">
        <f t="shared" si="593"/>
        <v>#N/A</v>
      </c>
      <c r="BA76" s="16" t="s">
        <v>13</v>
      </c>
      <c r="BB76" s="17" t="e">
        <f t="shared" ref="BB76" si="659">HLOOKUP(BA76,pain,2,FALSE)</f>
        <v>#N/A</v>
      </c>
      <c r="BC76" s="18" t="e">
        <f t="shared" si="595"/>
        <v>#N/A</v>
      </c>
      <c r="BD76" s="16" t="s">
        <v>13</v>
      </c>
      <c r="BE76" s="19" t="e">
        <f t="shared" ref="BE76" si="660">HLOOKUP(BD76,pain,2,FALSE)</f>
        <v>#N/A</v>
      </c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</row>
    <row r="77" spans="1:189" ht="21.75" thickTop="1" thickBot="1" x14ac:dyDescent="0.35">
      <c r="A77" s="29" t="s">
        <v>31</v>
      </c>
      <c r="C77" s="14">
        <v>0</v>
      </c>
      <c r="D77" s="30" t="e">
        <f t="shared" si="564"/>
        <v>#N/A</v>
      </c>
      <c r="E77" s="31" t="s">
        <v>14</v>
      </c>
      <c r="F77" s="32" t="e">
        <f t="shared" si="565"/>
        <v>#N/A</v>
      </c>
      <c r="G77" s="33">
        <v>0</v>
      </c>
      <c r="H77" s="31" t="s">
        <v>13</v>
      </c>
      <c r="I77" s="34" t="e">
        <f t="shared" si="567"/>
        <v>#N/A</v>
      </c>
      <c r="J77" s="35" t="e">
        <f t="shared" si="208"/>
        <v>#N/A</v>
      </c>
      <c r="K77" s="31" t="s">
        <v>13</v>
      </c>
      <c r="L77" s="32" t="e">
        <f t="shared" si="568"/>
        <v>#N/A</v>
      </c>
      <c r="M77" s="36" t="e">
        <f t="shared" si="569"/>
        <v>#N/A</v>
      </c>
      <c r="N77" s="37" t="s">
        <v>2</v>
      </c>
      <c r="O77" s="38" t="str">
        <f t="shared" si="570"/>
        <v>BEIGNETS NATURE X5</v>
      </c>
      <c r="P77" s="39" t="e">
        <f t="shared" si="571"/>
        <v>#N/A</v>
      </c>
      <c r="Q77" s="37" t="s">
        <v>13</v>
      </c>
      <c r="R77" s="40" t="e">
        <f t="shared" si="572"/>
        <v>#N/A</v>
      </c>
      <c r="S77" s="41" t="e">
        <f t="shared" si="573"/>
        <v>#N/A</v>
      </c>
      <c r="T77" s="42" t="s">
        <v>2</v>
      </c>
      <c r="U77" s="43" t="str">
        <f t="shared" si="574"/>
        <v>BEIGNETS NATURE X5</v>
      </c>
      <c r="V77" s="44" t="e">
        <f t="shared" si="575"/>
        <v>#N/A</v>
      </c>
      <c r="W77" s="42" t="s">
        <v>13</v>
      </c>
      <c r="X77" s="45" t="e">
        <f t="shared" si="576"/>
        <v>#N/A</v>
      </c>
      <c r="Y77" s="41" t="e">
        <f t="shared" si="577"/>
        <v>#N/A</v>
      </c>
      <c r="Z77" s="42" t="s">
        <v>13</v>
      </c>
      <c r="AA77" s="43" t="e">
        <f t="shared" si="578"/>
        <v>#N/A</v>
      </c>
      <c r="AB77" s="44" t="e">
        <f t="shared" si="579"/>
        <v>#N/A</v>
      </c>
      <c r="AC77" s="42" t="s">
        <v>13</v>
      </c>
      <c r="AD77" s="45" t="e">
        <f t="shared" si="576"/>
        <v>#N/A</v>
      </c>
      <c r="AE77" s="41" t="e">
        <f t="shared" si="580"/>
        <v>#N/A</v>
      </c>
      <c r="AF77" s="42" t="s">
        <v>13</v>
      </c>
      <c r="AG77" s="43" t="e">
        <f t="shared" si="578"/>
        <v>#N/A</v>
      </c>
      <c r="AH77" s="44" t="e">
        <f t="shared" si="581"/>
        <v>#N/A</v>
      </c>
      <c r="AI77" s="42" t="s">
        <v>13</v>
      </c>
      <c r="AJ77" s="45" t="e">
        <f t="shared" ref="AJ77" si="661">HLOOKUP(AI77,pain,2,FALSE)</f>
        <v>#N/A</v>
      </c>
      <c r="AK77" s="41" t="e">
        <f t="shared" si="583"/>
        <v>#N/A</v>
      </c>
      <c r="AL77" s="42" t="s">
        <v>13</v>
      </c>
      <c r="AM77" s="43" t="e">
        <f t="shared" ref="AM77" si="662">HLOOKUP(AL77,pain,2,FALSE)</f>
        <v>#N/A</v>
      </c>
      <c r="AN77" s="44" t="e">
        <f t="shared" si="585"/>
        <v>#N/A</v>
      </c>
      <c r="AO77" s="42" t="s">
        <v>13</v>
      </c>
      <c r="AP77" s="45" t="e">
        <f t="shared" ref="AP77" si="663">HLOOKUP(AO77,pain,2,FALSE)</f>
        <v>#N/A</v>
      </c>
      <c r="AQ77" s="41" t="e">
        <f t="shared" si="587"/>
        <v>#N/A</v>
      </c>
      <c r="AR77" s="42" t="s">
        <v>13</v>
      </c>
      <c r="AS77" s="43" t="e">
        <f t="shared" ref="AS77" si="664">HLOOKUP(AR77,pain,2,FALSE)</f>
        <v>#N/A</v>
      </c>
      <c r="AT77" s="44" t="e">
        <f t="shared" si="589"/>
        <v>#N/A</v>
      </c>
      <c r="AU77" s="42" t="s">
        <v>13</v>
      </c>
      <c r="AV77" s="45" t="e">
        <f t="shared" ref="AV77" si="665">HLOOKUP(AU77,pain,2,FALSE)</f>
        <v>#N/A</v>
      </c>
      <c r="AW77" s="41" t="e">
        <f t="shared" si="591"/>
        <v>#N/A</v>
      </c>
      <c r="AX77" s="42" t="s">
        <v>13</v>
      </c>
      <c r="AY77" s="43" t="e">
        <f t="shared" ref="AY77" si="666">HLOOKUP(AX77,pain,2,FALSE)</f>
        <v>#N/A</v>
      </c>
      <c r="AZ77" s="44" t="e">
        <f t="shared" si="593"/>
        <v>#N/A</v>
      </c>
      <c r="BA77" s="42" t="s">
        <v>13</v>
      </c>
      <c r="BB77" s="45" t="e">
        <f t="shared" ref="BB77" si="667">HLOOKUP(BA77,pain,2,FALSE)</f>
        <v>#N/A</v>
      </c>
      <c r="BC77" s="41" t="e">
        <f t="shared" si="595"/>
        <v>#N/A</v>
      </c>
      <c r="BD77" s="42" t="s">
        <v>13</v>
      </c>
      <c r="BE77" s="43" t="e">
        <f t="shared" ref="BE77" si="668">HLOOKUP(BD77,pain,2,FALSE)</f>
        <v>#N/A</v>
      </c>
    </row>
    <row r="78" spans="1:189" s="46" customFormat="1" ht="21" thickTop="1" x14ac:dyDescent="0.3">
      <c r="D78" s="183">
        <f>D2</f>
        <v>43504</v>
      </c>
      <c r="E78" s="185"/>
      <c r="F78" s="48"/>
      <c r="G78" s="183">
        <f>G2</f>
        <v>43511</v>
      </c>
      <c r="H78" s="185"/>
      <c r="I78" s="49"/>
      <c r="J78" s="183">
        <f>J2</f>
        <v>43518</v>
      </c>
      <c r="K78" s="185"/>
      <c r="L78" s="49"/>
      <c r="M78" s="183">
        <f>M2</f>
        <v>43525</v>
      </c>
      <c r="N78" s="185"/>
      <c r="O78" s="49"/>
      <c r="P78" s="183">
        <f>P2</f>
        <v>43532</v>
      </c>
      <c r="Q78" s="185"/>
      <c r="R78" s="49"/>
      <c r="S78" s="183">
        <f>S2</f>
        <v>43539</v>
      </c>
      <c r="T78" s="185"/>
      <c r="U78" s="49"/>
      <c r="V78" s="183">
        <f t="shared" ref="V78" si="669">V2</f>
        <v>43546</v>
      </c>
      <c r="W78" s="184"/>
      <c r="X78" s="49"/>
      <c r="Y78" s="183">
        <f t="shared" ref="Y78" si="670">Y2</f>
        <v>43553</v>
      </c>
      <c r="Z78" s="184"/>
      <c r="AA78" s="49"/>
      <c r="AB78" s="183">
        <f t="shared" ref="AB78" si="671">AB2</f>
        <v>43560</v>
      </c>
      <c r="AC78" s="184"/>
      <c r="AD78" s="49"/>
      <c r="AE78" s="183">
        <f t="shared" ref="AE78" si="672">AE2</f>
        <v>43567</v>
      </c>
      <c r="AF78" s="184"/>
      <c r="AG78" s="49"/>
      <c r="AH78" s="183">
        <f t="shared" ref="AH78:AT78" si="673">AH2</f>
        <v>43574</v>
      </c>
      <c r="AI78" s="184"/>
      <c r="AJ78" s="49"/>
      <c r="AK78" s="183">
        <f t="shared" ref="AK78:AW78" si="674">AK2</f>
        <v>43581</v>
      </c>
      <c r="AL78" s="184"/>
      <c r="AM78" s="49"/>
      <c r="AN78" s="183">
        <f t="shared" ref="AN78:AZ78" si="675">AN2</f>
        <v>43588</v>
      </c>
      <c r="AO78" s="184"/>
      <c r="AP78" s="49"/>
      <c r="AQ78" s="183">
        <f t="shared" ref="AQ78:BC78" si="676">AQ2</f>
        <v>43595</v>
      </c>
      <c r="AR78" s="184"/>
      <c r="AS78" s="49"/>
      <c r="AT78" s="183">
        <f t="shared" si="673"/>
        <v>43602</v>
      </c>
      <c r="AU78" s="184"/>
      <c r="AV78" s="49"/>
      <c r="AW78" s="183">
        <f t="shared" si="674"/>
        <v>43609</v>
      </c>
      <c r="AX78" s="184"/>
      <c r="AY78" s="49"/>
      <c r="AZ78" s="183">
        <f t="shared" si="675"/>
        <v>43616</v>
      </c>
      <c r="BA78" s="184"/>
      <c r="BB78" s="49"/>
      <c r="BC78" s="183">
        <f t="shared" si="676"/>
        <v>43623</v>
      </c>
      <c r="BD78" s="184"/>
      <c r="BE78" s="49"/>
    </row>
    <row r="79" spans="1:189" s="59" customFormat="1" x14ac:dyDescent="0.3">
      <c r="A79" s="50" t="e">
        <f>#REF!</f>
        <v>#REF!</v>
      </c>
      <c r="B79" s="51"/>
      <c r="C79" s="52">
        <f>SUM(C4:C77)</f>
        <v>220.94999999999996</v>
      </c>
      <c r="D79" s="53" t="e">
        <f>SUM(D4:D77)</f>
        <v>#N/A</v>
      </c>
      <c r="E79" s="54">
        <f t="shared" ref="E79:E105" si="677">COUNTIF(E$4:E$77,$A79)</f>
        <v>0</v>
      </c>
      <c r="F79" s="53" t="e">
        <f>SUM(F4:F77)</f>
        <v>#N/A</v>
      </c>
      <c r="G79" s="55" t="e">
        <f>SUM(G4:G77)</f>
        <v>#N/A</v>
      </c>
      <c r="H79" s="54">
        <f t="shared" ref="H79:H105" si="678">COUNTIF(H$4:H$77,$A79)</f>
        <v>0</v>
      </c>
      <c r="I79" s="56" t="e">
        <f>SUM(I4:I77)</f>
        <v>#N/A</v>
      </c>
      <c r="J79" s="57" t="e">
        <f>SUM(J4:J77)</f>
        <v>#N/A</v>
      </c>
      <c r="K79" s="54">
        <f t="shared" ref="K79:K105" si="679">COUNTIF(K$4:K$77,$A79)</f>
        <v>0</v>
      </c>
      <c r="L79" s="58" t="e">
        <f>SUM(L4:L77)</f>
        <v>#N/A</v>
      </c>
      <c r="M79" s="55" t="e">
        <f>SUM(M4:M77)</f>
        <v>#N/A</v>
      </c>
      <c r="N79" s="54">
        <f t="shared" ref="N79:N105" si="680">COUNTIF(N$4:N$77,$A79)</f>
        <v>0</v>
      </c>
      <c r="O79" s="56">
        <f>SUM(O4:O77)</f>
        <v>0</v>
      </c>
      <c r="P79" s="57" t="e">
        <f>SUM(P4:P77)</f>
        <v>#N/A</v>
      </c>
      <c r="Q79" s="54">
        <f t="shared" ref="Q79:Q105" si="681">COUNTIF(Q$4:Q$77,$A79)</f>
        <v>0</v>
      </c>
      <c r="R79" s="58" t="e">
        <f>SUM(R4:R77)</f>
        <v>#N/A</v>
      </c>
      <c r="S79" s="55" t="e">
        <f>SUM(S4:S77)</f>
        <v>#N/A</v>
      </c>
      <c r="T79" s="54">
        <f t="shared" ref="T79:T105" si="682">COUNTIF(T$4:T$77,$A79)</f>
        <v>0</v>
      </c>
      <c r="U79" s="56" t="e">
        <f>SUM(U4:U77)</f>
        <v>#N/A</v>
      </c>
      <c r="V79" s="57" t="e">
        <f t="shared" ref="V79" si="683">SUM(V4:V77)</f>
        <v>#N/A</v>
      </c>
      <c r="W79" s="54">
        <f t="shared" ref="W79:W105" si="684">COUNTIF(W$4:W$77,$A79)</f>
        <v>0</v>
      </c>
      <c r="X79" s="58" t="e">
        <f t="shared" ref="X79:Y79" si="685">SUM(X4:X77)</f>
        <v>#N/A</v>
      </c>
      <c r="Y79" s="55" t="e">
        <f t="shared" si="685"/>
        <v>#N/A</v>
      </c>
      <c r="Z79" s="54">
        <f t="shared" ref="Z79:Z105" si="686">COUNTIF(Z$4:Z$77,$A79)</f>
        <v>0</v>
      </c>
      <c r="AA79" s="56" t="e">
        <f t="shared" ref="AA79:AB79" si="687">SUM(AA4:AA77)</f>
        <v>#N/A</v>
      </c>
      <c r="AB79" s="57" t="e">
        <f t="shared" si="687"/>
        <v>#N/A</v>
      </c>
      <c r="AC79" s="54">
        <f t="shared" ref="AC79:AC105" si="688">COUNTIF(AC$4:AC$77,$A79)</f>
        <v>0</v>
      </c>
      <c r="AD79" s="58" t="e">
        <f t="shared" ref="AD79:AE79" si="689">SUM(AD4:AD77)</f>
        <v>#N/A</v>
      </c>
      <c r="AE79" s="55" t="e">
        <f t="shared" si="689"/>
        <v>#N/A</v>
      </c>
      <c r="AF79" s="54">
        <f t="shared" ref="AF79:AF105" si="690">COUNTIF(AF$4:AF$77,$A79)</f>
        <v>0</v>
      </c>
      <c r="AG79" s="56" t="e">
        <f t="shared" ref="AG79:AT79" si="691">SUM(AG4:AG77)</f>
        <v>#N/A</v>
      </c>
      <c r="AH79" s="57" t="e">
        <f t="shared" si="691"/>
        <v>#N/A</v>
      </c>
      <c r="AI79" s="54">
        <f t="shared" ref="AI79:AI105" si="692">COUNTIF(AI$4:AI$77,$A79)</f>
        <v>0</v>
      </c>
      <c r="AJ79" s="58" t="e">
        <f t="shared" ref="AJ79:AK79" si="693">SUM(AJ4:AJ77)</f>
        <v>#N/A</v>
      </c>
      <c r="AK79" s="55" t="e">
        <f t="shared" si="693"/>
        <v>#N/A</v>
      </c>
      <c r="AL79" s="54">
        <f t="shared" ref="AL79:AL105" si="694">COUNTIF(AL$4:AL$77,$A79)</f>
        <v>0</v>
      </c>
      <c r="AM79" s="56" t="e">
        <f t="shared" ref="AM79:AN79" si="695">SUM(AM4:AM77)</f>
        <v>#N/A</v>
      </c>
      <c r="AN79" s="57" t="e">
        <f t="shared" si="695"/>
        <v>#N/A</v>
      </c>
      <c r="AO79" s="54">
        <f t="shared" ref="AO79:AO105" si="696">COUNTIF(AO$4:AO$77,$A79)</f>
        <v>0</v>
      </c>
      <c r="AP79" s="58" t="e">
        <f t="shared" ref="AP79:AQ79" si="697">SUM(AP4:AP77)</f>
        <v>#N/A</v>
      </c>
      <c r="AQ79" s="55" t="e">
        <f t="shared" si="697"/>
        <v>#N/A</v>
      </c>
      <c r="AR79" s="54">
        <f t="shared" ref="AR79:AR105" si="698">COUNTIF(AR$4:AR$77,$A79)</f>
        <v>0</v>
      </c>
      <c r="AS79" s="56" t="e">
        <f t="shared" ref="AS79" si="699">SUM(AS4:AS77)</f>
        <v>#N/A</v>
      </c>
      <c r="AT79" s="57" t="e">
        <f t="shared" si="691"/>
        <v>#N/A</v>
      </c>
      <c r="AU79" s="54">
        <f t="shared" ref="AU79:AU105" si="700">COUNTIF(AU$4:AU$77,$A79)</f>
        <v>0</v>
      </c>
      <c r="AV79" s="58" t="e">
        <f t="shared" ref="AV79:AW79" si="701">SUM(AV4:AV77)</f>
        <v>#N/A</v>
      </c>
      <c r="AW79" s="55" t="e">
        <f t="shared" si="701"/>
        <v>#N/A</v>
      </c>
      <c r="AX79" s="54">
        <f t="shared" ref="AX79:AX105" si="702">COUNTIF(AX$4:AX$77,$A79)</f>
        <v>0</v>
      </c>
      <c r="AY79" s="56" t="e">
        <f t="shared" ref="AY79:AZ79" si="703">SUM(AY4:AY77)</f>
        <v>#N/A</v>
      </c>
      <c r="AZ79" s="57" t="e">
        <f t="shared" si="703"/>
        <v>#N/A</v>
      </c>
      <c r="BA79" s="54">
        <f t="shared" ref="BA79:BA105" si="704">COUNTIF(BA$4:BA$77,$A79)</f>
        <v>0</v>
      </c>
      <c r="BB79" s="58" t="e">
        <f t="shared" ref="BB79:BC79" si="705">SUM(BB4:BB77)</f>
        <v>#N/A</v>
      </c>
      <c r="BC79" s="55" t="e">
        <f t="shared" si="705"/>
        <v>#N/A</v>
      </c>
      <c r="BD79" s="54">
        <f t="shared" ref="BD79:BD105" si="706">COUNTIF(BD$4:BD$77,$A79)</f>
        <v>0</v>
      </c>
      <c r="BE79" s="56" t="e">
        <f t="shared" ref="BE79" si="707">SUM(BE4:BE77)</f>
        <v>#N/A</v>
      </c>
    </row>
    <row r="80" spans="1:189" s="59" customFormat="1" x14ac:dyDescent="0.3">
      <c r="A80" s="60" t="e">
        <f>#REF!</f>
        <v>#REF!</v>
      </c>
      <c r="B80" s="61">
        <v>0</v>
      </c>
      <c r="C80" s="62">
        <v>202.57</v>
      </c>
      <c r="D80" s="63" t="e">
        <f>(C80-F80)-F78</f>
        <v>#N/A</v>
      </c>
      <c r="E80" s="64">
        <f t="shared" si="677"/>
        <v>0</v>
      </c>
      <c r="F80" s="63" t="e">
        <f>F79-F82*F79</f>
        <v>#N/A</v>
      </c>
      <c r="G80" s="65" t="e">
        <f>(D80-I80)-I78</f>
        <v>#N/A</v>
      </c>
      <c r="H80" s="64">
        <f t="shared" si="678"/>
        <v>0</v>
      </c>
      <c r="I80" s="66" t="e">
        <f>I79-I82*I79</f>
        <v>#N/A</v>
      </c>
      <c r="J80" s="67" t="e">
        <f>(G80-L80)-L78</f>
        <v>#N/A</v>
      </c>
      <c r="K80" s="64">
        <f t="shared" si="679"/>
        <v>0</v>
      </c>
      <c r="L80" s="68" t="e">
        <f>L79-L82*L79</f>
        <v>#N/A</v>
      </c>
      <c r="M80" s="65" t="e">
        <f>(J80-O80)-O78</f>
        <v>#N/A</v>
      </c>
      <c r="N80" s="64">
        <f t="shared" si="680"/>
        <v>0</v>
      </c>
      <c r="O80" s="66">
        <f>O79-O82*O79</f>
        <v>0</v>
      </c>
      <c r="P80" s="67" t="e">
        <f>(M80-R80)-R78</f>
        <v>#N/A</v>
      </c>
      <c r="Q80" s="64">
        <f t="shared" si="681"/>
        <v>0</v>
      </c>
      <c r="R80" s="68" t="e">
        <f>R79-R82*R79</f>
        <v>#N/A</v>
      </c>
      <c r="S80" s="65" t="e">
        <f>(P80-U80)-U78</f>
        <v>#N/A</v>
      </c>
      <c r="T80" s="64">
        <f t="shared" si="682"/>
        <v>0</v>
      </c>
      <c r="U80" s="66" t="e">
        <f>U79-U82*U79</f>
        <v>#N/A</v>
      </c>
      <c r="V80" s="67" t="e">
        <f>(S80-X80)-X78</f>
        <v>#N/A</v>
      </c>
      <c r="W80" s="64">
        <f t="shared" si="684"/>
        <v>0</v>
      </c>
      <c r="X80" s="68" t="e">
        <f t="shared" ref="X80" si="708">X79-X82*X79</f>
        <v>#N/A</v>
      </c>
      <c r="Y80" s="65" t="e">
        <f>(V80-AA80)-AA78</f>
        <v>#N/A</v>
      </c>
      <c r="Z80" s="64">
        <f t="shared" si="686"/>
        <v>0</v>
      </c>
      <c r="AA80" s="66" t="e">
        <f t="shared" ref="AA80" si="709">AA79-AA82*AA79</f>
        <v>#N/A</v>
      </c>
      <c r="AB80" s="67" t="e">
        <f>(Y80-AD80)-AD78</f>
        <v>#N/A</v>
      </c>
      <c r="AC80" s="64">
        <f t="shared" si="688"/>
        <v>0</v>
      </c>
      <c r="AD80" s="68" t="e">
        <f t="shared" ref="AD80" si="710">AD79-AD82*AD79</f>
        <v>#N/A</v>
      </c>
      <c r="AE80" s="65" t="e">
        <f>(AB80-AG80)-AG78</f>
        <v>#N/A</v>
      </c>
      <c r="AF80" s="64">
        <f t="shared" si="690"/>
        <v>0</v>
      </c>
      <c r="AG80" s="66" t="e">
        <f t="shared" ref="AG80" si="711">AG79-AG82*AG79</f>
        <v>#N/A</v>
      </c>
      <c r="AH80" s="67" t="e">
        <f>(AE80-AJ80)-AJ78</f>
        <v>#N/A</v>
      </c>
      <c r="AI80" s="64">
        <f t="shared" si="692"/>
        <v>0</v>
      </c>
      <c r="AJ80" s="68" t="e">
        <f t="shared" ref="AJ80" si="712">AJ79-AJ82*AJ79</f>
        <v>#N/A</v>
      </c>
      <c r="AK80" s="65" t="e">
        <f>(AH80-AM80)-AM78</f>
        <v>#N/A</v>
      </c>
      <c r="AL80" s="64">
        <f t="shared" si="694"/>
        <v>0</v>
      </c>
      <c r="AM80" s="66" t="e">
        <f t="shared" ref="AM80" si="713">AM79-AM82*AM79</f>
        <v>#N/A</v>
      </c>
      <c r="AN80" s="67" t="e">
        <f>(AK80-AP80)-AP78</f>
        <v>#N/A</v>
      </c>
      <c r="AO80" s="64">
        <f t="shared" si="696"/>
        <v>0</v>
      </c>
      <c r="AP80" s="68" t="e">
        <f t="shared" ref="AP80" si="714">AP79-AP82*AP79</f>
        <v>#N/A</v>
      </c>
      <c r="AQ80" s="65" t="e">
        <f>(AN80-AS80)-AS78</f>
        <v>#N/A</v>
      </c>
      <c r="AR80" s="64">
        <f t="shared" si="698"/>
        <v>0</v>
      </c>
      <c r="AS80" s="66" t="e">
        <f t="shared" ref="AS80" si="715">AS79-AS82*AS79</f>
        <v>#N/A</v>
      </c>
      <c r="AT80" s="67" t="e">
        <f>(AQ80-AV80)-AV78</f>
        <v>#N/A</v>
      </c>
      <c r="AU80" s="64">
        <f t="shared" si="700"/>
        <v>0</v>
      </c>
      <c r="AV80" s="68" t="e">
        <f t="shared" ref="AV80" si="716">AV79-AV82*AV79</f>
        <v>#N/A</v>
      </c>
      <c r="AW80" s="65" t="e">
        <f>(AT80-AY80)-AY78</f>
        <v>#N/A</v>
      </c>
      <c r="AX80" s="64">
        <f t="shared" si="702"/>
        <v>0</v>
      </c>
      <c r="AY80" s="66" t="e">
        <f t="shared" ref="AY80" si="717">AY79-AY82*AY79</f>
        <v>#N/A</v>
      </c>
      <c r="AZ80" s="67" t="e">
        <f>(AW80-BB80)-BB78</f>
        <v>#N/A</v>
      </c>
      <c r="BA80" s="64">
        <f t="shared" si="704"/>
        <v>0</v>
      </c>
      <c r="BB80" s="68" t="e">
        <f t="shared" ref="BB80" si="718">BB79-BB82*BB79</f>
        <v>#N/A</v>
      </c>
      <c r="BC80" s="65" t="e">
        <f>(AZ80-BE80)-BE78</f>
        <v>#N/A</v>
      </c>
      <c r="BD80" s="64">
        <f t="shared" si="706"/>
        <v>0</v>
      </c>
      <c r="BE80" s="66" t="e">
        <f t="shared" ref="BE80" si="719">BE79-BE82*BE79</f>
        <v>#N/A</v>
      </c>
    </row>
    <row r="81" spans="1:57" s="59" customFormat="1" x14ac:dyDescent="0.3">
      <c r="A81" s="69" t="e">
        <f>#REF!</f>
        <v>#REF!</v>
      </c>
      <c r="B81" s="70">
        <v>0</v>
      </c>
      <c r="C81" s="71">
        <f>7.02</f>
        <v>7.02</v>
      </c>
      <c r="D81" s="72" t="e">
        <f>D80-D79</f>
        <v>#N/A</v>
      </c>
      <c r="E81" s="73">
        <f t="shared" si="677"/>
        <v>0</v>
      </c>
      <c r="F81" s="72" t="e">
        <f>F79-F80</f>
        <v>#N/A</v>
      </c>
      <c r="G81" s="74" t="e">
        <f>G80-G79</f>
        <v>#N/A</v>
      </c>
      <c r="H81" s="73">
        <f t="shared" si="678"/>
        <v>0</v>
      </c>
      <c r="I81" s="75" t="e">
        <f>I79-I80</f>
        <v>#N/A</v>
      </c>
      <c r="J81" s="76" t="e">
        <f>J80-J79</f>
        <v>#N/A</v>
      </c>
      <c r="K81" s="73">
        <f t="shared" si="679"/>
        <v>0</v>
      </c>
      <c r="L81" s="77" t="e">
        <f>L79-L80</f>
        <v>#N/A</v>
      </c>
      <c r="M81" s="74" t="e">
        <f>M80-M79</f>
        <v>#N/A</v>
      </c>
      <c r="N81" s="73">
        <f t="shared" si="680"/>
        <v>0</v>
      </c>
      <c r="O81" s="75">
        <f>O79-O80</f>
        <v>0</v>
      </c>
      <c r="P81" s="76" t="e">
        <f>P80-P79</f>
        <v>#N/A</v>
      </c>
      <c r="Q81" s="73">
        <f t="shared" si="681"/>
        <v>0</v>
      </c>
      <c r="R81" s="77" t="e">
        <f>R79-R80</f>
        <v>#N/A</v>
      </c>
      <c r="S81" s="74" t="e">
        <f>S80-S79</f>
        <v>#N/A</v>
      </c>
      <c r="T81" s="73">
        <f t="shared" si="682"/>
        <v>0</v>
      </c>
      <c r="U81" s="75" t="e">
        <f>U79-U80</f>
        <v>#N/A</v>
      </c>
      <c r="V81" s="76" t="e">
        <f>V80-V79</f>
        <v>#N/A</v>
      </c>
      <c r="W81" s="73">
        <f t="shared" si="684"/>
        <v>0</v>
      </c>
      <c r="X81" s="77" t="e">
        <f t="shared" ref="X81" si="720">X79-X80</f>
        <v>#N/A</v>
      </c>
      <c r="Y81" s="74" t="e">
        <f>Y80-Y79</f>
        <v>#N/A</v>
      </c>
      <c r="Z81" s="73">
        <f t="shared" si="686"/>
        <v>0</v>
      </c>
      <c r="AA81" s="75" t="e">
        <f t="shared" ref="AA81" si="721">AA79-AA80</f>
        <v>#N/A</v>
      </c>
      <c r="AB81" s="76" t="e">
        <f>AB80-AB79</f>
        <v>#N/A</v>
      </c>
      <c r="AC81" s="73">
        <f t="shared" si="688"/>
        <v>0</v>
      </c>
      <c r="AD81" s="77" t="e">
        <f t="shared" ref="AD81" si="722">AD79-AD80</f>
        <v>#N/A</v>
      </c>
      <c r="AE81" s="74" t="e">
        <f>AE80-AE79</f>
        <v>#N/A</v>
      </c>
      <c r="AF81" s="73">
        <f t="shared" si="690"/>
        <v>0</v>
      </c>
      <c r="AG81" s="75" t="e">
        <f t="shared" ref="AG81" si="723">AG79-AG80</f>
        <v>#N/A</v>
      </c>
      <c r="AH81" s="76" t="e">
        <f>AH80-AH79</f>
        <v>#N/A</v>
      </c>
      <c r="AI81" s="73">
        <f t="shared" si="692"/>
        <v>0</v>
      </c>
      <c r="AJ81" s="77" t="e">
        <f t="shared" ref="AJ81" si="724">AJ79-AJ80</f>
        <v>#N/A</v>
      </c>
      <c r="AK81" s="74" t="e">
        <f>AK80-AK79</f>
        <v>#N/A</v>
      </c>
      <c r="AL81" s="73">
        <f t="shared" si="694"/>
        <v>0</v>
      </c>
      <c r="AM81" s="75" t="e">
        <f t="shared" ref="AM81" si="725">AM79-AM80</f>
        <v>#N/A</v>
      </c>
      <c r="AN81" s="76" t="e">
        <f>AN80-AN79</f>
        <v>#N/A</v>
      </c>
      <c r="AO81" s="73">
        <f t="shared" si="696"/>
        <v>0</v>
      </c>
      <c r="AP81" s="77" t="e">
        <f t="shared" ref="AP81" si="726">AP79-AP80</f>
        <v>#N/A</v>
      </c>
      <c r="AQ81" s="74" t="e">
        <f>AQ80-AQ79</f>
        <v>#N/A</v>
      </c>
      <c r="AR81" s="73">
        <f t="shared" si="698"/>
        <v>0</v>
      </c>
      <c r="AS81" s="75" t="e">
        <f t="shared" ref="AS81" si="727">AS79-AS80</f>
        <v>#N/A</v>
      </c>
      <c r="AT81" s="76" t="e">
        <f>AT80-AT79</f>
        <v>#N/A</v>
      </c>
      <c r="AU81" s="73">
        <f t="shared" si="700"/>
        <v>0</v>
      </c>
      <c r="AV81" s="77" t="e">
        <f t="shared" ref="AV81" si="728">AV79-AV80</f>
        <v>#N/A</v>
      </c>
      <c r="AW81" s="74" t="e">
        <f>AW80-AW79</f>
        <v>#N/A</v>
      </c>
      <c r="AX81" s="73">
        <f t="shared" si="702"/>
        <v>0</v>
      </c>
      <c r="AY81" s="75" t="e">
        <f t="shared" ref="AY81" si="729">AY79-AY80</f>
        <v>#N/A</v>
      </c>
      <c r="AZ81" s="76" t="e">
        <f>AZ80-AZ79</f>
        <v>#N/A</v>
      </c>
      <c r="BA81" s="73">
        <f t="shared" si="704"/>
        <v>0</v>
      </c>
      <c r="BB81" s="77" t="e">
        <f t="shared" ref="BB81" si="730">BB79-BB80</f>
        <v>#N/A</v>
      </c>
      <c r="BC81" s="74" t="e">
        <f>BC80-BC79</f>
        <v>#N/A</v>
      </c>
      <c r="BD81" s="73">
        <f t="shared" si="706"/>
        <v>0</v>
      </c>
      <c r="BE81" s="75" t="e">
        <f t="shared" ref="BE81" si="731">BE79-BE80</f>
        <v>#N/A</v>
      </c>
    </row>
    <row r="82" spans="1:57" s="59" customFormat="1" x14ac:dyDescent="0.3">
      <c r="A82" s="78" t="s">
        <v>32</v>
      </c>
      <c r="B82" s="79"/>
      <c r="C82" s="80"/>
      <c r="D82" s="81"/>
      <c r="E82" s="82">
        <f t="shared" si="677"/>
        <v>0</v>
      </c>
      <c r="F82" s="81" t="e">
        <f>IF(F79&lt;70,5/100,10/100)</f>
        <v>#N/A</v>
      </c>
      <c r="G82" s="83"/>
      <c r="H82" s="84">
        <f t="shared" si="678"/>
        <v>0</v>
      </c>
      <c r="I82" s="81" t="e">
        <f>IF(I79&lt;70,5/100,10/100)</f>
        <v>#N/A</v>
      </c>
      <c r="J82" s="85"/>
      <c r="K82" s="82">
        <f t="shared" si="679"/>
        <v>0</v>
      </c>
      <c r="L82" s="81" t="e">
        <f>IF(L79&lt;70,5/100,10/100)</f>
        <v>#N/A</v>
      </c>
      <c r="M82" s="74"/>
      <c r="N82" s="82">
        <f t="shared" si="680"/>
        <v>0</v>
      </c>
      <c r="O82" s="86">
        <f>M82</f>
        <v>0</v>
      </c>
      <c r="P82" s="85"/>
      <c r="Q82" s="82">
        <f t="shared" si="681"/>
        <v>0</v>
      </c>
      <c r="R82" s="81" t="e">
        <f>IF(R79&lt;70,5/100,10/100)</f>
        <v>#N/A</v>
      </c>
      <c r="S82" s="87"/>
      <c r="T82" s="82">
        <f t="shared" si="682"/>
        <v>0</v>
      </c>
      <c r="U82" s="81" t="e">
        <f>IF(U79&lt;70,5/100,10/100)</f>
        <v>#N/A</v>
      </c>
      <c r="V82" s="85"/>
      <c r="W82" s="82">
        <f t="shared" si="684"/>
        <v>0</v>
      </c>
      <c r="X82" s="81" t="e">
        <f>IF(X79&lt;70,5/100,10/100)</f>
        <v>#N/A</v>
      </c>
      <c r="Y82" s="87"/>
      <c r="Z82" s="82">
        <f t="shared" si="686"/>
        <v>0</v>
      </c>
      <c r="AA82" s="81" t="e">
        <f>IF(AA79&lt;70,5/100,10/100)</f>
        <v>#N/A</v>
      </c>
      <c r="AB82" s="85"/>
      <c r="AC82" s="82">
        <f t="shared" si="688"/>
        <v>0</v>
      </c>
      <c r="AD82" s="81" t="e">
        <f>IF(AD79&lt;70,5/100,10/100)</f>
        <v>#N/A</v>
      </c>
      <c r="AE82" s="87"/>
      <c r="AF82" s="82">
        <f t="shared" si="690"/>
        <v>0</v>
      </c>
      <c r="AG82" s="81" t="e">
        <f>IF(AG79&lt;70,5/100,10/100)</f>
        <v>#N/A</v>
      </c>
      <c r="AH82" s="85"/>
      <c r="AI82" s="82">
        <f t="shared" si="692"/>
        <v>0</v>
      </c>
      <c r="AJ82" s="81" t="e">
        <f>IF(AJ79&lt;70,5/100,10/100)</f>
        <v>#N/A</v>
      </c>
      <c r="AK82" s="87"/>
      <c r="AL82" s="82">
        <f t="shared" si="694"/>
        <v>0</v>
      </c>
      <c r="AM82" s="81" t="e">
        <f>IF(AM79&lt;70,5/100,10/100)</f>
        <v>#N/A</v>
      </c>
      <c r="AN82" s="85"/>
      <c r="AO82" s="82">
        <f t="shared" si="696"/>
        <v>0</v>
      </c>
      <c r="AP82" s="81" t="e">
        <f>IF(AP79&lt;70,5/100,10/100)</f>
        <v>#N/A</v>
      </c>
      <c r="AQ82" s="87"/>
      <c r="AR82" s="82">
        <f t="shared" si="698"/>
        <v>0</v>
      </c>
      <c r="AS82" s="81" t="e">
        <f>IF(AS79&lt;70,5/100,10/100)</f>
        <v>#N/A</v>
      </c>
      <c r="AT82" s="85"/>
      <c r="AU82" s="82">
        <f t="shared" si="700"/>
        <v>0</v>
      </c>
      <c r="AV82" s="81" t="e">
        <f>IF(AV79&lt;70,5/100,10/100)</f>
        <v>#N/A</v>
      </c>
      <c r="AW82" s="87"/>
      <c r="AX82" s="82">
        <f t="shared" si="702"/>
        <v>0</v>
      </c>
      <c r="AY82" s="81" t="e">
        <f>IF(AY79&lt;70,5/100,10/100)</f>
        <v>#N/A</v>
      </c>
      <c r="AZ82" s="85"/>
      <c r="BA82" s="82">
        <f t="shared" si="704"/>
        <v>0</v>
      </c>
      <c r="BB82" s="81" t="e">
        <f>IF(BB79&lt;70,5/100,10/100)</f>
        <v>#N/A</v>
      </c>
      <c r="BC82" s="87"/>
      <c r="BD82" s="82">
        <f t="shared" si="706"/>
        <v>0</v>
      </c>
      <c r="BE82" s="81" t="e">
        <f>IF(BE79&lt;70,5/100,10/100)</f>
        <v>#N/A</v>
      </c>
    </row>
    <row r="83" spans="1:57" s="91" customFormat="1" x14ac:dyDescent="0.3">
      <c r="A83" s="88" t="e">
        <f>#REF!</f>
        <v>#REF!</v>
      </c>
      <c r="B83" s="89"/>
      <c r="C83" s="90"/>
      <c r="E83" s="92">
        <f t="shared" si="677"/>
        <v>0</v>
      </c>
      <c r="F83" s="93"/>
      <c r="G83" s="94"/>
      <c r="H83" s="95">
        <f t="shared" si="678"/>
        <v>0</v>
      </c>
      <c r="I83" s="93"/>
      <c r="J83" s="93"/>
      <c r="K83" s="92">
        <f t="shared" si="679"/>
        <v>0</v>
      </c>
      <c r="L83" s="96"/>
      <c r="M83" s="97"/>
      <c r="N83" s="92">
        <f t="shared" si="680"/>
        <v>0</v>
      </c>
      <c r="O83" s="93"/>
      <c r="P83" s="93"/>
      <c r="Q83" s="92">
        <f t="shared" si="681"/>
        <v>0</v>
      </c>
      <c r="R83" s="93"/>
      <c r="S83" s="94"/>
      <c r="T83" s="92">
        <f t="shared" si="682"/>
        <v>0</v>
      </c>
      <c r="U83" s="93"/>
      <c r="V83" s="93"/>
      <c r="W83" s="92">
        <f t="shared" si="684"/>
        <v>0</v>
      </c>
      <c r="X83" s="93"/>
      <c r="Y83" s="94"/>
      <c r="Z83" s="92">
        <f t="shared" si="686"/>
        <v>0</v>
      </c>
      <c r="AA83" s="93"/>
      <c r="AB83" s="93"/>
      <c r="AC83" s="92">
        <f t="shared" si="688"/>
        <v>0</v>
      </c>
      <c r="AD83" s="93"/>
      <c r="AE83" s="94"/>
      <c r="AF83" s="92">
        <f t="shared" si="690"/>
        <v>0</v>
      </c>
      <c r="AG83" s="93"/>
      <c r="AH83" s="93"/>
      <c r="AI83" s="92">
        <f t="shared" si="692"/>
        <v>0</v>
      </c>
      <c r="AJ83" s="93"/>
      <c r="AK83" s="94"/>
      <c r="AL83" s="92">
        <f t="shared" si="694"/>
        <v>0</v>
      </c>
      <c r="AM83" s="93"/>
      <c r="AN83" s="93"/>
      <c r="AO83" s="92">
        <f t="shared" si="696"/>
        <v>0</v>
      </c>
      <c r="AP83" s="93"/>
      <c r="AQ83" s="94"/>
      <c r="AR83" s="92">
        <f t="shared" si="698"/>
        <v>0</v>
      </c>
      <c r="AS83" s="93"/>
      <c r="AT83" s="93"/>
      <c r="AU83" s="92">
        <f t="shared" si="700"/>
        <v>0</v>
      </c>
      <c r="AV83" s="93"/>
      <c r="AW83" s="94"/>
      <c r="AX83" s="92">
        <f t="shared" si="702"/>
        <v>0</v>
      </c>
      <c r="AY83" s="93"/>
      <c r="AZ83" s="93"/>
      <c r="BA83" s="92">
        <f t="shared" si="704"/>
        <v>0</v>
      </c>
      <c r="BB83" s="93"/>
      <c r="BC83" s="94"/>
      <c r="BD83" s="92">
        <f t="shared" si="706"/>
        <v>0</v>
      </c>
      <c r="BE83" s="93"/>
    </row>
    <row r="84" spans="1:57" s="91" customFormat="1" x14ac:dyDescent="0.3">
      <c r="A84" s="88" t="e">
        <f>#REF!</f>
        <v>#REF!</v>
      </c>
      <c r="B84" s="89"/>
      <c r="C84" s="90"/>
      <c r="D84" s="98"/>
      <c r="E84" s="92">
        <f t="shared" si="677"/>
        <v>0</v>
      </c>
      <c r="F84" s="93"/>
      <c r="G84" s="94"/>
      <c r="H84" s="92">
        <f t="shared" si="678"/>
        <v>0</v>
      </c>
      <c r="I84" s="93"/>
      <c r="J84" s="93"/>
      <c r="K84" s="92">
        <f t="shared" si="679"/>
        <v>0</v>
      </c>
      <c r="L84" s="99"/>
      <c r="M84" s="98"/>
      <c r="N84" s="92">
        <f t="shared" si="680"/>
        <v>0</v>
      </c>
      <c r="O84" s="93"/>
      <c r="P84" s="93"/>
      <c r="Q84" s="92">
        <f t="shared" si="681"/>
        <v>0</v>
      </c>
      <c r="R84" s="93"/>
      <c r="S84" s="94"/>
      <c r="T84" s="92">
        <f t="shared" si="682"/>
        <v>0</v>
      </c>
      <c r="U84" s="93"/>
      <c r="V84" s="93"/>
      <c r="W84" s="92">
        <f t="shared" si="684"/>
        <v>0</v>
      </c>
      <c r="X84" s="93"/>
      <c r="Y84" s="94"/>
      <c r="Z84" s="92">
        <f t="shared" si="686"/>
        <v>0</v>
      </c>
      <c r="AA84" s="93"/>
      <c r="AB84" s="93"/>
      <c r="AC84" s="92">
        <f t="shared" si="688"/>
        <v>0</v>
      </c>
      <c r="AD84" s="93"/>
      <c r="AE84" s="94"/>
      <c r="AF84" s="92">
        <f t="shared" si="690"/>
        <v>0</v>
      </c>
      <c r="AG84" s="93"/>
      <c r="AH84" s="93"/>
      <c r="AI84" s="92">
        <f t="shared" si="692"/>
        <v>0</v>
      </c>
      <c r="AJ84" s="93"/>
      <c r="AK84" s="94"/>
      <c r="AL84" s="92">
        <f t="shared" si="694"/>
        <v>0</v>
      </c>
      <c r="AM84" s="93"/>
      <c r="AN84" s="93"/>
      <c r="AO84" s="92">
        <f t="shared" si="696"/>
        <v>0</v>
      </c>
      <c r="AP84" s="93"/>
      <c r="AQ84" s="94"/>
      <c r="AR84" s="92">
        <f t="shared" si="698"/>
        <v>0</v>
      </c>
      <c r="AS84" s="93"/>
      <c r="AT84" s="93"/>
      <c r="AU84" s="92">
        <f t="shared" si="700"/>
        <v>0</v>
      </c>
      <c r="AV84" s="93"/>
      <c r="AW84" s="94"/>
      <c r="AX84" s="92">
        <f t="shared" si="702"/>
        <v>0</v>
      </c>
      <c r="AY84" s="93"/>
      <c r="AZ84" s="93"/>
      <c r="BA84" s="92">
        <f t="shared" si="704"/>
        <v>0</v>
      </c>
      <c r="BB84" s="93"/>
      <c r="BC84" s="94"/>
      <c r="BD84" s="92">
        <f t="shared" si="706"/>
        <v>0</v>
      </c>
      <c r="BE84" s="93"/>
    </row>
    <row r="85" spans="1:57" s="6" customFormat="1" x14ac:dyDescent="0.3">
      <c r="A85" s="100" t="e">
        <f>#REF!</f>
        <v>#REF!</v>
      </c>
      <c r="B85" s="101"/>
      <c r="C85" s="102"/>
      <c r="D85" s="103"/>
      <c r="E85" s="104">
        <f t="shared" si="677"/>
        <v>0</v>
      </c>
      <c r="F85" s="105"/>
      <c r="G85" s="102"/>
      <c r="H85" s="104">
        <f t="shared" si="678"/>
        <v>0</v>
      </c>
      <c r="I85" s="102"/>
      <c r="J85" s="106" t="s">
        <v>33</v>
      </c>
      <c r="K85" s="104">
        <f t="shared" si="679"/>
        <v>0</v>
      </c>
      <c r="L85" s="107"/>
      <c r="M85" s="108"/>
      <c r="N85" s="104">
        <f t="shared" si="680"/>
        <v>0</v>
      </c>
      <c r="O85" s="102"/>
      <c r="P85" s="106"/>
      <c r="Q85" s="104">
        <f t="shared" si="681"/>
        <v>0</v>
      </c>
      <c r="R85" s="109"/>
      <c r="S85" s="102"/>
      <c r="T85" s="104">
        <f t="shared" si="682"/>
        <v>0</v>
      </c>
      <c r="U85" s="102"/>
      <c r="V85" s="106"/>
      <c r="W85" s="104">
        <f t="shared" si="684"/>
        <v>0</v>
      </c>
      <c r="X85" s="109"/>
      <c r="Y85" s="102"/>
      <c r="Z85" s="104">
        <f t="shared" si="686"/>
        <v>0</v>
      </c>
      <c r="AA85" s="102"/>
      <c r="AB85" s="106"/>
      <c r="AC85" s="104">
        <f t="shared" si="688"/>
        <v>0</v>
      </c>
      <c r="AD85" s="109"/>
      <c r="AE85" s="102"/>
      <c r="AF85" s="104">
        <f t="shared" si="690"/>
        <v>0</v>
      </c>
      <c r="AG85" s="102"/>
      <c r="AH85" s="106"/>
      <c r="AI85" s="104">
        <f t="shared" si="692"/>
        <v>0</v>
      </c>
      <c r="AJ85" s="109"/>
      <c r="AK85" s="102"/>
      <c r="AL85" s="104">
        <f t="shared" si="694"/>
        <v>0</v>
      </c>
      <c r="AM85" s="102"/>
      <c r="AN85" s="106"/>
      <c r="AO85" s="104">
        <f t="shared" si="696"/>
        <v>0</v>
      </c>
      <c r="AP85" s="109"/>
      <c r="AQ85" s="102"/>
      <c r="AR85" s="104">
        <f t="shared" si="698"/>
        <v>0</v>
      </c>
      <c r="AS85" s="102"/>
      <c r="AT85" s="106"/>
      <c r="AU85" s="104">
        <f t="shared" si="700"/>
        <v>0</v>
      </c>
      <c r="AV85" s="109"/>
      <c r="AW85" s="102"/>
      <c r="AX85" s="104">
        <f t="shared" si="702"/>
        <v>0</v>
      </c>
      <c r="AY85" s="102"/>
      <c r="AZ85" s="106"/>
      <c r="BA85" s="104">
        <f t="shared" si="704"/>
        <v>0</v>
      </c>
      <c r="BB85" s="109"/>
      <c r="BC85" s="102"/>
      <c r="BD85" s="104">
        <f t="shared" si="706"/>
        <v>0</v>
      </c>
      <c r="BE85" s="102"/>
    </row>
    <row r="86" spans="1:57" x14ac:dyDescent="0.3">
      <c r="A86" s="100" t="e">
        <f>#REF!</f>
        <v>#REF!</v>
      </c>
      <c r="B86" s="101"/>
      <c r="C86" s="102"/>
      <c r="D86" s="110"/>
      <c r="E86" s="104">
        <f t="shared" si="677"/>
        <v>0</v>
      </c>
      <c r="F86" s="102"/>
      <c r="G86" s="102"/>
      <c r="H86" s="104">
        <f t="shared" si="678"/>
        <v>0</v>
      </c>
      <c r="I86" s="102" t="s">
        <v>34</v>
      </c>
      <c r="J86" s="102"/>
      <c r="K86" s="104">
        <f t="shared" si="679"/>
        <v>0</v>
      </c>
      <c r="L86" s="111"/>
      <c r="M86" s="103"/>
      <c r="N86" s="104">
        <f t="shared" si="680"/>
        <v>0</v>
      </c>
      <c r="O86" s="102" t="s">
        <v>34</v>
      </c>
      <c r="P86" s="102"/>
      <c r="Q86" s="104">
        <f t="shared" si="681"/>
        <v>0</v>
      </c>
      <c r="R86" s="7"/>
      <c r="S86" s="102"/>
      <c r="T86" s="104">
        <f t="shared" si="682"/>
        <v>0</v>
      </c>
      <c r="U86" s="102" t="s">
        <v>34</v>
      </c>
      <c r="V86" s="102"/>
      <c r="W86" s="104">
        <f t="shared" si="684"/>
        <v>0</v>
      </c>
      <c r="X86" s="7"/>
      <c r="Y86" s="102"/>
      <c r="Z86" s="104">
        <f t="shared" si="686"/>
        <v>0</v>
      </c>
      <c r="AA86" s="102" t="s">
        <v>34</v>
      </c>
      <c r="AB86" s="102"/>
      <c r="AC86" s="104">
        <f t="shared" si="688"/>
        <v>0</v>
      </c>
      <c r="AD86" s="7"/>
      <c r="AE86" s="102"/>
      <c r="AF86" s="104">
        <f t="shared" si="690"/>
        <v>0</v>
      </c>
      <c r="AG86" s="102" t="s">
        <v>34</v>
      </c>
      <c r="AH86" s="102"/>
      <c r="AI86" s="104">
        <f t="shared" si="692"/>
        <v>0</v>
      </c>
      <c r="AJ86" s="7"/>
      <c r="AK86" s="102"/>
      <c r="AL86" s="104">
        <f t="shared" si="694"/>
        <v>0</v>
      </c>
      <c r="AM86" s="102" t="s">
        <v>34</v>
      </c>
      <c r="AN86" s="102"/>
      <c r="AO86" s="104">
        <f t="shared" si="696"/>
        <v>0</v>
      </c>
      <c r="AP86" s="7"/>
      <c r="AQ86" s="102"/>
      <c r="AR86" s="104">
        <f t="shared" si="698"/>
        <v>0</v>
      </c>
      <c r="AS86" s="102" t="s">
        <v>34</v>
      </c>
      <c r="AT86" s="102"/>
      <c r="AU86" s="104">
        <f t="shared" si="700"/>
        <v>0</v>
      </c>
      <c r="AV86" s="7"/>
      <c r="AW86" s="102"/>
      <c r="AX86" s="104">
        <f t="shared" si="702"/>
        <v>0</v>
      </c>
      <c r="AY86" s="102" t="s">
        <v>34</v>
      </c>
      <c r="AZ86" s="102"/>
      <c r="BA86" s="104">
        <f t="shared" si="704"/>
        <v>0</v>
      </c>
      <c r="BB86" s="7"/>
      <c r="BC86" s="102"/>
      <c r="BD86" s="104">
        <f t="shared" si="706"/>
        <v>0</v>
      </c>
      <c r="BE86" s="102" t="s">
        <v>34</v>
      </c>
    </row>
    <row r="87" spans="1:57" s="112" customFormat="1" x14ac:dyDescent="0.3">
      <c r="A87" s="100" t="e">
        <f>#REF!</f>
        <v>#REF!</v>
      </c>
      <c r="B87" s="89"/>
      <c r="C87" s="90"/>
      <c r="D87" s="110"/>
      <c r="E87" s="104">
        <f t="shared" si="677"/>
        <v>0</v>
      </c>
      <c r="F87" s="90"/>
      <c r="G87" s="90"/>
      <c r="H87" s="104">
        <f t="shared" si="678"/>
        <v>0</v>
      </c>
      <c r="I87" s="90"/>
      <c r="J87" s="90"/>
      <c r="K87" s="104">
        <f t="shared" si="679"/>
        <v>0</v>
      </c>
      <c r="L87" s="113"/>
      <c r="M87" s="110"/>
      <c r="N87" s="104">
        <f t="shared" si="680"/>
        <v>0</v>
      </c>
      <c r="O87" s="90"/>
      <c r="P87" s="90"/>
      <c r="Q87" s="104">
        <f t="shared" si="681"/>
        <v>0</v>
      </c>
      <c r="R87" s="90"/>
      <c r="S87" s="90"/>
      <c r="T87" s="104">
        <f t="shared" si="682"/>
        <v>0</v>
      </c>
      <c r="U87" s="90"/>
      <c r="V87" s="90"/>
      <c r="W87" s="104">
        <f t="shared" si="684"/>
        <v>0</v>
      </c>
      <c r="X87" s="90"/>
      <c r="Y87" s="90"/>
      <c r="Z87" s="104">
        <f t="shared" si="686"/>
        <v>0</v>
      </c>
      <c r="AA87" s="90"/>
      <c r="AB87" s="90"/>
      <c r="AC87" s="104">
        <f t="shared" si="688"/>
        <v>0</v>
      </c>
      <c r="AD87" s="90"/>
      <c r="AE87" s="90"/>
      <c r="AF87" s="104">
        <f t="shared" si="690"/>
        <v>0</v>
      </c>
      <c r="AG87" s="90"/>
      <c r="AH87" s="90"/>
      <c r="AI87" s="104">
        <f t="shared" si="692"/>
        <v>0</v>
      </c>
      <c r="AJ87" s="90"/>
      <c r="AK87" s="90"/>
      <c r="AL87" s="104">
        <f t="shared" si="694"/>
        <v>0</v>
      </c>
      <c r="AM87" s="90"/>
      <c r="AN87" s="90"/>
      <c r="AO87" s="104">
        <f t="shared" si="696"/>
        <v>0</v>
      </c>
      <c r="AP87" s="90"/>
      <c r="AQ87" s="90"/>
      <c r="AR87" s="104">
        <f t="shared" si="698"/>
        <v>0</v>
      </c>
      <c r="AS87" s="90"/>
      <c r="AT87" s="90"/>
      <c r="AU87" s="104">
        <f t="shared" si="700"/>
        <v>0</v>
      </c>
      <c r="AV87" s="90"/>
      <c r="AW87" s="90"/>
      <c r="AX87" s="104">
        <f t="shared" si="702"/>
        <v>0</v>
      </c>
      <c r="AY87" s="90"/>
      <c r="AZ87" s="90"/>
      <c r="BA87" s="104">
        <f t="shared" si="704"/>
        <v>0</v>
      </c>
      <c r="BB87" s="90"/>
      <c r="BC87" s="90"/>
      <c r="BD87" s="104">
        <f t="shared" si="706"/>
        <v>0</v>
      </c>
      <c r="BE87" s="90"/>
    </row>
    <row r="88" spans="1:57" s="112" customFormat="1" x14ac:dyDescent="0.3">
      <c r="A88" s="100" t="e">
        <f>#REF!</f>
        <v>#REF!</v>
      </c>
      <c r="B88" s="89"/>
      <c r="C88" s="90"/>
      <c r="D88" s="110"/>
      <c r="E88" s="104">
        <f t="shared" si="677"/>
        <v>0</v>
      </c>
      <c r="F88" s="90"/>
      <c r="G88" s="90"/>
      <c r="H88" s="104">
        <f t="shared" si="678"/>
        <v>0</v>
      </c>
      <c r="I88" s="90"/>
      <c r="J88" s="90"/>
      <c r="K88" s="104">
        <f t="shared" si="679"/>
        <v>0</v>
      </c>
      <c r="L88" s="113"/>
      <c r="M88" s="110"/>
      <c r="N88" s="104">
        <f t="shared" si="680"/>
        <v>0</v>
      </c>
      <c r="O88" s="90"/>
      <c r="P88" s="90"/>
      <c r="Q88" s="104">
        <f t="shared" si="681"/>
        <v>0</v>
      </c>
      <c r="R88" s="90"/>
      <c r="S88" s="90"/>
      <c r="T88" s="104">
        <f t="shared" si="682"/>
        <v>0</v>
      </c>
      <c r="U88" s="90"/>
      <c r="V88" s="90"/>
      <c r="W88" s="104">
        <f t="shared" si="684"/>
        <v>0</v>
      </c>
      <c r="X88" s="90"/>
      <c r="Y88" s="90"/>
      <c r="Z88" s="104">
        <f t="shared" si="686"/>
        <v>0</v>
      </c>
      <c r="AA88" s="90"/>
      <c r="AB88" s="90"/>
      <c r="AC88" s="104">
        <f t="shared" si="688"/>
        <v>0</v>
      </c>
      <c r="AD88" s="90"/>
      <c r="AE88" s="90"/>
      <c r="AF88" s="104">
        <f t="shared" si="690"/>
        <v>0</v>
      </c>
      <c r="AG88" s="90"/>
      <c r="AH88" s="90"/>
      <c r="AI88" s="104">
        <f t="shared" si="692"/>
        <v>0</v>
      </c>
      <c r="AJ88" s="90"/>
      <c r="AK88" s="90"/>
      <c r="AL88" s="104">
        <f t="shared" si="694"/>
        <v>0</v>
      </c>
      <c r="AM88" s="90"/>
      <c r="AN88" s="90"/>
      <c r="AO88" s="104">
        <f t="shared" si="696"/>
        <v>0</v>
      </c>
      <c r="AP88" s="90"/>
      <c r="AQ88" s="90"/>
      <c r="AR88" s="104">
        <f t="shared" si="698"/>
        <v>0</v>
      </c>
      <c r="AS88" s="90"/>
      <c r="AT88" s="90"/>
      <c r="AU88" s="104">
        <f t="shared" si="700"/>
        <v>0</v>
      </c>
      <c r="AV88" s="90"/>
      <c r="AW88" s="90"/>
      <c r="AX88" s="104">
        <f t="shared" si="702"/>
        <v>0</v>
      </c>
      <c r="AY88" s="90"/>
      <c r="AZ88" s="90"/>
      <c r="BA88" s="104">
        <f t="shared" si="704"/>
        <v>0</v>
      </c>
      <c r="BB88" s="90"/>
      <c r="BC88" s="90"/>
      <c r="BD88" s="104">
        <f t="shared" si="706"/>
        <v>0</v>
      </c>
      <c r="BE88" s="90"/>
    </row>
    <row r="89" spans="1:57" s="112" customFormat="1" x14ac:dyDescent="0.3">
      <c r="A89" s="100" t="e">
        <f>#REF!</f>
        <v>#REF!</v>
      </c>
      <c r="B89" s="89"/>
      <c r="C89" s="90"/>
      <c r="D89" s="110"/>
      <c r="E89" s="104">
        <f t="shared" si="677"/>
        <v>0</v>
      </c>
      <c r="F89" s="90"/>
      <c r="G89" s="90"/>
      <c r="H89" s="104">
        <f t="shared" si="678"/>
        <v>0</v>
      </c>
      <c r="I89" s="90"/>
      <c r="J89" s="90"/>
      <c r="K89" s="104">
        <f t="shared" si="679"/>
        <v>0</v>
      </c>
      <c r="L89" s="113"/>
      <c r="M89" s="110"/>
      <c r="N89" s="104">
        <f t="shared" si="680"/>
        <v>0</v>
      </c>
      <c r="O89" s="90"/>
      <c r="P89" s="90"/>
      <c r="Q89" s="104">
        <f t="shared" si="681"/>
        <v>0</v>
      </c>
      <c r="R89" s="90"/>
      <c r="S89" s="90"/>
      <c r="T89" s="104">
        <f t="shared" si="682"/>
        <v>0</v>
      </c>
      <c r="U89" s="90"/>
      <c r="V89" s="90"/>
      <c r="W89" s="104">
        <f t="shared" si="684"/>
        <v>0</v>
      </c>
      <c r="X89" s="90"/>
      <c r="Y89" s="90"/>
      <c r="Z89" s="104">
        <f t="shared" si="686"/>
        <v>0</v>
      </c>
      <c r="AA89" s="90"/>
      <c r="AB89" s="90"/>
      <c r="AC89" s="104">
        <f t="shared" si="688"/>
        <v>0</v>
      </c>
      <c r="AD89" s="90"/>
      <c r="AE89" s="90"/>
      <c r="AF89" s="104">
        <f t="shared" si="690"/>
        <v>0</v>
      </c>
      <c r="AG89" s="90"/>
      <c r="AH89" s="90"/>
      <c r="AI89" s="104">
        <f t="shared" si="692"/>
        <v>0</v>
      </c>
      <c r="AJ89" s="90"/>
      <c r="AK89" s="90"/>
      <c r="AL89" s="104">
        <f t="shared" si="694"/>
        <v>0</v>
      </c>
      <c r="AM89" s="90"/>
      <c r="AN89" s="90"/>
      <c r="AO89" s="104">
        <f t="shared" si="696"/>
        <v>0</v>
      </c>
      <c r="AP89" s="90"/>
      <c r="AQ89" s="90"/>
      <c r="AR89" s="104">
        <f t="shared" si="698"/>
        <v>0</v>
      </c>
      <c r="AS89" s="90"/>
      <c r="AT89" s="90"/>
      <c r="AU89" s="104">
        <f t="shared" si="700"/>
        <v>0</v>
      </c>
      <c r="AV89" s="90"/>
      <c r="AW89" s="90"/>
      <c r="AX89" s="104">
        <f t="shared" si="702"/>
        <v>0</v>
      </c>
      <c r="AY89" s="90"/>
      <c r="AZ89" s="90"/>
      <c r="BA89" s="104">
        <f t="shared" si="704"/>
        <v>0</v>
      </c>
      <c r="BB89" s="90"/>
      <c r="BC89" s="90"/>
      <c r="BD89" s="104">
        <f t="shared" si="706"/>
        <v>0</v>
      </c>
      <c r="BE89" s="90"/>
    </row>
    <row r="90" spans="1:57" s="112" customFormat="1" x14ac:dyDescent="0.3">
      <c r="A90" s="114" t="e">
        <f>#REF!</f>
        <v>#REF!</v>
      </c>
      <c r="B90" s="89"/>
      <c r="C90" s="90"/>
      <c r="D90" s="110"/>
      <c r="E90" s="115">
        <f t="shared" si="677"/>
        <v>0</v>
      </c>
      <c r="F90" s="90"/>
      <c r="G90" s="90"/>
      <c r="H90" s="115">
        <f t="shared" si="678"/>
        <v>0</v>
      </c>
      <c r="I90" s="90"/>
      <c r="J90" s="90"/>
      <c r="K90" s="115">
        <f t="shared" si="679"/>
        <v>0</v>
      </c>
      <c r="L90" s="113"/>
      <c r="M90" s="110"/>
      <c r="N90" s="115">
        <f t="shared" si="680"/>
        <v>0</v>
      </c>
      <c r="O90" s="90"/>
      <c r="P90" s="90"/>
      <c r="Q90" s="115">
        <f t="shared" si="681"/>
        <v>0</v>
      </c>
      <c r="R90" s="90"/>
      <c r="S90" s="90"/>
      <c r="T90" s="115">
        <f t="shared" si="682"/>
        <v>0</v>
      </c>
      <c r="U90" s="90"/>
      <c r="V90" s="90"/>
      <c r="W90" s="115">
        <f t="shared" si="684"/>
        <v>0</v>
      </c>
      <c r="X90" s="90"/>
      <c r="Y90" s="90"/>
      <c r="Z90" s="115">
        <f t="shared" si="686"/>
        <v>0</v>
      </c>
      <c r="AA90" s="90"/>
      <c r="AB90" s="90"/>
      <c r="AC90" s="115">
        <f t="shared" si="688"/>
        <v>0</v>
      </c>
      <c r="AD90" s="90"/>
      <c r="AE90" s="90"/>
      <c r="AF90" s="115">
        <f t="shared" si="690"/>
        <v>0</v>
      </c>
      <c r="AG90" s="90"/>
      <c r="AH90" s="90"/>
      <c r="AI90" s="115">
        <f t="shared" si="692"/>
        <v>0</v>
      </c>
      <c r="AJ90" s="90"/>
      <c r="AK90" s="90"/>
      <c r="AL90" s="115">
        <f t="shared" si="694"/>
        <v>0</v>
      </c>
      <c r="AM90" s="90"/>
      <c r="AN90" s="90"/>
      <c r="AO90" s="115">
        <f t="shared" si="696"/>
        <v>0</v>
      </c>
      <c r="AP90" s="90"/>
      <c r="AQ90" s="90"/>
      <c r="AR90" s="115">
        <f t="shared" si="698"/>
        <v>0</v>
      </c>
      <c r="AS90" s="90"/>
      <c r="AT90" s="90"/>
      <c r="AU90" s="115">
        <f t="shared" si="700"/>
        <v>0</v>
      </c>
      <c r="AV90" s="90"/>
      <c r="AW90" s="90"/>
      <c r="AX90" s="115">
        <f t="shared" si="702"/>
        <v>0</v>
      </c>
      <c r="AY90" s="90"/>
      <c r="AZ90" s="90"/>
      <c r="BA90" s="115">
        <f t="shared" si="704"/>
        <v>0</v>
      </c>
      <c r="BB90" s="90"/>
      <c r="BC90" s="90"/>
      <c r="BD90" s="115">
        <f t="shared" si="706"/>
        <v>0</v>
      </c>
      <c r="BE90" s="90"/>
    </row>
    <row r="91" spans="1:57" s="112" customFormat="1" x14ac:dyDescent="0.3">
      <c r="A91" s="116" t="e">
        <f>#REF!</f>
        <v>#REF!</v>
      </c>
      <c r="B91" s="89"/>
      <c r="C91" s="90"/>
      <c r="D91" s="103"/>
      <c r="E91" s="117">
        <f t="shared" si="677"/>
        <v>0</v>
      </c>
      <c r="F91" s="90"/>
      <c r="G91" s="90"/>
      <c r="H91" s="117">
        <f t="shared" si="678"/>
        <v>0</v>
      </c>
      <c r="I91" s="90"/>
      <c r="J91" s="90"/>
      <c r="K91" s="117">
        <f t="shared" si="679"/>
        <v>0</v>
      </c>
      <c r="L91" s="113"/>
      <c r="M91" s="110"/>
      <c r="N91" s="117">
        <f t="shared" si="680"/>
        <v>0</v>
      </c>
      <c r="O91" s="90"/>
      <c r="P91" s="90"/>
      <c r="Q91" s="117">
        <f t="shared" si="681"/>
        <v>0</v>
      </c>
      <c r="R91" s="90"/>
      <c r="S91" s="90"/>
      <c r="T91" s="117">
        <f t="shared" si="682"/>
        <v>0</v>
      </c>
      <c r="U91" s="90"/>
      <c r="V91" s="90"/>
      <c r="W91" s="117">
        <f t="shared" si="684"/>
        <v>0</v>
      </c>
      <c r="X91" s="90"/>
      <c r="Y91" s="90"/>
      <c r="Z91" s="117">
        <f t="shared" si="686"/>
        <v>0</v>
      </c>
      <c r="AA91" s="90"/>
      <c r="AB91" s="90"/>
      <c r="AC91" s="117">
        <f t="shared" si="688"/>
        <v>0</v>
      </c>
      <c r="AD91" s="90"/>
      <c r="AE91" s="90"/>
      <c r="AF91" s="117">
        <f t="shared" si="690"/>
        <v>0</v>
      </c>
      <c r="AG91" s="90"/>
      <c r="AH91" s="90"/>
      <c r="AI91" s="117">
        <f t="shared" si="692"/>
        <v>0</v>
      </c>
      <c r="AJ91" s="90"/>
      <c r="AK91" s="90"/>
      <c r="AL91" s="117">
        <f t="shared" si="694"/>
        <v>0</v>
      </c>
      <c r="AM91" s="90"/>
      <c r="AN91" s="90"/>
      <c r="AO91" s="117">
        <f t="shared" si="696"/>
        <v>0</v>
      </c>
      <c r="AP91" s="90"/>
      <c r="AQ91" s="90"/>
      <c r="AR91" s="117">
        <f t="shared" si="698"/>
        <v>0</v>
      </c>
      <c r="AS91" s="90"/>
      <c r="AT91" s="90"/>
      <c r="AU91" s="117">
        <f t="shared" si="700"/>
        <v>0</v>
      </c>
      <c r="AV91" s="90"/>
      <c r="AW91" s="90"/>
      <c r="AX91" s="117">
        <f t="shared" si="702"/>
        <v>0</v>
      </c>
      <c r="AY91" s="90"/>
      <c r="AZ91" s="90"/>
      <c r="BA91" s="117">
        <f t="shared" si="704"/>
        <v>0</v>
      </c>
      <c r="BB91" s="90"/>
      <c r="BC91" s="90"/>
      <c r="BD91" s="117">
        <f t="shared" si="706"/>
        <v>0</v>
      </c>
      <c r="BE91" s="90"/>
    </row>
    <row r="92" spans="1:57" s="112" customFormat="1" x14ac:dyDescent="0.3">
      <c r="A92" s="118" t="e">
        <f>#REF!</f>
        <v>#REF!</v>
      </c>
      <c r="B92" s="101"/>
      <c r="C92" s="102"/>
      <c r="D92" s="119"/>
      <c r="E92" s="120">
        <f t="shared" si="677"/>
        <v>0</v>
      </c>
      <c r="F92" s="102"/>
      <c r="G92" s="102"/>
      <c r="H92" s="120">
        <f t="shared" si="678"/>
        <v>0</v>
      </c>
      <c r="I92" s="102"/>
      <c r="J92" s="102"/>
      <c r="K92" s="120">
        <f t="shared" si="679"/>
        <v>0</v>
      </c>
      <c r="L92" s="121"/>
      <c r="M92" s="103"/>
      <c r="N92" s="120">
        <f t="shared" si="680"/>
        <v>0</v>
      </c>
      <c r="O92" s="102"/>
      <c r="P92" s="102"/>
      <c r="Q92" s="120">
        <f t="shared" si="681"/>
        <v>0</v>
      </c>
      <c r="R92" s="102"/>
      <c r="S92" s="102"/>
      <c r="T92" s="120">
        <f t="shared" si="682"/>
        <v>0</v>
      </c>
      <c r="U92" s="102"/>
      <c r="V92" s="102"/>
      <c r="W92" s="120">
        <f t="shared" si="684"/>
        <v>0</v>
      </c>
      <c r="X92" s="102"/>
      <c r="Y92" s="102"/>
      <c r="Z92" s="120">
        <f t="shared" si="686"/>
        <v>0</v>
      </c>
      <c r="AA92" s="102"/>
      <c r="AB92" s="102"/>
      <c r="AC92" s="120">
        <f t="shared" si="688"/>
        <v>0</v>
      </c>
      <c r="AD92" s="102"/>
      <c r="AE92" s="102"/>
      <c r="AF92" s="120">
        <f t="shared" si="690"/>
        <v>0</v>
      </c>
      <c r="AG92" s="102"/>
      <c r="AH92" s="102"/>
      <c r="AI92" s="120">
        <f t="shared" si="692"/>
        <v>0</v>
      </c>
      <c r="AJ92" s="102"/>
      <c r="AK92" s="102"/>
      <c r="AL92" s="120">
        <f t="shared" si="694"/>
        <v>0</v>
      </c>
      <c r="AM92" s="102"/>
      <c r="AN92" s="102"/>
      <c r="AO92" s="120">
        <f t="shared" si="696"/>
        <v>0</v>
      </c>
      <c r="AP92" s="102"/>
      <c r="AQ92" s="102"/>
      <c r="AR92" s="120">
        <f t="shared" si="698"/>
        <v>0</v>
      </c>
      <c r="AS92" s="102"/>
      <c r="AT92" s="102"/>
      <c r="AU92" s="120">
        <f t="shared" si="700"/>
        <v>0</v>
      </c>
      <c r="AV92" s="102"/>
      <c r="AW92" s="102"/>
      <c r="AX92" s="120">
        <f t="shared" si="702"/>
        <v>0</v>
      </c>
      <c r="AY92" s="102"/>
      <c r="AZ92" s="102"/>
      <c r="BA92" s="120">
        <f t="shared" si="704"/>
        <v>0</v>
      </c>
      <c r="BB92" s="102"/>
      <c r="BC92" s="102"/>
      <c r="BD92" s="120">
        <f t="shared" si="706"/>
        <v>0</v>
      </c>
      <c r="BE92" s="102"/>
    </row>
    <row r="93" spans="1:57" s="112" customFormat="1" x14ac:dyDescent="0.3">
      <c r="A93" s="118" t="e">
        <f>#REF!</f>
        <v>#REF!</v>
      </c>
      <c r="B93" s="122"/>
      <c r="C93" s="123"/>
      <c r="D93" s="119"/>
      <c r="E93" s="47">
        <f t="shared" si="677"/>
        <v>0</v>
      </c>
      <c r="F93" s="123"/>
      <c r="G93" s="123"/>
      <c r="H93" s="47">
        <f t="shared" si="678"/>
        <v>0</v>
      </c>
      <c r="I93" s="123"/>
      <c r="J93" s="123"/>
      <c r="K93" s="47">
        <f t="shared" si="679"/>
        <v>0</v>
      </c>
      <c r="L93" s="124"/>
      <c r="M93" s="119"/>
      <c r="N93" s="47">
        <f t="shared" si="680"/>
        <v>0</v>
      </c>
      <c r="O93" s="123"/>
      <c r="P93" s="123"/>
      <c r="Q93" s="47">
        <f t="shared" si="681"/>
        <v>0</v>
      </c>
      <c r="R93" s="123"/>
      <c r="S93" s="123"/>
      <c r="T93" s="47">
        <f t="shared" si="682"/>
        <v>0</v>
      </c>
      <c r="U93" s="123"/>
      <c r="V93" s="123"/>
      <c r="W93" s="47">
        <f t="shared" si="684"/>
        <v>0</v>
      </c>
      <c r="X93" s="123"/>
      <c r="Y93" s="123"/>
      <c r="Z93" s="47">
        <f t="shared" si="686"/>
        <v>0</v>
      </c>
      <c r="AA93" s="123"/>
      <c r="AB93" s="123"/>
      <c r="AC93" s="47">
        <f t="shared" si="688"/>
        <v>0</v>
      </c>
      <c r="AD93" s="123"/>
      <c r="AE93" s="123"/>
      <c r="AF93" s="47">
        <f t="shared" si="690"/>
        <v>0</v>
      </c>
      <c r="AG93" s="123"/>
      <c r="AH93" s="123"/>
      <c r="AI93" s="47">
        <f t="shared" si="692"/>
        <v>0</v>
      </c>
      <c r="AJ93" s="123"/>
      <c r="AK93" s="123"/>
      <c r="AL93" s="47">
        <f t="shared" si="694"/>
        <v>0</v>
      </c>
      <c r="AM93" s="123"/>
      <c r="AN93" s="123"/>
      <c r="AO93" s="47">
        <f t="shared" si="696"/>
        <v>0</v>
      </c>
      <c r="AP93" s="123"/>
      <c r="AQ93" s="123"/>
      <c r="AR93" s="47">
        <f t="shared" si="698"/>
        <v>0</v>
      </c>
      <c r="AS93" s="123"/>
      <c r="AT93" s="123"/>
      <c r="AU93" s="47">
        <f t="shared" si="700"/>
        <v>0</v>
      </c>
      <c r="AV93" s="123"/>
      <c r="AW93" s="123"/>
      <c r="AX93" s="47">
        <f t="shared" si="702"/>
        <v>0</v>
      </c>
      <c r="AY93" s="123"/>
      <c r="AZ93" s="123"/>
      <c r="BA93" s="47">
        <f t="shared" si="704"/>
        <v>0</v>
      </c>
      <c r="BB93" s="123"/>
      <c r="BC93" s="123"/>
      <c r="BD93" s="47">
        <f t="shared" si="706"/>
        <v>0</v>
      </c>
      <c r="BE93" s="123"/>
    </row>
    <row r="94" spans="1:57" s="112" customFormat="1" x14ac:dyDescent="0.3">
      <c r="A94" s="114" t="e">
        <f>#REF!</f>
        <v>#REF!</v>
      </c>
      <c r="B94" s="122"/>
      <c r="C94" s="123"/>
      <c r="D94" s="103"/>
      <c r="E94" s="115">
        <f t="shared" si="677"/>
        <v>0</v>
      </c>
      <c r="F94" s="123"/>
      <c r="G94" s="123"/>
      <c r="H94" s="115">
        <f t="shared" si="678"/>
        <v>0</v>
      </c>
      <c r="I94" s="123"/>
      <c r="J94" s="123"/>
      <c r="K94" s="115">
        <f t="shared" si="679"/>
        <v>0</v>
      </c>
      <c r="L94" s="124"/>
      <c r="M94" s="119"/>
      <c r="N94" s="115">
        <f t="shared" si="680"/>
        <v>0</v>
      </c>
      <c r="O94" s="123"/>
      <c r="P94" s="123"/>
      <c r="Q94" s="115">
        <f t="shared" si="681"/>
        <v>0</v>
      </c>
      <c r="R94" s="123"/>
      <c r="S94" s="123"/>
      <c r="T94" s="115">
        <f t="shared" si="682"/>
        <v>0</v>
      </c>
      <c r="U94" s="123"/>
      <c r="V94" s="123"/>
      <c r="W94" s="115">
        <f t="shared" si="684"/>
        <v>0</v>
      </c>
      <c r="X94" s="123"/>
      <c r="Y94" s="123"/>
      <c r="Z94" s="115">
        <f t="shared" si="686"/>
        <v>0</v>
      </c>
      <c r="AA94" s="123"/>
      <c r="AB94" s="123"/>
      <c r="AC94" s="115">
        <f t="shared" si="688"/>
        <v>0</v>
      </c>
      <c r="AD94" s="123"/>
      <c r="AE94" s="123"/>
      <c r="AF94" s="115">
        <f t="shared" si="690"/>
        <v>0</v>
      </c>
      <c r="AG94" s="123"/>
      <c r="AH94" s="123"/>
      <c r="AI94" s="115">
        <f t="shared" si="692"/>
        <v>0</v>
      </c>
      <c r="AJ94" s="123"/>
      <c r="AK94" s="123"/>
      <c r="AL94" s="115">
        <f t="shared" si="694"/>
        <v>0</v>
      </c>
      <c r="AM94" s="123"/>
      <c r="AN94" s="123"/>
      <c r="AO94" s="115">
        <f t="shared" si="696"/>
        <v>0</v>
      </c>
      <c r="AP94" s="123"/>
      <c r="AQ94" s="123"/>
      <c r="AR94" s="115">
        <f t="shared" si="698"/>
        <v>0</v>
      </c>
      <c r="AS94" s="123"/>
      <c r="AT94" s="123"/>
      <c r="AU94" s="115">
        <f t="shared" si="700"/>
        <v>0</v>
      </c>
      <c r="AV94" s="123"/>
      <c r="AW94" s="123"/>
      <c r="AX94" s="115">
        <f t="shared" si="702"/>
        <v>0</v>
      </c>
      <c r="AY94" s="123"/>
      <c r="AZ94" s="123"/>
      <c r="BA94" s="115">
        <f t="shared" si="704"/>
        <v>0</v>
      </c>
      <c r="BB94" s="123"/>
      <c r="BC94" s="123"/>
      <c r="BD94" s="115">
        <f t="shared" si="706"/>
        <v>0</v>
      </c>
      <c r="BE94" s="123"/>
    </row>
    <row r="95" spans="1:57" s="112" customFormat="1" x14ac:dyDescent="0.3">
      <c r="A95" s="125" t="e">
        <f>#REF!</f>
        <v>#REF!</v>
      </c>
      <c r="B95" s="101"/>
      <c r="C95" s="102"/>
      <c r="D95" s="90"/>
      <c r="E95" s="126">
        <f t="shared" si="677"/>
        <v>0</v>
      </c>
      <c r="F95" s="102"/>
      <c r="G95" s="102"/>
      <c r="H95" s="126">
        <f t="shared" si="678"/>
        <v>0</v>
      </c>
      <c r="I95" s="102"/>
      <c r="J95" s="102"/>
      <c r="K95" s="126">
        <f t="shared" si="679"/>
        <v>0</v>
      </c>
      <c r="L95" s="102"/>
      <c r="M95" s="102"/>
      <c r="N95" s="126">
        <f t="shared" si="680"/>
        <v>0</v>
      </c>
      <c r="O95" s="102"/>
      <c r="P95" s="102"/>
      <c r="Q95" s="126">
        <f t="shared" si="681"/>
        <v>0</v>
      </c>
      <c r="R95" s="102"/>
      <c r="S95" s="102"/>
      <c r="T95" s="126">
        <f t="shared" si="682"/>
        <v>0</v>
      </c>
      <c r="U95" s="102"/>
      <c r="V95" s="102"/>
      <c r="W95" s="126">
        <f t="shared" si="684"/>
        <v>0</v>
      </c>
      <c r="X95" s="102"/>
      <c r="Y95" s="102"/>
      <c r="Z95" s="126">
        <f t="shared" si="686"/>
        <v>0</v>
      </c>
      <c r="AA95" s="102"/>
      <c r="AB95" s="102"/>
      <c r="AC95" s="126">
        <f t="shared" si="688"/>
        <v>0</v>
      </c>
      <c r="AD95" s="102"/>
      <c r="AE95" s="102"/>
      <c r="AF95" s="126">
        <f t="shared" si="690"/>
        <v>0</v>
      </c>
      <c r="AG95" s="102"/>
      <c r="AH95" s="102"/>
      <c r="AI95" s="126">
        <f t="shared" si="692"/>
        <v>0</v>
      </c>
      <c r="AJ95" s="102"/>
      <c r="AK95" s="102"/>
      <c r="AL95" s="126">
        <f t="shared" si="694"/>
        <v>0</v>
      </c>
      <c r="AM95" s="102"/>
      <c r="AN95" s="102"/>
      <c r="AO95" s="126">
        <f t="shared" si="696"/>
        <v>0</v>
      </c>
      <c r="AP95" s="102"/>
      <c r="AQ95" s="102"/>
      <c r="AR95" s="126">
        <f t="shared" si="698"/>
        <v>0</v>
      </c>
      <c r="AS95" s="102"/>
      <c r="AT95" s="102"/>
      <c r="AU95" s="126">
        <f t="shared" si="700"/>
        <v>0</v>
      </c>
      <c r="AV95" s="102"/>
      <c r="AW95" s="102"/>
      <c r="AX95" s="126">
        <f t="shared" si="702"/>
        <v>0</v>
      </c>
      <c r="AY95" s="102"/>
      <c r="AZ95" s="102"/>
      <c r="BA95" s="126">
        <f t="shared" si="704"/>
        <v>0</v>
      </c>
      <c r="BB95" s="102"/>
      <c r="BC95" s="102"/>
      <c r="BD95" s="126">
        <f t="shared" si="706"/>
        <v>0</v>
      </c>
      <c r="BE95" s="102"/>
    </row>
    <row r="96" spans="1:57" s="112" customFormat="1" x14ac:dyDescent="0.25">
      <c r="A96" s="125" t="e">
        <f>#REF!</f>
        <v>#REF!</v>
      </c>
      <c r="B96" s="89"/>
      <c r="C96" s="90"/>
      <c r="D96" s="5"/>
      <c r="E96" s="126">
        <f t="shared" si="677"/>
        <v>0</v>
      </c>
      <c r="F96" s="90"/>
      <c r="G96" s="90"/>
      <c r="H96" s="126">
        <f t="shared" si="678"/>
        <v>0</v>
      </c>
      <c r="I96" s="90"/>
      <c r="J96" s="90"/>
      <c r="K96" s="126">
        <f t="shared" si="679"/>
        <v>0</v>
      </c>
      <c r="L96" s="90"/>
      <c r="M96" s="90"/>
      <c r="N96" s="126">
        <f t="shared" si="680"/>
        <v>0</v>
      </c>
      <c r="O96" s="90"/>
      <c r="P96" s="90"/>
      <c r="Q96" s="126">
        <f t="shared" si="681"/>
        <v>0</v>
      </c>
      <c r="R96" s="90"/>
      <c r="S96" s="90"/>
      <c r="T96" s="126">
        <f t="shared" si="682"/>
        <v>0</v>
      </c>
      <c r="U96" s="90"/>
      <c r="V96" s="90"/>
      <c r="W96" s="126">
        <f t="shared" si="684"/>
        <v>0</v>
      </c>
      <c r="X96" s="90"/>
      <c r="Y96" s="90"/>
      <c r="Z96" s="126">
        <f t="shared" si="686"/>
        <v>0</v>
      </c>
      <c r="AA96" s="90"/>
      <c r="AB96" s="90"/>
      <c r="AC96" s="126">
        <f t="shared" si="688"/>
        <v>0</v>
      </c>
      <c r="AD96" s="90"/>
      <c r="AE96" s="90"/>
      <c r="AF96" s="126">
        <f t="shared" si="690"/>
        <v>0</v>
      </c>
      <c r="AG96" s="90"/>
      <c r="AH96" s="90"/>
      <c r="AI96" s="126">
        <f t="shared" si="692"/>
        <v>0</v>
      </c>
      <c r="AJ96" s="90"/>
      <c r="AK96" s="90"/>
      <c r="AL96" s="126">
        <f t="shared" si="694"/>
        <v>0</v>
      </c>
      <c r="AM96" s="90"/>
      <c r="AN96" s="90"/>
      <c r="AO96" s="126">
        <f t="shared" si="696"/>
        <v>0</v>
      </c>
      <c r="AP96" s="90"/>
      <c r="AQ96" s="90"/>
      <c r="AR96" s="126">
        <f t="shared" si="698"/>
        <v>0</v>
      </c>
      <c r="AS96" s="90"/>
      <c r="AT96" s="90"/>
      <c r="AU96" s="126">
        <f t="shared" si="700"/>
        <v>0</v>
      </c>
      <c r="AV96" s="90"/>
      <c r="AW96" s="90"/>
      <c r="AX96" s="126">
        <f t="shared" si="702"/>
        <v>0</v>
      </c>
      <c r="AY96" s="90"/>
      <c r="AZ96" s="90"/>
      <c r="BA96" s="126">
        <f t="shared" si="704"/>
        <v>0</v>
      </c>
      <c r="BB96" s="90"/>
      <c r="BC96" s="90"/>
      <c r="BD96" s="126">
        <f t="shared" si="706"/>
        <v>0</v>
      </c>
      <c r="BE96" s="90"/>
    </row>
    <row r="97" spans="1:56" x14ac:dyDescent="0.25">
      <c r="A97" s="125" t="e">
        <f>#REF!</f>
        <v>#REF!</v>
      </c>
      <c r="E97" s="126">
        <f t="shared" si="677"/>
        <v>0</v>
      </c>
      <c r="H97" s="126">
        <f t="shared" si="678"/>
        <v>0</v>
      </c>
      <c r="K97" s="126">
        <f t="shared" si="679"/>
        <v>0</v>
      </c>
      <c r="N97" s="126">
        <f t="shared" si="680"/>
        <v>0</v>
      </c>
      <c r="Q97" s="126">
        <f t="shared" si="681"/>
        <v>0</v>
      </c>
      <c r="T97" s="126">
        <f t="shared" si="682"/>
        <v>0</v>
      </c>
      <c r="W97" s="126">
        <f t="shared" si="684"/>
        <v>0</v>
      </c>
      <c r="Z97" s="126">
        <f t="shared" si="686"/>
        <v>0</v>
      </c>
      <c r="AC97" s="126">
        <f t="shared" si="688"/>
        <v>0</v>
      </c>
      <c r="AF97" s="126">
        <f t="shared" si="690"/>
        <v>0</v>
      </c>
      <c r="AI97" s="126">
        <f t="shared" si="692"/>
        <v>0</v>
      </c>
      <c r="AL97" s="126">
        <f t="shared" si="694"/>
        <v>0</v>
      </c>
      <c r="AO97" s="126">
        <f t="shared" si="696"/>
        <v>0</v>
      </c>
      <c r="AR97" s="126">
        <f t="shared" si="698"/>
        <v>0</v>
      </c>
      <c r="AU97" s="126">
        <f t="shared" si="700"/>
        <v>0</v>
      </c>
      <c r="AX97" s="126">
        <f t="shared" si="702"/>
        <v>0</v>
      </c>
      <c r="BA97" s="126">
        <f t="shared" si="704"/>
        <v>0</v>
      </c>
      <c r="BD97" s="126">
        <f t="shared" si="706"/>
        <v>0</v>
      </c>
    </row>
    <row r="98" spans="1:56" x14ac:dyDescent="0.25">
      <c r="A98" s="125" t="e">
        <f>#REF!</f>
        <v>#REF!</v>
      </c>
      <c r="E98" s="126">
        <f t="shared" si="677"/>
        <v>0</v>
      </c>
      <c r="H98" s="126">
        <f t="shared" si="678"/>
        <v>0</v>
      </c>
      <c r="K98" s="126">
        <f t="shared" si="679"/>
        <v>0</v>
      </c>
      <c r="N98" s="126">
        <f t="shared" si="680"/>
        <v>0</v>
      </c>
      <c r="Q98" s="126">
        <f t="shared" si="681"/>
        <v>0</v>
      </c>
      <c r="T98" s="126">
        <f t="shared" si="682"/>
        <v>0</v>
      </c>
      <c r="W98" s="126">
        <f t="shared" si="684"/>
        <v>0</v>
      </c>
      <c r="Z98" s="126">
        <f t="shared" si="686"/>
        <v>0</v>
      </c>
      <c r="AC98" s="126">
        <f t="shared" si="688"/>
        <v>0</v>
      </c>
      <c r="AF98" s="126">
        <f t="shared" si="690"/>
        <v>0</v>
      </c>
      <c r="AI98" s="126">
        <f t="shared" si="692"/>
        <v>0</v>
      </c>
      <c r="AL98" s="126">
        <f t="shared" si="694"/>
        <v>0</v>
      </c>
      <c r="AO98" s="126">
        <f t="shared" si="696"/>
        <v>0</v>
      </c>
      <c r="AR98" s="126">
        <f t="shared" si="698"/>
        <v>0</v>
      </c>
      <c r="AU98" s="126">
        <f t="shared" si="700"/>
        <v>0</v>
      </c>
      <c r="AX98" s="126">
        <f t="shared" si="702"/>
        <v>0</v>
      </c>
      <c r="BA98" s="126">
        <f t="shared" si="704"/>
        <v>0</v>
      </c>
      <c r="BD98" s="126">
        <f t="shared" si="706"/>
        <v>0</v>
      </c>
    </row>
    <row r="99" spans="1:56" x14ac:dyDescent="0.25">
      <c r="A99" s="127" t="e">
        <f>#REF!</f>
        <v>#REF!</v>
      </c>
      <c r="E99" s="127">
        <f t="shared" si="677"/>
        <v>0</v>
      </c>
      <c r="H99" s="127">
        <f t="shared" si="678"/>
        <v>0</v>
      </c>
      <c r="K99" s="127">
        <f t="shared" si="679"/>
        <v>0</v>
      </c>
      <c r="N99" s="127">
        <f t="shared" si="680"/>
        <v>0</v>
      </c>
      <c r="Q99" s="127">
        <f t="shared" si="681"/>
        <v>0</v>
      </c>
      <c r="T99" s="127">
        <f t="shared" si="682"/>
        <v>0</v>
      </c>
      <c r="W99" s="127">
        <f t="shared" si="684"/>
        <v>0</v>
      </c>
      <c r="Z99" s="127">
        <f t="shared" si="686"/>
        <v>0</v>
      </c>
      <c r="AC99" s="127">
        <f t="shared" si="688"/>
        <v>0</v>
      </c>
      <c r="AF99" s="127">
        <f t="shared" si="690"/>
        <v>0</v>
      </c>
      <c r="AI99" s="127">
        <f t="shared" si="692"/>
        <v>0</v>
      </c>
      <c r="AL99" s="127">
        <f t="shared" si="694"/>
        <v>0</v>
      </c>
      <c r="AO99" s="127">
        <f t="shared" si="696"/>
        <v>0</v>
      </c>
      <c r="AR99" s="127">
        <f t="shared" si="698"/>
        <v>0</v>
      </c>
      <c r="AU99" s="127">
        <f t="shared" si="700"/>
        <v>0</v>
      </c>
      <c r="AX99" s="127">
        <f t="shared" si="702"/>
        <v>0</v>
      </c>
      <c r="BA99" s="127">
        <f t="shared" si="704"/>
        <v>0</v>
      </c>
      <c r="BD99" s="127">
        <f t="shared" si="706"/>
        <v>0</v>
      </c>
    </row>
    <row r="100" spans="1:56" x14ac:dyDescent="0.25">
      <c r="A100" s="127" t="e">
        <f>#REF!</f>
        <v>#REF!</v>
      </c>
      <c r="E100" s="127">
        <f t="shared" si="677"/>
        <v>0</v>
      </c>
      <c r="H100" s="127">
        <f t="shared" si="678"/>
        <v>0</v>
      </c>
      <c r="K100" s="127">
        <f t="shared" si="679"/>
        <v>0</v>
      </c>
      <c r="N100" s="127">
        <f t="shared" si="680"/>
        <v>0</v>
      </c>
      <c r="Q100" s="127">
        <f t="shared" si="681"/>
        <v>0</v>
      </c>
      <c r="T100" s="127">
        <f t="shared" si="682"/>
        <v>0</v>
      </c>
      <c r="W100" s="127">
        <f t="shared" si="684"/>
        <v>0</v>
      </c>
      <c r="Z100" s="127">
        <f t="shared" si="686"/>
        <v>0</v>
      </c>
      <c r="AC100" s="127">
        <f t="shared" si="688"/>
        <v>0</v>
      </c>
      <c r="AF100" s="127">
        <f t="shared" si="690"/>
        <v>0</v>
      </c>
      <c r="AI100" s="127">
        <f t="shared" si="692"/>
        <v>0</v>
      </c>
      <c r="AL100" s="127">
        <f t="shared" si="694"/>
        <v>0</v>
      </c>
      <c r="AO100" s="127">
        <f t="shared" si="696"/>
        <v>0</v>
      </c>
      <c r="AR100" s="127">
        <f t="shared" si="698"/>
        <v>0</v>
      </c>
      <c r="AU100" s="127">
        <f t="shared" si="700"/>
        <v>0</v>
      </c>
      <c r="AX100" s="127">
        <f t="shared" si="702"/>
        <v>0</v>
      </c>
      <c r="BA100" s="127">
        <f t="shared" si="704"/>
        <v>0</v>
      </c>
      <c r="BD100" s="127">
        <f t="shared" si="706"/>
        <v>0</v>
      </c>
    </row>
    <row r="101" spans="1:56" x14ac:dyDescent="0.25">
      <c r="A101" s="127" t="e">
        <f>#REF!</f>
        <v>#REF!</v>
      </c>
      <c r="E101" s="127">
        <f t="shared" si="677"/>
        <v>0</v>
      </c>
      <c r="H101" s="127">
        <f t="shared" si="678"/>
        <v>0</v>
      </c>
      <c r="K101" s="127">
        <f t="shared" si="679"/>
        <v>0</v>
      </c>
      <c r="N101" s="127">
        <f t="shared" si="680"/>
        <v>0</v>
      </c>
      <c r="Q101" s="127">
        <f t="shared" si="681"/>
        <v>0</v>
      </c>
      <c r="T101" s="127">
        <f t="shared" si="682"/>
        <v>0</v>
      </c>
      <c r="W101" s="127">
        <f t="shared" si="684"/>
        <v>0</v>
      </c>
      <c r="Z101" s="127">
        <f t="shared" si="686"/>
        <v>0</v>
      </c>
      <c r="AC101" s="127">
        <f t="shared" si="688"/>
        <v>0</v>
      </c>
      <c r="AF101" s="127">
        <f t="shared" si="690"/>
        <v>0</v>
      </c>
      <c r="AI101" s="127">
        <f t="shared" si="692"/>
        <v>0</v>
      </c>
      <c r="AL101" s="127">
        <f t="shared" si="694"/>
        <v>0</v>
      </c>
      <c r="AO101" s="127">
        <f t="shared" si="696"/>
        <v>0</v>
      </c>
      <c r="AR101" s="127">
        <f t="shared" si="698"/>
        <v>0</v>
      </c>
      <c r="AU101" s="127">
        <f t="shared" si="700"/>
        <v>0</v>
      </c>
      <c r="AX101" s="127">
        <f t="shared" si="702"/>
        <v>0</v>
      </c>
      <c r="BA101" s="127">
        <f t="shared" si="704"/>
        <v>0</v>
      </c>
      <c r="BD101" s="127">
        <f t="shared" si="706"/>
        <v>0</v>
      </c>
    </row>
    <row r="102" spans="1:56" x14ac:dyDescent="0.25">
      <c r="A102" s="127" t="e">
        <f>#REF!</f>
        <v>#REF!</v>
      </c>
      <c r="E102" s="127">
        <f t="shared" si="677"/>
        <v>0</v>
      </c>
      <c r="H102" s="127">
        <f t="shared" si="678"/>
        <v>0</v>
      </c>
      <c r="K102" s="127">
        <f t="shared" si="679"/>
        <v>0</v>
      </c>
      <c r="N102" s="127">
        <f t="shared" si="680"/>
        <v>0</v>
      </c>
      <c r="Q102" s="127">
        <f t="shared" si="681"/>
        <v>0</v>
      </c>
      <c r="T102" s="127">
        <f t="shared" si="682"/>
        <v>0</v>
      </c>
      <c r="W102" s="127">
        <f t="shared" si="684"/>
        <v>0</v>
      </c>
      <c r="Z102" s="127">
        <f t="shared" si="686"/>
        <v>0</v>
      </c>
      <c r="AC102" s="127">
        <f t="shared" si="688"/>
        <v>0</v>
      </c>
      <c r="AF102" s="127">
        <f t="shared" si="690"/>
        <v>0</v>
      </c>
      <c r="AI102" s="127">
        <f t="shared" si="692"/>
        <v>0</v>
      </c>
      <c r="AL102" s="127">
        <f t="shared" si="694"/>
        <v>0</v>
      </c>
      <c r="AO102" s="127">
        <f t="shared" si="696"/>
        <v>0</v>
      </c>
      <c r="AR102" s="127">
        <f t="shared" si="698"/>
        <v>0</v>
      </c>
      <c r="AU102" s="127">
        <f t="shared" si="700"/>
        <v>0</v>
      </c>
      <c r="AX102" s="127">
        <f t="shared" si="702"/>
        <v>0</v>
      </c>
      <c r="BA102" s="127">
        <f t="shared" si="704"/>
        <v>0</v>
      </c>
      <c r="BD102" s="127">
        <f t="shared" si="706"/>
        <v>0</v>
      </c>
    </row>
    <row r="103" spans="1:56" x14ac:dyDescent="0.25">
      <c r="A103" s="127" t="e">
        <f>#REF!</f>
        <v>#REF!</v>
      </c>
      <c r="E103" s="127">
        <f t="shared" si="677"/>
        <v>0</v>
      </c>
      <c r="H103" s="127">
        <f t="shared" si="678"/>
        <v>0</v>
      </c>
      <c r="K103" s="127">
        <f t="shared" si="679"/>
        <v>0</v>
      </c>
      <c r="N103" s="127">
        <f t="shared" si="680"/>
        <v>0</v>
      </c>
      <c r="Q103" s="127">
        <f t="shared" si="681"/>
        <v>0</v>
      </c>
      <c r="T103" s="127">
        <f t="shared" si="682"/>
        <v>0</v>
      </c>
      <c r="W103" s="127">
        <f t="shared" si="684"/>
        <v>0</v>
      </c>
      <c r="Z103" s="127">
        <f t="shared" si="686"/>
        <v>0</v>
      </c>
      <c r="AC103" s="127">
        <f t="shared" si="688"/>
        <v>0</v>
      </c>
      <c r="AF103" s="127">
        <f t="shared" si="690"/>
        <v>0</v>
      </c>
      <c r="AI103" s="127">
        <f t="shared" si="692"/>
        <v>0</v>
      </c>
      <c r="AL103" s="127">
        <f t="shared" si="694"/>
        <v>0</v>
      </c>
      <c r="AO103" s="127">
        <f t="shared" si="696"/>
        <v>0</v>
      </c>
      <c r="AR103" s="127">
        <f t="shared" si="698"/>
        <v>0</v>
      </c>
      <c r="AU103" s="127">
        <f t="shared" si="700"/>
        <v>0</v>
      </c>
      <c r="AX103" s="127">
        <f t="shared" si="702"/>
        <v>0</v>
      </c>
      <c r="BA103" s="127">
        <f t="shared" si="704"/>
        <v>0</v>
      </c>
      <c r="BD103" s="127">
        <f t="shared" si="706"/>
        <v>0</v>
      </c>
    </row>
    <row r="104" spans="1:56" x14ac:dyDescent="0.25">
      <c r="A104" s="127" t="e">
        <f>#REF!</f>
        <v>#REF!</v>
      </c>
      <c r="E104" s="127">
        <f t="shared" si="677"/>
        <v>0</v>
      </c>
      <c r="H104" s="127">
        <f t="shared" si="678"/>
        <v>0</v>
      </c>
      <c r="K104" s="127">
        <f t="shared" si="679"/>
        <v>0</v>
      </c>
      <c r="N104" s="127">
        <f t="shared" si="680"/>
        <v>0</v>
      </c>
      <c r="Q104" s="127">
        <f t="shared" si="681"/>
        <v>0</v>
      </c>
      <c r="T104" s="127">
        <f t="shared" si="682"/>
        <v>0</v>
      </c>
      <c r="W104" s="127">
        <f t="shared" si="684"/>
        <v>0</v>
      </c>
      <c r="Z104" s="127">
        <f t="shared" si="686"/>
        <v>0</v>
      </c>
      <c r="AC104" s="127">
        <f t="shared" si="688"/>
        <v>0</v>
      </c>
      <c r="AF104" s="127">
        <f t="shared" si="690"/>
        <v>0</v>
      </c>
      <c r="AI104" s="127">
        <f t="shared" si="692"/>
        <v>0</v>
      </c>
      <c r="AL104" s="127">
        <f t="shared" si="694"/>
        <v>0</v>
      </c>
      <c r="AO104" s="127">
        <f t="shared" si="696"/>
        <v>0</v>
      </c>
      <c r="AR104" s="127">
        <f t="shared" si="698"/>
        <v>0</v>
      </c>
      <c r="AU104" s="127">
        <f t="shared" si="700"/>
        <v>0</v>
      </c>
      <c r="AX104" s="127">
        <f t="shared" si="702"/>
        <v>0</v>
      </c>
      <c r="BA104" s="127">
        <f t="shared" si="704"/>
        <v>0</v>
      </c>
      <c r="BD104" s="127">
        <f t="shared" si="706"/>
        <v>0</v>
      </c>
    </row>
    <row r="105" spans="1:56" x14ac:dyDescent="0.25">
      <c r="A105" s="127" t="e">
        <f>#REF!</f>
        <v>#REF!</v>
      </c>
      <c r="E105" s="127">
        <f t="shared" si="677"/>
        <v>0</v>
      </c>
      <c r="H105" s="127">
        <f t="shared" si="678"/>
        <v>0</v>
      </c>
      <c r="K105" s="127">
        <f t="shared" si="679"/>
        <v>0</v>
      </c>
      <c r="N105" s="127">
        <f t="shared" si="680"/>
        <v>0</v>
      </c>
      <c r="Q105" s="127">
        <f t="shared" si="681"/>
        <v>0</v>
      </c>
      <c r="T105" s="127">
        <f t="shared" si="682"/>
        <v>0</v>
      </c>
      <c r="W105" s="127">
        <f t="shared" si="684"/>
        <v>0</v>
      </c>
      <c r="Z105" s="127">
        <f t="shared" si="686"/>
        <v>0</v>
      </c>
      <c r="AC105" s="127">
        <f t="shared" si="688"/>
        <v>0</v>
      </c>
      <c r="AF105" s="127">
        <f t="shared" si="690"/>
        <v>0</v>
      </c>
      <c r="AI105" s="127">
        <f t="shared" si="692"/>
        <v>0</v>
      </c>
      <c r="AL105" s="127">
        <f t="shared" si="694"/>
        <v>0</v>
      </c>
      <c r="AO105" s="127">
        <f t="shared" si="696"/>
        <v>0</v>
      </c>
      <c r="AR105" s="127">
        <f t="shared" si="698"/>
        <v>0</v>
      </c>
      <c r="AU105" s="127">
        <f t="shared" si="700"/>
        <v>0</v>
      </c>
      <c r="AX105" s="127">
        <f t="shared" si="702"/>
        <v>0</v>
      </c>
      <c r="BA105" s="127">
        <f t="shared" si="704"/>
        <v>0</v>
      </c>
      <c r="BD105" s="127">
        <f t="shared" si="706"/>
        <v>0</v>
      </c>
    </row>
    <row r="106" spans="1:56" x14ac:dyDescent="0.25">
      <c r="A106" s="128"/>
    </row>
    <row r="107" spans="1:56" x14ac:dyDescent="0.25">
      <c r="A107" s="128"/>
    </row>
    <row r="108" spans="1:56" x14ac:dyDescent="0.25">
      <c r="A108" s="128"/>
    </row>
    <row r="109" spans="1:56" x14ac:dyDescent="0.25">
      <c r="A109" s="128"/>
    </row>
    <row r="110" spans="1:56" x14ac:dyDescent="0.25">
      <c r="A110" s="128"/>
    </row>
    <row r="111" spans="1:56" x14ac:dyDescent="0.25">
      <c r="A111" s="128"/>
    </row>
    <row r="112" spans="1:56" x14ac:dyDescent="0.25">
      <c r="A112" s="128"/>
    </row>
    <row r="113" spans="1:1" x14ac:dyDescent="0.25">
      <c r="A113" s="128"/>
    </row>
    <row r="114" spans="1:1" x14ac:dyDescent="0.25">
      <c r="A114" s="128"/>
    </row>
    <row r="115" spans="1:1" x14ac:dyDescent="0.25">
      <c r="A115" s="128"/>
    </row>
    <row r="116" spans="1:1" x14ac:dyDescent="0.25">
      <c r="A116" s="128"/>
    </row>
    <row r="117" spans="1:1" x14ac:dyDescent="0.25">
      <c r="A117" s="128"/>
    </row>
    <row r="118" spans="1:1" x14ac:dyDescent="0.25">
      <c r="A118" s="128"/>
    </row>
    <row r="119" spans="1:1" x14ac:dyDescent="0.25">
      <c r="A119" s="128"/>
    </row>
    <row r="120" spans="1:1" x14ac:dyDescent="0.25">
      <c r="A120" s="128"/>
    </row>
    <row r="121" spans="1:1" x14ac:dyDescent="0.25">
      <c r="A121" s="128"/>
    </row>
    <row r="122" spans="1:1" x14ac:dyDescent="0.25">
      <c r="A122" s="128"/>
    </row>
    <row r="123" spans="1:1" x14ac:dyDescent="0.25">
      <c r="A123" s="128"/>
    </row>
    <row r="124" spans="1:1" x14ac:dyDescent="0.25">
      <c r="A124" s="128"/>
    </row>
    <row r="125" spans="1:1" x14ac:dyDescent="0.25">
      <c r="A125" s="128"/>
    </row>
    <row r="126" spans="1:1" x14ac:dyDescent="0.25">
      <c r="A126" s="128"/>
    </row>
    <row r="127" spans="1:1" x14ac:dyDescent="0.25">
      <c r="A127" s="128"/>
    </row>
    <row r="128" spans="1:1" x14ac:dyDescent="0.25">
      <c r="A128" s="128"/>
    </row>
    <row r="129" spans="1:1" x14ac:dyDescent="0.25">
      <c r="A129" s="128"/>
    </row>
    <row r="130" spans="1:1" x14ac:dyDescent="0.25">
      <c r="A130" s="128"/>
    </row>
    <row r="131" spans="1:1" x14ac:dyDescent="0.25">
      <c r="A131" s="128"/>
    </row>
    <row r="132" spans="1:1" x14ac:dyDescent="0.25">
      <c r="A132" s="128"/>
    </row>
    <row r="133" spans="1:1" x14ac:dyDescent="0.25">
      <c r="A133" s="128"/>
    </row>
    <row r="134" spans="1:1" x14ac:dyDescent="0.25">
      <c r="A134" s="128"/>
    </row>
    <row r="135" spans="1:1" x14ac:dyDescent="0.25">
      <c r="A135" s="128"/>
    </row>
    <row r="136" spans="1:1" x14ac:dyDescent="0.25">
      <c r="A136" s="128"/>
    </row>
    <row r="137" spans="1:1" x14ac:dyDescent="0.25">
      <c r="A137" s="128"/>
    </row>
    <row r="138" spans="1:1" x14ac:dyDescent="0.25">
      <c r="A138" s="128"/>
    </row>
    <row r="139" spans="1:1" x14ac:dyDescent="0.25">
      <c r="A139" s="128"/>
    </row>
    <row r="140" spans="1:1" x14ac:dyDescent="0.25">
      <c r="A140" s="128"/>
    </row>
    <row r="141" spans="1:1" x14ac:dyDescent="0.25">
      <c r="A141" s="128"/>
    </row>
    <row r="142" spans="1:1" x14ac:dyDescent="0.25">
      <c r="A142" s="128"/>
    </row>
    <row r="143" spans="1:1" x14ac:dyDescent="0.25">
      <c r="A143" s="128"/>
    </row>
    <row r="144" spans="1:1" x14ac:dyDescent="0.25">
      <c r="A144" s="128"/>
    </row>
    <row r="145" spans="1:1" x14ac:dyDescent="0.25">
      <c r="A145" s="128"/>
    </row>
    <row r="146" spans="1:1" x14ac:dyDescent="0.25">
      <c r="A146" s="128"/>
    </row>
    <row r="147" spans="1:1" x14ac:dyDescent="0.25">
      <c r="A147" s="128"/>
    </row>
    <row r="148" spans="1:1" x14ac:dyDescent="0.25">
      <c r="A148" s="128"/>
    </row>
    <row r="149" spans="1:1" x14ac:dyDescent="0.25">
      <c r="A149" s="128"/>
    </row>
    <row r="150" spans="1:1" x14ac:dyDescent="0.25">
      <c r="A150" s="128"/>
    </row>
    <row r="151" spans="1:1" x14ac:dyDescent="0.25">
      <c r="A151" s="128"/>
    </row>
    <row r="152" spans="1:1" x14ac:dyDescent="0.25">
      <c r="A152" s="128"/>
    </row>
    <row r="153" spans="1:1" x14ac:dyDescent="0.25">
      <c r="A153" s="128"/>
    </row>
    <row r="154" spans="1:1" x14ac:dyDescent="0.25">
      <c r="A154" s="128"/>
    </row>
    <row r="155" spans="1:1" x14ac:dyDescent="0.25">
      <c r="A155" s="128"/>
    </row>
    <row r="156" spans="1:1" x14ac:dyDescent="0.25">
      <c r="A156" s="128"/>
    </row>
    <row r="157" spans="1:1" x14ac:dyDescent="0.25">
      <c r="A157" s="128"/>
    </row>
    <row r="158" spans="1:1" x14ac:dyDescent="0.25">
      <c r="A158" s="128"/>
    </row>
    <row r="159" spans="1:1" x14ac:dyDescent="0.25">
      <c r="A159" s="128"/>
    </row>
    <row r="160" spans="1:1" x14ac:dyDescent="0.25">
      <c r="A160" s="128"/>
    </row>
    <row r="161" spans="1:1" x14ac:dyDescent="0.25">
      <c r="A161" s="128"/>
    </row>
    <row r="162" spans="1:1" x14ac:dyDescent="0.25">
      <c r="A162" s="128"/>
    </row>
    <row r="163" spans="1:1" x14ac:dyDescent="0.25">
      <c r="A163" s="128"/>
    </row>
    <row r="164" spans="1:1" x14ac:dyDescent="0.25">
      <c r="A164" s="128"/>
    </row>
    <row r="165" spans="1:1" x14ac:dyDescent="0.25">
      <c r="A165" s="128"/>
    </row>
    <row r="166" spans="1:1" x14ac:dyDescent="0.25">
      <c r="A166" s="128"/>
    </row>
    <row r="167" spans="1:1" x14ac:dyDescent="0.25">
      <c r="A167" s="128"/>
    </row>
    <row r="168" spans="1:1" x14ac:dyDescent="0.25">
      <c r="A168" s="128"/>
    </row>
    <row r="169" spans="1:1" x14ac:dyDescent="0.25">
      <c r="A169" s="128"/>
    </row>
    <row r="170" spans="1:1" x14ac:dyDescent="0.25">
      <c r="A170" s="128"/>
    </row>
    <row r="171" spans="1:1" x14ac:dyDescent="0.25">
      <c r="A171" s="128"/>
    </row>
    <row r="172" spans="1:1" x14ac:dyDescent="0.25">
      <c r="A172" s="128"/>
    </row>
    <row r="173" spans="1:1" x14ac:dyDescent="0.25">
      <c r="A173" s="128"/>
    </row>
    <row r="174" spans="1:1" x14ac:dyDescent="0.25">
      <c r="A174" s="128"/>
    </row>
    <row r="175" spans="1:1" x14ac:dyDescent="0.25">
      <c r="A175" s="128"/>
    </row>
    <row r="176" spans="1:1" x14ac:dyDescent="0.25">
      <c r="A176" s="128"/>
    </row>
    <row r="177" spans="1:1" x14ac:dyDescent="0.25">
      <c r="A177" s="128"/>
    </row>
    <row r="178" spans="1:1" x14ac:dyDescent="0.25">
      <c r="A178" s="128"/>
    </row>
    <row r="179" spans="1:1" x14ac:dyDescent="0.25">
      <c r="A179" s="128"/>
    </row>
    <row r="180" spans="1:1" x14ac:dyDescent="0.25">
      <c r="A180" s="128"/>
    </row>
    <row r="181" spans="1:1" x14ac:dyDescent="0.25">
      <c r="A181" s="128"/>
    </row>
    <row r="182" spans="1:1" x14ac:dyDescent="0.25">
      <c r="A182" s="128"/>
    </row>
    <row r="183" spans="1:1" x14ac:dyDescent="0.25">
      <c r="A183" s="128"/>
    </row>
    <row r="184" spans="1:1" x14ac:dyDescent="0.25">
      <c r="A184" s="128"/>
    </row>
    <row r="185" spans="1:1" x14ac:dyDescent="0.25">
      <c r="A185" s="128"/>
    </row>
    <row r="186" spans="1:1" x14ac:dyDescent="0.25">
      <c r="A186" s="128"/>
    </row>
    <row r="187" spans="1:1" x14ac:dyDescent="0.25">
      <c r="A187" s="128"/>
    </row>
    <row r="188" spans="1:1" x14ac:dyDescent="0.25">
      <c r="A188" s="128"/>
    </row>
    <row r="189" spans="1:1" x14ac:dyDescent="0.25">
      <c r="A189" s="128"/>
    </row>
    <row r="190" spans="1:1" x14ac:dyDescent="0.25">
      <c r="A190" s="128"/>
    </row>
    <row r="191" spans="1:1" x14ac:dyDescent="0.25">
      <c r="A191" s="128"/>
    </row>
    <row r="192" spans="1:1" x14ac:dyDescent="0.25">
      <c r="A192" s="128"/>
    </row>
    <row r="193" spans="1:1" x14ac:dyDescent="0.25">
      <c r="A193" s="128"/>
    </row>
    <row r="194" spans="1:1" x14ac:dyDescent="0.25">
      <c r="A194" s="128"/>
    </row>
    <row r="195" spans="1:1" x14ac:dyDescent="0.25">
      <c r="A195" s="128"/>
    </row>
    <row r="196" spans="1:1" x14ac:dyDescent="0.25">
      <c r="A196" s="128"/>
    </row>
    <row r="197" spans="1:1" x14ac:dyDescent="0.25">
      <c r="A197" s="128"/>
    </row>
    <row r="198" spans="1:1" x14ac:dyDescent="0.25">
      <c r="A198" s="128"/>
    </row>
    <row r="199" spans="1:1" x14ac:dyDescent="0.25">
      <c r="A199" s="128"/>
    </row>
    <row r="200" spans="1:1" x14ac:dyDescent="0.25">
      <c r="A200" s="128"/>
    </row>
    <row r="201" spans="1:1" x14ac:dyDescent="0.25">
      <c r="A201" s="128"/>
    </row>
    <row r="202" spans="1:1" x14ac:dyDescent="0.25">
      <c r="A202" s="128"/>
    </row>
    <row r="203" spans="1:1" x14ac:dyDescent="0.25">
      <c r="A203" s="128"/>
    </row>
    <row r="204" spans="1:1" x14ac:dyDescent="0.25">
      <c r="A204" s="128"/>
    </row>
    <row r="205" spans="1:1" x14ac:dyDescent="0.25">
      <c r="A205" s="128"/>
    </row>
    <row r="206" spans="1:1" x14ac:dyDescent="0.25">
      <c r="A206" s="128"/>
    </row>
    <row r="207" spans="1:1" x14ac:dyDescent="0.25">
      <c r="A207" s="128"/>
    </row>
    <row r="208" spans="1:1" x14ac:dyDescent="0.25">
      <c r="A208" s="128"/>
    </row>
    <row r="209" spans="1:1" x14ac:dyDescent="0.25">
      <c r="A209" s="128"/>
    </row>
    <row r="210" spans="1:1" x14ac:dyDescent="0.25">
      <c r="A210" s="128"/>
    </row>
    <row r="211" spans="1:1" x14ac:dyDescent="0.25">
      <c r="A211" s="128"/>
    </row>
    <row r="212" spans="1:1" x14ac:dyDescent="0.25">
      <c r="A212" s="128"/>
    </row>
    <row r="213" spans="1:1" x14ac:dyDescent="0.25">
      <c r="A213" s="128"/>
    </row>
    <row r="214" spans="1:1" x14ac:dyDescent="0.25">
      <c r="A214" s="128"/>
    </row>
    <row r="215" spans="1:1" x14ac:dyDescent="0.25">
      <c r="A215" s="128"/>
    </row>
    <row r="216" spans="1:1" x14ac:dyDescent="0.25">
      <c r="A216" s="128"/>
    </row>
    <row r="217" spans="1:1" x14ac:dyDescent="0.25">
      <c r="A217" s="128"/>
    </row>
    <row r="218" spans="1:1" x14ac:dyDescent="0.25">
      <c r="A218" s="128"/>
    </row>
    <row r="219" spans="1:1" x14ac:dyDescent="0.25">
      <c r="A219" s="128"/>
    </row>
    <row r="220" spans="1:1" x14ac:dyDescent="0.25">
      <c r="A220" s="128"/>
    </row>
    <row r="221" spans="1:1" x14ac:dyDescent="0.25">
      <c r="A221" s="128"/>
    </row>
    <row r="222" spans="1:1" x14ac:dyDescent="0.25">
      <c r="A222" s="128"/>
    </row>
    <row r="223" spans="1:1" x14ac:dyDescent="0.25">
      <c r="A223" s="128"/>
    </row>
    <row r="224" spans="1:1" x14ac:dyDescent="0.25">
      <c r="A224" s="128"/>
    </row>
    <row r="225" spans="1:1" x14ac:dyDescent="0.25">
      <c r="A225" s="128"/>
    </row>
    <row r="226" spans="1:1" x14ac:dyDescent="0.25">
      <c r="A226" s="128"/>
    </row>
    <row r="227" spans="1:1" x14ac:dyDescent="0.25">
      <c r="A227" s="128"/>
    </row>
    <row r="228" spans="1:1" x14ac:dyDescent="0.25">
      <c r="A228" s="128"/>
    </row>
    <row r="229" spans="1:1" x14ac:dyDescent="0.25">
      <c r="A229" s="128"/>
    </row>
    <row r="230" spans="1:1" x14ac:dyDescent="0.25">
      <c r="A230" s="128"/>
    </row>
    <row r="231" spans="1:1" x14ac:dyDescent="0.25">
      <c r="A231" s="128"/>
    </row>
    <row r="232" spans="1:1" x14ac:dyDescent="0.25">
      <c r="A232" s="128"/>
    </row>
    <row r="233" spans="1:1" x14ac:dyDescent="0.25">
      <c r="A233" s="128"/>
    </row>
    <row r="234" spans="1:1" x14ac:dyDescent="0.25">
      <c r="A234" s="128"/>
    </row>
    <row r="235" spans="1:1" x14ac:dyDescent="0.25">
      <c r="A235" s="128"/>
    </row>
    <row r="236" spans="1:1" x14ac:dyDescent="0.25">
      <c r="A236" s="128"/>
    </row>
    <row r="237" spans="1:1" x14ac:dyDescent="0.25">
      <c r="A237" s="128"/>
    </row>
    <row r="238" spans="1:1" x14ac:dyDescent="0.25">
      <c r="A238" s="128"/>
    </row>
    <row r="239" spans="1:1" x14ac:dyDescent="0.25">
      <c r="A239" s="128"/>
    </row>
    <row r="240" spans="1:1" x14ac:dyDescent="0.25">
      <c r="A240" s="128"/>
    </row>
    <row r="241" spans="1:1" x14ac:dyDescent="0.25">
      <c r="A241" s="128"/>
    </row>
    <row r="242" spans="1:1" x14ac:dyDescent="0.25">
      <c r="A242" s="128"/>
    </row>
    <row r="243" spans="1:1" x14ac:dyDescent="0.25">
      <c r="A243" s="128"/>
    </row>
    <row r="244" spans="1:1" x14ac:dyDescent="0.25">
      <c r="A244" s="128"/>
    </row>
    <row r="245" spans="1:1" x14ac:dyDescent="0.25">
      <c r="A245" s="128"/>
    </row>
    <row r="246" spans="1:1" x14ac:dyDescent="0.25">
      <c r="A246" s="128"/>
    </row>
    <row r="247" spans="1:1" x14ac:dyDescent="0.25">
      <c r="A247" s="128"/>
    </row>
    <row r="248" spans="1:1" x14ac:dyDescent="0.25">
      <c r="A248" s="128"/>
    </row>
    <row r="249" spans="1:1" x14ac:dyDescent="0.25">
      <c r="A249" s="128"/>
    </row>
    <row r="250" spans="1:1" x14ac:dyDescent="0.25">
      <c r="A250" s="128"/>
    </row>
    <row r="251" spans="1:1" x14ac:dyDescent="0.25">
      <c r="A251" s="128"/>
    </row>
    <row r="252" spans="1:1" x14ac:dyDescent="0.25">
      <c r="A252" s="128"/>
    </row>
    <row r="253" spans="1:1" x14ac:dyDescent="0.25">
      <c r="A253" s="128"/>
    </row>
    <row r="254" spans="1:1" x14ac:dyDescent="0.25">
      <c r="A254" s="128"/>
    </row>
    <row r="255" spans="1:1" x14ac:dyDescent="0.25">
      <c r="A255" s="128"/>
    </row>
    <row r="256" spans="1:1" x14ac:dyDescent="0.25">
      <c r="A256" s="128"/>
    </row>
    <row r="257" spans="1:1" x14ac:dyDescent="0.25">
      <c r="A257" s="128"/>
    </row>
    <row r="258" spans="1:1" x14ac:dyDescent="0.25">
      <c r="A258" s="128"/>
    </row>
    <row r="259" spans="1:1" x14ac:dyDescent="0.25">
      <c r="A259" s="128"/>
    </row>
    <row r="260" spans="1:1" x14ac:dyDescent="0.25">
      <c r="A260" s="128"/>
    </row>
    <row r="261" spans="1:1" x14ac:dyDescent="0.25">
      <c r="A261" s="128"/>
    </row>
    <row r="262" spans="1:1" x14ac:dyDescent="0.25">
      <c r="A262" s="128"/>
    </row>
    <row r="263" spans="1:1" x14ac:dyDescent="0.25">
      <c r="A263" s="128"/>
    </row>
    <row r="264" spans="1:1" x14ac:dyDescent="0.25">
      <c r="A264" s="128"/>
    </row>
    <row r="265" spans="1:1" x14ac:dyDescent="0.25">
      <c r="A265" s="128"/>
    </row>
    <row r="266" spans="1:1" x14ac:dyDescent="0.25">
      <c r="A266" s="128"/>
    </row>
    <row r="267" spans="1:1" x14ac:dyDescent="0.25">
      <c r="A267" s="128"/>
    </row>
    <row r="268" spans="1:1" x14ac:dyDescent="0.25">
      <c r="A268" s="128"/>
    </row>
    <row r="269" spans="1:1" x14ac:dyDescent="0.25">
      <c r="A269" s="128"/>
    </row>
    <row r="270" spans="1:1" x14ac:dyDescent="0.25">
      <c r="A270" s="128"/>
    </row>
    <row r="271" spans="1:1" x14ac:dyDescent="0.25">
      <c r="A271" s="128"/>
    </row>
    <row r="272" spans="1:1" x14ac:dyDescent="0.25">
      <c r="A272" s="128"/>
    </row>
    <row r="273" spans="1:1" x14ac:dyDescent="0.25">
      <c r="A273" s="128"/>
    </row>
    <row r="274" spans="1:1" x14ac:dyDescent="0.25">
      <c r="A274" s="128"/>
    </row>
    <row r="275" spans="1:1" x14ac:dyDescent="0.25">
      <c r="A275" s="128"/>
    </row>
    <row r="276" spans="1:1" x14ac:dyDescent="0.25">
      <c r="A276" s="128"/>
    </row>
    <row r="277" spans="1:1" x14ac:dyDescent="0.25">
      <c r="A277" s="128"/>
    </row>
    <row r="278" spans="1:1" x14ac:dyDescent="0.25">
      <c r="A278" s="128"/>
    </row>
    <row r="279" spans="1:1" x14ac:dyDescent="0.25">
      <c r="A279" s="128"/>
    </row>
    <row r="280" spans="1:1" x14ac:dyDescent="0.25">
      <c r="A280" s="128"/>
    </row>
    <row r="281" spans="1:1" x14ac:dyDescent="0.25">
      <c r="A281" s="128"/>
    </row>
    <row r="282" spans="1:1" x14ac:dyDescent="0.25">
      <c r="A282" s="128"/>
    </row>
    <row r="283" spans="1:1" x14ac:dyDescent="0.25">
      <c r="A283" s="128"/>
    </row>
    <row r="284" spans="1:1" x14ac:dyDescent="0.25">
      <c r="A284" s="128"/>
    </row>
    <row r="285" spans="1:1" x14ac:dyDescent="0.25">
      <c r="A285" s="128"/>
    </row>
    <row r="286" spans="1:1" x14ac:dyDescent="0.25">
      <c r="A286" s="128"/>
    </row>
    <row r="287" spans="1:1" x14ac:dyDescent="0.25">
      <c r="A287" s="128"/>
    </row>
    <row r="288" spans="1:1" x14ac:dyDescent="0.25">
      <c r="A288" s="128"/>
    </row>
    <row r="289" spans="1:1" x14ac:dyDescent="0.25">
      <c r="A289" s="128"/>
    </row>
    <row r="290" spans="1:1" x14ac:dyDescent="0.25">
      <c r="A290" s="128"/>
    </row>
    <row r="291" spans="1:1" x14ac:dyDescent="0.25">
      <c r="A291" s="128"/>
    </row>
    <row r="292" spans="1:1" x14ac:dyDescent="0.25">
      <c r="A292" s="128"/>
    </row>
    <row r="293" spans="1:1" x14ac:dyDescent="0.25">
      <c r="A293" s="128"/>
    </row>
    <row r="294" spans="1:1" x14ac:dyDescent="0.25">
      <c r="A294" s="128"/>
    </row>
    <row r="295" spans="1:1" x14ac:dyDescent="0.25">
      <c r="A295" s="128"/>
    </row>
    <row r="296" spans="1:1" x14ac:dyDescent="0.25">
      <c r="A296" s="128"/>
    </row>
    <row r="297" spans="1:1" x14ac:dyDescent="0.25">
      <c r="A297" s="128"/>
    </row>
    <row r="298" spans="1:1" x14ac:dyDescent="0.25">
      <c r="A298" s="128"/>
    </row>
    <row r="299" spans="1:1" x14ac:dyDescent="0.25">
      <c r="A299" s="128"/>
    </row>
    <row r="300" spans="1:1" x14ac:dyDescent="0.25">
      <c r="A300" s="128"/>
    </row>
    <row r="301" spans="1:1" x14ac:dyDescent="0.25">
      <c r="A301" s="128"/>
    </row>
    <row r="302" spans="1:1" x14ac:dyDescent="0.25">
      <c r="A302" s="128"/>
    </row>
    <row r="303" spans="1:1" x14ac:dyDescent="0.25">
      <c r="A303" s="128"/>
    </row>
    <row r="304" spans="1:1" x14ac:dyDescent="0.25">
      <c r="A304" s="128"/>
    </row>
    <row r="305" spans="1:1" x14ac:dyDescent="0.25">
      <c r="A305" s="128"/>
    </row>
    <row r="306" spans="1:1" x14ac:dyDescent="0.25">
      <c r="A306" s="128"/>
    </row>
    <row r="307" spans="1:1" x14ac:dyDescent="0.25">
      <c r="A307" s="128"/>
    </row>
    <row r="308" spans="1:1" x14ac:dyDescent="0.25">
      <c r="A308" s="128"/>
    </row>
    <row r="309" spans="1:1" x14ac:dyDescent="0.25">
      <c r="A309" s="128"/>
    </row>
    <row r="310" spans="1:1" x14ac:dyDescent="0.25">
      <c r="A310" s="128"/>
    </row>
    <row r="311" spans="1:1" x14ac:dyDescent="0.25">
      <c r="A311" s="128"/>
    </row>
    <row r="312" spans="1:1" x14ac:dyDescent="0.25">
      <c r="A312" s="128"/>
    </row>
    <row r="313" spans="1:1" x14ac:dyDescent="0.25">
      <c r="A313" s="128"/>
    </row>
    <row r="314" spans="1:1" x14ac:dyDescent="0.25">
      <c r="A314" s="128"/>
    </row>
    <row r="315" spans="1:1" x14ac:dyDescent="0.25">
      <c r="A315" s="128"/>
    </row>
    <row r="316" spans="1:1" x14ac:dyDescent="0.25">
      <c r="A316" s="128"/>
    </row>
    <row r="317" spans="1:1" x14ac:dyDescent="0.25">
      <c r="A317" s="128"/>
    </row>
    <row r="318" spans="1:1" x14ac:dyDescent="0.25">
      <c r="A318" s="128"/>
    </row>
    <row r="319" spans="1:1" x14ac:dyDescent="0.25">
      <c r="A319" s="128"/>
    </row>
    <row r="320" spans="1:1" x14ac:dyDescent="0.25">
      <c r="A320" s="128"/>
    </row>
    <row r="321" spans="1:1" x14ac:dyDescent="0.25">
      <c r="A321" s="128"/>
    </row>
    <row r="322" spans="1:1" x14ac:dyDescent="0.25">
      <c r="A322" s="128"/>
    </row>
    <row r="323" spans="1:1" x14ac:dyDescent="0.25">
      <c r="A323" s="128"/>
    </row>
    <row r="324" spans="1:1" x14ac:dyDescent="0.25">
      <c r="A324" s="128"/>
    </row>
    <row r="325" spans="1:1" x14ac:dyDescent="0.25">
      <c r="A325" s="128"/>
    </row>
    <row r="326" spans="1:1" x14ac:dyDescent="0.25">
      <c r="A326" s="128"/>
    </row>
    <row r="327" spans="1:1" x14ac:dyDescent="0.25">
      <c r="A327" s="128"/>
    </row>
    <row r="328" spans="1:1" x14ac:dyDescent="0.25">
      <c r="A328" s="128"/>
    </row>
    <row r="329" spans="1:1" x14ac:dyDescent="0.25">
      <c r="A329" s="128"/>
    </row>
    <row r="330" spans="1:1" x14ac:dyDescent="0.25">
      <c r="A330" s="128"/>
    </row>
    <row r="331" spans="1:1" x14ac:dyDescent="0.25">
      <c r="A331" s="128"/>
    </row>
    <row r="332" spans="1:1" x14ac:dyDescent="0.25">
      <c r="A332" s="128"/>
    </row>
    <row r="333" spans="1:1" x14ac:dyDescent="0.25">
      <c r="A333" s="128"/>
    </row>
    <row r="334" spans="1:1" x14ac:dyDescent="0.25">
      <c r="A334" s="128"/>
    </row>
    <row r="335" spans="1:1" x14ac:dyDescent="0.25">
      <c r="A335" s="128"/>
    </row>
    <row r="336" spans="1:1" x14ac:dyDescent="0.25">
      <c r="A336" s="128"/>
    </row>
    <row r="337" spans="1:1" x14ac:dyDescent="0.25">
      <c r="A337" s="128"/>
    </row>
  </sheetData>
  <sheetProtection formatCells="0" formatColumns="0" formatRows="0" insertColumns="0" insertRows="0" insertHyperlinks="0" deleteColumns="0" deleteRows="0" sort="0" autoFilter="0" pivotTables="0"/>
  <protectedRanges>
    <protectedRange password="F8E9" sqref="D18:YZ18" name="COLLIER"/>
    <protectedRange password="CC1D" sqref="D69:YZ69" name="MEURIOT"/>
    <protectedRange algorithmName="SHA-512" hashValue="h1QD1LZu5JOlNoymLffoK9DOcclcqJRT64385UHgTkkb5hmgaWrxkITKiez5qy6bWww31x/n2fK9p+dhj0QeIQ==" saltValue="u38Otxi7rxF9MQcSrTeT5A==" spinCount="100000" sqref="D5:YZ5" name="ATTENOT"/>
    <protectedRange password="D64B" sqref="D15:YZ15" name="CHEVALIN"/>
    <protectedRange algorithmName="SHA-512" hashValue="UBYcGwMW8MJDjyyfAaQ+Nl8DBlvG2vclEzJEXyXRHsPusImRDVfZ6Gxf1lfPdjQZMz/K5dX0MEBmO98wSPmTEA==" saltValue="YMn09rOZSoKP3+txkExizg==" spinCount="100000" sqref="D21:YZ21" name="ESPOSITO"/>
  </protectedRanges>
  <dataConsolidate/>
  <mergeCells count="36">
    <mergeCell ref="D2:F3"/>
    <mergeCell ref="G2:I3"/>
    <mergeCell ref="J2:L3"/>
    <mergeCell ref="M2:O3"/>
    <mergeCell ref="P2:R3"/>
    <mergeCell ref="AZ2:BB3"/>
    <mergeCell ref="BC2:BE3"/>
    <mergeCell ref="V2:X3"/>
    <mergeCell ref="Y2:AA3"/>
    <mergeCell ref="AB2:AD3"/>
    <mergeCell ref="AE2:AG3"/>
    <mergeCell ref="AH2:AJ3"/>
    <mergeCell ref="AK2:AM3"/>
    <mergeCell ref="S78:T78"/>
    <mergeCell ref="AN2:AP3"/>
    <mergeCell ref="AQ2:AS3"/>
    <mergeCell ref="AT2:AV3"/>
    <mergeCell ref="AW2:AY3"/>
    <mergeCell ref="S2:U3"/>
    <mergeCell ref="D78:E78"/>
    <mergeCell ref="G78:H78"/>
    <mergeCell ref="J78:K78"/>
    <mergeCell ref="M78:N78"/>
    <mergeCell ref="P78:Q78"/>
    <mergeCell ref="BC78:BD78"/>
    <mergeCell ref="V78:W78"/>
    <mergeCell ref="Y78:Z78"/>
    <mergeCell ref="AB78:AC78"/>
    <mergeCell ref="AE78:AF78"/>
    <mergeCell ref="AH78:AI78"/>
    <mergeCell ref="AK78:AL78"/>
    <mergeCell ref="AN78:AO78"/>
    <mergeCell ref="AQ78:AR78"/>
    <mergeCell ref="AT78:AU78"/>
    <mergeCell ref="AW78:AX78"/>
    <mergeCell ref="AZ78:BA78"/>
  </mergeCells>
  <conditionalFormatting sqref="D4:D78 G4:G78 M4:M78 P4:P78 S4:S78 V4:V78 AB4:AB78 Y4:Y78 AE4:AE78 J4:J78 AH4:AH78 AT4:AT78 AN4:AN78 AZ4:AZ78 AK4:AK78 AW4:AW78 AQ4:AQ78 BC4:BC78">
    <cfRule type="expression" dxfId="28" priority="7">
      <formula>D4&gt;10</formula>
    </cfRule>
    <cfRule type="expression" dxfId="27" priority="8">
      <formula>D4&lt;0</formula>
    </cfRule>
    <cfRule type="expression" dxfId="26" priority="9">
      <formula>D4&lt;3</formula>
    </cfRule>
  </conditionalFormatting>
  <conditionalFormatting sqref="E4:E78 K4:K78 N4:N78 Q4:Q78 T4:T78 H4:H78 W4:W77 Z4:Z77 AC4:AC77 AF4:AF77 AI4:AI77 AU4:AU77 AL4:AL77 AX4:AX77 AO4:AO77 BA4:BA77 AR4:AR77 BD4:BD77">
    <cfRule type="containsText" dxfId="25" priority="1" operator="containsText" text="BEIGNETS">
      <formula>NOT(ISERROR(SEARCH("BEIGNETS",E4)))</formula>
    </cfRule>
    <cfRule type="containsText" dxfId="24" priority="2" operator="containsText" text="TOURTE">
      <formula>NOT(ISERROR(SEARCH("TOURTE",E4)))</formula>
    </cfRule>
    <cfRule type="containsText" dxfId="23" priority="3" operator="containsText" text="QUICHE">
      <formula>NOT(ISERROR(SEARCH("QUICHE",E4)))</formula>
    </cfRule>
    <cfRule type="containsText" dxfId="22" priority="4" operator="containsText" text="n/c">
      <formula>NOT(ISERROR(SEARCH("n/c",E4)))</formula>
    </cfRule>
    <cfRule type="containsText" dxfId="21" priority="5" operator="containsText" text="present">
      <formula>NOT(ISERROR(SEARCH("present",E4)))</formula>
    </cfRule>
    <cfRule type="containsText" dxfId="20" priority="6" operator="containsText" text="absent">
      <formula>NOT(ISERROR(SEARCH("absent",E4)))</formula>
    </cfRule>
    <cfRule type="containsText" dxfId="19" priority="10" operator="containsText" text="ESCA">
      <formula>NOT(ISERROR(SEARCH("ESCA",E4)))</formula>
    </cfRule>
    <cfRule type="containsText" dxfId="18" priority="11" operator="containsText" text="PATES">
      <formula>NOT(ISERROR(SEARCH("PATES",E4)))</formula>
    </cfRule>
    <cfRule type="containsText" dxfId="17" priority="12" operator="containsText" text="CROI">
      <formula>NOT(ISERROR(SEARCH("CROI",E4)))</formula>
    </cfRule>
    <cfRule type="containsText" dxfId="16" priority="13" operator="containsText" text="PAIN ">
      <formula>NOT(ISERROR(SEARCH("PAIN ",E4)))</formula>
    </cfRule>
  </conditionalFormatting>
  <dataValidations count="1">
    <dataValidation type="list" allowBlank="1" showInputMessage="1" showErrorMessage="1" sqref="Q4:Q78 N4:N78 E4:E78 K4:K78 T4:T78 H4:H78 AC4:AC78 Z4:Z78 W4:W78 AF4:AF78 AO4:AO78 BA4:BA78 AL4:AL78 AX4:AX78 AI4:AI78 AU4:AU78 AR4:AR78 BD4:BD78">
      <formula1>VIENNOISERIES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S99"/>
  <sheetViews>
    <sheetView tabSelected="1" zoomScale="55" zoomScaleNormal="55" workbookViewId="0">
      <selection activeCell="I5" sqref="I5"/>
    </sheetView>
  </sheetViews>
  <sheetFormatPr baseColWidth="10" defaultColWidth="10.7109375" defaultRowHeight="28.5" x14ac:dyDescent="0.45"/>
  <cols>
    <col min="1" max="1" width="27.42578125" style="1" bestFit="1" customWidth="1"/>
    <col min="4" max="4" width="20.7109375" style="1" customWidth="1"/>
    <col min="5" max="5" width="18.5703125" style="1" customWidth="1"/>
    <col min="6" max="6" width="27.140625" style="1" customWidth="1"/>
    <col min="7" max="7" width="37.28515625" style="1" bestFit="1" customWidth="1"/>
    <col min="8" max="8" width="31.5703125" style="1" customWidth="1"/>
    <col min="9" max="10" width="20.7109375" style="1" customWidth="1"/>
    <col min="11" max="11" width="17.85546875" style="169" customWidth="1"/>
    <col min="12" max="13" width="17.85546875" style="168" customWidth="1"/>
    <col min="14" max="16" width="20.7109375" style="168" customWidth="1"/>
    <col min="17" max="17" width="30.28515625" style="168" bestFit="1" customWidth="1"/>
    <col min="18" max="19" width="20.7109375" style="168" customWidth="1"/>
    <col min="20" max="28" width="20.7109375" style="1" customWidth="1"/>
    <col min="29" max="16384" width="10.7109375" style="1"/>
  </cols>
  <sheetData>
    <row r="1" spans="1:19" x14ac:dyDescent="0.45">
      <c r="A1" s="2"/>
      <c r="D1" s="129"/>
      <c r="E1" s="129"/>
      <c r="F1" s="129"/>
      <c r="G1" s="129"/>
      <c r="H1" s="129"/>
      <c r="I1" s="129"/>
      <c r="J1" s="130"/>
      <c r="K1" s="154"/>
      <c r="L1" s="154"/>
      <c r="M1" s="154"/>
      <c r="N1" s="155"/>
      <c r="O1" s="155"/>
      <c r="P1" s="155"/>
      <c r="Q1" s="155"/>
      <c r="R1" s="155"/>
      <c r="S1" s="155"/>
    </row>
    <row r="2" spans="1:19" ht="29.25" thickBot="1" x14ac:dyDescent="0.5">
      <c r="A2" s="182">
        <f ca="1">TODAY()</f>
        <v>43578</v>
      </c>
      <c r="D2" s="129"/>
      <c r="E2" s="129"/>
      <c r="F2" s="129"/>
      <c r="G2" s="129"/>
      <c r="H2" s="129"/>
      <c r="I2" s="129"/>
      <c r="J2" s="130"/>
      <c r="K2" s="156"/>
      <c r="L2" s="154"/>
      <c r="M2" s="154"/>
      <c r="N2" s="155"/>
      <c r="O2" s="155"/>
      <c r="P2" s="155"/>
      <c r="Q2" s="155"/>
      <c r="R2" s="155"/>
      <c r="S2" s="155"/>
    </row>
    <row r="3" spans="1:19" x14ac:dyDescent="0.45">
      <c r="D3" s="129"/>
      <c r="E3" s="129"/>
      <c r="F3" s="129"/>
      <c r="G3" s="129"/>
      <c r="H3" s="129"/>
      <c r="I3" s="129"/>
      <c r="J3" s="130" t="s">
        <v>7</v>
      </c>
      <c r="K3" s="157" t="s">
        <v>49</v>
      </c>
      <c r="L3" s="158" t="s">
        <v>50</v>
      </c>
      <c r="M3" s="154"/>
      <c r="N3" s="155"/>
      <c r="O3" s="155"/>
      <c r="P3" s="159">
        <v>2019</v>
      </c>
      <c r="Q3" s="160"/>
      <c r="R3" s="161"/>
      <c r="S3" s="155"/>
    </row>
    <row r="4" spans="1:19" x14ac:dyDescent="0.45">
      <c r="D4" s="129"/>
      <c r="E4" s="129"/>
      <c r="F4" s="129"/>
      <c r="G4" s="129"/>
      <c r="H4" s="129"/>
      <c r="I4" s="129"/>
      <c r="J4" s="130"/>
      <c r="K4" s="162">
        <f>MAX(K5:K99)</f>
        <v>43381</v>
      </c>
      <c r="L4" s="163">
        <f>SUM(L5:L143)</f>
        <v>35</v>
      </c>
      <c r="M4" s="154"/>
      <c r="N4" s="155"/>
      <c r="O4" s="164">
        <v>43504</v>
      </c>
      <c r="P4" s="165">
        <f>L4</f>
        <v>35</v>
      </c>
      <c r="Q4" s="166" t="s">
        <v>8</v>
      </c>
      <c r="R4" s="167">
        <f t="shared" ref="R4:R51" si="0">VLOOKUP(Q4,VIENNOISERIES_PRIX,2,FALSE)</f>
        <v>3.25</v>
      </c>
      <c r="S4" s="155"/>
    </row>
    <row r="5" spans="1:19" ht="29.25" thickBot="1" x14ac:dyDescent="0.5">
      <c r="D5" s="179"/>
      <c r="E5" s="171">
        <v>2019</v>
      </c>
      <c r="F5" s="170"/>
      <c r="G5" s="170"/>
      <c r="H5" s="170"/>
      <c r="I5" s="129"/>
      <c r="J5" s="130"/>
      <c r="K5" s="157">
        <v>43381</v>
      </c>
      <c r="L5" s="158">
        <v>15</v>
      </c>
      <c r="M5" s="154"/>
      <c r="N5" s="155"/>
      <c r="O5" s="164">
        <f t="shared" ref="O5:O51" si="1">O4+7</f>
        <v>43511</v>
      </c>
      <c r="P5" s="165">
        <f>P4-R5</f>
        <v>35</v>
      </c>
      <c r="Q5" s="166" t="s">
        <v>13</v>
      </c>
      <c r="R5" s="167">
        <f t="shared" si="0"/>
        <v>0</v>
      </c>
      <c r="S5" s="155"/>
    </row>
    <row r="6" spans="1:19" x14ac:dyDescent="0.45">
      <c r="D6" s="179"/>
      <c r="E6" s="172" t="s">
        <v>44</v>
      </c>
      <c r="F6" s="173" t="s">
        <v>46</v>
      </c>
      <c r="G6" s="174" t="s">
        <v>47</v>
      </c>
      <c r="H6" s="175" t="s">
        <v>48</v>
      </c>
      <c r="I6" s="129"/>
      <c r="J6" s="130"/>
      <c r="K6" s="157" t="s">
        <v>0</v>
      </c>
      <c r="L6" s="158">
        <v>20</v>
      </c>
      <c r="M6" s="154"/>
      <c r="N6" s="155"/>
      <c r="O6" s="164">
        <f t="shared" si="1"/>
        <v>43518</v>
      </c>
      <c r="P6" s="165">
        <f t="shared" ref="P6:P51" si="2">P5-R6</f>
        <v>33.85</v>
      </c>
      <c r="Q6" s="166" t="s">
        <v>10</v>
      </c>
      <c r="R6" s="167">
        <f t="shared" si="0"/>
        <v>1.1499999999999999</v>
      </c>
      <c r="S6" s="155"/>
    </row>
    <row r="7" spans="1:19" x14ac:dyDescent="0.45">
      <c r="D7" s="179"/>
      <c r="E7" s="176">
        <f>DATEVALUE("1 "&amp;$E$6&amp;$E$5)+6-MOD(WEEKDAY(DATEVALUE("1 "&amp;$E$6&amp;$E$5)),7)</f>
        <v>43770</v>
      </c>
      <c r="F7" s="180">
        <v>-21.5</v>
      </c>
      <c r="G7" s="177" t="s">
        <v>13</v>
      </c>
      <c r="H7" s="178">
        <f>VLOOKUP(G7,VIENNOISERIES_PRIX,2,FALSE)</f>
        <v>0</v>
      </c>
      <c r="I7" s="129"/>
      <c r="J7" s="130"/>
      <c r="K7" s="157" t="s">
        <v>0</v>
      </c>
      <c r="L7" s="158">
        <v>0</v>
      </c>
      <c r="M7" s="154"/>
      <c r="N7" s="155"/>
      <c r="O7" s="164">
        <f t="shared" si="1"/>
        <v>43525</v>
      </c>
      <c r="P7" s="165">
        <f t="shared" si="2"/>
        <v>31.200000000000003</v>
      </c>
      <c r="Q7" s="166" t="s">
        <v>4</v>
      </c>
      <c r="R7" s="167">
        <f t="shared" si="0"/>
        <v>2.65</v>
      </c>
      <c r="S7" s="155"/>
    </row>
    <row r="8" spans="1:19" x14ac:dyDescent="0.45">
      <c r="D8" s="179"/>
      <c r="E8" s="176">
        <f t="shared" ref="E8:E10" si="3">E7+7</f>
        <v>43777</v>
      </c>
      <c r="F8" s="181">
        <v>-21.5</v>
      </c>
      <c r="G8" s="177" t="s">
        <v>13</v>
      </c>
      <c r="H8" s="178">
        <f>VLOOKUP(G8,VIENNOISERIES_PRIX,2,FALSE)</f>
        <v>0</v>
      </c>
      <c r="I8" s="129"/>
      <c r="J8" s="130"/>
      <c r="K8" s="157" t="s">
        <v>0</v>
      </c>
      <c r="L8" s="158">
        <v>0</v>
      </c>
      <c r="M8" s="154"/>
      <c r="N8" s="155"/>
      <c r="O8" s="164">
        <f t="shared" si="1"/>
        <v>43532</v>
      </c>
      <c r="P8" s="165">
        <f t="shared" si="2"/>
        <v>31.200000000000003</v>
      </c>
      <c r="Q8" s="166" t="s">
        <v>23</v>
      </c>
      <c r="R8" s="167">
        <f t="shared" si="0"/>
        <v>0</v>
      </c>
      <c r="S8" s="155"/>
    </row>
    <row r="9" spans="1:19" x14ac:dyDescent="0.45">
      <c r="D9" s="179"/>
      <c r="E9" s="176">
        <f t="shared" si="3"/>
        <v>43784</v>
      </c>
      <c r="F9" s="181">
        <v>-23.8</v>
      </c>
      <c r="G9" s="177" t="s">
        <v>19</v>
      </c>
      <c r="H9" s="178">
        <f>VLOOKUP(G9,VIENNOISERIES_PRIX,2,FALSE)</f>
        <v>2.2999999999999998</v>
      </c>
      <c r="I9" s="129"/>
      <c r="J9" s="130"/>
      <c r="K9" s="157" t="s">
        <v>0</v>
      </c>
      <c r="L9" s="158">
        <v>0</v>
      </c>
      <c r="M9" s="154"/>
      <c r="N9" s="155"/>
      <c r="O9" s="164">
        <f t="shared" si="1"/>
        <v>43539</v>
      </c>
      <c r="P9" s="165">
        <f t="shared" si="2"/>
        <v>28.550000000000004</v>
      </c>
      <c r="Q9" s="166" t="s">
        <v>4</v>
      </c>
      <c r="R9" s="167">
        <f t="shared" si="0"/>
        <v>2.65</v>
      </c>
      <c r="S9" s="155"/>
    </row>
    <row r="10" spans="1:19" x14ac:dyDescent="0.45">
      <c r="D10" s="179"/>
      <c r="E10" s="176">
        <f t="shared" si="3"/>
        <v>43791</v>
      </c>
      <c r="F10" s="181">
        <v>-23.8</v>
      </c>
      <c r="G10" s="177" t="s">
        <v>13</v>
      </c>
      <c r="H10" s="178">
        <f>VLOOKUP(G10,VIENNOISERIES_PRIX,2,FALSE)</f>
        <v>0</v>
      </c>
      <c r="I10" s="129"/>
      <c r="J10" s="130"/>
      <c r="K10" s="157" t="s">
        <v>0</v>
      </c>
      <c r="L10" s="158">
        <v>0</v>
      </c>
      <c r="M10" s="154"/>
      <c r="N10" s="155"/>
      <c r="O10" s="164">
        <f t="shared" si="1"/>
        <v>43546</v>
      </c>
      <c r="P10" s="165">
        <f t="shared" si="2"/>
        <v>26.250000000000004</v>
      </c>
      <c r="Q10" s="166" t="s">
        <v>20</v>
      </c>
      <c r="R10" s="167">
        <f t="shared" si="0"/>
        <v>2.2999999999999998</v>
      </c>
      <c r="S10" s="155"/>
    </row>
    <row r="11" spans="1:19" x14ac:dyDescent="0.45">
      <c r="D11" s="179"/>
      <c r="E11" s="176">
        <f>IF(MONTH(E10+7)=MONTH(E7),E10+7,"")</f>
        <v>43798</v>
      </c>
      <c r="F11" s="181">
        <v>-23.8</v>
      </c>
      <c r="G11" s="177" t="s">
        <v>13</v>
      </c>
      <c r="H11" s="178">
        <f>VLOOKUP(G11,VIENNOISERIES_PRIX,2,FALSE)</f>
        <v>0</v>
      </c>
      <c r="I11" s="129"/>
      <c r="J11" s="130"/>
      <c r="K11" s="157" t="s">
        <v>0</v>
      </c>
      <c r="L11" s="158">
        <v>0</v>
      </c>
      <c r="M11" s="154"/>
      <c r="N11" s="155"/>
      <c r="O11" s="164">
        <f t="shared" si="1"/>
        <v>43553</v>
      </c>
      <c r="P11" s="165">
        <f t="shared" si="2"/>
        <v>25.000000000000004</v>
      </c>
      <c r="Q11" s="166" t="s">
        <v>1</v>
      </c>
      <c r="R11" s="167">
        <f t="shared" si="0"/>
        <v>1.25</v>
      </c>
      <c r="S11" s="155"/>
    </row>
    <row r="12" spans="1:19" x14ac:dyDescent="0.45">
      <c r="D12" s="129"/>
      <c r="E12" s="129"/>
      <c r="F12" s="129"/>
      <c r="G12" s="129"/>
      <c r="H12" s="129"/>
      <c r="I12" s="129"/>
      <c r="J12" s="130"/>
      <c r="K12" s="157" t="s">
        <v>0</v>
      </c>
      <c r="L12" s="158">
        <v>0</v>
      </c>
      <c r="M12" s="154"/>
      <c r="N12" s="155"/>
      <c r="O12" s="164">
        <f t="shared" si="1"/>
        <v>43560</v>
      </c>
      <c r="P12" s="165">
        <f t="shared" si="2"/>
        <v>22.350000000000005</v>
      </c>
      <c r="Q12" s="166" t="s">
        <v>4</v>
      </c>
      <c r="R12" s="167">
        <f t="shared" si="0"/>
        <v>2.65</v>
      </c>
      <c r="S12" s="155"/>
    </row>
    <row r="13" spans="1:19" x14ac:dyDescent="0.45">
      <c r="D13" s="129"/>
      <c r="E13" s="129"/>
      <c r="F13" s="129"/>
      <c r="G13" s="129"/>
      <c r="H13" s="129"/>
      <c r="I13" s="129"/>
      <c r="J13" s="130"/>
      <c r="K13" s="157" t="s">
        <v>0</v>
      </c>
      <c r="L13" s="158">
        <v>0</v>
      </c>
      <c r="M13" s="154"/>
      <c r="N13" s="155"/>
      <c r="O13" s="164">
        <f t="shared" si="1"/>
        <v>43567</v>
      </c>
      <c r="P13" s="165">
        <f t="shared" si="2"/>
        <v>21.200000000000006</v>
      </c>
      <c r="Q13" s="166" t="s">
        <v>14</v>
      </c>
      <c r="R13" s="167">
        <f t="shared" si="0"/>
        <v>1.1499999999999999</v>
      </c>
      <c r="S13" s="155"/>
    </row>
    <row r="14" spans="1:19" x14ac:dyDescent="0.45">
      <c r="D14" s="129"/>
      <c r="E14" s="129"/>
      <c r="F14" s="129"/>
      <c r="G14" s="129"/>
      <c r="H14" s="129"/>
      <c r="I14" s="129"/>
      <c r="J14" s="130"/>
      <c r="K14" s="157" t="s">
        <v>0</v>
      </c>
      <c r="L14" s="158">
        <v>0</v>
      </c>
      <c r="M14" s="154"/>
      <c r="N14" s="155"/>
      <c r="O14" s="164">
        <f t="shared" si="1"/>
        <v>43574</v>
      </c>
      <c r="P14" s="165">
        <f t="shared" si="2"/>
        <v>20.050000000000008</v>
      </c>
      <c r="Q14" s="166" t="s">
        <v>14</v>
      </c>
      <c r="R14" s="167">
        <f t="shared" si="0"/>
        <v>1.1499999999999999</v>
      </c>
      <c r="S14" s="155"/>
    </row>
    <row r="15" spans="1:19" x14ac:dyDescent="0.45">
      <c r="D15" s="129"/>
      <c r="E15" s="129"/>
      <c r="F15" s="129"/>
      <c r="G15" s="129"/>
      <c r="H15" s="129"/>
      <c r="I15" s="129"/>
      <c r="J15" s="130"/>
      <c r="K15" s="157" t="s">
        <v>0</v>
      </c>
      <c r="L15" s="158">
        <v>0</v>
      </c>
      <c r="M15" s="154"/>
      <c r="N15" s="155"/>
      <c r="O15" s="164">
        <f t="shared" si="1"/>
        <v>43581</v>
      </c>
      <c r="P15" s="165">
        <f t="shared" si="2"/>
        <v>18.900000000000009</v>
      </c>
      <c r="Q15" s="166" t="s">
        <v>10</v>
      </c>
      <c r="R15" s="167">
        <f t="shared" si="0"/>
        <v>1.1499999999999999</v>
      </c>
      <c r="S15" s="155"/>
    </row>
    <row r="16" spans="1:19" x14ac:dyDescent="0.45">
      <c r="D16" s="129"/>
      <c r="E16" s="129"/>
      <c r="F16" s="129"/>
      <c r="G16" s="129"/>
      <c r="H16" s="129"/>
      <c r="I16" s="129"/>
      <c r="J16" s="130"/>
      <c r="K16" s="157" t="s">
        <v>0</v>
      </c>
      <c r="L16" s="158">
        <v>0</v>
      </c>
      <c r="M16" s="154"/>
      <c r="N16" s="155"/>
      <c r="O16" s="164">
        <f t="shared" si="1"/>
        <v>43588</v>
      </c>
      <c r="P16" s="165">
        <f t="shared" si="2"/>
        <v>16.250000000000011</v>
      </c>
      <c r="Q16" s="166" t="s">
        <v>4</v>
      </c>
      <c r="R16" s="167">
        <f t="shared" si="0"/>
        <v>2.65</v>
      </c>
      <c r="S16" s="155"/>
    </row>
    <row r="17" spans="4:19" x14ac:dyDescent="0.45">
      <c r="D17" s="129"/>
      <c r="E17" s="129"/>
      <c r="F17" s="129"/>
      <c r="G17" s="129"/>
      <c r="H17" s="129"/>
      <c r="I17" s="129"/>
      <c r="J17" s="130"/>
      <c r="K17" s="157" t="s">
        <v>0</v>
      </c>
      <c r="L17" s="158">
        <v>0</v>
      </c>
      <c r="M17" s="154"/>
      <c r="N17" s="155"/>
      <c r="O17" s="164">
        <f t="shared" si="1"/>
        <v>43595</v>
      </c>
      <c r="P17" s="165">
        <f t="shared" si="2"/>
        <v>16.250000000000011</v>
      </c>
      <c r="Q17" s="166" t="s">
        <v>23</v>
      </c>
      <c r="R17" s="167">
        <f t="shared" si="0"/>
        <v>0</v>
      </c>
      <c r="S17" s="155"/>
    </row>
    <row r="18" spans="4:19" x14ac:dyDescent="0.45">
      <c r="D18" s="129"/>
      <c r="E18" s="129"/>
      <c r="F18" s="129"/>
      <c r="G18" s="129"/>
      <c r="H18" s="129"/>
      <c r="I18" s="129"/>
      <c r="J18" s="130"/>
      <c r="K18" s="157" t="s">
        <v>0</v>
      </c>
      <c r="L18" s="158">
        <v>0</v>
      </c>
      <c r="M18" s="154"/>
      <c r="N18" s="155"/>
      <c r="O18" s="164">
        <f t="shared" si="1"/>
        <v>43602</v>
      </c>
      <c r="P18" s="165">
        <f t="shared" si="2"/>
        <v>13.60000000000001</v>
      </c>
      <c r="Q18" s="166" t="s">
        <v>4</v>
      </c>
      <c r="R18" s="167">
        <f t="shared" si="0"/>
        <v>2.65</v>
      </c>
      <c r="S18" s="155"/>
    </row>
    <row r="19" spans="4:19" x14ac:dyDescent="0.45">
      <c r="D19" s="129"/>
      <c r="E19" s="129"/>
      <c r="F19" s="129"/>
      <c r="G19" s="129"/>
      <c r="H19" s="129"/>
      <c r="I19" s="129"/>
      <c r="J19" s="130"/>
      <c r="K19" s="157" t="s">
        <v>0</v>
      </c>
      <c r="L19" s="158">
        <v>0</v>
      </c>
      <c r="M19" s="154"/>
      <c r="N19" s="155"/>
      <c r="O19" s="164">
        <f t="shared" si="1"/>
        <v>43609</v>
      </c>
      <c r="P19" s="165">
        <f t="shared" si="2"/>
        <v>11.300000000000011</v>
      </c>
      <c r="Q19" s="166" t="s">
        <v>20</v>
      </c>
      <c r="R19" s="167">
        <f t="shared" si="0"/>
        <v>2.2999999999999998</v>
      </c>
      <c r="S19" s="155"/>
    </row>
    <row r="20" spans="4:19" x14ac:dyDescent="0.45">
      <c r="J20" s="130"/>
      <c r="K20" s="157" t="s">
        <v>0</v>
      </c>
      <c r="L20" s="158">
        <v>0</v>
      </c>
      <c r="M20" s="154"/>
      <c r="N20" s="155"/>
      <c r="O20" s="164">
        <f t="shared" si="1"/>
        <v>43616</v>
      </c>
      <c r="P20" s="165">
        <f t="shared" si="2"/>
        <v>10.000000000000011</v>
      </c>
      <c r="Q20" s="166" t="s">
        <v>12</v>
      </c>
      <c r="R20" s="167">
        <f t="shared" si="0"/>
        <v>1.3</v>
      </c>
      <c r="S20" s="155"/>
    </row>
    <row r="21" spans="4:19" x14ac:dyDescent="0.45">
      <c r="J21" s="130"/>
      <c r="K21" s="157" t="s">
        <v>0</v>
      </c>
      <c r="L21" s="158">
        <v>0</v>
      </c>
      <c r="M21" s="154"/>
      <c r="N21" s="155"/>
      <c r="O21" s="164">
        <f t="shared" si="1"/>
        <v>43623</v>
      </c>
      <c r="P21" s="165">
        <f t="shared" si="2"/>
        <v>7.3500000000000103</v>
      </c>
      <c r="Q21" s="166" t="s">
        <v>4</v>
      </c>
      <c r="R21" s="167">
        <f t="shared" si="0"/>
        <v>2.65</v>
      </c>
      <c r="S21" s="155"/>
    </row>
    <row r="22" spans="4:19" x14ac:dyDescent="0.45">
      <c r="J22" s="130"/>
      <c r="K22" s="157" t="s">
        <v>0</v>
      </c>
      <c r="L22" s="158">
        <v>0</v>
      </c>
      <c r="M22" s="154"/>
      <c r="N22" s="155"/>
      <c r="O22" s="164">
        <f t="shared" si="1"/>
        <v>43630</v>
      </c>
      <c r="P22" s="165">
        <f t="shared" si="2"/>
        <v>6.3000000000000105</v>
      </c>
      <c r="Q22" s="166" t="s">
        <v>9</v>
      </c>
      <c r="R22" s="167">
        <f t="shared" si="0"/>
        <v>1.05</v>
      </c>
      <c r="S22" s="155"/>
    </row>
    <row r="23" spans="4:19" x14ac:dyDescent="0.45">
      <c r="J23" s="130"/>
      <c r="K23" s="157" t="s">
        <v>0</v>
      </c>
      <c r="L23" s="158">
        <v>0</v>
      </c>
      <c r="M23" s="154"/>
      <c r="N23" s="155"/>
      <c r="O23" s="164">
        <f t="shared" si="1"/>
        <v>43637</v>
      </c>
      <c r="P23" s="165">
        <f t="shared" si="2"/>
        <v>3.6500000000000106</v>
      </c>
      <c r="Q23" s="166" t="s">
        <v>4</v>
      </c>
      <c r="R23" s="167">
        <f t="shared" si="0"/>
        <v>2.65</v>
      </c>
      <c r="S23" s="155"/>
    </row>
    <row r="24" spans="4:19" x14ac:dyDescent="0.45">
      <c r="J24" s="130"/>
      <c r="K24" s="157" t="s">
        <v>0</v>
      </c>
      <c r="L24" s="158">
        <v>0</v>
      </c>
      <c r="M24" s="154"/>
      <c r="N24" s="155"/>
      <c r="O24" s="164">
        <f t="shared" si="1"/>
        <v>43644</v>
      </c>
      <c r="P24" s="165">
        <f t="shared" si="2"/>
        <v>3.6500000000000106</v>
      </c>
      <c r="Q24" s="166" t="s">
        <v>23</v>
      </c>
      <c r="R24" s="167">
        <f t="shared" si="0"/>
        <v>0</v>
      </c>
      <c r="S24" s="155"/>
    </row>
    <row r="25" spans="4:19" x14ac:dyDescent="0.45">
      <c r="J25" s="130"/>
      <c r="K25" s="157" t="s">
        <v>0</v>
      </c>
      <c r="L25" s="158">
        <v>0</v>
      </c>
      <c r="M25" s="154"/>
      <c r="N25" s="155"/>
      <c r="O25" s="164">
        <f t="shared" si="1"/>
        <v>43651</v>
      </c>
      <c r="P25" s="165">
        <f t="shared" si="2"/>
        <v>1.0000000000000107</v>
      </c>
      <c r="Q25" s="166" t="s">
        <v>4</v>
      </c>
      <c r="R25" s="167">
        <f t="shared" si="0"/>
        <v>2.65</v>
      </c>
      <c r="S25" s="155"/>
    </row>
    <row r="26" spans="4:19" x14ac:dyDescent="0.45">
      <c r="J26" s="130"/>
      <c r="K26" s="157" t="s">
        <v>0</v>
      </c>
      <c r="L26" s="158">
        <v>0</v>
      </c>
      <c r="M26" s="154"/>
      <c r="N26" s="155"/>
      <c r="O26" s="164">
        <f t="shared" si="1"/>
        <v>43658</v>
      </c>
      <c r="P26" s="165">
        <f t="shared" si="2"/>
        <v>1.0000000000000107</v>
      </c>
      <c r="Q26" s="166" t="s">
        <v>23</v>
      </c>
      <c r="R26" s="167">
        <f t="shared" si="0"/>
        <v>0</v>
      </c>
      <c r="S26" s="155"/>
    </row>
    <row r="27" spans="4:19" x14ac:dyDescent="0.45">
      <c r="J27" s="130"/>
      <c r="K27" s="157" t="s">
        <v>0</v>
      </c>
      <c r="L27" s="158">
        <v>0</v>
      </c>
      <c r="M27" s="154"/>
      <c r="N27" s="155"/>
      <c r="O27" s="164">
        <f t="shared" si="1"/>
        <v>43665</v>
      </c>
      <c r="P27" s="165">
        <f t="shared" si="2"/>
        <v>-1.6499999999999893</v>
      </c>
      <c r="Q27" s="166" t="s">
        <v>4</v>
      </c>
      <c r="R27" s="167">
        <f t="shared" si="0"/>
        <v>2.65</v>
      </c>
      <c r="S27" s="155"/>
    </row>
    <row r="28" spans="4:19" x14ac:dyDescent="0.45">
      <c r="J28" s="130"/>
      <c r="K28" s="157" t="s">
        <v>0</v>
      </c>
      <c r="L28" s="158">
        <v>0</v>
      </c>
      <c r="M28" s="154"/>
      <c r="N28" s="155"/>
      <c r="O28" s="164">
        <f t="shared" si="1"/>
        <v>43672</v>
      </c>
      <c r="P28" s="165">
        <f t="shared" si="2"/>
        <v>-3.9499999999999891</v>
      </c>
      <c r="Q28" s="166" t="s">
        <v>20</v>
      </c>
      <c r="R28" s="167">
        <f t="shared" si="0"/>
        <v>2.2999999999999998</v>
      </c>
      <c r="S28" s="155"/>
    </row>
    <row r="29" spans="4:19" x14ac:dyDescent="0.45">
      <c r="J29" s="130"/>
      <c r="K29" s="157" t="s">
        <v>0</v>
      </c>
      <c r="L29" s="158">
        <v>0</v>
      </c>
      <c r="M29" s="154"/>
      <c r="N29" s="155"/>
      <c r="O29" s="164">
        <f t="shared" si="1"/>
        <v>43679</v>
      </c>
      <c r="P29" s="165">
        <f t="shared" si="2"/>
        <v>-6.599999999999989</v>
      </c>
      <c r="Q29" s="166" t="s">
        <v>15</v>
      </c>
      <c r="R29" s="167">
        <f t="shared" si="0"/>
        <v>2.65</v>
      </c>
      <c r="S29" s="155"/>
    </row>
    <row r="30" spans="4:19" x14ac:dyDescent="0.45">
      <c r="J30" s="130"/>
      <c r="K30" s="157" t="s">
        <v>0</v>
      </c>
      <c r="L30" s="158">
        <v>0</v>
      </c>
      <c r="M30" s="154"/>
      <c r="N30" s="155"/>
      <c r="O30" s="164">
        <f t="shared" si="1"/>
        <v>43686</v>
      </c>
      <c r="P30" s="165">
        <f t="shared" si="2"/>
        <v>-6.599999999999989</v>
      </c>
      <c r="Q30" s="166" t="s">
        <v>13</v>
      </c>
      <c r="R30" s="167">
        <f t="shared" si="0"/>
        <v>0</v>
      </c>
      <c r="S30" s="155"/>
    </row>
    <row r="31" spans="4:19" x14ac:dyDescent="0.45">
      <c r="J31" s="130"/>
      <c r="K31" s="157" t="s">
        <v>0</v>
      </c>
      <c r="L31" s="158">
        <v>0</v>
      </c>
      <c r="M31" s="154"/>
      <c r="N31" s="155"/>
      <c r="O31" s="164">
        <f t="shared" si="1"/>
        <v>43693</v>
      </c>
      <c r="P31" s="165">
        <f t="shared" si="2"/>
        <v>-6.599999999999989</v>
      </c>
      <c r="Q31" s="166" t="s">
        <v>13</v>
      </c>
      <c r="R31" s="167">
        <f t="shared" si="0"/>
        <v>0</v>
      </c>
      <c r="S31" s="155"/>
    </row>
    <row r="32" spans="4:19" x14ac:dyDescent="0.45">
      <c r="J32" s="130"/>
      <c r="K32" s="157" t="s">
        <v>0</v>
      </c>
      <c r="L32" s="158">
        <v>0</v>
      </c>
      <c r="M32" s="154"/>
      <c r="N32" s="155"/>
      <c r="O32" s="164">
        <f t="shared" si="1"/>
        <v>43700</v>
      </c>
      <c r="P32" s="165">
        <f t="shared" si="2"/>
        <v>-6.599999999999989</v>
      </c>
      <c r="Q32" s="166" t="s">
        <v>13</v>
      </c>
      <c r="R32" s="167">
        <f t="shared" si="0"/>
        <v>0</v>
      </c>
      <c r="S32" s="155"/>
    </row>
    <row r="33" spans="10:19" x14ac:dyDescent="0.45">
      <c r="J33" s="130"/>
      <c r="K33" s="157" t="s">
        <v>0</v>
      </c>
      <c r="L33" s="158">
        <v>0</v>
      </c>
      <c r="M33" s="154"/>
      <c r="N33" s="155"/>
      <c r="O33" s="164">
        <f t="shared" si="1"/>
        <v>43707</v>
      </c>
      <c r="P33" s="165">
        <f t="shared" si="2"/>
        <v>-6.599999999999989</v>
      </c>
      <c r="Q33" s="166" t="s">
        <v>13</v>
      </c>
      <c r="R33" s="167">
        <f t="shared" si="0"/>
        <v>0</v>
      </c>
      <c r="S33" s="155"/>
    </row>
    <row r="34" spans="10:19" x14ac:dyDescent="0.45">
      <c r="J34" s="130"/>
      <c r="K34" s="157" t="s">
        <v>0</v>
      </c>
      <c r="L34" s="158">
        <v>0</v>
      </c>
      <c r="M34" s="154"/>
      <c r="N34" s="155"/>
      <c r="O34" s="164">
        <f t="shared" si="1"/>
        <v>43714</v>
      </c>
      <c r="P34" s="165">
        <f t="shared" si="2"/>
        <v>-9.2499999999999893</v>
      </c>
      <c r="Q34" s="166" t="s">
        <v>4</v>
      </c>
      <c r="R34" s="167">
        <f t="shared" si="0"/>
        <v>2.65</v>
      </c>
      <c r="S34" s="155"/>
    </row>
    <row r="35" spans="10:19" x14ac:dyDescent="0.45">
      <c r="J35" s="130"/>
      <c r="K35" s="157" t="s">
        <v>0</v>
      </c>
      <c r="L35" s="158">
        <v>0</v>
      </c>
      <c r="M35" s="154"/>
      <c r="N35" s="155"/>
      <c r="O35" s="164">
        <f t="shared" si="1"/>
        <v>43721</v>
      </c>
      <c r="P35" s="165">
        <f t="shared" si="2"/>
        <v>-10.29999999999999</v>
      </c>
      <c r="Q35" s="166" t="s">
        <v>9</v>
      </c>
      <c r="R35" s="167">
        <f t="shared" si="0"/>
        <v>1.05</v>
      </c>
      <c r="S35" s="155"/>
    </row>
    <row r="36" spans="10:19" x14ac:dyDescent="0.45">
      <c r="J36" s="130"/>
      <c r="K36" s="157" t="s">
        <v>0</v>
      </c>
      <c r="L36" s="158">
        <v>0</v>
      </c>
      <c r="M36" s="154"/>
      <c r="N36" s="155"/>
      <c r="O36" s="164">
        <f t="shared" si="1"/>
        <v>43728</v>
      </c>
      <c r="P36" s="165">
        <f t="shared" si="2"/>
        <v>-11.599999999999991</v>
      </c>
      <c r="Q36" s="166" t="s">
        <v>12</v>
      </c>
      <c r="R36" s="167">
        <f t="shared" si="0"/>
        <v>1.3</v>
      </c>
      <c r="S36" s="155"/>
    </row>
    <row r="37" spans="10:19" x14ac:dyDescent="0.45">
      <c r="J37" s="130"/>
      <c r="K37" s="157" t="s">
        <v>0</v>
      </c>
      <c r="L37" s="158">
        <v>0</v>
      </c>
      <c r="M37" s="154"/>
      <c r="N37" s="155"/>
      <c r="O37" s="164">
        <f t="shared" si="1"/>
        <v>43735</v>
      </c>
      <c r="P37" s="165">
        <f t="shared" si="2"/>
        <v>-13.899999999999991</v>
      </c>
      <c r="Q37" s="166" t="s">
        <v>20</v>
      </c>
      <c r="R37" s="167">
        <f t="shared" si="0"/>
        <v>2.2999999999999998</v>
      </c>
      <c r="S37" s="155"/>
    </row>
    <row r="38" spans="10:19" x14ac:dyDescent="0.45">
      <c r="J38" s="130"/>
      <c r="K38" s="157" t="s">
        <v>0</v>
      </c>
      <c r="L38" s="158">
        <v>0</v>
      </c>
      <c r="M38" s="154"/>
      <c r="N38" s="155"/>
      <c r="O38" s="164">
        <f t="shared" si="1"/>
        <v>43742</v>
      </c>
      <c r="P38" s="165">
        <f t="shared" si="2"/>
        <v>-16.54999999999999</v>
      </c>
      <c r="Q38" s="166" t="s">
        <v>4</v>
      </c>
      <c r="R38" s="167">
        <f t="shared" si="0"/>
        <v>2.65</v>
      </c>
      <c r="S38" s="155"/>
    </row>
    <row r="39" spans="10:19" x14ac:dyDescent="0.45">
      <c r="J39" s="130"/>
      <c r="K39" s="157" t="s">
        <v>0</v>
      </c>
      <c r="L39" s="158">
        <v>0</v>
      </c>
      <c r="M39" s="154"/>
      <c r="N39" s="155"/>
      <c r="O39" s="164">
        <f t="shared" si="1"/>
        <v>43749</v>
      </c>
      <c r="P39" s="165">
        <f t="shared" si="2"/>
        <v>-16.54999999999999</v>
      </c>
      <c r="Q39" s="166" t="s">
        <v>23</v>
      </c>
      <c r="R39" s="167">
        <f t="shared" si="0"/>
        <v>0</v>
      </c>
      <c r="S39" s="155"/>
    </row>
    <row r="40" spans="10:19" x14ac:dyDescent="0.45">
      <c r="J40" s="130"/>
      <c r="K40" s="157" t="s">
        <v>0</v>
      </c>
      <c r="L40" s="158">
        <v>0</v>
      </c>
      <c r="M40" s="154"/>
      <c r="N40" s="155"/>
      <c r="O40" s="164">
        <f t="shared" si="1"/>
        <v>43756</v>
      </c>
      <c r="P40" s="165">
        <f t="shared" si="2"/>
        <v>-19.199999999999989</v>
      </c>
      <c r="Q40" s="166" t="s">
        <v>4</v>
      </c>
      <c r="R40" s="167">
        <f t="shared" si="0"/>
        <v>2.65</v>
      </c>
      <c r="S40" s="155"/>
    </row>
    <row r="41" spans="10:19" x14ac:dyDescent="0.45">
      <c r="J41" s="130"/>
      <c r="K41" s="157" t="s">
        <v>0</v>
      </c>
      <c r="L41" s="158">
        <v>0</v>
      </c>
      <c r="M41" s="154"/>
      <c r="N41" s="155"/>
      <c r="O41" s="164">
        <f t="shared" si="1"/>
        <v>43763</v>
      </c>
      <c r="P41" s="165">
        <f t="shared" si="2"/>
        <v>-21.499999999999989</v>
      </c>
      <c r="Q41" s="166" t="s">
        <v>20</v>
      </c>
      <c r="R41" s="167">
        <f t="shared" si="0"/>
        <v>2.2999999999999998</v>
      </c>
      <c r="S41" s="155"/>
    </row>
    <row r="42" spans="10:19" x14ac:dyDescent="0.45">
      <c r="J42" s="130"/>
      <c r="K42" s="157" t="s">
        <v>0</v>
      </c>
      <c r="L42" s="158">
        <v>0</v>
      </c>
      <c r="M42" s="154"/>
      <c r="N42" s="155"/>
      <c r="O42" s="164">
        <f t="shared" si="1"/>
        <v>43770</v>
      </c>
      <c r="P42" s="165">
        <f t="shared" si="2"/>
        <v>-21.499999999999989</v>
      </c>
      <c r="Q42" s="166" t="s">
        <v>13</v>
      </c>
      <c r="R42" s="167">
        <f t="shared" si="0"/>
        <v>0</v>
      </c>
      <c r="S42" s="155"/>
    </row>
    <row r="43" spans="10:19" x14ac:dyDescent="0.45">
      <c r="J43" s="130"/>
      <c r="K43" s="157" t="s">
        <v>0</v>
      </c>
      <c r="L43" s="158">
        <v>0</v>
      </c>
      <c r="M43" s="154"/>
      <c r="N43" s="155"/>
      <c r="O43" s="164">
        <f t="shared" si="1"/>
        <v>43777</v>
      </c>
      <c r="P43" s="165">
        <f t="shared" si="2"/>
        <v>-21.499999999999989</v>
      </c>
      <c r="Q43" s="166" t="s">
        <v>13</v>
      </c>
      <c r="R43" s="167">
        <f t="shared" si="0"/>
        <v>0</v>
      </c>
      <c r="S43" s="155"/>
    </row>
    <row r="44" spans="10:19" x14ac:dyDescent="0.45">
      <c r="J44" s="130"/>
      <c r="K44" s="157" t="s">
        <v>0</v>
      </c>
      <c r="L44" s="158">
        <v>0</v>
      </c>
      <c r="M44" s="154"/>
      <c r="N44" s="155"/>
      <c r="O44" s="164">
        <f t="shared" si="1"/>
        <v>43784</v>
      </c>
      <c r="P44" s="165">
        <f t="shared" si="2"/>
        <v>-23.79999999999999</v>
      </c>
      <c r="Q44" s="166" t="s">
        <v>19</v>
      </c>
      <c r="R44" s="167">
        <f t="shared" si="0"/>
        <v>2.2999999999999998</v>
      </c>
      <c r="S44" s="155"/>
    </row>
    <row r="45" spans="10:19" x14ac:dyDescent="0.45">
      <c r="J45" s="130"/>
      <c r="K45" s="157" t="s">
        <v>0</v>
      </c>
      <c r="L45" s="158">
        <v>0</v>
      </c>
      <c r="M45" s="154"/>
      <c r="N45" s="155"/>
      <c r="O45" s="164">
        <f t="shared" si="1"/>
        <v>43791</v>
      </c>
      <c r="P45" s="165">
        <f t="shared" si="2"/>
        <v>-23.79999999999999</v>
      </c>
      <c r="Q45" s="166" t="s">
        <v>13</v>
      </c>
      <c r="R45" s="167">
        <f t="shared" si="0"/>
        <v>0</v>
      </c>
      <c r="S45" s="155"/>
    </row>
    <row r="46" spans="10:19" x14ac:dyDescent="0.45">
      <c r="J46" s="130"/>
      <c r="K46" s="157" t="s">
        <v>0</v>
      </c>
      <c r="L46" s="158">
        <v>0</v>
      </c>
      <c r="M46" s="154"/>
      <c r="N46" s="155"/>
      <c r="O46" s="164">
        <f t="shared" si="1"/>
        <v>43798</v>
      </c>
      <c r="P46" s="165">
        <f t="shared" si="2"/>
        <v>-23.79999999999999</v>
      </c>
      <c r="Q46" s="166" t="s">
        <v>13</v>
      </c>
      <c r="R46" s="167">
        <f t="shared" si="0"/>
        <v>0</v>
      </c>
      <c r="S46" s="155"/>
    </row>
    <row r="47" spans="10:19" x14ac:dyDescent="0.45">
      <c r="J47" s="130"/>
      <c r="K47" s="157" t="s">
        <v>0</v>
      </c>
      <c r="L47" s="158">
        <v>0</v>
      </c>
      <c r="M47" s="154"/>
      <c r="N47" s="155"/>
      <c r="O47" s="164">
        <f t="shared" si="1"/>
        <v>43805</v>
      </c>
      <c r="P47" s="165">
        <f t="shared" si="2"/>
        <v>-26.449999999999989</v>
      </c>
      <c r="Q47" s="166" t="s">
        <v>4</v>
      </c>
      <c r="R47" s="167">
        <f t="shared" si="0"/>
        <v>2.65</v>
      </c>
      <c r="S47" s="155"/>
    </row>
    <row r="48" spans="10:19" x14ac:dyDescent="0.45">
      <c r="J48" s="130"/>
      <c r="K48" s="157" t="s">
        <v>0</v>
      </c>
      <c r="L48" s="158">
        <v>0</v>
      </c>
      <c r="M48" s="154"/>
      <c r="N48" s="155"/>
      <c r="O48" s="164">
        <f t="shared" si="1"/>
        <v>43812</v>
      </c>
      <c r="P48" s="165">
        <f t="shared" si="2"/>
        <v>-26.449999999999989</v>
      </c>
      <c r="Q48" s="166" t="s">
        <v>23</v>
      </c>
      <c r="R48" s="167">
        <f t="shared" si="0"/>
        <v>0</v>
      </c>
      <c r="S48" s="155"/>
    </row>
    <row r="49" spans="10:19" x14ac:dyDescent="0.45">
      <c r="J49" s="130"/>
      <c r="K49" s="157" t="s">
        <v>0</v>
      </c>
      <c r="L49" s="158">
        <v>0</v>
      </c>
      <c r="M49" s="154"/>
      <c r="N49" s="155"/>
      <c r="O49" s="164">
        <f t="shared" si="1"/>
        <v>43819</v>
      </c>
      <c r="P49" s="165">
        <f t="shared" si="2"/>
        <v>-29.099999999999987</v>
      </c>
      <c r="Q49" s="166" t="s">
        <v>4</v>
      </c>
      <c r="R49" s="167">
        <f t="shared" si="0"/>
        <v>2.65</v>
      </c>
      <c r="S49" s="155"/>
    </row>
    <row r="50" spans="10:19" x14ac:dyDescent="0.45">
      <c r="J50" s="130"/>
      <c r="K50" s="157" t="s">
        <v>0</v>
      </c>
      <c r="L50" s="158">
        <v>0</v>
      </c>
      <c r="M50" s="154"/>
      <c r="N50" s="155"/>
      <c r="O50" s="164">
        <f t="shared" si="1"/>
        <v>43826</v>
      </c>
      <c r="P50" s="165">
        <f t="shared" si="2"/>
        <v>-29.099999999999987</v>
      </c>
      <c r="Q50" s="166" t="s">
        <v>23</v>
      </c>
      <c r="R50" s="167">
        <f t="shared" si="0"/>
        <v>0</v>
      </c>
      <c r="S50" s="155"/>
    </row>
    <row r="51" spans="10:19" x14ac:dyDescent="0.45">
      <c r="J51" s="130"/>
      <c r="K51" s="157" t="s">
        <v>0</v>
      </c>
      <c r="L51" s="158">
        <v>0</v>
      </c>
      <c r="M51" s="154"/>
      <c r="N51" s="155"/>
      <c r="O51" s="164">
        <f t="shared" si="1"/>
        <v>43833</v>
      </c>
      <c r="P51" s="165">
        <f t="shared" si="2"/>
        <v>-29.099999999999987</v>
      </c>
      <c r="Q51" s="166" t="s">
        <v>13</v>
      </c>
      <c r="R51" s="167">
        <f t="shared" si="0"/>
        <v>0</v>
      </c>
      <c r="S51" s="155"/>
    </row>
    <row r="52" spans="10:19" x14ac:dyDescent="0.45">
      <c r="J52" s="130"/>
      <c r="K52" s="157" t="s">
        <v>0</v>
      </c>
      <c r="L52" s="158">
        <v>0</v>
      </c>
      <c r="M52" s="154"/>
      <c r="N52" s="155"/>
      <c r="S52" s="155"/>
    </row>
    <row r="53" spans="10:19" x14ac:dyDescent="0.45">
      <c r="J53" s="130"/>
      <c r="K53" s="157" t="s">
        <v>0</v>
      </c>
      <c r="L53" s="158">
        <v>0</v>
      </c>
      <c r="M53" s="154"/>
      <c r="N53" s="155"/>
      <c r="S53" s="155"/>
    </row>
    <row r="54" spans="10:19" x14ac:dyDescent="0.45">
      <c r="J54" s="130"/>
      <c r="K54" s="157" t="s">
        <v>0</v>
      </c>
      <c r="L54" s="158">
        <v>0</v>
      </c>
      <c r="M54" s="154"/>
      <c r="N54" s="155"/>
      <c r="S54" s="155"/>
    </row>
    <row r="55" spans="10:19" x14ac:dyDescent="0.45">
      <c r="J55" s="130"/>
      <c r="K55" s="157" t="s">
        <v>0</v>
      </c>
      <c r="L55" s="158">
        <v>0</v>
      </c>
      <c r="M55" s="154"/>
      <c r="N55" s="155"/>
      <c r="O55" s="164"/>
      <c r="P55" s="155"/>
      <c r="Q55" s="155"/>
      <c r="R55" s="155"/>
      <c r="S55" s="155"/>
    </row>
    <row r="56" spans="10:19" x14ac:dyDescent="0.45">
      <c r="J56" s="130"/>
      <c r="K56" s="157" t="s">
        <v>0</v>
      </c>
      <c r="L56" s="158">
        <v>0</v>
      </c>
      <c r="M56" s="154"/>
      <c r="N56" s="155"/>
      <c r="O56" s="155"/>
      <c r="P56" s="155"/>
      <c r="Q56" s="155"/>
      <c r="R56" s="155"/>
      <c r="S56" s="155"/>
    </row>
    <row r="57" spans="10:19" x14ac:dyDescent="0.45">
      <c r="J57" s="130"/>
      <c r="K57" s="157" t="s">
        <v>0</v>
      </c>
      <c r="L57" s="158">
        <v>0</v>
      </c>
      <c r="M57" s="154"/>
      <c r="N57" s="155"/>
      <c r="O57" s="155"/>
      <c r="P57" s="155"/>
      <c r="Q57" s="155"/>
      <c r="R57" s="155"/>
      <c r="S57" s="155"/>
    </row>
    <row r="58" spans="10:19" x14ac:dyDescent="0.45">
      <c r="J58" s="130"/>
      <c r="K58" s="157" t="s">
        <v>0</v>
      </c>
      <c r="L58" s="158">
        <v>0</v>
      </c>
      <c r="M58" s="154"/>
      <c r="N58" s="155"/>
      <c r="O58" s="155"/>
      <c r="P58" s="155"/>
      <c r="Q58" s="155"/>
      <c r="R58" s="155"/>
      <c r="S58" s="155"/>
    </row>
    <row r="59" spans="10:19" x14ac:dyDescent="0.45">
      <c r="J59" s="130"/>
      <c r="K59" s="157" t="s">
        <v>0</v>
      </c>
      <c r="L59" s="158">
        <v>0</v>
      </c>
      <c r="M59" s="154"/>
      <c r="N59" s="155"/>
      <c r="O59" s="155"/>
      <c r="P59" s="155"/>
      <c r="Q59" s="155"/>
      <c r="R59" s="155"/>
      <c r="S59" s="155"/>
    </row>
    <row r="60" spans="10:19" x14ac:dyDescent="0.45">
      <c r="J60" s="130"/>
      <c r="K60" s="157" t="s">
        <v>0</v>
      </c>
      <c r="L60" s="158">
        <v>0</v>
      </c>
      <c r="M60" s="154"/>
      <c r="N60" s="155"/>
      <c r="O60" s="155"/>
      <c r="P60" s="155"/>
      <c r="Q60" s="155"/>
      <c r="R60" s="155"/>
      <c r="S60" s="155"/>
    </row>
    <row r="61" spans="10:19" x14ac:dyDescent="0.45">
      <c r="J61" s="130"/>
      <c r="K61" s="157" t="s">
        <v>0</v>
      </c>
      <c r="L61" s="158">
        <v>0</v>
      </c>
      <c r="M61" s="154"/>
      <c r="N61" s="155"/>
      <c r="O61" s="155"/>
      <c r="P61" s="155"/>
      <c r="Q61" s="155"/>
      <c r="R61" s="155"/>
      <c r="S61" s="155"/>
    </row>
    <row r="62" spans="10:19" x14ac:dyDescent="0.45">
      <c r="J62" s="130"/>
      <c r="K62" s="157" t="s">
        <v>0</v>
      </c>
      <c r="L62" s="158">
        <v>0</v>
      </c>
      <c r="M62" s="154"/>
      <c r="N62" s="155"/>
      <c r="O62" s="155"/>
      <c r="P62" s="155"/>
      <c r="Q62" s="155"/>
      <c r="R62" s="155"/>
      <c r="S62" s="155"/>
    </row>
    <row r="63" spans="10:19" x14ac:dyDescent="0.45">
      <c r="J63" s="130"/>
      <c r="K63" s="157" t="s">
        <v>0</v>
      </c>
      <c r="L63" s="158">
        <v>0</v>
      </c>
      <c r="M63" s="154"/>
      <c r="N63" s="155"/>
      <c r="O63" s="155"/>
      <c r="P63" s="155"/>
      <c r="Q63" s="155"/>
      <c r="R63" s="155"/>
      <c r="S63" s="155"/>
    </row>
    <row r="64" spans="10:19" x14ac:dyDescent="0.45">
      <c r="J64" s="130"/>
      <c r="K64" s="157" t="s">
        <v>0</v>
      </c>
      <c r="L64" s="158">
        <v>0</v>
      </c>
      <c r="M64" s="154"/>
      <c r="N64" s="155"/>
      <c r="O64" s="155"/>
      <c r="P64" s="155"/>
      <c r="Q64" s="155"/>
      <c r="R64" s="155"/>
      <c r="S64" s="155"/>
    </row>
    <row r="65" spans="10:19" x14ac:dyDescent="0.45">
      <c r="J65" s="130"/>
      <c r="K65" s="157" t="s">
        <v>0</v>
      </c>
      <c r="L65" s="158">
        <v>0</v>
      </c>
      <c r="M65" s="154"/>
      <c r="N65" s="155"/>
      <c r="O65" s="155"/>
      <c r="P65" s="155"/>
      <c r="Q65" s="155"/>
      <c r="R65" s="155"/>
      <c r="S65" s="155"/>
    </row>
    <row r="66" spans="10:19" x14ac:dyDescent="0.45">
      <c r="J66" s="130"/>
      <c r="K66" s="157" t="s">
        <v>0</v>
      </c>
      <c r="L66" s="158">
        <v>0</v>
      </c>
      <c r="M66" s="154"/>
      <c r="N66" s="155"/>
      <c r="O66" s="155"/>
      <c r="P66" s="155"/>
      <c r="Q66" s="155"/>
      <c r="R66" s="155"/>
      <c r="S66" s="155"/>
    </row>
    <row r="67" spans="10:19" x14ac:dyDescent="0.45">
      <c r="J67" s="130"/>
      <c r="K67" s="157" t="s">
        <v>0</v>
      </c>
      <c r="L67" s="158">
        <v>0</v>
      </c>
      <c r="M67" s="154"/>
      <c r="N67" s="155"/>
      <c r="O67" s="155"/>
      <c r="P67" s="155"/>
      <c r="Q67" s="155"/>
      <c r="R67" s="155"/>
      <c r="S67" s="155"/>
    </row>
    <row r="68" spans="10:19" x14ac:dyDescent="0.45">
      <c r="J68" s="130"/>
      <c r="K68" s="157" t="s">
        <v>0</v>
      </c>
      <c r="L68" s="158">
        <v>0</v>
      </c>
      <c r="M68" s="154"/>
      <c r="N68" s="155"/>
      <c r="O68" s="155"/>
      <c r="P68" s="155"/>
      <c r="Q68" s="155"/>
      <c r="R68" s="155"/>
      <c r="S68" s="155"/>
    </row>
    <row r="69" spans="10:19" x14ac:dyDescent="0.45">
      <c r="J69" s="130"/>
      <c r="K69" s="157" t="s">
        <v>0</v>
      </c>
      <c r="L69" s="158">
        <v>0</v>
      </c>
      <c r="M69" s="154"/>
      <c r="N69" s="155"/>
      <c r="O69" s="155"/>
      <c r="P69" s="155"/>
      <c r="Q69" s="155"/>
      <c r="R69" s="155"/>
      <c r="S69" s="155"/>
    </row>
    <row r="70" spans="10:19" x14ac:dyDescent="0.45">
      <c r="J70" s="130"/>
      <c r="K70" s="157" t="s">
        <v>0</v>
      </c>
      <c r="L70" s="158">
        <v>0</v>
      </c>
      <c r="M70" s="154"/>
      <c r="N70" s="155"/>
      <c r="O70" s="155"/>
      <c r="P70" s="155"/>
      <c r="Q70" s="155"/>
      <c r="R70" s="155"/>
      <c r="S70" s="155"/>
    </row>
    <row r="71" spans="10:19" x14ac:dyDescent="0.45">
      <c r="J71" s="130"/>
      <c r="K71" s="157" t="s">
        <v>0</v>
      </c>
      <c r="L71" s="158">
        <v>0</v>
      </c>
      <c r="M71" s="154"/>
      <c r="N71" s="155"/>
      <c r="O71" s="155"/>
      <c r="P71" s="155"/>
      <c r="Q71" s="155"/>
      <c r="R71" s="155"/>
      <c r="S71" s="155"/>
    </row>
    <row r="72" spans="10:19" x14ac:dyDescent="0.45">
      <c r="J72" s="130"/>
      <c r="K72" s="157" t="s">
        <v>0</v>
      </c>
      <c r="L72" s="158">
        <v>0</v>
      </c>
      <c r="M72" s="154"/>
      <c r="N72" s="155"/>
      <c r="O72" s="155"/>
      <c r="P72" s="155"/>
      <c r="Q72" s="155"/>
      <c r="R72" s="155"/>
      <c r="S72" s="155"/>
    </row>
    <row r="73" spans="10:19" x14ac:dyDescent="0.45">
      <c r="J73" s="130"/>
      <c r="K73" s="157" t="s">
        <v>0</v>
      </c>
      <c r="L73" s="158">
        <v>0</v>
      </c>
      <c r="M73" s="154"/>
      <c r="N73" s="155"/>
    </row>
    <row r="74" spans="10:19" x14ac:dyDescent="0.45">
      <c r="J74" s="130"/>
      <c r="K74" s="157" t="s">
        <v>0</v>
      </c>
      <c r="L74" s="158">
        <v>0</v>
      </c>
      <c r="M74" s="154"/>
    </row>
    <row r="75" spans="10:19" x14ac:dyDescent="0.45">
      <c r="J75" s="130"/>
      <c r="K75" s="157" t="s">
        <v>0</v>
      </c>
      <c r="L75" s="158">
        <v>0</v>
      </c>
      <c r="M75" s="154"/>
    </row>
    <row r="76" spans="10:19" x14ac:dyDescent="0.45">
      <c r="J76" s="130"/>
      <c r="K76" s="157" t="s">
        <v>0</v>
      </c>
      <c r="L76" s="158">
        <v>0</v>
      </c>
      <c r="M76" s="154"/>
    </row>
    <row r="77" spans="10:19" x14ac:dyDescent="0.45">
      <c r="J77" s="130"/>
      <c r="K77" s="157" t="s">
        <v>0</v>
      </c>
      <c r="L77" s="158">
        <v>0</v>
      </c>
      <c r="M77" s="154"/>
    </row>
    <row r="78" spans="10:19" x14ac:dyDescent="0.45">
      <c r="J78" s="130"/>
      <c r="K78" s="157" t="s">
        <v>0</v>
      </c>
      <c r="L78" s="158">
        <v>0</v>
      </c>
      <c r="M78" s="154"/>
    </row>
    <row r="79" spans="10:19" x14ac:dyDescent="0.45">
      <c r="J79" s="130"/>
      <c r="K79" s="157" t="s">
        <v>0</v>
      </c>
      <c r="L79" s="158">
        <v>0</v>
      </c>
      <c r="M79" s="154"/>
    </row>
    <row r="80" spans="10:19" x14ac:dyDescent="0.45">
      <c r="J80" s="130"/>
      <c r="K80" s="157" t="s">
        <v>0</v>
      </c>
      <c r="L80" s="158">
        <v>0</v>
      </c>
      <c r="M80" s="154"/>
    </row>
    <row r="81" spans="10:13" x14ac:dyDescent="0.45">
      <c r="J81" s="130"/>
      <c r="K81" s="157" t="s">
        <v>0</v>
      </c>
      <c r="L81" s="158">
        <v>0</v>
      </c>
      <c r="M81" s="154"/>
    </row>
    <row r="82" spans="10:13" x14ac:dyDescent="0.45">
      <c r="J82" s="130"/>
      <c r="K82" s="157" t="s">
        <v>0</v>
      </c>
      <c r="L82" s="158">
        <v>0</v>
      </c>
      <c r="M82" s="154"/>
    </row>
    <row r="83" spans="10:13" x14ac:dyDescent="0.45">
      <c r="J83" s="130"/>
      <c r="K83" s="157" t="s">
        <v>0</v>
      </c>
      <c r="L83" s="158">
        <v>0</v>
      </c>
      <c r="M83" s="154"/>
    </row>
    <row r="84" spans="10:13" x14ac:dyDescent="0.45">
      <c r="J84" s="130"/>
      <c r="K84" s="157" t="s">
        <v>0</v>
      </c>
      <c r="L84" s="158">
        <v>0</v>
      </c>
      <c r="M84" s="154"/>
    </row>
    <row r="85" spans="10:13" x14ac:dyDescent="0.45">
      <c r="J85" s="130"/>
      <c r="K85" s="157" t="s">
        <v>0</v>
      </c>
      <c r="L85" s="158">
        <v>0</v>
      </c>
      <c r="M85" s="154"/>
    </row>
    <row r="86" spans="10:13" x14ac:dyDescent="0.45">
      <c r="J86" s="130"/>
      <c r="K86" s="157" t="s">
        <v>0</v>
      </c>
      <c r="L86" s="158">
        <v>0</v>
      </c>
      <c r="M86" s="154"/>
    </row>
    <row r="87" spans="10:13" x14ac:dyDescent="0.45">
      <c r="J87" s="130"/>
      <c r="K87" s="157" t="s">
        <v>0</v>
      </c>
      <c r="L87" s="158">
        <v>0</v>
      </c>
      <c r="M87" s="154"/>
    </row>
    <row r="88" spans="10:13" x14ac:dyDescent="0.45">
      <c r="J88" s="130"/>
      <c r="K88" s="157" t="s">
        <v>0</v>
      </c>
      <c r="L88" s="158">
        <v>0</v>
      </c>
      <c r="M88" s="154"/>
    </row>
    <row r="89" spans="10:13" x14ac:dyDescent="0.45">
      <c r="J89" s="130"/>
      <c r="K89" s="157" t="s">
        <v>0</v>
      </c>
      <c r="L89" s="158">
        <v>0</v>
      </c>
      <c r="M89" s="154"/>
    </row>
    <row r="90" spans="10:13" x14ac:dyDescent="0.45">
      <c r="J90" s="130"/>
      <c r="K90" s="157" t="s">
        <v>0</v>
      </c>
      <c r="L90" s="158">
        <v>0</v>
      </c>
      <c r="M90" s="154"/>
    </row>
    <row r="91" spans="10:13" x14ac:dyDescent="0.45">
      <c r="J91" s="130"/>
      <c r="K91" s="157" t="s">
        <v>0</v>
      </c>
      <c r="L91" s="158">
        <v>0</v>
      </c>
      <c r="M91" s="154"/>
    </row>
    <row r="92" spans="10:13" x14ac:dyDescent="0.45">
      <c r="J92" s="130"/>
      <c r="K92" s="157" t="s">
        <v>0</v>
      </c>
      <c r="L92" s="158">
        <v>0</v>
      </c>
      <c r="M92" s="154"/>
    </row>
    <row r="93" spans="10:13" x14ac:dyDescent="0.45">
      <c r="J93" s="130"/>
      <c r="K93" s="157" t="s">
        <v>0</v>
      </c>
      <c r="L93" s="158">
        <v>0</v>
      </c>
      <c r="M93" s="154"/>
    </row>
    <row r="94" spans="10:13" x14ac:dyDescent="0.45">
      <c r="J94" s="130"/>
      <c r="K94" s="157" t="s">
        <v>0</v>
      </c>
      <c r="L94" s="158">
        <v>0</v>
      </c>
      <c r="M94" s="154"/>
    </row>
    <row r="95" spans="10:13" x14ac:dyDescent="0.45">
      <c r="J95" s="130"/>
      <c r="K95" s="157" t="s">
        <v>0</v>
      </c>
      <c r="L95" s="158">
        <v>0</v>
      </c>
      <c r="M95" s="154"/>
    </row>
    <row r="96" spans="10:13" x14ac:dyDescent="0.45">
      <c r="J96" s="130"/>
      <c r="K96" s="157" t="s">
        <v>0</v>
      </c>
      <c r="L96" s="158">
        <v>0</v>
      </c>
      <c r="M96" s="154"/>
    </row>
    <row r="97" spans="10:13" x14ac:dyDescent="0.45">
      <c r="J97" s="130"/>
      <c r="K97" s="157" t="s">
        <v>0</v>
      </c>
      <c r="L97" s="158">
        <v>0</v>
      </c>
      <c r="M97" s="154"/>
    </row>
    <row r="98" spans="10:13" x14ac:dyDescent="0.45">
      <c r="J98" s="130"/>
      <c r="K98" s="157" t="s">
        <v>0</v>
      </c>
      <c r="L98" s="158">
        <v>0</v>
      </c>
      <c r="M98" s="154"/>
    </row>
    <row r="99" spans="10:13" x14ac:dyDescent="0.45">
      <c r="J99" s="130"/>
      <c r="K99" s="157" t="s">
        <v>0</v>
      </c>
      <c r="L99" s="158">
        <v>0</v>
      </c>
      <c r="M99" s="154"/>
    </row>
  </sheetData>
  <conditionalFormatting sqref="G7:G11 Q4:Q51">
    <cfRule type="containsText" dxfId="15" priority="27" operator="containsText" text="BEIGNETS">
      <formula>NOT(ISERROR(SEARCH("BEIGNETS",G4)))</formula>
    </cfRule>
    <cfRule type="containsText" dxfId="14" priority="28" operator="containsText" text="TOURTE">
      <formula>NOT(ISERROR(SEARCH("TOURTE",G4)))</formula>
    </cfRule>
    <cfRule type="containsText" dxfId="13" priority="29" operator="containsText" text="QUICHE">
      <formula>NOT(ISERROR(SEARCH("QUICHE",G4)))</formula>
    </cfRule>
    <cfRule type="containsText" dxfId="12" priority="30" operator="containsText" text="n/c">
      <formula>NOT(ISERROR(SEARCH("n/c",G4)))</formula>
    </cfRule>
    <cfRule type="containsText" dxfId="11" priority="31" operator="containsText" text="present">
      <formula>NOT(ISERROR(SEARCH("present",G4)))</formula>
    </cfRule>
    <cfRule type="containsText" dxfId="10" priority="32" operator="containsText" text="absent">
      <formula>NOT(ISERROR(SEARCH("absent",G4)))</formula>
    </cfRule>
    <cfRule type="containsText" dxfId="9" priority="36" operator="containsText" text="ESCA">
      <formula>NOT(ISERROR(SEARCH("ESCA",G4)))</formula>
    </cfRule>
    <cfRule type="containsText" dxfId="8" priority="37" operator="containsText" text="PATES">
      <formula>NOT(ISERROR(SEARCH("PATES",G4)))</formula>
    </cfRule>
    <cfRule type="containsText" dxfId="7" priority="38" operator="containsText" text="CROI">
      <formula>NOT(ISERROR(SEARCH("CROI",G4)))</formula>
    </cfRule>
    <cfRule type="containsText" dxfId="6" priority="39" operator="containsText" text="PAIN ">
      <formula>NOT(ISERROR(SEARCH("PAIN ",G4)))</formula>
    </cfRule>
  </conditionalFormatting>
  <conditionalFormatting sqref="P4:P51">
    <cfRule type="expression" dxfId="5" priority="20">
      <formula>P4&gt;10</formula>
    </cfRule>
    <cfRule type="expression" dxfId="4" priority="21">
      <formula>P4&lt;0</formula>
    </cfRule>
    <cfRule type="expression" dxfId="3" priority="22">
      <formula>P4&lt;3</formula>
    </cfRule>
  </conditionalFormatting>
  <conditionalFormatting sqref="F7:F11">
    <cfRule type="expression" dxfId="2" priority="1">
      <formula>F7&gt;10</formula>
    </cfRule>
    <cfRule type="expression" dxfId="1" priority="2">
      <formula>F7&lt;0</formula>
    </cfRule>
    <cfRule type="expression" dxfId="0" priority="3">
      <formula>F7&lt;3</formula>
    </cfRule>
  </conditionalFormatting>
  <dataValidations count="5">
    <dataValidation type="list" allowBlank="1" showInputMessage="1" showErrorMessage="1" sqref="P3 H6">
      <formula1>annee</formula1>
    </dataValidation>
    <dataValidation type="list" allowBlank="1" showInputMessage="1" showErrorMessage="1" sqref="L5:L99">
      <formula1>billet</formula1>
    </dataValidation>
    <dataValidation type="list" allowBlank="1" showInputMessage="1" showErrorMessage="1" sqref="K5:K99">
      <formula1>dates</formula1>
    </dataValidation>
    <dataValidation type="list" allowBlank="1" showInputMessage="1" showErrorMessage="1" sqref="G7:G11 Q4:Q51">
      <formula1>pain</formula1>
    </dataValidation>
    <dataValidation type="list" allowBlank="1" showInputMessage="1" showErrorMessage="1" sqref="E6">
      <formula1>JANVIER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Copie_Vert">
                <anchor moveWithCells="1" sizeWithCells="1">
                  <from>
                    <xdr:col>8</xdr:col>
                    <xdr:colOff>266700</xdr:colOff>
                    <xdr:row>9</xdr:row>
                    <xdr:rowOff>142875</xdr:rowOff>
                  </from>
                  <to>
                    <xdr:col>8</xdr:col>
                    <xdr:colOff>1371600</xdr:colOff>
                    <xdr:row>10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DONNEES!$B$2:$B$4</xm:f>
          </x14:formula1>
          <xm:sqref>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13"/>
  <sheetViews>
    <sheetView workbookViewId="0">
      <selection activeCell="G24" sqref="G24"/>
    </sheetView>
  </sheetViews>
  <sheetFormatPr baseColWidth="10" defaultRowHeight="15" x14ac:dyDescent="0.25"/>
  <sheetData>
    <row r="2" spans="1:2" x14ac:dyDescent="0.25">
      <c r="A2" t="s">
        <v>36</v>
      </c>
      <c r="B2">
        <v>2019</v>
      </c>
    </row>
    <row r="3" spans="1:2" x14ac:dyDescent="0.25">
      <c r="A3" t="s">
        <v>37</v>
      </c>
      <c r="B3">
        <v>2020</v>
      </c>
    </row>
    <row r="4" spans="1:2" x14ac:dyDescent="0.25">
      <c r="A4" t="s">
        <v>38</v>
      </c>
      <c r="B4">
        <v>2021</v>
      </c>
    </row>
    <row r="5" spans="1:2" x14ac:dyDescent="0.25">
      <c r="A5" t="s">
        <v>6</v>
      </c>
      <c r="B5">
        <v>2022</v>
      </c>
    </row>
    <row r="6" spans="1:2" x14ac:dyDescent="0.25">
      <c r="A6" t="s">
        <v>35</v>
      </c>
    </row>
    <row r="7" spans="1:2" x14ac:dyDescent="0.25">
      <c r="A7" t="s">
        <v>39</v>
      </c>
    </row>
    <row r="8" spans="1:2" x14ac:dyDescent="0.25">
      <c r="A8" t="s">
        <v>40</v>
      </c>
    </row>
    <row r="9" spans="1:2" x14ac:dyDescent="0.25">
      <c r="A9" t="s">
        <v>41</v>
      </c>
    </row>
    <row r="10" spans="1:2" x14ac:dyDescent="0.25">
      <c r="A10" t="s">
        <v>42</v>
      </c>
    </row>
    <row r="11" spans="1:2" x14ac:dyDescent="0.25">
      <c r="A11" t="s">
        <v>43</v>
      </c>
    </row>
    <row r="12" spans="1:2" x14ac:dyDescent="0.25">
      <c r="A12" t="s">
        <v>44</v>
      </c>
    </row>
    <row r="13" spans="1:2" x14ac:dyDescent="0.25">
      <c r="A13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28"/>
  <sheetViews>
    <sheetView topLeftCell="A9" workbookViewId="0">
      <selection activeCell="E27" sqref="E27"/>
    </sheetView>
  </sheetViews>
  <sheetFormatPr baseColWidth="10" defaultRowHeight="15" x14ac:dyDescent="0.25"/>
  <cols>
    <col min="2" max="2" width="29.140625" bestFit="1" customWidth="1"/>
    <col min="3" max="3" width="8.28515625" bestFit="1" customWidth="1"/>
  </cols>
  <sheetData>
    <row r="2" spans="2:3" ht="20.25" x14ac:dyDescent="0.25">
      <c r="B2" s="131" t="s">
        <v>2</v>
      </c>
      <c r="C2" s="132">
        <v>0</v>
      </c>
    </row>
    <row r="3" spans="2:3" ht="20.25" x14ac:dyDescent="0.25">
      <c r="B3" s="133" t="s">
        <v>5</v>
      </c>
      <c r="C3" s="134">
        <v>2.75</v>
      </c>
    </row>
    <row r="4" spans="2:3" ht="20.25" x14ac:dyDescent="0.25">
      <c r="B4" s="133" t="s">
        <v>8</v>
      </c>
      <c r="C4" s="134">
        <v>3.25</v>
      </c>
    </row>
    <row r="5" spans="2:3" ht="20.25" x14ac:dyDescent="0.25">
      <c r="B5" s="135" t="s">
        <v>3</v>
      </c>
      <c r="C5" s="136">
        <v>1.25</v>
      </c>
    </row>
    <row r="6" spans="2:3" ht="20.25" x14ac:dyDescent="0.25">
      <c r="B6" s="137" t="s">
        <v>9</v>
      </c>
      <c r="C6" s="136">
        <v>1.05</v>
      </c>
    </row>
    <row r="7" spans="2:3" ht="20.25" x14ac:dyDescent="0.25">
      <c r="B7" s="135" t="s">
        <v>10</v>
      </c>
      <c r="C7" s="136">
        <v>1.1499999999999999</v>
      </c>
    </row>
    <row r="8" spans="2:3" ht="20.25" x14ac:dyDescent="0.25">
      <c r="B8" s="135" t="s">
        <v>11</v>
      </c>
      <c r="C8" s="136">
        <v>1.3</v>
      </c>
    </row>
    <row r="9" spans="2:3" ht="20.25" x14ac:dyDescent="0.25">
      <c r="B9" s="135" t="s">
        <v>12</v>
      </c>
      <c r="C9" s="136">
        <v>1.3</v>
      </c>
    </row>
    <row r="10" spans="2:3" ht="20.25" x14ac:dyDescent="0.25">
      <c r="B10" s="138" t="s">
        <v>1</v>
      </c>
      <c r="C10" s="139">
        <v>1.25</v>
      </c>
    </row>
    <row r="11" spans="2:3" ht="20.25" x14ac:dyDescent="0.25">
      <c r="B11" s="140" t="s">
        <v>13</v>
      </c>
      <c r="C11" s="141">
        <v>0</v>
      </c>
    </row>
    <row r="12" spans="2:3" ht="20.25" x14ac:dyDescent="0.25">
      <c r="B12" s="142" t="s">
        <v>14</v>
      </c>
      <c r="C12" s="143">
        <v>1.1499999999999999</v>
      </c>
    </row>
    <row r="13" spans="2:3" ht="20.25" x14ac:dyDescent="0.25">
      <c r="B13" s="144" t="s">
        <v>4</v>
      </c>
      <c r="C13" s="145">
        <v>2.65</v>
      </c>
    </row>
    <row r="14" spans="2:3" ht="20.25" x14ac:dyDescent="0.25">
      <c r="B14" s="144" t="s">
        <v>15</v>
      </c>
      <c r="C14" s="145">
        <v>2.65</v>
      </c>
    </row>
    <row r="15" spans="2:3" ht="20.25" x14ac:dyDescent="0.25">
      <c r="B15" s="146" t="s">
        <v>16</v>
      </c>
      <c r="C15" s="147"/>
    </row>
    <row r="16" spans="2:3" ht="20.25" x14ac:dyDescent="0.25">
      <c r="B16" s="148" t="s">
        <v>17</v>
      </c>
      <c r="C16" s="149">
        <v>2.2999999999999998</v>
      </c>
    </row>
    <row r="17" spans="2:3" ht="20.25" x14ac:dyDescent="0.25">
      <c r="B17" s="148" t="s">
        <v>18</v>
      </c>
      <c r="C17" s="149">
        <v>2.2999999999999998</v>
      </c>
    </row>
    <row r="18" spans="2:3" ht="20.25" x14ac:dyDescent="0.25">
      <c r="B18" s="148" t="s">
        <v>19</v>
      </c>
      <c r="C18" s="149">
        <v>2.2999999999999998</v>
      </c>
    </row>
    <row r="19" spans="2:3" ht="20.25" x14ac:dyDescent="0.25">
      <c r="B19" s="148" t="s">
        <v>20</v>
      </c>
      <c r="C19" s="149">
        <v>2.2999999999999998</v>
      </c>
    </row>
    <row r="20" spans="2:3" ht="20.25" x14ac:dyDescent="0.25">
      <c r="B20" s="150" t="s">
        <v>21</v>
      </c>
      <c r="C20" s="151">
        <v>2.65</v>
      </c>
    </row>
    <row r="21" spans="2:3" ht="20.25" x14ac:dyDescent="0.25">
      <c r="B21" s="152" t="s">
        <v>22</v>
      </c>
      <c r="C21" s="153">
        <v>0</v>
      </c>
    </row>
    <row r="22" spans="2:3" ht="20.25" x14ac:dyDescent="0.25">
      <c r="B22" s="152" t="s">
        <v>23</v>
      </c>
      <c r="C22" s="153"/>
    </row>
    <row r="23" spans="2:3" ht="20.25" x14ac:dyDescent="0.25">
      <c r="B23" s="152" t="s">
        <v>24</v>
      </c>
      <c r="C23" s="153"/>
    </row>
    <row r="24" spans="2:3" ht="20.25" x14ac:dyDescent="0.25">
      <c r="B24" s="152" t="s">
        <v>25</v>
      </c>
      <c r="C24" s="153"/>
    </row>
    <row r="25" spans="2:3" ht="20.25" x14ac:dyDescent="0.25">
      <c r="B25" s="152" t="s">
        <v>26</v>
      </c>
      <c r="C25" s="153"/>
    </row>
    <row r="26" spans="2:3" ht="20.25" x14ac:dyDescent="0.25">
      <c r="B26" s="152" t="s">
        <v>27</v>
      </c>
      <c r="C26" s="153"/>
    </row>
    <row r="27" spans="2:3" ht="20.25" x14ac:dyDescent="0.25">
      <c r="B27" s="152" t="s">
        <v>28</v>
      </c>
      <c r="C27" s="153"/>
    </row>
    <row r="28" spans="2:3" ht="20.25" x14ac:dyDescent="0.25">
      <c r="B28" s="152" t="s">
        <v>29</v>
      </c>
      <c r="C28" s="1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GEN</vt:lpstr>
      <vt:lpstr>PRINC</vt:lpstr>
      <vt:lpstr>DONNEES</vt:lpstr>
      <vt:lpstr>viennoiseries</vt:lpstr>
      <vt:lpstr>JANVIER</vt:lpstr>
      <vt:lpstr>pain</vt:lpstr>
      <vt:lpstr>VIENNOISERIES_PRIX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GUI-BUREAU</dc:creator>
  <cp:lastModifiedBy>GUI-BUREAU</cp:lastModifiedBy>
  <dcterms:created xsi:type="dcterms:W3CDTF">2019-04-01T16:20:23Z</dcterms:created>
  <dcterms:modified xsi:type="dcterms:W3CDTF">2019-04-23T18:41:17Z</dcterms:modified>
</cp:coreProperties>
</file>