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trlProps/ctrlProp14.xml" ContentType="application/vnd.ms-excel.controlproperties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0325" windowHeight="9600" activeTab="1"/>
  </bookViews>
  <sheets>
    <sheet name="Feuil5" sheetId="9" r:id="rId1"/>
    <sheet name="PRINC" sheetId="1" r:id="rId2"/>
    <sheet name="A" sheetId="8" r:id="rId3"/>
    <sheet name="B" sheetId="7" r:id="rId4"/>
    <sheet name="C" sheetId="6" r:id="rId5"/>
    <sheet name="D" sheetId="5" r:id="rId6"/>
    <sheet name="DONNEES" sheetId="3" r:id="rId7"/>
    <sheet name="viennoiseries" sheetId="4" r:id="rId8"/>
  </sheets>
  <definedNames>
    <definedName name="JANVIER">DONNEES!$A$2:$A$13</definedName>
    <definedName name="pain">viennoiseries!$B$2:$B$28</definedName>
    <definedName name="VIENNOISERIES_PRIX">viennoiseries!$B$2:$C$28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9" l="1"/>
  <c r="E2" i="9"/>
  <c r="C2" i="9"/>
  <c r="B3" i="9"/>
  <c r="B4" i="9"/>
  <c r="B5" i="9"/>
  <c r="B6" i="9"/>
  <c r="B7" i="9"/>
  <c r="B8" i="9"/>
  <c r="B9" i="9"/>
  <c r="B2" i="9"/>
  <c r="F2" i="9"/>
  <c r="C1" i="9"/>
  <c r="D1" i="9" s="1"/>
  <c r="E1" i="9" s="1"/>
  <c r="F1" i="9" s="1"/>
  <c r="G1" i="9" s="1"/>
  <c r="H1" i="9" s="1"/>
  <c r="I1" i="9" s="1"/>
  <c r="J1" i="9" s="1"/>
  <c r="K1" i="9" s="1"/>
  <c r="L1" i="9" s="1"/>
  <c r="M1" i="9" s="1"/>
  <c r="N1" i="9" s="1"/>
  <c r="O1" i="9" s="1"/>
  <c r="P1" i="9" s="1"/>
  <c r="Q1" i="9" s="1"/>
  <c r="R1" i="9" s="1"/>
  <c r="S1" i="9" s="1"/>
  <c r="T1" i="9" s="1"/>
  <c r="U1" i="9" s="1"/>
  <c r="V1" i="9" s="1"/>
  <c r="W1" i="9" s="1"/>
  <c r="X1" i="9" s="1"/>
  <c r="Y1" i="9" s="1"/>
  <c r="Z1" i="9" s="1"/>
  <c r="AA1" i="9" s="1"/>
  <c r="AB1" i="9" s="1"/>
  <c r="AC1" i="9" s="1"/>
  <c r="AD1" i="9" s="1"/>
  <c r="AE1" i="9" s="1"/>
  <c r="AF1" i="9" s="1"/>
  <c r="AG1" i="9" s="1"/>
  <c r="AH1" i="9" s="1"/>
  <c r="AI1" i="9" s="1"/>
  <c r="AJ1" i="9" s="1"/>
  <c r="AK1" i="9" s="1"/>
  <c r="AL1" i="9" s="1"/>
  <c r="AM1" i="9" s="1"/>
  <c r="AN1" i="9" s="1"/>
  <c r="AO1" i="9" s="1"/>
  <c r="AP1" i="9" s="1"/>
  <c r="AQ1" i="9" s="1"/>
  <c r="AR1" i="9" s="1"/>
  <c r="AS1" i="9" s="1"/>
  <c r="AT1" i="9" s="1"/>
  <c r="AU1" i="9" s="1"/>
  <c r="AV1" i="9" s="1"/>
  <c r="AW1" i="9" s="1"/>
  <c r="R51" i="8"/>
  <c r="R50" i="8"/>
  <c r="R49" i="8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H11" i="8"/>
  <c r="R10" i="8"/>
  <c r="H10" i="8"/>
  <c r="R9" i="8"/>
  <c r="H9" i="8"/>
  <c r="R8" i="8"/>
  <c r="H8" i="8"/>
  <c r="E8" i="8"/>
  <c r="E9" i="8" s="1"/>
  <c r="E10" i="8" s="1"/>
  <c r="E11" i="8" s="1"/>
  <c r="R7" i="8"/>
  <c r="H7" i="8"/>
  <c r="E7" i="8"/>
  <c r="R6" i="8"/>
  <c r="O6" i="8"/>
  <c r="O7" i="8" s="1"/>
  <c r="O8" i="8" s="1"/>
  <c r="O9" i="8" s="1"/>
  <c r="O10" i="8" s="1"/>
  <c r="O11" i="8" s="1"/>
  <c r="O12" i="8" s="1"/>
  <c r="O13" i="8" s="1"/>
  <c r="O14" i="8" s="1"/>
  <c r="O15" i="8" s="1"/>
  <c r="O16" i="8" s="1"/>
  <c r="O17" i="8" s="1"/>
  <c r="O18" i="8" s="1"/>
  <c r="O19" i="8" s="1"/>
  <c r="O20" i="8" s="1"/>
  <c r="O21" i="8" s="1"/>
  <c r="O22" i="8" s="1"/>
  <c r="O23" i="8" s="1"/>
  <c r="O24" i="8" s="1"/>
  <c r="O25" i="8" s="1"/>
  <c r="O26" i="8" s="1"/>
  <c r="O27" i="8" s="1"/>
  <c r="O28" i="8" s="1"/>
  <c r="O29" i="8" s="1"/>
  <c r="O30" i="8" s="1"/>
  <c r="O31" i="8" s="1"/>
  <c r="O32" i="8" s="1"/>
  <c r="O33" i="8" s="1"/>
  <c r="O34" i="8" s="1"/>
  <c r="O35" i="8" s="1"/>
  <c r="O36" i="8" s="1"/>
  <c r="O37" i="8" s="1"/>
  <c r="O38" i="8" s="1"/>
  <c r="O39" i="8" s="1"/>
  <c r="O40" i="8" s="1"/>
  <c r="O41" i="8" s="1"/>
  <c r="O42" i="8" s="1"/>
  <c r="O43" i="8" s="1"/>
  <c r="O44" i="8" s="1"/>
  <c r="O45" i="8" s="1"/>
  <c r="O46" i="8" s="1"/>
  <c r="O47" i="8" s="1"/>
  <c r="O48" i="8" s="1"/>
  <c r="O49" i="8" s="1"/>
  <c r="O50" i="8" s="1"/>
  <c r="O51" i="8" s="1"/>
  <c r="R5" i="8"/>
  <c r="O5" i="8"/>
  <c r="R4" i="8"/>
  <c r="L4" i="8"/>
  <c r="P4" i="8" s="1"/>
  <c r="P5" i="8" s="1"/>
  <c r="P6" i="8" s="1"/>
  <c r="P7" i="8" s="1"/>
  <c r="P8" i="8" s="1"/>
  <c r="P9" i="8" s="1"/>
  <c r="P10" i="8" s="1"/>
  <c r="P11" i="8" s="1"/>
  <c r="P12" i="8" s="1"/>
  <c r="P13" i="8" s="1"/>
  <c r="P14" i="8" s="1"/>
  <c r="P15" i="8" s="1"/>
  <c r="P16" i="8" s="1"/>
  <c r="P17" i="8" s="1"/>
  <c r="P18" i="8" s="1"/>
  <c r="P19" i="8" s="1"/>
  <c r="P20" i="8" s="1"/>
  <c r="P21" i="8" s="1"/>
  <c r="P22" i="8" s="1"/>
  <c r="P23" i="8" s="1"/>
  <c r="P24" i="8" s="1"/>
  <c r="P25" i="8" s="1"/>
  <c r="P26" i="8" s="1"/>
  <c r="P27" i="8" s="1"/>
  <c r="P28" i="8" s="1"/>
  <c r="P29" i="8" s="1"/>
  <c r="P30" i="8" s="1"/>
  <c r="P31" i="8" s="1"/>
  <c r="P32" i="8" s="1"/>
  <c r="P33" i="8" s="1"/>
  <c r="P34" i="8" s="1"/>
  <c r="P35" i="8" s="1"/>
  <c r="P36" i="8" s="1"/>
  <c r="P37" i="8" s="1"/>
  <c r="P38" i="8" s="1"/>
  <c r="P39" i="8" s="1"/>
  <c r="P40" i="8" s="1"/>
  <c r="P41" i="8" s="1"/>
  <c r="P42" i="8" s="1"/>
  <c r="P43" i="8" s="1"/>
  <c r="P44" i="8" s="1"/>
  <c r="P45" i="8" s="1"/>
  <c r="P46" i="8" s="1"/>
  <c r="P47" i="8" s="1"/>
  <c r="P48" i="8" s="1"/>
  <c r="P49" i="8" s="1"/>
  <c r="P50" i="8" s="1"/>
  <c r="P51" i="8" s="1"/>
  <c r="K4" i="8"/>
  <c r="A2" i="8"/>
  <c r="R51" i="7"/>
  <c r="R50" i="7"/>
  <c r="R49" i="7"/>
  <c r="R48" i="7"/>
  <c r="R47" i="7"/>
  <c r="R46" i="7"/>
  <c r="R45" i="7"/>
  <c r="R44" i="7"/>
  <c r="R43" i="7"/>
  <c r="R42" i="7"/>
  <c r="R41" i="7"/>
  <c r="R40" i="7"/>
  <c r="R39" i="7"/>
  <c r="R38" i="7"/>
  <c r="R37" i="7"/>
  <c r="R36" i="7"/>
  <c r="R35" i="7"/>
  <c r="R34" i="7"/>
  <c r="R33" i="7"/>
  <c r="R32" i="7"/>
  <c r="R31" i="7"/>
  <c r="R30" i="7"/>
  <c r="R29" i="7"/>
  <c r="R28" i="7"/>
  <c r="R27" i="7"/>
  <c r="R26" i="7"/>
  <c r="R25" i="7"/>
  <c r="R24" i="7"/>
  <c r="R23" i="7"/>
  <c r="R22" i="7"/>
  <c r="R21" i="7"/>
  <c r="R20" i="7"/>
  <c r="R19" i="7"/>
  <c r="R18" i="7"/>
  <c r="R17" i="7"/>
  <c r="R16" i="7"/>
  <c r="R15" i="7"/>
  <c r="R14" i="7"/>
  <c r="R13" i="7"/>
  <c r="R12" i="7"/>
  <c r="R11" i="7"/>
  <c r="H11" i="7"/>
  <c r="R10" i="7"/>
  <c r="H10" i="7"/>
  <c r="R9" i="7"/>
  <c r="H9" i="7"/>
  <c r="E9" i="7"/>
  <c r="E10" i="7" s="1"/>
  <c r="E11" i="7" s="1"/>
  <c r="R8" i="7"/>
  <c r="H8" i="7"/>
  <c r="E8" i="7"/>
  <c r="R7" i="7"/>
  <c r="H7" i="7"/>
  <c r="E7" i="7"/>
  <c r="R6" i="7"/>
  <c r="R5" i="7"/>
  <c r="P5" i="7"/>
  <c r="P6" i="7" s="1"/>
  <c r="P7" i="7" s="1"/>
  <c r="O5" i="7"/>
  <c r="O6" i="7" s="1"/>
  <c r="O7" i="7" s="1"/>
  <c r="O8" i="7" s="1"/>
  <c r="O9" i="7" s="1"/>
  <c r="O10" i="7" s="1"/>
  <c r="O11" i="7" s="1"/>
  <c r="O12" i="7" s="1"/>
  <c r="O13" i="7" s="1"/>
  <c r="O14" i="7" s="1"/>
  <c r="O15" i="7" s="1"/>
  <c r="O16" i="7" s="1"/>
  <c r="O17" i="7" s="1"/>
  <c r="O18" i="7" s="1"/>
  <c r="O19" i="7" s="1"/>
  <c r="O20" i="7" s="1"/>
  <c r="O21" i="7" s="1"/>
  <c r="O22" i="7" s="1"/>
  <c r="O23" i="7" s="1"/>
  <c r="O24" i="7" s="1"/>
  <c r="O25" i="7" s="1"/>
  <c r="O26" i="7" s="1"/>
  <c r="O27" i="7" s="1"/>
  <c r="O28" i="7" s="1"/>
  <c r="O29" i="7" s="1"/>
  <c r="O30" i="7" s="1"/>
  <c r="O31" i="7" s="1"/>
  <c r="O32" i="7" s="1"/>
  <c r="O33" i="7" s="1"/>
  <c r="O34" i="7" s="1"/>
  <c r="O35" i="7" s="1"/>
  <c r="O36" i="7" s="1"/>
  <c r="O37" i="7" s="1"/>
  <c r="O38" i="7" s="1"/>
  <c r="O39" i="7" s="1"/>
  <c r="O40" i="7" s="1"/>
  <c r="O41" i="7" s="1"/>
  <c r="O42" i="7" s="1"/>
  <c r="O43" i="7" s="1"/>
  <c r="O44" i="7" s="1"/>
  <c r="O45" i="7" s="1"/>
  <c r="O46" i="7" s="1"/>
  <c r="O47" i="7" s="1"/>
  <c r="O48" i="7" s="1"/>
  <c r="O49" i="7" s="1"/>
  <c r="O50" i="7" s="1"/>
  <c r="O51" i="7" s="1"/>
  <c r="R4" i="7"/>
  <c r="P4" i="7"/>
  <c r="L4" i="7"/>
  <c r="K4" i="7"/>
  <c r="A2" i="7"/>
  <c r="R51" i="6"/>
  <c r="R50" i="6"/>
  <c r="R49" i="6"/>
  <c r="R48" i="6"/>
  <c r="R47" i="6"/>
  <c r="R46" i="6"/>
  <c r="R45" i="6"/>
  <c r="R44" i="6"/>
  <c r="R43" i="6"/>
  <c r="R42" i="6"/>
  <c r="R41" i="6"/>
  <c r="R40" i="6"/>
  <c r="R39" i="6"/>
  <c r="R38" i="6"/>
  <c r="R37" i="6"/>
  <c r="R36" i="6"/>
  <c r="R35" i="6"/>
  <c r="R34" i="6"/>
  <c r="R33" i="6"/>
  <c r="R32" i="6"/>
  <c r="R31" i="6"/>
  <c r="R30" i="6"/>
  <c r="R29" i="6"/>
  <c r="R28" i="6"/>
  <c r="R27" i="6"/>
  <c r="R26" i="6"/>
  <c r="R25" i="6"/>
  <c r="R24" i="6"/>
  <c r="R23" i="6"/>
  <c r="R22" i="6"/>
  <c r="R21" i="6"/>
  <c r="R20" i="6"/>
  <c r="R19" i="6"/>
  <c r="R18" i="6"/>
  <c r="R17" i="6"/>
  <c r="R16" i="6"/>
  <c r="R15" i="6"/>
  <c r="R14" i="6"/>
  <c r="R13" i="6"/>
  <c r="R12" i="6"/>
  <c r="R11" i="6"/>
  <c r="H11" i="6"/>
  <c r="R10" i="6"/>
  <c r="H10" i="6"/>
  <c r="R9" i="6"/>
  <c r="H9" i="6"/>
  <c r="R8" i="6"/>
  <c r="H8" i="6"/>
  <c r="E8" i="6"/>
  <c r="E9" i="6" s="1"/>
  <c r="E10" i="6" s="1"/>
  <c r="E11" i="6" s="1"/>
  <c r="R7" i="6"/>
  <c r="H7" i="6"/>
  <c r="E7" i="6"/>
  <c r="R6" i="6"/>
  <c r="O6" i="6"/>
  <c r="O7" i="6" s="1"/>
  <c r="O8" i="6" s="1"/>
  <c r="O9" i="6" s="1"/>
  <c r="O10" i="6" s="1"/>
  <c r="O11" i="6" s="1"/>
  <c r="O12" i="6" s="1"/>
  <c r="O13" i="6" s="1"/>
  <c r="O14" i="6" s="1"/>
  <c r="O15" i="6" s="1"/>
  <c r="O16" i="6" s="1"/>
  <c r="O17" i="6" s="1"/>
  <c r="O18" i="6" s="1"/>
  <c r="O19" i="6" s="1"/>
  <c r="O20" i="6" s="1"/>
  <c r="O21" i="6" s="1"/>
  <c r="O22" i="6" s="1"/>
  <c r="O23" i="6" s="1"/>
  <c r="O24" i="6" s="1"/>
  <c r="O25" i="6" s="1"/>
  <c r="O26" i="6" s="1"/>
  <c r="O27" i="6" s="1"/>
  <c r="O28" i="6" s="1"/>
  <c r="O29" i="6" s="1"/>
  <c r="O30" i="6" s="1"/>
  <c r="O31" i="6" s="1"/>
  <c r="O32" i="6" s="1"/>
  <c r="O33" i="6" s="1"/>
  <c r="O34" i="6" s="1"/>
  <c r="O35" i="6" s="1"/>
  <c r="O36" i="6" s="1"/>
  <c r="O37" i="6" s="1"/>
  <c r="O38" i="6" s="1"/>
  <c r="O39" i="6" s="1"/>
  <c r="O40" i="6" s="1"/>
  <c r="O41" i="6" s="1"/>
  <c r="O42" i="6" s="1"/>
  <c r="O43" i="6" s="1"/>
  <c r="O44" i="6" s="1"/>
  <c r="O45" i="6" s="1"/>
  <c r="O46" i="6" s="1"/>
  <c r="O47" i="6" s="1"/>
  <c r="O48" i="6" s="1"/>
  <c r="O49" i="6" s="1"/>
  <c r="O50" i="6" s="1"/>
  <c r="O51" i="6" s="1"/>
  <c r="R5" i="6"/>
  <c r="O5" i="6"/>
  <c r="R4" i="6"/>
  <c r="P4" i="6"/>
  <c r="P5" i="6" s="1"/>
  <c r="P6" i="6" s="1"/>
  <c r="L4" i="6"/>
  <c r="K4" i="6"/>
  <c r="A2" i="6"/>
  <c r="R51" i="5"/>
  <c r="R50" i="5"/>
  <c r="R49" i="5"/>
  <c r="R48" i="5"/>
  <c r="R47" i="5"/>
  <c r="R46" i="5"/>
  <c r="R45" i="5"/>
  <c r="R44" i="5"/>
  <c r="R43" i="5"/>
  <c r="R42" i="5"/>
  <c r="R41" i="5"/>
  <c r="R40" i="5"/>
  <c r="R39" i="5"/>
  <c r="R38" i="5"/>
  <c r="R37" i="5"/>
  <c r="R36" i="5"/>
  <c r="R35" i="5"/>
  <c r="R34" i="5"/>
  <c r="R33" i="5"/>
  <c r="R32" i="5"/>
  <c r="R31" i="5"/>
  <c r="R30" i="5"/>
  <c r="R29" i="5"/>
  <c r="R28" i="5"/>
  <c r="R27" i="5"/>
  <c r="R26" i="5"/>
  <c r="R25" i="5"/>
  <c r="R24" i="5"/>
  <c r="R23" i="5"/>
  <c r="R22" i="5"/>
  <c r="R21" i="5"/>
  <c r="R20" i="5"/>
  <c r="R19" i="5"/>
  <c r="R18" i="5"/>
  <c r="R17" i="5"/>
  <c r="R16" i="5"/>
  <c r="R15" i="5"/>
  <c r="R14" i="5"/>
  <c r="R13" i="5"/>
  <c r="R12" i="5"/>
  <c r="R11" i="5"/>
  <c r="H11" i="5"/>
  <c r="R10" i="5"/>
  <c r="H10" i="5"/>
  <c r="R9" i="5"/>
  <c r="H9" i="5"/>
  <c r="E9" i="5"/>
  <c r="E10" i="5" s="1"/>
  <c r="E11" i="5" s="1"/>
  <c r="R8" i="5"/>
  <c r="H8" i="5"/>
  <c r="E8" i="5"/>
  <c r="R7" i="5"/>
  <c r="H7" i="5"/>
  <c r="E7" i="5"/>
  <c r="R6" i="5"/>
  <c r="R5" i="5"/>
  <c r="P5" i="5" s="1"/>
  <c r="O5" i="5"/>
  <c r="O6" i="5" s="1"/>
  <c r="O7" i="5" s="1"/>
  <c r="O8" i="5" s="1"/>
  <c r="O9" i="5" s="1"/>
  <c r="O10" i="5" s="1"/>
  <c r="O11" i="5" s="1"/>
  <c r="O12" i="5" s="1"/>
  <c r="O13" i="5" s="1"/>
  <c r="O14" i="5" s="1"/>
  <c r="O15" i="5" s="1"/>
  <c r="O16" i="5" s="1"/>
  <c r="O17" i="5" s="1"/>
  <c r="O18" i="5" s="1"/>
  <c r="O19" i="5" s="1"/>
  <c r="O20" i="5" s="1"/>
  <c r="O21" i="5" s="1"/>
  <c r="O22" i="5" s="1"/>
  <c r="O23" i="5" s="1"/>
  <c r="O24" i="5" s="1"/>
  <c r="O25" i="5" s="1"/>
  <c r="O26" i="5" s="1"/>
  <c r="O27" i="5" s="1"/>
  <c r="O28" i="5" s="1"/>
  <c r="O29" i="5" s="1"/>
  <c r="O30" i="5" s="1"/>
  <c r="O31" i="5" s="1"/>
  <c r="O32" i="5" s="1"/>
  <c r="O33" i="5" s="1"/>
  <c r="O34" i="5" s="1"/>
  <c r="O35" i="5" s="1"/>
  <c r="O36" i="5" s="1"/>
  <c r="O37" i="5" s="1"/>
  <c r="O38" i="5" s="1"/>
  <c r="O39" i="5" s="1"/>
  <c r="O40" i="5" s="1"/>
  <c r="O41" i="5" s="1"/>
  <c r="O42" i="5" s="1"/>
  <c r="O43" i="5" s="1"/>
  <c r="O44" i="5" s="1"/>
  <c r="O45" i="5" s="1"/>
  <c r="O46" i="5" s="1"/>
  <c r="O47" i="5" s="1"/>
  <c r="O48" i="5" s="1"/>
  <c r="O49" i="5" s="1"/>
  <c r="O50" i="5" s="1"/>
  <c r="O51" i="5" s="1"/>
  <c r="R4" i="5"/>
  <c r="P4" i="5"/>
  <c r="L4" i="5"/>
  <c r="K4" i="5"/>
  <c r="A2" i="5"/>
  <c r="P6" i="5" l="1"/>
  <c r="P7" i="5" s="1"/>
  <c r="P7" i="6"/>
  <c r="P8" i="6" s="1"/>
  <c r="P9" i="6" s="1"/>
  <c r="P8" i="7"/>
  <c r="P9" i="7" s="1"/>
  <c r="P10" i="7" s="1"/>
  <c r="P11" i="7" s="1"/>
  <c r="P12" i="7" s="1"/>
  <c r="P13" i="7" s="1"/>
  <c r="P14" i="7" s="1"/>
  <c r="P15" i="7" s="1"/>
  <c r="P16" i="7" s="1"/>
  <c r="P17" i="7" s="1"/>
  <c r="P18" i="7" s="1"/>
  <c r="P19" i="7" s="1"/>
  <c r="P20" i="7" s="1"/>
  <c r="P21" i="7" s="1"/>
  <c r="P22" i="7" s="1"/>
  <c r="P23" i="7" s="1"/>
  <c r="P24" i="7" s="1"/>
  <c r="P25" i="7" s="1"/>
  <c r="P26" i="7" s="1"/>
  <c r="P27" i="7" s="1"/>
  <c r="P28" i="7" s="1"/>
  <c r="P29" i="7" s="1"/>
  <c r="P30" i="7" s="1"/>
  <c r="P31" i="7" s="1"/>
  <c r="P32" i="7" s="1"/>
  <c r="P33" i="7" s="1"/>
  <c r="P34" i="7" s="1"/>
  <c r="P35" i="7" s="1"/>
  <c r="P36" i="7" s="1"/>
  <c r="P37" i="7" s="1"/>
  <c r="P38" i="7" s="1"/>
  <c r="P39" i="7" s="1"/>
  <c r="P40" i="7" s="1"/>
  <c r="P41" i="7" s="1"/>
  <c r="P42" i="7" s="1"/>
  <c r="P43" i="7" s="1"/>
  <c r="P44" i="7" s="1"/>
  <c r="P45" i="7" s="1"/>
  <c r="P46" i="7" s="1"/>
  <c r="P47" i="7" s="1"/>
  <c r="P48" i="7" s="1"/>
  <c r="P49" i="7" s="1"/>
  <c r="P50" i="7" s="1"/>
  <c r="P51" i="7" s="1"/>
  <c r="P10" i="6"/>
  <c r="P11" i="6" s="1"/>
  <c r="P12" i="6" s="1"/>
  <c r="P13" i="6" s="1"/>
  <c r="P14" i="6" s="1"/>
  <c r="P15" i="6" s="1"/>
  <c r="P16" i="6" s="1"/>
  <c r="P17" i="6" s="1"/>
  <c r="P18" i="6" s="1"/>
  <c r="P19" i="6" s="1"/>
  <c r="P20" i="6" s="1"/>
  <c r="P21" i="6" s="1"/>
  <c r="P22" i="6" s="1"/>
  <c r="P23" i="6" s="1"/>
  <c r="P24" i="6" s="1"/>
  <c r="P25" i="6" s="1"/>
  <c r="P26" i="6" s="1"/>
  <c r="P27" i="6" s="1"/>
  <c r="P28" i="6" s="1"/>
  <c r="P29" i="6" s="1"/>
  <c r="P30" i="6" s="1"/>
  <c r="P31" i="6" s="1"/>
  <c r="P32" i="6" s="1"/>
  <c r="P33" i="6" s="1"/>
  <c r="P34" i="6" s="1"/>
  <c r="P35" i="6" s="1"/>
  <c r="P36" i="6" s="1"/>
  <c r="P37" i="6" s="1"/>
  <c r="P38" i="6" s="1"/>
  <c r="P39" i="6" s="1"/>
  <c r="P40" i="6" s="1"/>
  <c r="P41" i="6" s="1"/>
  <c r="P42" i="6" s="1"/>
  <c r="P43" i="6" s="1"/>
  <c r="P44" i="6" s="1"/>
  <c r="P45" i="6" s="1"/>
  <c r="P46" i="6" s="1"/>
  <c r="P47" i="6" s="1"/>
  <c r="P48" i="6" s="1"/>
  <c r="P49" i="6" s="1"/>
  <c r="P50" i="6" s="1"/>
  <c r="P51" i="6" s="1"/>
  <c r="P8" i="5"/>
  <c r="P9" i="5" s="1"/>
  <c r="P10" i="5" s="1"/>
  <c r="P11" i="5" s="1"/>
  <c r="P12" i="5" s="1"/>
  <c r="P13" i="5" s="1"/>
  <c r="P14" i="5" s="1"/>
  <c r="P15" i="5" s="1"/>
  <c r="P16" i="5" s="1"/>
  <c r="P17" i="5" s="1"/>
  <c r="P18" i="5" s="1"/>
  <c r="P19" i="5" s="1"/>
  <c r="P20" i="5" s="1"/>
  <c r="P21" i="5" s="1"/>
  <c r="P22" i="5" s="1"/>
  <c r="P23" i="5" s="1"/>
  <c r="P24" i="5" s="1"/>
  <c r="P25" i="5" s="1"/>
  <c r="P26" i="5" s="1"/>
  <c r="P27" i="5" s="1"/>
  <c r="P28" i="5" s="1"/>
  <c r="P29" i="5" s="1"/>
  <c r="P30" i="5" s="1"/>
  <c r="P31" i="5" s="1"/>
  <c r="P32" i="5" s="1"/>
  <c r="P33" i="5" s="1"/>
  <c r="P34" i="5" s="1"/>
  <c r="P35" i="5" s="1"/>
  <c r="P36" i="5" s="1"/>
  <c r="P37" i="5" s="1"/>
  <c r="P38" i="5" s="1"/>
  <c r="P39" i="5" s="1"/>
  <c r="P40" i="5" s="1"/>
  <c r="P41" i="5" s="1"/>
  <c r="P42" i="5" s="1"/>
  <c r="P43" i="5" s="1"/>
  <c r="P44" i="5" s="1"/>
  <c r="P45" i="5" s="1"/>
  <c r="P46" i="5" s="1"/>
  <c r="P47" i="5" s="1"/>
  <c r="P48" i="5" s="1"/>
  <c r="P49" i="5" s="1"/>
  <c r="P50" i="5" s="1"/>
  <c r="P51" i="5" s="1"/>
  <c r="H11" i="1"/>
  <c r="A2" i="1" l="1"/>
  <c r="E7" i="1" l="1"/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4" i="1"/>
  <c r="H8" i="1"/>
  <c r="H9" i="1"/>
  <c r="H10" i="1"/>
  <c r="H7" i="1"/>
  <c r="E8" i="1" l="1"/>
  <c r="E9" i="1" s="1"/>
  <c r="E10" i="1" s="1"/>
  <c r="E11" i="1" s="1"/>
  <c r="K4" i="1" l="1"/>
  <c r="L4" i="1"/>
  <c r="O5" i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P4" i="1" l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</calcChain>
</file>

<file path=xl/sharedStrings.xml><?xml version="1.0" encoding="utf-8"?>
<sst xmlns="http://schemas.openxmlformats.org/spreadsheetml/2006/main" count="835" uniqueCount="64">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</sst>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ndy Round BTN"/>
      <family val="2"/>
    </font>
    <font>
      <b/>
      <sz val="16"/>
      <color rgb="FF000000"/>
      <name val="Calibri Light"/>
      <family val="2"/>
    </font>
    <font>
      <sz val="14"/>
      <name val="Calibri"/>
      <family val="2"/>
      <scheme val="minor"/>
    </font>
    <font>
      <sz val="14"/>
      <name val="Candy Round BTN"/>
      <family val="2"/>
    </font>
    <font>
      <b/>
      <sz val="14"/>
      <name val="Candy Round BTN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name val="Candy Round BTN"/>
      <family val="2"/>
    </font>
    <font>
      <b/>
      <sz val="22"/>
      <color rgb="FF0000FF"/>
      <name val="Candy Round BTN"/>
      <family val="2"/>
    </font>
    <font>
      <b/>
      <i/>
      <sz val="22"/>
      <name val="Candy Round BTN"/>
      <family val="2"/>
    </font>
    <font>
      <b/>
      <sz val="22"/>
      <name val="Candy Round BTN"/>
      <family val="2"/>
    </font>
    <font>
      <sz val="14"/>
      <color theme="1"/>
      <name val="Candy Round BTN"/>
      <family val="2"/>
    </font>
    <font>
      <b/>
      <i/>
      <sz val="14"/>
      <color theme="1"/>
      <name val="Adobe Myungjo Std M"/>
      <family val="1"/>
      <charset val="128"/>
    </font>
    <font>
      <sz val="20"/>
      <color theme="1"/>
      <name val="Calibri"/>
      <family val="2"/>
      <scheme val="minor"/>
    </font>
    <font>
      <b/>
      <sz val="12"/>
      <color rgb="FF0000FF"/>
      <name val="Candy Round BTN"/>
      <family val="2"/>
    </font>
    <font>
      <sz val="11"/>
      <color rgb="FF000000"/>
      <name val="Calibri"/>
      <family val="2"/>
    </font>
    <font>
      <sz val="16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60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0" fontId="4" fillId="16" borderId="0" xfId="0" applyFont="1" applyFill="1" applyAlignment="1"/>
    <xf numFmtId="0" fontId="0" fillId="14" borderId="0" xfId="0" applyFill="1" applyAlignment="1"/>
    <xf numFmtId="0" fontId="5" fillId="13" borderId="1" xfId="2" applyFont="1" applyFill="1" applyBorder="1" applyAlignment="1" applyProtection="1">
      <alignment horizontal="center" vertical="center"/>
    </xf>
    <xf numFmtId="166" fontId="5" fillId="13" borderId="1" xfId="2" applyNumberFormat="1" applyFont="1" applyFill="1" applyBorder="1" applyAlignment="1" applyProtection="1">
      <alignment horizontal="center" vertical="center"/>
    </xf>
    <xf numFmtId="0" fontId="5" fillId="12" borderId="1" xfId="2" applyFont="1" applyFill="1" applyBorder="1" applyAlignment="1" applyProtection="1">
      <alignment horizontal="center" vertical="center"/>
    </xf>
    <xf numFmtId="166" fontId="5" fillId="12" borderId="1" xfId="2" applyNumberFormat="1" applyFont="1" applyFill="1" applyBorder="1" applyAlignment="1" applyProtection="1">
      <alignment horizontal="center" vertical="center"/>
    </xf>
    <xf numFmtId="0" fontId="5" fillId="11" borderId="1" xfId="2" applyFont="1" applyFill="1" applyBorder="1" applyAlignment="1" applyProtection="1">
      <alignment horizontal="center" vertical="center"/>
    </xf>
    <xf numFmtId="166" fontId="5" fillId="11" borderId="1" xfId="2" applyNumberFormat="1" applyFont="1" applyFill="1" applyBorder="1" applyAlignment="1" applyProtection="1">
      <alignment horizontal="center" vertical="center"/>
    </xf>
    <xf numFmtId="0" fontId="5" fillId="11" borderId="1" xfId="2" applyNumberFormat="1" applyFont="1" applyFill="1" applyBorder="1" applyAlignment="1" applyProtection="1">
      <alignment horizontal="center" vertical="center"/>
    </xf>
    <xf numFmtId="0" fontId="5" fillId="10" borderId="1" xfId="2" applyFont="1" applyFill="1" applyBorder="1" applyAlignment="1" applyProtection="1">
      <alignment horizontal="center" vertical="center"/>
    </xf>
    <xf numFmtId="166" fontId="5" fillId="10" borderId="1" xfId="2" applyNumberFormat="1" applyFont="1" applyFill="1" applyBorder="1" applyAlignment="1" applyProtection="1">
      <alignment horizontal="center" vertical="center"/>
    </xf>
    <xf numFmtId="0" fontId="5" fillId="9" borderId="1" xfId="2" applyFont="1" applyFill="1" applyBorder="1" applyAlignment="1" applyProtection="1">
      <alignment horizontal="center" vertical="center"/>
    </xf>
    <xf numFmtId="166" fontId="5" fillId="9" borderId="1" xfId="2" applyNumberFormat="1" applyFont="1" applyFill="1" applyBorder="1" applyAlignment="1" applyProtection="1">
      <alignment horizontal="center" vertical="center"/>
    </xf>
    <xf numFmtId="0" fontId="5" fillId="4" borderId="1" xfId="2" applyFont="1" applyFill="1" applyBorder="1" applyAlignment="1" applyProtection="1">
      <alignment horizontal="center" vertical="center"/>
    </xf>
    <xf numFmtId="166" fontId="5" fillId="4" borderId="1" xfId="2" applyNumberFormat="1" applyFont="1" applyFill="1" applyBorder="1" applyAlignment="1" applyProtection="1">
      <alignment horizontal="center" vertical="center"/>
    </xf>
    <xf numFmtId="0" fontId="5" fillId="5" borderId="1" xfId="2" applyFont="1" applyFill="1" applyBorder="1" applyAlignment="1" applyProtection="1">
      <alignment horizontal="center" vertical="center"/>
    </xf>
    <xf numFmtId="166" fontId="5" fillId="5" borderId="1" xfId="2" applyNumberFormat="1" applyFont="1" applyFill="1" applyBorder="1" applyAlignment="1" applyProtection="1">
      <alignment horizontal="center" vertical="center"/>
    </xf>
    <xf numFmtId="0" fontId="5" fillId="8" borderId="1" xfId="2" applyFont="1" applyFill="1" applyBorder="1" applyAlignment="1" applyProtection="1">
      <alignment horizontal="center" vertical="center"/>
    </xf>
    <xf numFmtId="166" fontId="5" fillId="8" borderId="1" xfId="2" applyNumberFormat="1" applyFont="1" applyFill="1" applyBorder="1" applyAlignment="1" applyProtection="1">
      <alignment horizontal="center" vertical="center"/>
    </xf>
    <xf numFmtId="0" fontId="5" fillId="7" borderId="1" xfId="2" applyFont="1" applyFill="1" applyBorder="1" applyAlignment="1" applyProtection="1">
      <alignment horizontal="center" vertical="center"/>
    </xf>
    <xf numFmtId="166" fontId="5" fillId="7" borderId="1" xfId="2" applyNumberFormat="1" applyFont="1" applyFill="1" applyBorder="1" applyAlignment="1" applyProtection="1">
      <alignment horizontal="center" vertical="center"/>
    </xf>
    <xf numFmtId="0" fontId="5" fillId="6" borderId="1" xfId="2" applyFont="1" applyFill="1" applyBorder="1" applyAlignment="1" applyProtection="1">
      <alignment horizontal="center" vertical="center"/>
    </xf>
    <xf numFmtId="166" fontId="5" fillId="6" borderId="1" xfId="2" applyNumberFormat="1" applyFont="1" applyFill="1" applyBorder="1" applyAlignment="1" applyProtection="1">
      <alignment horizontal="center" vertical="center"/>
    </xf>
    <xf numFmtId="0" fontId="5" fillId="2" borderId="1" xfId="2" applyFont="1" applyBorder="1" applyAlignment="1" applyProtection="1">
      <alignment horizontal="center" vertical="center"/>
    </xf>
    <xf numFmtId="166" fontId="5" fillId="2" borderId="1" xfId="2" applyNumberFormat="1" applyFont="1" applyBorder="1" applyAlignment="1" applyProtection="1">
      <alignment horizontal="center" vertical="center"/>
    </xf>
    <xf numFmtId="0" fontId="10" fillId="14" borderId="0" xfId="0" applyFont="1" applyFill="1" applyAlignment="1"/>
    <xf numFmtId="0" fontId="10" fillId="15" borderId="0" xfId="0" applyFont="1" applyFill="1" applyAlignment="1"/>
    <xf numFmtId="164" fontId="10" fillId="14" borderId="0" xfId="0" applyNumberFormat="1" applyFont="1" applyFill="1" applyAlignment="1"/>
    <xf numFmtId="164" fontId="11" fillId="14" borderId="1" xfId="0" applyNumberFormat="1" applyFont="1" applyFill="1" applyBorder="1" applyAlignment="1" applyProtection="1">
      <alignment horizontal="center" vertical="center"/>
      <protection locked="0"/>
    </xf>
    <xf numFmtId="44" fontId="11" fillId="14" borderId="1" xfId="3" applyNumberFormat="1" applyFont="1" applyFill="1" applyBorder="1" applyAlignment="1" applyProtection="1">
      <alignment horizontal="center" vertical="center"/>
    </xf>
    <xf numFmtId="0" fontId="12" fillId="15" borderId="4" xfId="0" applyNumberFormat="1" applyFont="1" applyFill="1" applyBorder="1" applyAlignment="1" applyProtection="1">
      <alignment vertical="center"/>
    </xf>
    <xf numFmtId="0" fontId="12" fillId="15" borderId="3" xfId="0" applyNumberFormat="1" applyFont="1" applyFill="1" applyBorder="1" applyAlignment="1" applyProtection="1">
      <alignment vertical="center"/>
    </xf>
    <xf numFmtId="0" fontId="12" fillId="15" borderId="2" xfId="0" applyNumberFormat="1" applyFont="1" applyFill="1" applyBorder="1" applyAlignment="1" applyProtection="1">
      <alignment vertical="center"/>
    </xf>
    <xf numFmtId="164" fontId="11" fillId="5" borderId="1" xfId="0" applyNumberFormat="1" applyFont="1" applyFill="1" applyBorder="1" applyAlignment="1" applyProtection="1">
      <alignment horizontal="center" vertical="center"/>
      <protection locked="0"/>
    </xf>
    <xf numFmtId="44" fontId="11" fillId="5" borderId="1" xfId="3" applyNumberFormat="1" applyFont="1" applyFill="1" applyBorder="1" applyAlignment="1" applyProtection="1">
      <alignment horizontal="center" vertical="center"/>
    </xf>
    <xf numFmtId="14" fontId="13" fillId="15" borderId="1" xfId="0" applyNumberFormat="1" applyFont="1" applyFill="1" applyBorder="1"/>
    <xf numFmtId="44" fontId="14" fillId="15" borderId="1" xfId="1" applyNumberFormat="1" applyFont="1" applyFill="1" applyBorder="1" applyAlignment="1" applyProtection="1">
      <alignment horizontal="center" vertical="center"/>
    </xf>
    <xf numFmtId="0" fontId="15" fillId="15" borderId="1" xfId="0" applyFont="1" applyFill="1" applyBorder="1" applyAlignment="1" applyProtection="1">
      <alignment horizontal="center"/>
    </xf>
    <xf numFmtId="44" fontId="12" fillId="15" borderId="1" xfId="1" applyNumberFormat="1" applyFont="1" applyFill="1" applyBorder="1" applyAlignment="1" applyProtection="1">
      <alignment horizontal="center" vertical="top"/>
    </xf>
    <xf numFmtId="0" fontId="10" fillId="0" borderId="0" xfId="0" applyFont="1" applyAlignment="1"/>
    <xf numFmtId="164" fontId="10" fillId="0" borderId="0" xfId="0" applyNumberFormat="1" applyFont="1" applyAlignment="1"/>
    <xf numFmtId="0" fontId="7" fillId="16" borderId="0" xfId="0" applyFont="1" applyFill="1" applyAlignment="1"/>
    <xf numFmtId="0" fontId="8" fillId="17" borderId="1" xfId="0" applyNumberFormat="1" applyFont="1" applyFill="1" applyBorder="1" applyAlignment="1" applyProtection="1">
      <alignment horizontal="center" vertical="center"/>
    </xf>
    <xf numFmtId="165" fontId="8" fillId="18" borderId="1" xfId="0" applyNumberFormat="1" applyFont="1" applyFill="1" applyBorder="1" applyAlignment="1" applyProtection="1">
      <alignment horizontal="center" vertical="center"/>
    </xf>
    <xf numFmtId="165" fontId="16" fillId="16" borderId="3" xfId="0" applyNumberFormat="1" applyFont="1" applyFill="1" applyBorder="1" applyAlignment="1" applyProtection="1">
      <alignment horizontal="center" vertical="center"/>
    </xf>
    <xf numFmtId="165" fontId="8" fillId="17" borderId="4" xfId="0" applyNumberFormat="1" applyFont="1" applyFill="1" applyBorder="1" applyAlignment="1" applyProtection="1">
      <alignment horizontal="center" vertical="center"/>
    </xf>
    <xf numFmtId="165" fontId="8" fillId="17" borderId="1" xfId="0" applyNumberFormat="1" applyFont="1" applyFill="1" applyBorder="1" applyAlignment="1" applyProtection="1">
      <alignment horizontal="center" vertical="center"/>
    </xf>
    <xf numFmtId="14" fontId="9" fillId="16" borderId="1" xfId="0" applyNumberFormat="1" applyFont="1" applyFill="1" applyBorder="1"/>
    <xf numFmtId="0" fontId="9" fillId="16" borderId="1" xfId="0" applyFont="1" applyFill="1" applyBorder="1" applyAlignment="1" applyProtection="1">
      <alignment horizontal="center"/>
    </xf>
    <xf numFmtId="44" fontId="8" fillId="16" borderId="1" xfId="1" applyNumberFormat="1" applyFont="1" applyFill="1" applyBorder="1" applyAlignment="1" applyProtection="1">
      <alignment horizontal="center" vertical="top"/>
    </xf>
    <xf numFmtId="0" fontId="3" fillId="16" borderId="0" xfId="0" applyFont="1" applyFill="1" applyAlignment="1"/>
    <xf numFmtId="166" fontId="17" fillId="19" borderId="5" xfId="1" applyNumberFormat="1" applyFont="1" applyFill="1" applyBorder="1" applyAlignment="1" applyProtection="1">
      <alignment horizontal="center" vertical="center"/>
    </xf>
    <xf numFmtId="166" fontId="17" fillId="19" borderId="1" xfId="1" applyNumberFormat="1" applyFont="1" applyFill="1" applyBorder="1" applyAlignment="1" applyProtection="1">
      <alignment horizontal="center" vertical="center"/>
    </xf>
    <xf numFmtId="14" fontId="18" fillId="5" borderId="0" xfId="0" applyNumberFormat="1" applyFont="1" applyFill="1" applyAlignment="1"/>
    <xf numFmtId="0" fontId="0" fillId="0" borderId="1" xfId="0" applyBorder="1"/>
    <xf numFmtId="14" fontId="19" fillId="15" borderId="1" xfId="0" applyNumberFormat="1" applyFont="1" applyFill="1" applyBorder="1" applyAlignment="1">
      <alignment horizontal="center"/>
    </xf>
    <xf numFmtId="44" fontId="0" fillId="0" borderId="0" xfId="0" applyNumberFormat="1"/>
  </cellXfs>
  <cellStyles count="4">
    <cellStyle name="20 % - Accent4" xfId="3" builtinId="42"/>
    <cellStyle name="Insatisfaisant" xfId="2" builtinId="27"/>
    <cellStyle name="Monétaire" xfId="1" builtinId="4"/>
    <cellStyle name="Normal" xfId="0" builtinId="0"/>
  </cellStyles>
  <dxfs count="80"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84113744865105E-2"/>
          <c:y val="1.4436069049941177E-2"/>
          <c:w val="0.89549435260670274"/>
          <c:h val="0.85750365642222715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84113744865105E-2"/>
          <c:y val="1.4436069049941177E-2"/>
          <c:w val="0.89549435260670274"/>
          <c:h val="0.85750365642222715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F7-4206-BC8D-FFF4CF0E88F5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9F7-4206-BC8D-FFF4CF0E88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84113744865105E-2"/>
          <c:y val="1.4436069049941177E-2"/>
          <c:w val="0.89549435260670274"/>
          <c:h val="0.85750365642222715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5D-4B3B-8D01-A5DF910BC49B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75D-4B3B-8D01-A5DF910BC4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84113744865105E-2"/>
          <c:y val="1.4436069049941177E-2"/>
          <c:w val="0.89549435260670274"/>
          <c:h val="0.85750365642222715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D2-4664-B5DD-46827B669F5B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D2-4664-B5DD-46827B669F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84113744865105E-2"/>
          <c:y val="1.4436069049941177E-2"/>
          <c:w val="0.89549435260670274"/>
          <c:h val="0.85750365642222715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F2-4AA5-B12C-38B41AC28DC9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1F2-4AA5-B12C-38B41AC28D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ajoutez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AW27"/>
  <sheetViews>
    <sheetView workbookViewId="0">
      <selection activeCell="F5" sqref="F5"/>
    </sheetView>
  </sheetViews>
  <sheetFormatPr baseColWidth="10" defaultRowHeight="15" x14ac:dyDescent="0.25"/>
  <cols>
    <col min="2" max="2" width="19.7109375" bestFit="1" customWidth="1"/>
    <col min="3" max="3" width="19.140625" bestFit="1" customWidth="1"/>
    <col min="4" max="4" width="19.42578125" bestFit="1" customWidth="1"/>
    <col min="5" max="5" width="19.140625" bestFit="1" customWidth="1"/>
    <col min="6" max="6" width="19.7109375" bestFit="1" customWidth="1"/>
    <col min="7" max="7" width="19.140625" bestFit="1" customWidth="1"/>
    <col min="8" max="8" width="19.42578125" bestFit="1" customWidth="1"/>
    <col min="9" max="9" width="19.5703125" bestFit="1" customWidth="1"/>
    <col min="10" max="10" width="19.85546875" bestFit="1" customWidth="1"/>
    <col min="11" max="11" width="19.140625" bestFit="1" customWidth="1"/>
    <col min="12" max="12" width="19.28515625" bestFit="1" customWidth="1"/>
    <col min="13" max="14" width="19.7109375" bestFit="1" customWidth="1"/>
    <col min="15" max="15" width="19.28515625" bestFit="1" customWidth="1"/>
    <col min="16" max="16" width="19" bestFit="1" customWidth="1"/>
    <col min="17" max="17" width="19.7109375" bestFit="1" customWidth="1"/>
    <col min="18" max="18" width="19.140625" bestFit="1" customWidth="1"/>
    <col min="19" max="19" width="19.5703125" bestFit="1" customWidth="1"/>
    <col min="20" max="20" width="19.28515625" bestFit="1" customWidth="1"/>
    <col min="21" max="21" width="19.140625" bestFit="1" customWidth="1"/>
    <col min="22" max="22" width="19.7109375" bestFit="1" customWidth="1"/>
    <col min="23" max="23" width="19.5703125" bestFit="1" customWidth="1"/>
    <col min="24" max="24" width="18.85546875" bestFit="1" customWidth="1"/>
    <col min="25" max="25" width="19" bestFit="1" customWidth="1"/>
    <col min="26" max="26" width="19.42578125" bestFit="1" customWidth="1"/>
    <col min="27" max="27" width="19.7109375" bestFit="1" customWidth="1"/>
    <col min="28" max="28" width="19.85546875" bestFit="1" customWidth="1"/>
    <col min="29" max="29" width="19.28515625" bestFit="1" customWidth="1"/>
    <col min="30" max="30" width="19.5703125" bestFit="1" customWidth="1"/>
    <col min="31" max="31" width="19.7109375" bestFit="1" customWidth="1"/>
    <col min="32" max="32" width="19.85546875" bestFit="1" customWidth="1"/>
    <col min="33" max="33" width="19.140625" bestFit="1" customWidth="1"/>
    <col min="34" max="34" width="19.7109375" bestFit="1" customWidth="1"/>
    <col min="35" max="35" width="19.42578125" bestFit="1" customWidth="1"/>
    <col min="36" max="36" width="19.28515625" bestFit="1" customWidth="1"/>
    <col min="37" max="37" width="18.140625" bestFit="1" customWidth="1"/>
    <col min="38" max="38" width="18.7109375" bestFit="1" customWidth="1"/>
    <col min="39" max="39" width="19.140625" bestFit="1" customWidth="1"/>
    <col min="40" max="40" width="18.140625" bestFit="1" customWidth="1"/>
    <col min="41" max="41" width="18.7109375" bestFit="1" customWidth="1"/>
    <col min="42" max="42" width="18.140625" bestFit="1" customWidth="1"/>
    <col min="43" max="43" width="18.42578125" bestFit="1" customWidth="1"/>
    <col min="44" max="44" width="18.5703125" bestFit="1" customWidth="1"/>
    <col min="45" max="45" width="19.140625" bestFit="1" customWidth="1"/>
    <col min="46" max="46" width="18.42578125" bestFit="1" customWidth="1"/>
    <col min="47" max="47" width="19" bestFit="1" customWidth="1"/>
    <col min="48" max="48" width="18.7109375" bestFit="1" customWidth="1"/>
    <col min="49" max="49" width="19.5703125" bestFit="1" customWidth="1"/>
  </cols>
  <sheetData>
    <row r="1" spans="1:49" ht="15.75" x14ac:dyDescent="0.25">
      <c r="B1" s="58">
        <v>43504</v>
      </c>
      <c r="C1" s="58">
        <f t="shared" ref="C1:AW1" si="0">B1+7</f>
        <v>43511</v>
      </c>
      <c r="D1" s="58">
        <f t="shared" si="0"/>
        <v>43518</v>
      </c>
      <c r="E1" s="58">
        <f t="shared" si="0"/>
        <v>43525</v>
      </c>
      <c r="F1" s="58">
        <f t="shared" si="0"/>
        <v>43532</v>
      </c>
      <c r="G1" s="58">
        <f t="shared" si="0"/>
        <v>43539</v>
      </c>
      <c r="H1" s="58">
        <f t="shared" si="0"/>
        <v>43546</v>
      </c>
      <c r="I1" s="58">
        <f t="shared" si="0"/>
        <v>43553</v>
      </c>
      <c r="J1" s="58">
        <f t="shared" si="0"/>
        <v>43560</v>
      </c>
      <c r="K1" s="58">
        <f t="shared" si="0"/>
        <v>43567</v>
      </c>
      <c r="L1" s="58">
        <f t="shared" si="0"/>
        <v>43574</v>
      </c>
      <c r="M1" s="58">
        <f t="shared" si="0"/>
        <v>43581</v>
      </c>
      <c r="N1" s="58">
        <f t="shared" si="0"/>
        <v>43588</v>
      </c>
      <c r="O1" s="58">
        <f t="shared" si="0"/>
        <v>43595</v>
      </c>
      <c r="P1" s="58">
        <f t="shared" si="0"/>
        <v>43602</v>
      </c>
      <c r="Q1" s="58">
        <f t="shared" si="0"/>
        <v>43609</v>
      </c>
      <c r="R1" s="58">
        <f t="shared" si="0"/>
        <v>43616</v>
      </c>
      <c r="S1" s="58">
        <f t="shared" si="0"/>
        <v>43623</v>
      </c>
      <c r="T1" s="58">
        <f t="shared" si="0"/>
        <v>43630</v>
      </c>
      <c r="U1" s="58">
        <f t="shared" si="0"/>
        <v>43637</v>
      </c>
      <c r="V1" s="58">
        <f t="shared" si="0"/>
        <v>43644</v>
      </c>
      <c r="W1" s="58">
        <f t="shared" si="0"/>
        <v>43651</v>
      </c>
      <c r="X1" s="58">
        <f t="shared" si="0"/>
        <v>43658</v>
      </c>
      <c r="Y1" s="58">
        <f t="shared" si="0"/>
        <v>43665</v>
      </c>
      <c r="Z1" s="58">
        <f t="shared" si="0"/>
        <v>43672</v>
      </c>
      <c r="AA1" s="58">
        <f t="shared" si="0"/>
        <v>43679</v>
      </c>
      <c r="AB1" s="58">
        <f t="shared" si="0"/>
        <v>43686</v>
      </c>
      <c r="AC1" s="58">
        <f t="shared" si="0"/>
        <v>43693</v>
      </c>
      <c r="AD1" s="58">
        <f t="shared" si="0"/>
        <v>43700</v>
      </c>
      <c r="AE1" s="58">
        <f t="shared" si="0"/>
        <v>43707</v>
      </c>
      <c r="AF1" s="58">
        <f t="shared" si="0"/>
        <v>43714</v>
      </c>
      <c r="AG1" s="58">
        <f t="shared" si="0"/>
        <v>43721</v>
      </c>
      <c r="AH1" s="58">
        <f t="shared" si="0"/>
        <v>43728</v>
      </c>
      <c r="AI1" s="58">
        <f t="shared" si="0"/>
        <v>43735</v>
      </c>
      <c r="AJ1" s="58">
        <f t="shared" si="0"/>
        <v>43742</v>
      </c>
      <c r="AK1" s="58">
        <f t="shared" si="0"/>
        <v>43749</v>
      </c>
      <c r="AL1" s="58">
        <f t="shared" si="0"/>
        <v>43756</v>
      </c>
      <c r="AM1" s="58">
        <f t="shared" si="0"/>
        <v>43763</v>
      </c>
      <c r="AN1" s="58">
        <f t="shared" si="0"/>
        <v>43770</v>
      </c>
      <c r="AO1" s="58">
        <f t="shared" si="0"/>
        <v>43777</v>
      </c>
      <c r="AP1" s="58">
        <f t="shared" si="0"/>
        <v>43784</v>
      </c>
      <c r="AQ1" s="58">
        <f t="shared" si="0"/>
        <v>43791</v>
      </c>
      <c r="AR1" s="58">
        <f t="shared" si="0"/>
        <v>43798</v>
      </c>
      <c r="AS1" s="58">
        <f t="shared" si="0"/>
        <v>43805</v>
      </c>
      <c r="AT1" s="58">
        <f t="shared" si="0"/>
        <v>43812</v>
      </c>
      <c r="AU1" s="58">
        <f t="shared" si="0"/>
        <v>43819</v>
      </c>
      <c r="AV1" s="58">
        <f t="shared" si="0"/>
        <v>43826</v>
      </c>
      <c r="AW1" s="58">
        <f t="shared" si="0"/>
        <v>43833</v>
      </c>
    </row>
    <row r="2" spans="1:49" x14ac:dyDescent="0.25">
      <c r="A2" s="57" t="s">
        <v>22</v>
      </c>
      <c r="B2" s="59">
        <f>PRINC!$R4</f>
        <v>3.25</v>
      </c>
      <c r="C2" s="59">
        <f>PRINC!$R5</f>
        <v>0</v>
      </c>
      <c r="D2" s="59">
        <f>PRINC!$R4</f>
        <v>3.25</v>
      </c>
      <c r="E2" s="59">
        <f>PRINC!$R5</f>
        <v>0</v>
      </c>
      <c r="F2" s="59">
        <f>PRINC!$R4</f>
        <v>3.25</v>
      </c>
    </row>
    <row r="3" spans="1:49" x14ac:dyDescent="0.25">
      <c r="A3" s="57" t="s">
        <v>23</v>
      </c>
      <c r="B3" s="59">
        <f>PRINC!$R5</f>
        <v>0</v>
      </c>
    </row>
    <row r="4" spans="1:49" x14ac:dyDescent="0.25">
      <c r="A4" s="57" t="s">
        <v>24</v>
      </c>
      <c r="B4" s="59">
        <f>PRINC!$R6</f>
        <v>1.1499999999999999</v>
      </c>
    </row>
    <row r="5" spans="1:49" x14ac:dyDescent="0.25">
      <c r="A5" s="57" t="s">
        <v>25</v>
      </c>
      <c r="B5" s="59">
        <f>PRINC!$R7</f>
        <v>2.65</v>
      </c>
    </row>
    <row r="6" spans="1:49" x14ac:dyDescent="0.25">
      <c r="A6" s="57" t="s">
        <v>26</v>
      </c>
      <c r="B6" s="59">
        <f>PRINC!$R8</f>
        <v>0</v>
      </c>
    </row>
    <row r="7" spans="1:49" x14ac:dyDescent="0.25">
      <c r="A7" s="57" t="s">
        <v>27</v>
      </c>
      <c r="B7" s="59">
        <f>PRINC!$R9</f>
        <v>2.65</v>
      </c>
    </row>
    <row r="8" spans="1:49" x14ac:dyDescent="0.25">
      <c r="A8" s="57" t="s">
        <v>28</v>
      </c>
      <c r="B8" s="59">
        <f>PRINC!$R10</f>
        <v>2.2999999999999998</v>
      </c>
    </row>
    <row r="9" spans="1:49" x14ac:dyDescent="0.25">
      <c r="A9" s="57" t="s">
        <v>29</v>
      </c>
      <c r="B9" s="59">
        <f>PRINC!$R11</f>
        <v>1.25</v>
      </c>
    </row>
    <row r="10" spans="1:49" x14ac:dyDescent="0.25">
      <c r="A10" s="57" t="s">
        <v>46</v>
      </c>
    </row>
    <row r="11" spans="1:49" x14ac:dyDescent="0.25">
      <c r="A11" s="57" t="s">
        <v>47</v>
      </c>
    </row>
    <row r="12" spans="1:49" x14ac:dyDescent="0.25">
      <c r="A12" s="57" t="s">
        <v>48</v>
      </c>
    </row>
    <row r="13" spans="1:49" x14ac:dyDescent="0.25">
      <c r="A13" s="57" t="s">
        <v>49</v>
      </c>
    </row>
    <row r="14" spans="1:49" x14ac:dyDescent="0.25">
      <c r="A14" s="57" t="s">
        <v>50</v>
      </c>
    </row>
    <row r="15" spans="1:49" x14ac:dyDescent="0.25">
      <c r="A15" s="57" t="s">
        <v>51</v>
      </c>
    </row>
    <row r="16" spans="1:49" x14ac:dyDescent="0.25">
      <c r="A16" s="57" t="s">
        <v>52</v>
      </c>
    </row>
    <row r="17" spans="1:1" x14ac:dyDescent="0.25">
      <c r="A17" s="57" t="s">
        <v>53</v>
      </c>
    </row>
    <row r="18" spans="1:1" x14ac:dyDescent="0.25">
      <c r="A18" s="57" t="s">
        <v>54</v>
      </c>
    </row>
    <row r="19" spans="1:1" x14ac:dyDescent="0.25">
      <c r="A19" s="57" t="s">
        <v>55</v>
      </c>
    </row>
    <row r="20" spans="1:1" x14ac:dyDescent="0.25">
      <c r="A20" s="57" t="s">
        <v>56</v>
      </c>
    </row>
    <row r="21" spans="1:1" x14ac:dyDescent="0.25">
      <c r="A21" s="57" t="s">
        <v>57</v>
      </c>
    </row>
    <row r="22" spans="1:1" x14ac:dyDescent="0.25">
      <c r="A22" s="57" t="s">
        <v>58</v>
      </c>
    </row>
    <row r="23" spans="1:1" x14ac:dyDescent="0.25">
      <c r="A23" s="57" t="s">
        <v>59</v>
      </c>
    </row>
    <row r="24" spans="1:1" x14ac:dyDescent="0.25">
      <c r="A24" s="57" t="s">
        <v>60</v>
      </c>
    </row>
    <row r="25" spans="1:1" x14ac:dyDescent="0.25">
      <c r="A25" s="57" t="s">
        <v>61</v>
      </c>
    </row>
    <row r="26" spans="1:1" x14ac:dyDescent="0.25">
      <c r="A26" s="57" t="s">
        <v>62</v>
      </c>
    </row>
    <row r="27" spans="1:1" x14ac:dyDescent="0.25">
      <c r="A27" s="57" t="s">
        <v>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S99"/>
  <sheetViews>
    <sheetView tabSelected="1" zoomScale="55" zoomScaleNormal="55" workbookViewId="0">
      <selection activeCell="G8" sqref="G8"/>
    </sheetView>
  </sheetViews>
  <sheetFormatPr baseColWidth="10" defaultColWidth="10.7109375" defaultRowHeight="28.5" x14ac:dyDescent="0.45"/>
  <cols>
    <col min="1" max="1" width="27.42578125" style="1" bestFit="1" customWidth="1"/>
    <col min="4" max="4" width="20.7109375" style="1" customWidth="1"/>
    <col min="5" max="5" width="18.5703125" style="1" customWidth="1"/>
    <col min="6" max="6" width="27.140625" style="1" customWidth="1"/>
    <col min="7" max="7" width="37.28515625" style="1" bestFit="1" customWidth="1"/>
    <col min="8" max="8" width="31.5703125" style="1" customWidth="1"/>
    <col min="9" max="10" width="20.7109375" style="1" customWidth="1"/>
    <col min="11" max="11" width="17.85546875" style="43" customWidth="1"/>
    <col min="12" max="13" width="17.85546875" style="42" customWidth="1"/>
    <col min="14" max="16" width="20.7109375" style="42" customWidth="1"/>
    <col min="17" max="17" width="30.28515625" style="42" bestFit="1" customWidth="1"/>
    <col min="18" max="19" width="20.7109375" style="42" customWidth="1"/>
    <col min="20" max="28" width="20.7109375" style="1" customWidth="1"/>
    <col min="29" max="16384" width="10.7109375" style="1"/>
  </cols>
  <sheetData>
    <row r="1" spans="1:19" x14ac:dyDescent="0.45">
      <c r="A1" s="2"/>
      <c r="D1" s="3"/>
      <c r="E1" s="3"/>
      <c r="F1" s="3"/>
      <c r="G1" s="3"/>
      <c r="H1" s="3"/>
      <c r="I1" s="3"/>
      <c r="J1" s="4"/>
      <c r="K1" s="28"/>
      <c r="L1" s="28"/>
      <c r="M1" s="28"/>
      <c r="N1" s="29"/>
      <c r="O1" s="29"/>
      <c r="P1" s="29"/>
      <c r="Q1" s="29"/>
      <c r="R1" s="29"/>
      <c r="S1" s="29"/>
    </row>
    <row r="2" spans="1:19" ht="29.25" thickBot="1" x14ac:dyDescent="0.5">
      <c r="A2" s="56">
        <f ca="1">TODAY()</f>
        <v>43583</v>
      </c>
      <c r="D2" s="3"/>
      <c r="E2" s="3"/>
      <c r="F2" s="3"/>
      <c r="G2" s="3"/>
      <c r="H2" s="3"/>
      <c r="I2" s="3"/>
      <c r="J2" s="4"/>
      <c r="K2" s="30"/>
      <c r="L2" s="28"/>
      <c r="M2" s="28"/>
      <c r="N2" s="29"/>
      <c r="O2" s="29"/>
      <c r="P2" s="29"/>
      <c r="Q2" s="29"/>
      <c r="R2" s="29"/>
      <c r="S2" s="29"/>
    </row>
    <row r="3" spans="1:19" x14ac:dyDescent="0.45">
      <c r="D3" s="3"/>
      <c r="E3" s="3"/>
      <c r="F3" s="3"/>
      <c r="G3" s="3"/>
      <c r="H3" s="3"/>
      <c r="I3" s="3"/>
      <c r="J3" s="4" t="s">
        <v>7</v>
      </c>
      <c r="K3" s="31" t="s">
        <v>44</v>
      </c>
      <c r="L3" s="32" t="s">
        <v>45</v>
      </c>
      <c r="M3" s="28"/>
      <c r="N3" s="29"/>
      <c r="O3" s="29"/>
      <c r="P3" s="33">
        <v>2019</v>
      </c>
      <c r="Q3" s="34"/>
      <c r="R3" s="35"/>
      <c r="S3" s="29"/>
    </row>
    <row r="4" spans="1:19" x14ac:dyDescent="0.45">
      <c r="D4" s="3"/>
      <c r="E4" s="3"/>
      <c r="F4" s="3"/>
      <c r="G4" s="3"/>
      <c r="H4" s="3"/>
      <c r="I4" s="3"/>
      <c r="J4" s="4"/>
      <c r="K4" s="36">
        <f>MAX(K5:K99)</f>
        <v>43381</v>
      </c>
      <c r="L4" s="37">
        <f>SUM(L5:L143)</f>
        <v>35</v>
      </c>
      <c r="M4" s="28"/>
      <c r="N4" s="29"/>
      <c r="O4" s="38">
        <v>43504</v>
      </c>
      <c r="P4" s="39">
        <f>L4</f>
        <v>35</v>
      </c>
      <c r="Q4" s="40" t="s">
        <v>8</v>
      </c>
      <c r="R4" s="41">
        <f t="shared" ref="R4:R51" si="0">VLOOKUP(Q4,VIENNOISERIES_PRIX,2,FALSE)</f>
        <v>3.25</v>
      </c>
      <c r="S4" s="29"/>
    </row>
    <row r="5" spans="1:19" ht="29.25" thickBot="1" x14ac:dyDescent="0.5">
      <c r="D5" s="53"/>
      <c r="E5" s="45">
        <v>2019</v>
      </c>
      <c r="F5" s="44"/>
      <c r="G5" s="44"/>
      <c r="H5" s="44"/>
      <c r="I5" s="3"/>
      <c r="J5" s="4"/>
      <c r="K5" s="31">
        <v>43381</v>
      </c>
      <c r="L5" s="32">
        <v>15</v>
      </c>
      <c r="M5" s="28"/>
      <c r="N5" s="29"/>
      <c r="O5" s="38">
        <f t="shared" ref="O5:O51" si="1">O4+7</f>
        <v>43511</v>
      </c>
      <c r="P5" s="39">
        <f>P4-R5</f>
        <v>35</v>
      </c>
      <c r="Q5" s="40" t="s">
        <v>13</v>
      </c>
      <c r="R5" s="41">
        <f t="shared" si="0"/>
        <v>0</v>
      </c>
      <c r="S5" s="29"/>
    </row>
    <row r="6" spans="1:19" x14ac:dyDescent="0.45">
      <c r="D6" s="53"/>
      <c r="E6" s="46" t="s">
        <v>34</v>
      </c>
      <c r="F6" s="47" t="s">
        <v>41</v>
      </c>
      <c r="G6" s="48" t="s">
        <v>42</v>
      </c>
      <c r="H6" s="49" t="s">
        <v>43</v>
      </c>
      <c r="I6" s="3"/>
      <c r="J6" s="4"/>
      <c r="K6" s="31" t="s">
        <v>0</v>
      </c>
      <c r="L6" s="32">
        <v>20</v>
      </c>
      <c r="M6" s="28"/>
      <c r="N6" s="29"/>
      <c r="O6" s="38">
        <f t="shared" si="1"/>
        <v>43518</v>
      </c>
      <c r="P6" s="39">
        <f t="shared" ref="P6:P51" si="2">P5-R6</f>
        <v>33.85</v>
      </c>
      <c r="Q6" s="40" t="s">
        <v>10</v>
      </c>
      <c r="R6" s="41">
        <f t="shared" si="0"/>
        <v>1.1499999999999999</v>
      </c>
      <c r="S6" s="29"/>
    </row>
    <row r="7" spans="1:19" x14ac:dyDescent="0.45">
      <c r="D7" s="53"/>
      <c r="E7" s="50">
        <f>DATEVALUE("1 "&amp;$E$6&amp;$E$5)+6-MOD(WEEKDAY(DATEVALUE("1 "&amp;$E$6&amp;$E$5)),7)</f>
        <v>43623</v>
      </c>
      <c r="F7" s="54">
        <v>7.7</v>
      </c>
      <c r="G7" s="51" t="s">
        <v>4</v>
      </c>
      <c r="H7" s="52">
        <f>VLOOKUP(G7,VIENNOISERIES_PRIX,2,FALSE)</f>
        <v>2.65</v>
      </c>
      <c r="I7" s="3"/>
      <c r="J7" s="4"/>
      <c r="K7" s="31" t="s">
        <v>0</v>
      </c>
      <c r="L7" s="32">
        <v>0</v>
      </c>
      <c r="M7" s="28"/>
      <c r="N7" s="29"/>
      <c r="O7" s="38">
        <f t="shared" si="1"/>
        <v>43525</v>
      </c>
      <c r="P7" s="39">
        <f t="shared" si="2"/>
        <v>31.200000000000003</v>
      </c>
      <c r="Q7" s="40" t="s">
        <v>4</v>
      </c>
      <c r="R7" s="41">
        <f t="shared" si="0"/>
        <v>2.65</v>
      </c>
      <c r="S7" s="29"/>
    </row>
    <row r="8" spans="1:19" x14ac:dyDescent="0.45">
      <c r="D8" s="53"/>
      <c r="E8" s="50">
        <f t="shared" ref="E8:E10" si="3">E7+7</f>
        <v>43630</v>
      </c>
      <c r="F8" s="55">
        <v>6.65</v>
      </c>
      <c r="G8" s="51" t="s">
        <v>9</v>
      </c>
      <c r="H8" s="52">
        <f>VLOOKUP(G8,VIENNOISERIES_PRIX,2,FALSE)</f>
        <v>1.05</v>
      </c>
      <c r="I8" s="3"/>
      <c r="J8" s="4"/>
      <c r="K8" s="31" t="s">
        <v>0</v>
      </c>
      <c r="L8" s="32">
        <v>0</v>
      </c>
      <c r="M8" s="28"/>
      <c r="N8" s="29"/>
      <c r="O8" s="38">
        <f t="shared" si="1"/>
        <v>43532</v>
      </c>
      <c r="P8" s="39">
        <f t="shared" si="2"/>
        <v>31.200000000000003</v>
      </c>
      <c r="Q8" s="40" t="s">
        <v>23</v>
      </c>
      <c r="R8" s="41">
        <f t="shared" si="0"/>
        <v>0</v>
      </c>
      <c r="S8" s="29"/>
    </row>
    <row r="9" spans="1:19" x14ac:dyDescent="0.45">
      <c r="D9" s="53"/>
      <c r="E9" s="50">
        <f t="shared" si="3"/>
        <v>43637</v>
      </c>
      <c r="F9" s="55">
        <v>4</v>
      </c>
      <c r="G9" s="51" t="s">
        <v>4</v>
      </c>
      <c r="H9" s="52">
        <f>VLOOKUP(G9,VIENNOISERIES_PRIX,2,FALSE)</f>
        <v>2.65</v>
      </c>
      <c r="I9" s="3"/>
      <c r="J9" s="4"/>
      <c r="K9" s="31" t="s">
        <v>0</v>
      </c>
      <c r="L9" s="32">
        <v>0</v>
      </c>
      <c r="M9" s="28"/>
      <c r="N9" s="29"/>
      <c r="O9" s="38">
        <f t="shared" si="1"/>
        <v>43539</v>
      </c>
      <c r="P9" s="39">
        <f t="shared" si="2"/>
        <v>28.550000000000004</v>
      </c>
      <c r="Q9" s="40" t="s">
        <v>4</v>
      </c>
      <c r="R9" s="41">
        <f t="shared" si="0"/>
        <v>2.65</v>
      </c>
      <c r="S9" s="29"/>
    </row>
    <row r="10" spans="1:19" x14ac:dyDescent="0.45">
      <c r="D10" s="53"/>
      <c r="E10" s="50">
        <f t="shared" si="3"/>
        <v>43644</v>
      </c>
      <c r="F10" s="55">
        <v>4</v>
      </c>
      <c r="G10" s="51" t="s">
        <v>16</v>
      </c>
      <c r="H10" s="52">
        <f>VLOOKUP(G10,VIENNOISERIES_PRIX,2,FALSE)</f>
        <v>0</v>
      </c>
      <c r="I10" s="3"/>
      <c r="J10" s="4"/>
      <c r="K10" s="31" t="s">
        <v>0</v>
      </c>
      <c r="L10" s="32">
        <v>0</v>
      </c>
      <c r="M10" s="28"/>
      <c r="N10" s="29"/>
      <c r="O10" s="38">
        <f t="shared" si="1"/>
        <v>43546</v>
      </c>
      <c r="P10" s="39">
        <f t="shared" si="2"/>
        <v>26.250000000000004</v>
      </c>
      <c r="Q10" s="40" t="s">
        <v>20</v>
      </c>
      <c r="R10" s="41">
        <f t="shared" si="0"/>
        <v>2.2999999999999998</v>
      </c>
      <c r="S10" s="29"/>
    </row>
    <row r="11" spans="1:19" x14ac:dyDescent="0.45">
      <c r="D11" s="53"/>
      <c r="E11" s="50" t="str">
        <f>IF(MONTH(E10+7)=MONTH(E7),E10+7,"")</f>
        <v/>
      </c>
      <c r="F11" s="55"/>
      <c r="G11" s="51"/>
      <c r="H11" s="52" t="e">
        <f>VLOOKUP(G11,VIENNOISERIES_PRIX,2,FALSE)</f>
        <v>#N/A</v>
      </c>
      <c r="I11" s="3"/>
      <c r="J11" s="4"/>
      <c r="K11" s="31" t="s">
        <v>0</v>
      </c>
      <c r="L11" s="32">
        <v>0</v>
      </c>
      <c r="M11" s="28"/>
      <c r="N11" s="29"/>
      <c r="O11" s="38">
        <f t="shared" si="1"/>
        <v>43553</v>
      </c>
      <c r="P11" s="39">
        <f t="shared" si="2"/>
        <v>25.000000000000004</v>
      </c>
      <c r="Q11" s="40" t="s">
        <v>1</v>
      </c>
      <c r="R11" s="41">
        <f t="shared" si="0"/>
        <v>1.25</v>
      </c>
      <c r="S11" s="29"/>
    </row>
    <row r="12" spans="1:19" x14ac:dyDescent="0.45">
      <c r="D12" s="3"/>
      <c r="E12" s="3"/>
      <c r="F12" s="3"/>
      <c r="G12" s="3"/>
      <c r="H12" s="3"/>
      <c r="I12" s="3"/>
      <c r="J12" s="4"/>
      <c r="K12" s="31" t="s">
        <v>0</v>
      </c>
      <c r="L12" s="32">
        <v>0</v>
      </c>
      <c r="M12" s="28"/>
      <c r="N12" s="29"/>
      <c r="O12" s="38">
        <f t="shared" si="1"/>
        <v>43560</v>
      </c>
      <c r="P12" s="39">
        <f t="shared" si="2"/>
        <v>22.350000000000005</v>
      </c>
      <c r="Q12" s="40" t="s">
        <v>4</v>
      </c>
      <c r="R12" s="41">
        <f t="shared" si="0"/>
        <v>2.65</v>
      </c>
      <c r="S12" s="29"/>
    </row>
    <row r="13" spans="1:19" x14ac:dyDescent="0.45">
      <c r="D13" s="3"/>
      <c r="E13" s="3"/>
      <c r="F13" s="3"/>
      <c r="G13" s="3"/>
      <c r="H13" s="3"/>
      <c r="I13" s="3"/>
      <c r="J13" s="4"/>
      <c r="K13" s="31" t="s">
        <v>0</v>
      </c>
      <c r="L13" s="32">
        <v>0</v>
      </c>
      <c r="M13" s="28"/>
      <c r="N13" s="29"/>
      <c r="O13" s="38">
        <f t="shared" si="1"/>
        <v>43567</v>
      </c>
      <c r="P13" s="39">
        <f t="shared" si="2"/>
        <v>21.200000000000006</v>
      </c>
      <c r="Q13" s="40" t="s">
        <v>14</v>
      </c>
      <c r="R13" s="41">
        <f t="shared" si="0"/>
        <v>1.1499999999999999</v>
      </c>
      <c r="S13" s="29"/>
    </row>
    <row r="14" spans="1:19" x14ac:dyDescent="0.45">
      <c r="D14" s="3"/>
      <c r="E14" s="3"/>
      <c r="F14" s="3"/>
      <c r="G14" s="3"/>
      <c r="H14" s="3"/>
      <c r="I14" s="3"/>
      <c r="J14" s="4"/>
      <c r="K14" s="31" t="s">
        <v>0</v>
      </c>
      <c r="L14" s="32">
        <v>0</v>
      </c>
      <c r="M14" s="28"/>
      <c r="N14" s="29"/>
      <c r="O14" s="38">
        <f t="shared" si="1"/>
        <v>43574</v>
      </c>
      <c r="P14" s="39">
        <f t="shared" si="2"/>
        <v>20.050000000000008</v>
      </c>
      <c r="Q14" s="40" t="s">
        <v>14</v>
      </c>
      <c r="R14" s="41">
        <f t="shared" si="0"/>
        <v>1.1499999999999999</v>
      </c>
      <c r="S14" s="29"/>
    </row>
    <row r="15" spans="1:19" x14ac:dyDescent="0.45">
      <c r="D15" s="3"/>
      <c r="E15" s="3"/>
      <c r="F15" s="3"/>
      <c r="G15" s="3"/>
      <c r="H15" s="3"/>
      <c r="I15" s="3"/>
      <c r="J15" s="4"/>
      <c r="K15" s="31" t="s">
        <v>0</v>
      </c>
      <c r="L15" s="32">
        <v>0</v>
      </c>
      <c r="M15" s="28"/>
      <c r="N15" s="29"/>
      <c r="O15" s="38">
        <f t="shared" si="1"/>
        <v>43581</v>
      </c>
      <c r="P15" s="39">
        <f t="shared" si="2"/>
        <v>18.900000000000009</v>
      </c>
      <c r="Q15" s="40" t="s">
        <v>10</v>
      </c>
      <c r="R15" s="41">
        <f t="shared" si="0"/>
        <v>1.1499999999999999</v>
      </c>
      <c r="S15" s="29"/>
    </row>
    <row r="16" spans="1:19" x14ac:dyDescent="0.45">
      <c r="D16" s="3"/>
      <c r="E16" s="3"/>
      <c r="F16" s="3"/>
      <c r="G16" s="3"/>
      <c r="H16" s="3"/>
      <c r="I16" s="3"/>
      <c r="J16" s="4"/>
      <c r="K16" s="31" t="s">
        <v>0</v>
      </c>
      <c r="L16" s="32">
        <v>0</v>
      </c>
      <c r="M16" s="28"/>
      <c r="N16" s="29"/>
      <c r="O16" s="38">
        <f t="shared" si="1"/>
        <v>43588</v>
      </c>
      <c r="P16" s="39">
        <f t="shared" si="2"/>
        <v>16.250000000000011</v>
      </c>
      <c r="Q16" s="40" t="s">
        <v>4</v>
      </c>
      <c r="R16" s="41">
        <f t="shared" si="0"/>
        <v>2.65</v>
      </c>
      <c r="S16" s="29"/>
    </row>
    <row r="17" spans="4:19" x14ac:dyDescent="0.45">
      <c r="D17" s="3"/>
      <c r="E17" s="3"/>
      <c r="F17" s="3"/>
      <c r="G17" s="3"/>
      <c r="H17" s="3"/>
      <c r="I17" s="3"/>
      <c r="J17" s="4"/>
      <c r="K17" s="31" t="s">
        <v>0</v>
      </c>
      <c r="L17" s="32">
        <v>0</v>
      </c>
      <c r="M17" s="28"/>
      <c r="N17" s="29"/>
      <c r="O17" s="38">
        <f t="shared" si="1"/>
        <v>43595</v>
      </c>
      <c r="P17" s="39">
        <f t="shared" si="2"/>
        <v>16.250000000000011</v>
      </c>
      <c r="Q17" s="40" t="s">
        <v>23</v>
      </c>
      <c r="R17" s="41">
        <f t="shared" si="0"/>
        <v>0</v>
      </c>
      <c r="S17" s="29"/>
    </row>
    <row r="18" spans="4:19" x14ac:dyDescent="0.45">
      <c r="D18" s="3"/>
      <c r="E18" s="3"/>
      <c r="F18" s="3"/>
      <c r="G18" s="3"/>
      <c r="H18" s="3"/>
      <c r="I18" s="3"/>
      <c r="J18" s="4"/>
      <c r="K18" s="31" t="s">
        <v>0</v>
      </c>
      <c r="L18" s="32">
        <v>0</v>
      </c>
      <c r="M18" s="28"/>
      <c r="N18" s="29"/>
      <c r="O18" s="38">
        <f t="shared" si="1"/>
        <v>43602</v>
      </c>
      <c r="P18" s="39">
        <f t="shared" si="2"/>
        <v>13.95000000000001</v>
      </c>
      <c r="Q18" s="40" t="s">
        <v>17</v>
      </c>
      <c r="R18" s="41">
        <f t="shared" si="0"/>
        <v>2.2999999999999998</v>
      </c>
      <c r="S18" s="29"/>
    </row>
    <row r="19" spans="4:19" x14ac:dyDescent="0.45">
      <c r="D19" s="3"/>
      <c r="E19" s="3"/>
      <c r="F19" s="3"/>
      <c r="G19" s="3"/>
      <c r="H19" s="3"/>
      <c r="I19" s="3"/>
      <c r="J19" s="4"/>
      <c r="K19" s="31" t="s">
        <v>0</v>
      </c>
      <c r="L19" s="32">
        <v>0</v>
      </c>
      <c r="M19" s="28"/>
      <c r="N19" s="29"/>
      <c r="O19" s="38">
        <f t="shared" si="1"/>
        <v>43609</v>
      </c>
      <c r="P19" s="39">
        <f t="shared" si="2"/>
        <v>11.650000000000009</v>
      </c>
      <c r="Q19" s="40" t="s">
        <v>20</v>
      </c>
      <c r="R19" s="41">
        <f t="shared" si="0"/>
        <v>2.2999999999999998</v>
      </c>
      <c r="S19" s="29"/>
    </row>
    <row r="20" spans="4:19" x14ac:dyDescent="0.45">
      <c r="J20" s="4"/>
      <c r="K20" s="31" t="s">
        <v>0</v>
      </c>
      <c r="L20" s="32">
        <v>0</v>
      </c>
      <c r="M20" s="28"/>
      <c r="N20" s="29"/>
      <c r="O20" s="38">
        <f t="shared" si="1"/>
        <v>43616</v>
      </c>
      <c r="P20" s="39">
        <f t="shared" si="2"/>
        <v>10.350000000000009</v>
      </c>
      <c r="Q20" s="40" t="s">
        <v>12</v>
      </c>
      <c r="R20" s="41">
        <f t="shared" si="0"/>
        <v>1.3</v>
      </c>
      <c r="S20" s="29"/>
    </row>
    <row r="21" spans="4:19" x14ac:dyDescent="0.45">
      <c r="J21" s="4"/>
      <c r="K21" s="31" t="s">
        <v>0</v>
      </c>
      <c r="L21" s="32">
        <v>0</v>
      </c>
      <c r="M21" s="28"/>
      <c r="N21" s="29"/>
      <c r="O21" s="38">
        <f t="shared" si="1"/>
        <v>43623</v>
      </c>
      <c r="P21" s="39">
        <f t="shared" si="2"/>
        <v>7.7000000000000082</v>
      </c>
      <c r="Q21" s="40" t="s">
        <v>4</v>
      </c>
      <c r="R21" s="41">
        <f t="shared" si="0"/>
        <v>2.65</v>
      </c>
      <c r="S21" s="29"/>
    </row>
    <row r="22" spans="4:19" x14ac:dyDescent="0.45">
      <c r="J22" s="4"/>
      <c r="K22" s="31" t="s">
        <v>0</v>
      </c>
      <c r="L22" s="32">
        <v>0</v>
      </c>
      <c r="M22" s="28"/>
      <c r="N22" s="29"/>
      <c r="O22" s="38">
        <f t="shared" si="1"/>
        <v>43630</v>
      </c>
      <c r="P22" s="39">
        <f t="shared" si="2"/>
        <v>6.6500000000000083</v>
      </c>
      <c r="Q22" s="40" t="s">
        <v>9</v>
      </c>
      <c r="R22" s="41">
        <f t="shared" si="0"/>
        <v>1.05</v>
      </c>
      <c r="S22" s="29"/>
    </row>
    <row r="23" spans="4:19" x14ac:dyDescent="0.45">
      <c r="J23" s="4"/>
      <c r="K23" s="31" t="s">
        <v>0</v>
      </c>
      <c r="L23" s="32">
        <v>0</v>
      </c>
      <c r="M23" s="28"/>
      <c r="N23" s="29"/>
      <c r="O23" s="38">
        <f t="shared" si="1"/>
        <v>43637</v>
      </c>
      <c r="P23" s="39">
        <f t="shared" si="2"/>
        <v>4.0000000000000089</v>
      </c>
      <c r="Q23" s="40" t="s">
        <v>4</v>
      </c>
      <c r="R23" s="41">
        <f t="shared" si="0"/>
        <v>2.65</v>
      </c>
      <c r="S23" s="29"/>
    </row>
    <row r="24" spans="4:19" x14ac:dyDescent="0.45">
      <c r="J24" s="4"/>
      <c r="K24" s="31" t="s">
        <v>0</v>
      </c>
      <c r="L24" s="32">
        <v>0</v>
      </c>
      <c r="M24" s="28"/>
      <c r="N24" s="29"/>
      <c r="O24" s="38">
        <f t="shared" si="1"/>
        <v>43644</v>
      </c>
      <c r="P24" s="39">
        <f t="shared" si="2"/>
        <v>4.0000000000000089</v>
      </c>
      <c r="Q24" s="40" t="s">
        <v>16</v>
      </c>
      <c r="R24" s="41">
        <f t="shared" si="0"/>
        <v>0</v>
      </c>
      <c r="S24" s="29"/>
    </row>
    <row r="25" spans="4:19" x14ac:dyDescent="0.45">
      <c r="J25" s="4"/>
      <c r="K25" s="31" t="s">
        <v>0</v>
      </c>
      <c r="L25" s="32">
        <v>0</v>
      </c>
      <c r="M25" s="28"/>
      <c r="N25" s="29"/>
      <c r="O25" s="38">
        <f t="shared" si="1"/>
        <v>43651</v>
      </c>
      <c r="P25" s="39">
        <f t="shared" si="2"/>
        <v>1.350000000000009</v>
      </c>
      <c r="Q25" s="40" t="s">
        <v>4</v>
      </c>
      <c r="R25" s="41">
        <f t="shared" si="0"/>
        <v>2.65</v>
      </c>
      <c r="S25" s="29"/>
    </row>
    <row r="26" spans="4:19" x14ac:dyDescent="0.45">
      <c r="J26" s="4"/>
      <c r="K26" s="31" t="s">
        <v>0</v>
      </c>
      <c r="L26" s="32">
        <v>0</v>
      </c>
      <c r="M26" s="28"/>
      <c r="N26" s="29"/>
      <c r="O26" s="38">
        <f t="shared" si="1"/>
        <v>43658</v>
      </c>
      <c r="P26" s="39">
        <f t="shared" si="2"/>
        <v>1.350000000000009</v>
      </c>
      <c r="Q26" s="40" t="s">
        <v>23</v>
      </c>
      <c r="R26" s="41">
        <f t="shared" si="0"/>
        <v>0</v>
      </c>
      <c r="S26" s="29"/>
    </row>
    <row r="27" spans="4:19" x14ac:dyDescent="0.45">
      <c r="J27" s="4"/>
      <c r="K27" s="31" t="s">
        <v>0</v>
      </c>
      <c r="L27" s="32">
        <v>0</v>
      </c>
      <c r="M27" s="28"/>
      <c r="N27" s="29"/>
      <c r="O27" s="38">
        <f t="shared" si="1"/>
        <v>43665</v>
      </c>
      <c r="P27" s="39">
        <f t="shared" si="2"/>
        <v>-1.2999999999999909</v>
      </c>
      <c r="Q27" s="40" t="s">
        <v>4</v>
      </c>
      <c r="R27" s="41">
        <f t="shared" si="0"/>
        <v>2.65</v>
      </c>
      <c r="S27" s="29"/>
    </row>
    <row r="28" spans="4:19" x14ac:dyDescent="0.45">
      <c r="J28" s="4"/>
      <c r="K28" s="31" t="s">
        <v>0</v>
      </c>
      <c r="L28" s="32">
        <v>0</v>
      </c>
      <c r="M28" s="28"/>
      <c r="N28" s="29"/>
      <c r="O28" s="38">
        <f t="shared" si="1"/>
        <v>43672</v>
      </c>
      <c r="P28" s="39">
        <f t="shared" si="2"/>
        <v>-3.5999999999999908</v>
      </c>
      <c r="Q28" s="40" t="s">
        <v>20</v>
      </c>
      <c r="R28" s="41">
        <f t="shared" si="0"/>
        <v>2.2999999999999998</v>
      </c>
      <c r="S28" s="29"/>
    </row>
    <row r="29" spans="4:19" x14ac:dyDescent="0.45">
      <c r="J29" s="4"/>
      <c r="K29" s="31" t="s">
        <v>0</v>
      </c>
      <c r="L29" s="32">
        <v>0</v>
      </c>
      <c r="M29" s="28"/>
      <c r="N29" s="29"/>
      <c r="O29" s="38">
        <f t="shared" si="1"/>
        <v>43679</v>
      </c>
      <c r="P29" s="39">
        <f t="shared" si="2"/>
        <v>-6.2499999999999911</v>
      </c>
      <c r="Q29" s="40" t="s">
        <v>15</v>
      </c>
      <c r="R29" s="41">
        <f t="shared" si="0"/>
        <v>2.65</v>
      </c>
      <c r="S29" s="29"/>
    </row>
    <row r="30" spans="4:19" x14ac:dyDescent="0.45">
      <c r="J30" s="4"/>
      <c r="K30" s="31" t="s">
        <v>0</v>
      </c>
      <c r="L30" s="32">
        <v>0</v>
      </c>
      <c r="M30" s="28"/>
      <c r="N30" s="29"/>
      <c r="O30" s="38">
        <f t="shared" si="1"/>
        <v>43686</v>
      </c>
      <c r="P30" s="39">
        <f t="shared" si="2"/>
        <v>-6.2499999999999911</v>
      </c>
      <c r="Q30" s="40" t="s">
        <v>13</v>
      </c>
      <c r="R30" s="41">
        <f t="shared" si="0"/>
        <v>0</v>
      </c>
      <c r="S30" s="29"/>
    </row>
    <row r="31" spans="4:19" x14ac:dyDescent="0.45">
      <c r="J31" s="4"/>
      <c r="K31" s="31" t="s">
        <v>0</v>
      </c>
      <c r="L31" s="32">
        <v>0</v>
      </c>
      <c r="M31" s="28"/>
      <c r="N31" s="29"/>
      <c r="O31" s="38">
        <f t="shared" si="1"/>
        <v>43693</v>
      </c>
      <c r="P31" s="39">
        <f t="shared" si="2"/>
        <v>-6.2499999999999911</v>
      </c>
      <c r="Q31" s="40" t="s">
        <v>13</v>
      </c>
      <c r="R31" s="41">
        <f t="shared" si="0"/>
        <v>0</v>
      </c>
      <c r="S31" s="29"/>
    </row>
    <row r="32" spans="4:19" x14ac:dyDescent="0.45">
      <c r="J32" s="4"/>
      <c r="K32" s="31" t="s">
        <v>0</v>
      </c>
      <c r="L32" s="32">
        <v>0</v>
      </c>
      <c r="M32" s="28"/>
      <c r="N32" s="29"/>
      <c r="O32" s="38">
        <f t="shared" si="1"/>
        <v>43700</v>
      </c>
      <c r="P32" s="39">
        <f t="shared" si="2"/>
        <v>-6.2499999999999911</v>
      </c>
      <c r="Q32" s="40" t="s">
        <v>13</v>
      </c>
      <c r="R32" s="41">
        <f t="shared" si="0"/>
        <v>0</v>
      </c>
      <c r="S32" s="29"/>
    </row>
    <row r="33" spans="10:19" x14ac:dyDescent="0.45">
      <c r="J33" s="4"/>
      <c r="K33" s="31" t="s">
        <v>0</v>
      </c>
      <c r="L33" s="32">
        <v>0</v>
      </c>
      <c r="M33" s="28"/>
      <c r="N33" s="29"/>
      <c r="O33" s="38">
        <f t="shared" si="1"/>
        <v>43707</v>
      </c>
      <c r="P33" s="39">
        <f t="shared" si="2"/>
        <v>-6.2499999999999911</v>
      </c>
      <c r="Q33" s="40" t="s">
        <v>13</v>
      </c>
      <c r="R33" s="41">
        <f t="shared" si="0"/>
        <v>0</v>
      </c>
      <c r="S33" s="29"/>
    </row>
    <row r="34" spans="10:19" x14ac:dyDescent="0.45">
      <c r="J34" s="4"/>
      <c r="K34" s="31" t="s">
        <v>0</v>
      </c>
      <c r="L34" s="32">
        <v>0</v>
      </c>
      <c r="M34" s="28"/>
      <c r="N34" s="29"/>
      <c r="O34" s="38">
        <f t="shared" si="1"/>
        <v>43714</v>
      </c>
      <c r="P34" s="39">
        <f t="shared" si="2"/>
        <v>-8.8999999999999915</v>
      </c>
      <c r="Q34" s="40" t="s">
        <v>4</v>
      </c>
      <c r="R34" s="41">
        <f t="shared" si="0"/>
        <v>2.65</v>
      </c>
      <c r="S34" s="29"/>
    </row>
    <row r="35" spans="10:19" x14ac:dyDescent="0.45">
      <c r="J35" s="4"/>
      <c r="K35" s="31" t="s">
        <v>0</v>
      </c>
      <c r="L35" s="32">
        <v>0</v>
      </c>
      <c r="M35" s="28"/>
      <c r="N35" s="29"/>
      <c r="O35" s="38">
        <f t="shared" si="1"/>
        <v>43721</v>
      </c>
      <c r="P35" s="39">
        <f t="shared" si="2"/>
        <v>-9.9499999999999922</v>
      </c>
      <c r="Q35" s="40" t="s">
        <v>9</v>
      </c>
      <c r="R35" s="41">
        <f t="shared" si="0"/>
        <v>1.05</v>
      </c>
      <c r="S35" s="29"/>
    </row>
    <row r="36" spans="10:19" x14ac:dyDescent="0.45">
      <c r="J36" s="4"/>
      <c r="K36" s="31" t="s">
        <v>0</v>
      </c>
      <c r="L36" s="32">
        <v>0</v>
      </c>
      <c r="M36" s="28"/>
      <c r="N36" s="29"/>
      <c r="O36" s="38">
        <f t="shared" si="1"/>
        <v>43728</v>
      </c>
      <c r="P36" s="39">
        <f t="shared" si="2"/>
        <v>-11.249999999999993</v>
      </c>
      <c r="Q36" s="40" t="s">
        <v>12</v>
      </c>
      <c r="R36" s="41">
        <f t="shared" si="0"/>
        <v>1.3</v>
      </c>
      <c r="S36" s="29"/>
    </row>
    <row r="37" spans="10:19" x14ac:dyDescent="0.45">
      <c r="J37" s="4"/>
      <c r="K37" s="31" t="s">
        <v>0</v>
      </c>
      <c r="L37" s="32">
        <v>0</v>
      </c>
      <c r="M37" s="28"/>
      <c r="N37" s="29"/>
      <c r="O37" s="38">
        <f t="shared" si="1"/>
        <v>43735</v>
      </c>
      <c r="P37" s="39">
        <f t="shared" si="2"/>
        <v>-13.549999999999994</v>
      </c>
      <c r="Q37" s="40" t="s">
        <v>20</v>
      </c>
      <c r="R37" s="41">
        <f t="shared" si="0"/>
        <v>2.2999999999999998</v>
      </c>
      <c r="S37" s="29"/>
    </row>
    <row r="38" spans="10:19" x14ac:dyDescent="0.45">
      <c r="J38" s="4"/>
      <c r="K38" s="31" t="s">
        <v>0</v>
      </c>
      <c r="L38" s="32">
        <v>0</v>
      </c>
      <c r="M38" s="28"/>
      <c r="N38" s="29"/>
      <c r="O38" s="38">
        <f t="shared" si="1"/>
        <v>43742</v>
      </c>
      <c r="P38" s="39">
        <f t="shared" si="2"/>
        <v>-16.199999999999992</v>
      </c>
      <c r="Q38" s="40" t="s">
        <v>4</v>
      </c>
      <c r="R38" s="41">
        <f t="shared" si="0"/>
        <v>2.65</v>
      </c>
      <c r="S38" s="29"/>
    </row>
    <row r="39" spans="10:19" x14ac:dyDescent="0.45">
      <c r="J39" s="4"/>
      <c r="K39" s="31" t="s">
        <v>0</v>
      </c>
      <c r="L39" s="32">
        <v>0</v>
      </c>
      <c r="M39" s="28"/>
      <c r="N39" s="29"/>
      <c r="O39" s="38">
        <f t="shared" si="1"/>
        <v>43749</v>
      </c>
      <c r="P39" s="39">
        <f t="shared" si="2"/>
        <v>-16.199999999999992</v>
      </c>
      <c r="Q39" s="40" t="s">
        <v>23</v>
      </c>
      <c r="R39" s="41">
        <f t="shared" si="0"/>
        <v>0</v>
      </c>
      <c r="S39" s="29"/>
    </row>
    <row r="40" spans="10:19" x14ac:dyDescent="0.45">
      <c r="J40" s="4"/>
      <c r="K40" s="31" t="s">
        <v>0</v>
      </c>
      <c r="L40" s="32">
        <v>0</v>
      </c>
      <c r="M40" s="28"/>
      <c r="N40" s="29"/>
      <c r="O40" s="38">
        <f t="shared" si="1"/>
        <v>43756</v>
      </c>
      <c r="P40" s="39">
        <f t="shared" si="2"/>
        <v>-18.849999999999991</v>
      </c>
      <c r="Q40" s="40" t="s">
        <v>4</v>
      </c>
      <c r="R40" s="41">
        <f t="shared" si="0"/>
        <v>2.65</v>
      </c>
      <c r="S40" s="29"/>
    </row>
    <row r="41" spans="10:19" x14ac:dyDescent="0.45">
      <c r="J41" s="4"/>
      <c r="K41" s="31" t="s">
        <v>0</v>
      </c>
      <c r="L41" s="32">
        <v>0</v>
      </c>
      <c r="M41" s="28"/>
      <c r="N41" s="29"/>
      <c r="O41" s="38">
        <f t="shared" si="1"/>
        <v>43763</v>
      </c>
      <c r="P41" s="39">
        <f t="shared" si="2"/>
        <v>-21.149999999999991</v>
      </c>
      <c r="Q41" s="40" t="s">
        <v>20</v>
      </c>
      <c r="R41" s="41">
        <f t="shared" si="0"/>
        <v>2.2999999999999998</v>
      </c>
      <c r="S41" s="29"/>
    </row>
    <row r="42" spans="10:19" x14ac:dyDescent="0.45">
      <c r="J42" s="4"/>
      <c r="K42" s="31" t="s">
        <v>0</v>
      </c>
      <c r="L42" s="32">
        <v>0</v>
      </c>
      <c r="M42" s="28"/>
      <c r="N42" s="29"/>
      <c r="O42" s="38">
        <f t="shared" si="1"/>
        <v>43770</v>
      </c>
      <c r="P42" s="39">
        <f t="shared" si="2"/>
        <v>-21.149999999999991</v>
      </c>
      <c r="Q42" s="40" t="s">
        <v>13</v>
      </c>
      <c r="R42" s="41">
        <f t="shared" si="0"/>
        <v>0</v>
      </c>
      <c r="S42" s="29"/>
    </row>
    <row r="43" spans="10:19" x14ac:dyDescent="0.45">
      <c r="J43" s="4"/>
      <c r="K43" s="31" t="s">
        <v>0</v>
      </c>
      <c r="L43" s="32">
        <v>0</v>
      </c>
      <c r="M43" s="28"/>
      <c r="N43" s="29"/>
      <c r="O43" s="38">
        <f t="shared" si="1"/>
        <v>43777</v>
      </c>
      <c r="P43" s="39">
        <f t="shared" si="2"/>
        <v>-21.149999999999991</v>
      </c>
      <c r="Q43" s="40" t="s">
        <v>13</v>
      </c>
      <c r="R43" s="41">
        <f t="shared" si="0"/>
        <v>0</v>
      </c>
      <c r="S43" s="29"/>
    </row>
    <row r="44" spans="10:19" x14ac:dyDescent="0.45">
      <c r="J44" s="4"/>
      <c r="K44" s="31" t="s">
        <v>0</v>
      </c>
      <c r="L44" s="32">
        <v>0</v>
      </c>
      <c r="M44" s="28"/>
      <c r="N44" s="29"/>
      <c r="O44" s="38">
        <f t="shared" si="1"/>
        <v>43784</v>
      </c>
      <c r="P44" s="39">
        <f t="shared" si="2"/>
        <v>-23.449999999999992</v>
      </c>
      <c r="Q44" s="40" t="s">
        <v>19</v>
      </c>
      <c r="R44" s="41">
        <f t="shared" si="0"/>
        <v>2.2999999999999998</v>
      </c>
      <c r="S44" s="29"/>
    </row>
    <row r="45" spans="10:19" x14ac:dyDescent="0.45">
      <c r="J45" s="4"/>
      <c r="K45" s="31" t="s">
        <v>0</v>
      </c>
      <c r="L45" s="32">
        <v>0</v>
      </c>
      <c r="M45" s="28"/>
      <c r="N45" s="29"/>
      <c r="O45" s="38">
        <f t="shared" si="1"/>
        <v>43791</v>
      </c>
      <c r="P45" s="39">
        <f t="shared" si="2"/>
        <v>-23.449999999999992</v>
      </c>
      <c r="Q45" s="40" t="s">
        <v>13</v>
      </c>
      <c r="R45" s="41">
        <f t="shared" si="0"/>
        <v>0</v>
      </c>
      <c r="S45" s="29"/>
    </row>
    <row r="46" spans="10:19" x14ac:dyDescent="0.45">
      <c r="J46" s="4"/>
      <c r="K46" s="31" t="s">
        <v>0</v>
      </c>
      <c r="L46" s="32">
        <v>0</v>
      </c>
      <c r="M46" s="28"/>
      <c r="N46" s="29"/>
      <c r="O46" s="38">
        <f t="shared" si="1"/>
        <v>43798</v>
      </c>
      <c r="P46" s="39">
        <f t="shared" si="2"/>
        <v>-23.449999999999992</v>
      </c>
      <c r="Q46" s="40" t="s">
        <v>13</v>
      </c>
      <c r="R46" s="41">
        <f t="shared" si="0"/>
        <v>0</v>
      </c>
      <c r="S46" s="29"/>
    </row>
    <row r="47" spans="10:19" x14ac:dyDescent="0.45">
      <c r="J47" s="4"/>
      <c r="K47" s="31" t="s">
        <v>0</v>
      </c>
      <c r="L47" s="32">
        <v>0</v>
      </c>
      <c r="M47" s="28"/>
      <c r="N47" s="29"/>
      <c r="O47" s="38">
        <f t="shared" si="1"/>
        <v>43805</v>
      </c>
      <c r="P47" s="39">
        <f t="shared" si="2"/>
        <v>-26.099999999999991</v>
      </c>
      <c r="Q47" s="40" t="s">
        <v>4</v>
      </c>
      <c r="R47" s="41">
        <f t="shared" si="0"/>
        <v>2.65</v>
      </c>
      <c r="S47" s="29"/>
    </row>
    <row r="48" spans="10:19" x14ac:dyDescent="0.45">
      <c r="J48" s="4"/>
      <c r="K48" s="31" t="s">
        <v>0</v>
      </c>
      <c r="L48" s="32">
        <v>0</v>
      </c>
      <c r="M48" s="28"/>
      <c r="N48" s="29"/>
      <c r="O48" s="38">
        <f t="shared" si="1"/>
        <v>43812</v>
      </c>
      <c r="P48" s="39">
        <f t="shared" si="2"/>
        <v>-26.099999999999991</v>
      </c>
      <c r="Q48" s="40" t="s">
        <v>23</v>
      </c>
      <c r="R48" s="41">
        <f t="shared" si="0"/>
        <v>0</v>
      </c>
      <c r="S48" s="29"/>
    </row>
    <row r="49" spans="10:19" x14ac:dyDescent="0.45">
      <c r="J49" s="4"/>
      <c r="K49" s="31" t="s">
        <v>0</v>
      </c>
      <c r="L49" s="32">
        <v>0</v>
      </c>
      <c r="M49" s="28"/>
      <c r="N49" s="29"/>
      <c r="O49" s="38">
        <f t="shared" si="1"/>
        <v>43819</v>
      </c>
      <c r="P49" s="39">
        <f t="shared" si="2"/>
        <v>-28.749999999999989</v>
      </c>
      <c r="Q49" s="40" t="s">
        <v>4</v>
      </c>
      <c r="R49" s="41">
        <f t="shared" si="0"/>
        <v>2.65</v>
      </c>
      <c r="S49" s="29"/>
    </row>
    <row r="50" spans="10:19" x14ac:dyDescent="0.45">
      <c r="J50" s="4"/>
      <c r="K50" s="31" t="s">
        <v>0</v>
      </c>
      <c r="L50" s="32">
        <v>0</v>
      </c>
      <c r="M50" s="28"/>
      <c r="N50" s="29"/>
      <c r="O50" s="38">
        <f t="shared" si="1"/>
        <v>43826</v>
      </c>
      <c r="P50" s="39">
        <f t="shared" si="2"/>
        <v>-28.749999999999989</v>
      </c>
      <c r="Q50" s="40" t="s">
        <v>23</v>
      </c>
      <c r="R50" s="41">
        <f t="shared" si="0"/>
        <v>0</v>
      </c>
      <c r="S50" s="29"/>
    </row>
    <row r="51" spans="10:19" x14ac:dyDescent="0.45">
      <c r="J51" s="4"/>
      <c r="K51" s="31" t="s">
        <v>0</v>
      </c>
      <c r="L51" s="32">
        <v>0</v>
      </c>
      <c r="M51" s="28"/>
      <c r="N51" s="29"/>
      <c r="O51" s="38">
        <f t="shared" si="1"/>
        <v>43833</v>
      </c>
      <c r="P51" s="39">
        <f t="shared" si="2"/>
        <v>-28.749999999999989</v>
      </c>
      <c r="Q51" s="40" t="s">
        <v>13</v>
      </c>
      <c r="R51" s="41">
        <f t="shared" si="0"/>
        <v>0</v>
      </c>
      <c r="S51" s="29"/>
    </row>
    <row r="52" spans="10:19" x14ac:dyDescent="0.45">
      <c r="J52" s="4"/>
      <c r="K52" s="31" t="s">
        <v>0</v>
      </c>
      <c r="L52" s="32">
        <v>0</v>
      </c>
      <c r="M52" s="28"/>
      <c r="N52" s="29"/>
      <c r="S52" s="29"/>
    </row>
    <row r="53" spans="10:19" x14ac:dyDescent="0.45">
      <c r="J53" s="4"/>
      <c r="K53" s="31" t="s">
        <v>0</v>
      </c>
      <c r="L53" s="32">
        <v>0</v>
      </c>
      <c r="M53" s="28"/>
      <c r="N53" s="29"/>
      <c r="S53" s="29"/>
    </row>
    <row r="54" spans="10:19" x14ac:dyDescent="0.45">
      <c r="J54" s="4"/>
      <c r="K54" s="31" t="s">
        <v>0</v>
      </c>
      <c r="L54" s="32">
        <v>0</v>
      </c>
      <c r="M54" s="28"/>
      <c r="N54" s="29"/>
      <c r="S54" s="29"/>
    </row>
    <row r="55" spans="10:19" x14ac:dyDescent="0.45">
      <c r="J55" s="4"/>
      <c r="K55" s="31" t="s">
        <v>0</v>
      </c>
      <c r="L55" s="32">
        <v>0</v>
      </c>
      <c r="M55" s="28"/>
      <c r="N55" s="29"/>
      <c r="O55" s="38"/>
      <c r="P55" s="29"/>
      <c r="Q55" s="29"/>
      <c r="R55" s="29"/>
      <c r="S55" s="29"/>
    </row>
    <row r="56" spans="10:19" x14ac:dyDescent="0.45">
      <c r="J56" s="4"/>
      <c r="K56" s="31" t="s">
        <v>0</v>
      </c>
      <c r="L56" s="32">
        <v>0</v>
      </c>
      <c r="M56" s="28"/>
      <c r="N56" s="29"/>
      <c r="O56" s="29"/>
      <c r="P56" s="29"/>
      <c r="Q56" s="29"/>
      <c r="R56" s="29"/>
      <c r="S56" s="29"/>
    </row>
    <row r="57" spans="10:19" x14ac:dyDescent="0.45">
      <c r="J57" s="4"/>
      <c r="K57" s="31" t="s">
        <v>0</v>
      </c>
      <c r="L57" s="32">
        <v>0</v>
      </c>
      <c r="M57" s="28"/>
      <c r="N57" s="29"/>
      <c r="O57" s="29"/>
      <c r="P57" s="29"/>
      <c r="Q57" s="29"/>
      <c r="R57" s="29"/>
      <c r="S57" s="29"/>
    </row>
    <row r="58" spans="10:19" x14ac:dyDescent="0.45">
      <c r="J58" s="4"/>
      <c r="K58" s="31" t="s">
        <v>0</v>
      </c>
      <c r="L58" s="32">
        <v>0</v>
      </c>
      <c r="M58" s="28"/>
      <c r="N58" s="29"/>
      <c r="O58" s="29"/>
      <c r="P58" s="29"/>
      <c r="Q58" s="29"/>
      <c r="R58" s="29"/>
      <c r="S58" s="29"/>
    </row>
    <row r="59" spans="10:19" x14ac:dyDescent="0.45">
      <c r="J59" s="4"/>
      <c r="K59" s="31" t="s">
        <v>0</v>
      </c>
      <c r="L59" s="32">
        <v>0</v>
      </c>
      <c r="M59" s="28"/>
      <c r="N59" s="29"/>
      <c r="O59" s="29"/>
      <c r="P59" s="29"/>
      <c r="Q59" s="29"/>
      <c r="R59" s="29"/>
      <c r="S59" s="29"/>
    </row>
    <row r="60" spans="10:19" x14ac:dyDescent="0.45">
      <c r="J60" s="4"/>
      <c r="K60" s="31" t="s">
        <v>0</v>
      </c>
      <c r="L60" s="32">
        <v>0</v>
      </c>
      <c r="M60" s="28"/>
      <c r="N60" s="29"/>
      <c r="O60" s="29"/>
      <c r="P60" s="29"/>
      <c r="Q60" s="29"/>
      <c r="R60" s="29"/>
      <c r="S60" s="29"/>
    </row>
    <row r="61" spans="10:19" x14ac:dyDescent="0.45">
      <c r="J61" s="4"/>
      <c r="K61" s="31" t="s">
        <v>0</v>
      </c>
      <c r="L61" s="32">
        <v>0</v>
      </c>
      <c r="M61" s="28"/>
      <c r="N61" s="29"/>
      <c r="O61" s="29"/>
      <c r="P61" s="29"/>
      <c r="Q61" s="29"/>
      <c r="R61" s="29"/>
      <c r="S61" s="29"/>
    </row>
    <row r="62" spans="10:19" x14ac:dyDescent="0.45">
      <c r="J62" s="4"/>
      <c r="K62" s="31" t="s">
        <v>0</v>
      </c>
      <c r="L62" s="32">
        <v>0</v>
      </c>
      <c r="M62" s="28"/>
      <c r="N62" s="29"/>
      <c r="O62" s="29"/>
      <c r="P62" s="29"/>
      <c r="Q62" s="29"/>
      <c r="R62" s="29"/>
      <c r="S62" s="29"/>
    </row>
    <row r="63" spans="10:19" x14ac:dyDescent="0.45">
      <c r="J63" s="4"/>
      <c r="K63" s="31" t="s">
        <v>0</v>
      </c>
      <c r="L63" s="32">
        <v>0</v>
      </c>
      <c r="M63" s="28"/>
      <c r="N63" s="29"/>
      <c r="O63" s="29"/>
      <c r="P63" s="29"/>
      <c r="Q63" s="29"/>
      <c r="R63" s="29"/>
      <c r="S63" s="29"/>
    </row>
    <row r="64" spans="10:19" x14ac:dyDescent="0.45">
      <c r="J64" s="4"/>
      <c r="K64" s="31" t="s">
        <v>0</v>
      </c>
      <c r="L64" s="32">
        <v>0</v>
      </c>
      <c r="M64" s="28"/>
      <c r="N64" s="29"/>
      <c r="O64" s="29"/>
      <c r="P64" s="29"/>
      <c r="Q64" s="29"/>
      <c r="R64" s="29"/>
      <c r="S64" s="29"/>
    </row>
    <row r="65" spans="10:19" x14ac:dyDescent="0.45">
      <c r="J65" s="4"/>
      <c r="K65" s="31" t="s">
        <v>0</v>
      </c>
      <c r="L65" s="32">
        <v>0</v>
      </c>
      <c r="M65" s="28"/>
      <c r="N65" s="29"/>
      <c r="O65" s="29"/>
      <c r="P65" s="29"/>
      <c r="Q65" s="29"/>
      <c r="R65" s="29"/>
      <c r="S65" s="29"/>
    </row>
    <row r="66" spans="10:19" x14ac:dyDescent="0.45">
      <c r="J66" s="4"/>
      <c r="K66" s="31" t="s">
        <v>0</v>
      </c>
      <c r="L66" s="32">
        <v>0</v>
      </c>
      <c r="M66" s="28"/>
      <c r="N66" s="29"/>
      <c r="O66" s="29"/>
      <c r="P66" s="29"/>
      <c r="Q66" s="29"/>
      <c r="R66" s="29"/>
      <c r="S66" s="29"/>
    </row>
    <row r="67" spans="10:19" x14ac:dyDescent="0.45">
      <c r="J67" s="4"/>
      <c r="K67" s="31" t="s">
        <v>0</v>
      </c>
      <c r="L67" s="32">
        <v>0</v>
      </c>
      <c r="M67" s="28"/>
      <c r="N67" s="29"/>
      <c r="O67" s="29"/>
      <c r="P67" s="29"/>
      <c r="Q67" s="29"/>
      <c r="R67" s="29"/>
      <c r="S67" s="29"/>
    </row>
    <row r="68" spans="10:19" x14ac:dyDescent="0.45">
      <c r="J68" s="4"/>
      <c r="K68" s="31" t="s">
        <v>0</v>
      </c>
      <c r="L68" s="32">
        <v>0</v>
      </c>
      <c r="M68" s="28"/>
      <c r="N68" s="29"/>
      <c r="O68" s="29"/>
      <c r="P68" s="29"/>
      <c r="Q68" s="29"/>
      <c r="R68" s="29"/>
      <c r="S68" s="29"/>
    </row>
    <row r="69" spans="10:19" x14ac:dyDescent="0.45">
      <c r="J69" s="4"/>
      <c r="K69" s="31" t="s">
        <v>0</v>
      </c>
      <c r="L69" s="32">
        <v>0</v>
      </c>
      <c r="M69" s="28"/>
      <c r="N69" s="29"/>
      <c r="O69" s="29"/>
      <c r="P69" s="29"/>
      <c r="Q69" s="29"/>
      <c r="R69" s="29"/>
      <c r="S69" s="29"/>
    </row>
    <row r="70" spans="10:19" x14ac:dyDescent="0.45">
      <c r="J70" s="4"/>
      <c r="K70" s="31" t="s">
        <v>0</v>
      </c>
      <c r="L70" s="32">
        <v>0</v>
      </c>
      <c r="M70" s="28"/>
      <c r="N70" s="29"/>
      <c r="O70" s="29"/>
      <c r="P70" s="29"/>
      <c r="Q70" s="29"/>
      <c r="R70" s="29"/>
      <c r="S70" s="29"/>
    </row>
    <row r="71" spans="10:19" x14ac:dyDescent="0.45">
      <c r="J71" s="4"/>
      <c r="K71" s="31" t="s">
        <v>0</v>
      </c>
      <c r="L71" s="32">
        <v>0</v>
      </c>
      <c r="M71" s="28"/>
      <c r="N71" s="29"/>
      <c r="O71" s="29"/>
      <c r="P71" s="29"/>
      <c r="Q71" s="29"/>
      <c r="R71" s="29"/>
      <c r="S71" s="29"/>
    </row>
    <row r="72" spans="10:19" x14ac:dyDescent="0.45">
      <c r="J72" s="4"/>
      <c r="K72" s="31" t="s">
        <v>0</v>
      </c>
      <c r="L72" s="32">
        <v>0</v>
      </c>
      <c r="M72" s="28"/>
      <c r="N72" s="29"/>
      <c r="O72" s="29"/>
      <c r="P72" s="29"/>
      <c r="Q72" s="29"/>
      <c r="R72" s="29"/>
      <c r="S72" s="29"/>
    </row>
    <row r="73" spans="10:19" x14ac:dyDescent="0.45">
      <c r="J73" s="4"/>
      <c r="K73" s="31" t="s">
        <v>0</v>
      </c>
      <c r="L73" s="32">
        <v>0</v>
      </c>
      <c r="M73" s="28"/>
      <c r="N73" s="29"/>
    </row>
    <row r="74" spans="10:19" x14ac:dyDescent="0.45">
      <c r="J74" s="4"/>
      <c r="K74" s="31" t="s">
        <v>0</v>
      </c>
      <c r="L74" s="32">
        <v>0</v>
      </c>
      <c r="M74" s="28"/>
    </row>
    <row r="75" spans="10:19" x14ac:dyDescent="0.45">
      <c r="J75" s="4"/>
      <c r="K75" s="31" t="s">
        <v>0</v>
      </c>
      <c r="L75" s="32">
        <v>0</v>
      </c>
      <c r="M75" s="28"/>
    </row>
    <row r="76" spans="10:19" x14ac:dyDescent="0.45">
      <c r="J76" s="4"/>
      <c r="K76" s="31" t="s">
        <v>0</v>
      </c>
      <c r="L76" s="32">
        <v>0</v>
      </c>
      <c r="M76" s="28"/>
    </row>
    <row r="77" spans="10:19" x14ac:dyDescent="0.45">
      <c r="J77" s="4"/>
      <c r="K77" s="31" t="s">
        <v>0</v>
      </c>
      <c r="L77" s="32">
        <v>0</v>
      </c>
      <c r="M77" s="28"/>
    </row>
    <row r="78" spans="10:19" x14ac:dyDescent="0.45">
      <c r="J78" s="4"/>
      <c r="K78" s="31" t="s">
        <v>0</v>
      </c>
      <c r="L78" s="32">
        <v>0</v>
      </c>
      <c r="M78" s="28"/>
    </row>
    <row r="79" spans="10:19" x14ac:dyDescent="0.45">
      <c r="J79" s="4"/>
      <c r="K79" s="31" t="s">
        <v>0</v>
      </c>
      <c r="L79" s="32">
        <v>0</v>
      </c>
      <c r="M79" s="28"/>
    </row>
    <row r="80" spans="10:19" x14ac:dyDescent="0.45">
      <c r="J80" s="4"/>
      <c r="K80" s="31" t="s">
        <v>0</v>
      </c>
      <c r="L80" s="32">
        <v>0</v>
      </c>
      <c r="M80" s="28"/>
    </row>
    <row r="81" spans="10:13" x14ac:dyDescent="0.45">
      <c r="J81" s="4"/>
      <c r="K81" s="31" t="s">
        <v>0</v>
      </c>
      <c r="L81" s="32">
        <v>0</v>
      </c>
      <c r="M81" s="28"/>
    </row>
    <row r="82" spans="10:13" x14ac:dyDescent="0.45">
      <c r="J82" s="4"/>
      <c r="K82" s="31" t="s">
        <v>0</v>
      </c>
      <c r="L82" s="32">
        <v>0</v>
      </c>
      <c r="M82" s="28"/>
    </row>
    <row r="83" spans="10:13" x14ac:dyDescent="0.45">
      <c r="J83" s="4"/>
      <c r="K83" s="31" t="s">
        <v>0</v>
      </c>
      <c r="L83" s="32">
        <v>0</v>
      </c>
      <c r="M83" s="28"/>
    </row>
    <row r="84" spans="10:13" x14ac:dyDescent="0.45">
      <c r="J84" s="4"/>
      <c r="K84" s="31" t="s">
        <v>0</v>
      </c>
      <c r="L84" s="32">
        <v>0</v>
      </c>
      <c r="M84" s="28"/>
    </row>
    <row r="85" spans="10:13" x14ac:dyDescent="0.45">
      <c r="J85" s="4"/>
      <c r="K85" s="31" t="s">
        <v>0</v>
      </c>
      <c r="L85" s="32">
        <v>0</v>
      </c>
      <c r="M85" s="28"/>
    </row>
    <row r="86" spans="10:13" x14ac:dyDescent="0.45">
      <c r="J86" s="4"/>
      <c r="K86" s="31" t="s">
        <v>0</v>
      </c>
      <c r="L86" s="32">
        <v>0</v>
      </c>
      <c r="M86" s="28"/>
    </row>
    <row r="87" spans="10:13" x14ac:dyDescent="0.45">
      <c r="J87" s="4"/>
      <c r="K87" s="31" t="s">
        <v>0</v>
      </c>
      <c r="L87" s="32">
        <v>0</v>
      </c>
      <c r="M87" s="28"/>
    </row>
    <row r="88" spans="10:13" x14ac:dyDescent="0.45">
      <c r="J88" s="4"/>
      <c r="K88" s="31" t="s">
        <v>0</v>
      </c>
      <c r="L88" s="32">
        <v>0</v>
      </c>
      <c r="M88" s="28"/>
    </row>
    <row r="89" spans="10:13" x14ac:dyDescent="0.45">
      <c r="J89" s="4"/>
      <c r="K89" s="31" t="s">
        <v>0</v>
      </c>
      <c r="L89" s="32">
        <v>0</v>
      </c>
      <c r="M89" s="28"/>
    </row>
    <row r="90" spans="10:13" x14ac:dyDescent="0.45">
      <c r="J90" s="4"/>
      <c r="K90" s="31" t="s">
        <v>0</v>
      </c>
      <c r="L90" s="32">
        <v>0</v>
      </c>
      <c r="M90" s="28"/>
    </row>
    <row r="91" spans="10:13" x14ac:dyDescent="0.45">
      <c r="J91" s="4"/>
      <c r="K91" s="31" t="s">
        <v>0</v>
      </c>
      <c r="L91" s="32">
        <v>0</v>
      </c>
      <c r="M91" s="28"/>
    </row>
    <row r="92" spans="10:13" x14ac:dyDescent="0.45">
      <c r="J92" s="4"/>
      <c r="K92" s="31" t="s">
        <v>0</v>
      </c>
      <c r="L92" s="32">
        <v>0</v>
      </c>
      <c r="M92" s="28"/>
    </row>
    <row r="93" spans="10:13" x14ac:dyDescent="0.45">
      <c r="J93" s="4"/>
      <c r="K93" s="31" t="s">
        <v>0</v>
      </c>
      <c r="L93" s="32">
        <v>0</v>
      </c>
      <c r="M93" s="28"/>
    </row>
    <row r="94" spans="10:13" x14ac:dyDescent="0.45">
      <c r="J94" s="4"/>
      <c r="K94" s="31" t="s">
        <v>0</v>
      </c>
      <c r="L94" s="32">
        <v>0</v>
      </c>
      <c r="M94" s="28"/>
    </row>
    <row r="95" spans="10:13" x14ac:dyDescent="0.45">
      <c r="J95" s="4"/>
      <c r="K95" s="31" t="s">
        <v>0</v>
      </c>
      <c r="L95" s="32">
        <v>0</v>
      </c>
      <c r="M95" s="28"/>
    </row>
    <row r="96" spans="10:13" x14ac:dyDescent="0.45">
      <c r="J96" s="4"/>
      <c r="K96" s="31" t="s">
        <v>0</v>
      </c>
      <c r="L96" s="32">
        <v>0</v>
      </c>
      <c r="M96" s="28"/>
    </row>
    <row r="97" spans="10:13" x14ac:dyDescent="0.45">
      <c r="J97" s="4"/>
      <c r="K97" s="31" t="s">
        <v>0</v>
      </c>
      <c r="L97" s="32">
        <v>0</v>
      </c>
      <c r="M97" s="28"/>
    </row>
    <row r="98" spans="10:13" x14ac:dyDescent="0.45">
      <c r="J98" s="4"/>
      <c r="K98" s="31" t="s">
        <v>0</v>
      </c>
      <c r="L98" s="32">
        <v>0</v>
      </c>
      <c r="M98" s="28"/>
    </row>
    <row r="99" spans="10:13" x14ac:dyDescent="0.45">
      <c r="J99" s="4"/>
      <c r="K99" s="31" t="s">
        <v>0</v>
      </c>
      <c r="L99" s="32">
        <v>0</v>
      </c>
      <c r="M99" s="28"/>
    </row>
  </sheetData>
  <conditionalFormatting sqref="G7:G11 Q4:Q51">
    <cfRule type="containsText" dxfId="79" priority="27" operator="containsText" text="BEIGNETS">
      <formula>NOT(ISERROR(SEARCH("BEIGNETS",G4)))</formula>
    </cfRule>
    <cfRule type="containsText" dxfId="78" priority="28" operator="containsText" text="TOURTE">
      <formula>NOT(ISERROR(SEARCH("TOURTE",G4)))</formula>
    </cfRule>
    <cfRule type="containsText" dxfId="77" priority="29" operator="containsText" text="QUICHE">
      <formula>NOT(ISERROR(SEARCH("QUICHE",G4)))</formula>
    </cfRule>
    <cfRule type="containsText" dxfId="76" priority="30" operator="containsText" text="n/c">
      <formula>NOT(ISERROR(SEARCH("n/c",G4)))</formula>
    </cfRule>
    <cfRule type="containsText" dxfId="75" priority="31" operator="containsText" text="present">
      <formula>NOT(ISERROR(SEARCH("present",G4)))</formula>
    </cfRule>
    <cfRule type="containsText" dxfId="74" priority="32" operator="containsText" text="absent">
      <formula>NOT(ISERROR(SEARCH("absent",G4)))</formula>
    </cfRule>
    <cfRule type="containsText" dxfId="73" priority="36" operator="containsText" text="ESCA">
      <formula>NOT(ISERROR(SEARCH("ESCA",G4)))</formula>
    </cfRule>
    <cfRule type="containsText" dxfId="72" priority="37" operator="containsText" text="PATES">
      <formula>NOT(ISERROR(SEARCH("PATES",G4)))</formula>
    </cfRule>
    <cfRule type="containsText" dxfId="71" priority="38" operator="containsText" text="CROI">
      <formula>NOT(ISERROR(SEARCH("CROI",G4)))</formula>
    </cfRule>
    <cfRule type="containsText" dxfId="70" priority="39" operator="containsText" text="PAIN ">
      <formula>NOT(ISERROR(SEARCH("PAIN ",G4)))</formula>
    </cfRule>
  </conditionalFormatting>
  <conditionalFormatting sqref="P4:P51">
    <cfRule type="expression" dxfId="69" priority="20">
      <formula>P4&gt;10</formula>
    </cfRule>
    <cfRule type="expression" dxfId="68" priority="21">
      <formula>P4&lt;0</formula>
    </cfRule>
    <cfRule type="expression" dxfId="67" priority="22">
      <formula>P4&lt;3</formula>
    </cfRule>
  </conditionalFormatting>
  <conditionalFormatting sqref="F7:F11">
    <cfRule type="expression" dxfId="66" priority="1">
      <formula>F7&gt;10</formula>
    </cfRule>
    <cfRule type="expression" dxfId="65" priority="2">
      <formula>F7&lt;0</formula>
    </cfRule>
    <cfRule type="expression" dxfId="64" priority="3">
      <formula>F7&lt;3</formula>
    </cfRule>
  </conditionalFormatting>
  <dataValidations count="5">
    <dataValidation type="list" allowBlank="1" showInputMessage="1" showErrorMessage="1" sqref="P3 H6">
      <formula1>annee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E6">
      <formula1>JANVIER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1:S99"/>
  <sheetViews>
    <sheetView zoomScale="55" zoomScaleNormal="55" workbookViewId="0">
      <selection activeCell="P4" sqref="P4"/>
    </sheetView>
  </sheetViews>
  <sheetFormatPr baseColWidth="10" defaultColWidth="10.7109375" defaultRowHeight="28.5" x14ac:dyDescent="0.45"/>
  <cols>
    <col min="1" max="1" width="27.42578125" style="1" bestFit="1" customWidth="1"/>
    <col min="4" max="4" width="20.7109375" style="1" customWidth="1"/>
    <col min="5" max="5" width="18.5703125" style="1" customWidth="1"/>
    <col min="6" max="6" width="27.140625" style="1" customWidth="1"/>
    <col min="7" max="7" width="37.28515625" style="1" bestFit="1" customWidth="1"/>
    <col min="8" max="8" width="31.5703125" style="1" customWidth="1"/>
    <col min="9" max="10" width="20.7109375" style="1" customWidth="1"/>
    <col min="11" max="11" width="17.85546875" style="43" customWidth="1"/>
    <col min="12" max="13" width="17.85546875" style="42" customWidth="1"/>
    <col min="14" max="16" width="20.7109375" style="42" customWidth="1"/>
    <col min="17" max="17" width="30.28515625" style="42" bestFit="1" customWidth="1"/>
    <col min="18" max="19" width="20.7109375" style="42" customWidth="1"/>
    <col min="20" max="28" width="20.7109375" style="1" customWidth="1"/>
    <col min="29" max="16384" width="10.7109375" style="1"/>
  </cols>
  <sheetData>
    <row r="1" spans="1:19" x14ac:dyDescent="0.45">
      <c r="A1" s="2"/>
      <c r="D1" s="3"/>
      <c r="E1" s="3"/>
      <c r="F1" s="3"/>
      <c r="G1" s="3"/>
      <c r="H1" s="3"/>
      <c r="I1" s="3"/>
      <c r="J1" s="4"/>
      <c r="K1" s="28"/>
      <c r="L1" s="28"/>
      <c r="M1" s="28"/>
      <c r="N1" s="29"/>
      <c r="O1" s="29"/>
      <c r="P1" s="29"/>
      <c r="Q1" s="29"/>
      <c r="R1" s="29"/>
      <c r="S1" s="29"/>
    </row>
    <row r="2" spans="1:19" ht="29.25" thickBot="1" x14ac:dyDescent="0.5">
      <c r="A2" s="56">
        <f ca="1">TODAY()</f>
        <v>43583</v>
      </c>
      <c r="D2" s="3"/>
      <c r="E2" s="3"/>
      <c r="F2" s="3"/>
      <c r="G2" s="3"/>
      <c r="H2" s="3"/>
      <c r="I2" s="3"/>
      <c r="J2" s="4"/>
      <c r="K2" s="30"/>
      <c r="L2" s="28"/>
      <c r="M2" s="28"/>
      <c r="N2" s="29"/>
      <c r="O2" s="29"/>
      <c r="P2" s="29"/>
      <c r="Q2" s="29"/>
      <c r="R2" s="29"/>
      <c r="S2" s="29"/>
    </row>
    <row r="3" spans="1:19" x14ac:dyDescent="0.45">
      <c r="D3" s="3"/>
      <c r="E3" s="3"/>
      <c r="F3" s="3"/>
      <c r="G3" s="3"/>
      <c r="H3" s="3"/>
      <c r="I3" s="3"/>
      <c r="J3" s="4" t="s">
        <v>7</v>
      </c>
      <c r="K3" s="31" t="s">
        <v>44</v>
      </c>
      <c r="L3" s="32" t="s">
        <v>45</v>
      </c>
      <c r="M3" s="28"/>
      <c r="N3" s="29"/>
      <c r="O3" s="29"/>
      <c r="P3" s="33">
        <v>2019</v>
      </c>
      <c r="Q3" s="34"/>
      <c r="R3" s="35"/>
      <c r="S3" s="29"/>
    </row>
    <row r="4" spans="1:19" x14ac:dyDescent="0.45">
      <c r="D4" s="3"/>
      <c r="E4" s="3"/>
      <c r="F4" s="3"/>
      <c r="G4" s="3"/>
      <c r="H4" s="3"/>
      <c r="I4" s="3"/>
      <c r="J4" s="4"/>
      <c r="K4" s="36">
        <f>MAX(K5:K99)</f>
        <v>0</v>
      </c>
      <c r="L4" s="37">
        <f>SUM(L5:L143)</f>
        <v>10</v>
      </c>
      <c r="M4" s="28"/>
      <c r="N4" s="29"/>
      <c r="O4" s="38">
        <v>43504</v>
      </c>
      <c r="P4" s="39">
        <f>L4</f>
        <v>10</v>
      </c>
      <c r="Q4" s="40" t="s">
        <v>8</v>
      </c>
      <c r="R4" s="41">
        <f t="shared" ref="R4:R51" si="0">VLOOKUP(Q4,VIENNOISERIES_PRIX,2,FALSE)</f>
        <v>3.25</v>
      </c>
      <c r="S4" s="29"/>
    </row>
    <row r="5" spans="1:19" ht="29.25" thickBot="1" x14ac:dyDescent="0.5">
      <c r="D5" s="53"/>
      <c r="E5" s="45">
        <v>2019</v>
      </c>
      <c r="F5" s="44"/>
      <c r="G5" s="44"/>
      <c r="H5" s="44"/>
      <c r="I5" s="3"/>
      <c r="J5" s="4"/>
      <c r="K5" s="31" t="s">
        <v>0</v>
      </c>
      <c r="L5" s="32">
        <v>10</v>
      </c>
      <c r="M5" s="28"/>
      <c r="N5" s="29"/>
      <c r="O5" s="38">
        <f t="shared" ref="O5:O51" si="1">O4+7</f>
        <v>43511</v>
      </c>
      <c r="P5" s="39">
        <f>P4-R5</f>
        <v>10</v>
      </c>
      <c r="Q5" s="40" t="s">
        <v>13</v>
      </c>
      <c r="R5" s="41">
        <f t="shared" si="0"/>
        <v>0</v>
      </c>
      <c r="S5" s="29"/>
    </row>
    <row r="6" spans="1:19" x14ac:dyDescent="0.45">
      <c r="D6" s="53"/>
      <c r="E6" s="46" t="s">
        <v>30</v>
      </c>
      <c r="F6" s="47" t="s">
        <v>41</v>
      </c>
      <c r="G6" s="48" t="s">
        <v>42</v>
      </c>
      <c r="H6" s="49" t="s">
        <v>43</v>
      </c>
      <c r="I6" s="3"/>
      <c r="J6" s="4"/>
      <c r="K6" s="31" t="s">
        <v>0</v>
      </c>
      <c r="L6" s="32">
        <v>0</v>
      </c>
      <c r="M6" s="28"/>
      <c r="N6" s="29"/>
      <c r="O6" s="38">
        <f t="shared" si="1"/>
        <v>43518</v>
      </c>
      <c r="P6" s="39">
        <f t="shared" ref="P6:P51" si="2">P5-R6</f>
        <v>8.85</v>
      </c>
      <c r="Q6" s="40" t="s">
        <v>10</v>
      </c>
      <c r="R6" s="41">
        <f t="shared" si="0"/>
        <v>1.1499999999999999</v>
      </c>
      <c r="S6" s="29"/>
    </row>
    <row r="7" spans="1:19" x14ac:dyDescent="0.45">
      <c r="D7" s="53"/>
      <c r="E7" s="50">
        <f>DATEVALUE("1 "&amp;$E$6&amp;$E$5)+6-MOD(WEEKDAY(DATEVALUE("1 "&amp;$E$6&amp;$E$5)),7)</f>
        <v>43588</v>
      </c>
      <c r="F7" s="54">
        <v>16.25</v>
      </c>
      <c r="G7" s="51" t="s">
        <v>4</v>
      </c>
      <c r="H7" s="52">
        <f>VLOOKUP(G7,VIENNOISERIES_PRIX,2,FALSE)</f>
        <v>2.65</v>
      </c>
      <c r="I7" s="3"/>
      <c r="J7" s="4"/>
      <c r="K7" s="31" t="s">
        <v>0</v>
      </c>
      <c r="L7" s="32">
        <v>0</v>
      </c>
      <c r="M7" s="28"/>
      <c r="N7" s="29"/>
      <c r="O7" s="38">
        <f t="shared" si="1"/>
        <v>43525</v>
      </c>
      <c r="P7" s="39">
        <f t="shared" si="2"/>
        <v>6.1999999999999993</v>
      </c>
      <c r="Q7" s="40" t="s">
        <v>4</v>
      </c>
      <c r="R7" s="41">
        <f t="shared" si="0"/>
        <v>2.65</v>
      </c>
      <c r="S7" s="29"/>
    </row>
    <row r="8" spans="1:19" x14ac:dyDescent="0.45">
      <c r="D8" s="53"/>
      <c r="E8" s="50">
        <f t="shared" ref="E8:E10" si="3">E7+7</f>
        <v>43595</v>
      </c>
      <c r="F8" s="55">
        <v>16.25</v>
      </c>
      <c r="G8" s="51" t="s">
        <v>23</v>
      </c>
      <c r="H8" s="52">
        <f>VLOOKUP(G8,VIENNOISERIES_PRIX,2,FALSE)</f>
        <v>0</v>
      </c>
      <c r="I8" s="3"/>
      <c r="J8" s="4"/>
      <c r="K8" s="31" t="s">
        <v>0</v>
      </c>
      <c r="L8" s="32">
        <v>0</v>
      </c>
      <c r="M8" s="28"/>
      <c r="N8" s="29"/>
      <c r="O8" s="38">
        <f t="shared" si="1"/>
        <v>43532</v>
      </c>
      <c r="P8" s="39">
        <f t="shared" si="2"/>
        <v>6.1999999999999993</v>
      </c>
      <c r="Q8" s="40" t="s">
        <v>23</v>
      </c>
      <c r="R8" s="41">
        <f t="shared" si="0"/>
        <v>0</v>
      </c>
      <c r="S8" s="29"/>
    </row>
    <row r="9" spans="1:19" x14ac:dyDescent="0.45">
      <c r="D9" s="53"/>
      <c r="E9" s="50">
        <f t="shared" si="3"/>
        <v>43602</v>
      </c>
      <c r="F9" s="55">
        <v>13.95</v>
      </c>
      <c r="G9" s="51" t="s">
        <v>17</v>
      </c>
      <c r="H9" s="52">
        <f>VLOOKUP(G9,VIENNOISERIES_PRIX,2,FALSE)</f>
        <v>2.2999999999999998</v>
      </c>
      <c r="I9" s="3"/>
      <c r="J9" s="4"/>
      <c r="K9" s="31" t="s">
        <v>0</v>
      </c>
      <c r="L9" s="32">
        <v>0</v>
      </c>
      <c r="M9" s="28"/>
      <c r="N9" s="29"/>
      <c r="O9" s="38">
        <f t="shared" si="1"/>
        <v>43539</v>
      </c>
      <c r="P9" s="39">
        <f t="shared" si="2"/>
        <v>3.5499999999999994</v>
      </c>
      <c r="Q9" s="40" t="s">
        <v>4</v>
      </c>
      <c r="R9" s="41">
        <f t="shared" si="0"/>
        <v>2.65</v>
      </c>
      <c r="S9" s="29"/>
    </row>
    <row r="10" spans="1:19" x14ac:dyDescent="0.45">
      <c r="D10" s="53"/>
      <c r="E10" s="50">
        <f t="shared" si="3"/>
        <v>43609</v>
      </c>
      <c r="F10" s="55">
        <v>11.65</v>
      </c>
      <c r="G10" s="51" t="s">
        <v>20</v>
      </c>
      <c r="H10" s="52">
        <f>VLOOKUP(G10,VIENNOISERIES_PRIX,2,FALSE)</f>
        <v>2.2999999999999998</v>
      </c>
      <c r="I10" s="3"/>
      <c r="J10" s="4"/>
      <c r="K10" s="31" t="s">
        <v>0</v>
      </c>
      <c r="L10" s="32">
        <v>0</v>
      </c>
      <c r="M10" s="28"/>
      <c r="N10" s="29"/>
      <c r="O10" s="38">
        <f t="shared" si="1"/>
        <v>43546</v>
      </c>
      <c r="P10" s="39">
        <f t="shared" si="2"/>
        <v>1.2499999999999996</v>
      </c>
      <c r="Q10" s="40" t="s">
        <v>20</v>
      </c>
      <c r="R10" s="41">
        <f t="shared" si="0"/>
        <v>2.2999999999999998</v>
      </c>
      <c r="S10" s="29"/>
    </row>
    <row r="11" spans="1:19" x14ac:dyDescent="0.45">
      <c r="D11" s="53"/>
      <c r="E11" s="50">
        <f>IF(MONTH(E10+7)=MONTH(E7),E10+7,"")</f>
        <v>43616</v>
      </c>
      <c r="F11" s="55">
        <v>10.35</v>
      </c>
      <c r="G11" s="51" t="s">
        <v>12</v>
      </c>
      <c r="H11" s="52">
        <f>VLOOKUP(G11,VIENNOISERIES_PRIX,2,FALSE)</f>
        <v>1.3</v>
      </c>
      <c r="I11" s="3"/>
      <c r="J11" s="4"/>
      <c r="K11" s="31" t="s">
        <v>0</v>
      </c>
      <c r="L11" s="32">
        <v>0</v>
      </c>
      <c r="M11" s="28"/>
      <c r="N11" s="29"/>
      <c r="O11" s="38">
        <f t="shared" si="1"/>
        <v>43553</v>
      </c>
      <c r="P11" s="39">
        <f t="shared" si="2"/>
        <v>0</v>
      </c>
      <c r="Q11" s="40" t="s">
        <v>1</v>
      </c>
      <c r="R11" s="41">
        <f t="shared" si="0"/>
        <v>1.25</v>
      </c>
      <c r="S11" s="29"/>
    </row>
    <row r="12" spans="1:19" x14ac:dyDescent="0.45">
      <c r="D12" s="3"/>
      <c r="E12" s="3"/>
      <c r="F12" s="3"/>
      <c r="G12" s="3"/>
      <c r="H12" s="3"/>
      <c r="I12" s="3"/>
      <c r="J12" s="4"/>
      <c r="K12" s="31" t="s">
        <v>0</v>
      </c>
      <c r="L12" s="32">
        <v>0</v>
      </c>
      <c r="M12" s="28"/>
      <c r="N12" s="29"/>
      <c r="O12" s="38">
        <f t="shared" si="1"/>
        <v>43560</v>
      </c>
      <c r="P12" s="39">
        <f t="shared" si="2"/>
        <v>-2.65</v>
      </c>
      <c r="Q12" s="40" t="s">
        <v>4</v>
      </c>
      <c r="R12" s="41">
        <f t="shared" si="0"/>
        <v>2.65</v>
      </c>
      <c r="S12" s="29"/>
    </row>
    <row r="13" spans="1:19" x14ac:dyDescent="0.45">
      <c r="D13" s="3"/>
      <c r="E13" s="3"/>
      <c r="F13" s="3"/>
      <c r="G13" s="3"/>
      <c r="H13" s="3"/>
      <c r="I13" s="3"/>
      <c r="J13" s="4"/>
      <c r="K13" s="31" t="s">
        <v>0</v>
      </c>
      <c r="L13" s="32">
        <v>0</v>
      </c>
      <c r="M13" s="28"/>
      <c r="N13" s="29"/>
      <c r="O13" s="38">
        <f t="shared" si="1"/>
        <v>43567</v>
      </c>
      <c r="P13" s="39">
        <f t="shared" si="2"/>
        <v>-3.8</v>
      </c>
      <c r="Q13" s="40" t="s">
        <v>14</v>
      </c>
      <c r="R13" s="41">
        <f t="shared" si="0"/>
        <v>1.1499999999999999</v>
      </c>
      <c r="S13" s="29"/>
    </row>
    <row r="14" spans="1:19" x14ac:dyDescent="0.45">
      <c r="D14" s="3"/>
      <c r="E14" s="3"/>
      <c r="F14" s="3"/>
      <c r="G14" s="3"/>
      <c r="H14" s="3"/>
      <c r="I14" s="3"/>
      <c r="J14" s="4"/>
      <c r="K14" s="31" t="s">
        <v>0</v>
      </c>
      <c r="L14" s="32">
        <v>0</v>
      </c>
      <c r="M14" s="28"/>
      <c r="N14" s="29"/>
      <c r="O14" s="38">
        <f t="shared" si="1"/>
        <v>43574</v>
      </c>
      <c r="P14" s="39">
        <f t="shared" si="2"/>
        <v>-4.9499999999999993</v>
      </c>
      <c r="Q14" s="40" t="s">
        <v>14</v>
      </c>
      <c r="R14" s="41">
        <f t="shared" si="0"/>
        <v>1.1499999999999999</v>
      </c>
      <c r="S14" s="29"/>
    </row>
    <row r="15" spans="1:19" x14ac:dyDescent="0.45">
      <c r="D15" s="3"/>
      <c r="E15" s="3"/>
      <c r="F15" s="3"/>
      <c r="G15" s="3"/>
      <c r="H15" s="3"/>
      <c r="I15" s="3"/>
      <c r="J15" s="4"/>
      <c r="K15" s="31" t="s">
        <v>0</v>
      </c>
      <c r="L15" s="32">
        <v>0</v>
      </c>
      <c r="M15" s="28"/>
      <c r="N15" s="29"/>
      <c r="O15" s="38">
        <f t="shared" si="1"/>
        <v>43581</v>
      </c>
      <c r="P15" s="39">
        <f t="shared" si="2"/>
        <v>-6.1</v>
      </c>
      <c r="Q15" s="40" t="s">
        <v>10</v>
      </c>
      <c r="R15" s="41">
        <f t="shared" si="0"/>
        <v>1.1499999999999999</v>
      </c>
      <c r="S15" s="29"/>
    </row>
    <row r="16" spans="1:19" x14ac:dyDescent="0.45">
      <c r="D16" s="3"/>
      <c r="E16" s="3"/>
      <c r="F16" s="3"/>
      <c r="G16" s="3"/>
      <c r="H16" s="3"/>
      <c r="I16" s="3"/>
      <c r="J16" s="4"/>
      <c r="K16" s="31" t="s">
        <v>0</v>
      </c>
      <c r="L16" s="32">
        <v>0</v>
      </c>
      <c r="M16" s="28"/>
      <c r="N16" s="29"/>
      <c r="O16" s="38">
        <f t="shared" si="1"/>
        <v>43588</v>
      </c>
      <c r="P16" s="39">
        <f t="shared" si="2"/>
        <v>-8.75</v>
      </c>
      <c r="Q16" s="40" t="s">
        <v>4</v>
      </c>
      <c r="R16" s="41">
        <f t="shared" si="0"/>
        <v>2.65</v>
      </c>
      <c r="S16" s="29"/>
    </row>
    <row r="17" spans="4:19" x14ac:dyDescent="0.45">
      <c r="D17" s="3"/>
      <c r="E17" s="3"/>
      <c r="F17" s="3"/>
      <c r="G17" s="3"/>
      <c r="H17" s="3"/>
      <c r="I17" s="3"/>
      <c r="J17" s="4"/>
      <c r="K17" s="31" t="s">
        <v>0</v>
      </c>
      <c r="L17" s="32">
        <v>0</v>
      </c>
      <c r="M17" s="28"/>
      <c r="N17" s="29"/>
      <c r="O17" s="38">
        <f t="shared" si="1"/>
        <v>43595</v>
      </c>
      <c r="P17" s="39">
        <f t="shared" si="2"/>
        <v>-8.75</v>
      </c>
      <c r="Q17" s="40" t="s">
        <v>23</v>
      </c>
      <c r="R17" s="41">
        <f t="shared" si="0"/>
        <v>0</v>
      </c>
      <c r="S17" s="29"/>
    </row>
    <row r="18" spans="4:19" x14ac:dyDescent="0.45">
      <c r="D18" s="3"/>
      <c r="E18" s="3"/>
      <c r="F18" s="3"/>
      <c r="G18" s="3"/>
      <c r="H18" s="3"/>
      <c r="I18" s="3"/>
      <c r="J18" s="4"/>
      <c r="K18" s="31" t="s">
        <v>0</v>
      </c>
      <c r="L18" s="32">
        <v>0</v>
      </c>
      <c r="M18" s="28"/>
      <c r="N18" s="29"/>
      <c r="O18" s="38">
        <f t="shared" si="1"/>
        <v>43602</v>
      </c>
      <c r="P18" s="39">
        <f t="shared" si="2"/>
        <v>-11.05</v>
      </c>
      <c r="Q18" s="40" t="s">
        <v>17</v>
      </c>
      <c r="R18" s="41">
        <f t="shared" si="0"/>
        <v>2.2999999999999998</v>
      </c>
      <c r="S18" s="29"/>
    </row>
    <row r="19" spans="4:19" x14ac:dyDescent="0.45">
      <c r="D19" s="3"/>
      <c r="E19" s="3"/>
      <c r="F19" s="3"/>
      <c r="G19" s="3"/>
      <c r="H19" s="3"/>
      <c r="I19" s="3"/>
      <c r="J19" s="4"/>
      <c r="K19" s="31" t="s">
        <v>0</v>
      </c>
      <c r="L19" s="32">
        <v>0</v>
      </c>
      <c r="M19" s="28"/>
      <c r="N19" s="29"/>
      <c r="O19" s="38">
        <f t="shared" si="1"/>
        <v>43609</v>
      </c>
      <c r="P19" s="39">
        <f t="shared" si="2"/>
        <v>-13.350000000000001</v>
      </c>
      <c r="Q19" s="40" t="s">
        <v>20</v>
      </c>
      <c r="R19" s="41">
        <f t="shared" si="0"/>
        <v>2.2999999999999998</v>
      </c>
      <c r="S19" s="29"/>
    </row>
    <row r="20" spans="4:19" x14ac:dyDescent="0.45">
      <c r="J20" s="4"/>
      <c r="K20" s="31" t="s">
        <v>0</v>
      </c>
      <c r="L20" s="32">
        <v>0</v>
      </c>
      <c r="M20" s="28"/>
      <c r="N20" s="29"/>
      <c r="O20" s="38">
        <f t="shared" si="1"/>
        <v>43616</v>
      </c>
      <c r="P20" s="39">
        <f t="shared" si="2"/>
        <v>-14.650000000000002</v>
      </c>
      <c r="Q20" s="40" t="s">
        <v>12</v>
      </c>
      <c r="R20" s="41">
        <f t="shared" si="0"/>
        <v>1.3</v>
      </c>
      <c r="S20" s="29"/>
    </row>
    <row r="21" spans="4:19" x14ac:dyDescent="0.45">
      <c r="J21" s="4"/>
      <c r="K21" s="31" t="s">
        <v>0</v>
      </c>
      <c r="L21" s="32">
        <v>0</v>
      </c>
      <c r="M21" s="28"/>
      <c r="N21" s="29"/>
      <c r="O21" s="38">
        <f t="shared" si="1"/>
        <v>43623</v>
      </c>
      <c r="P21" s="39">
        <f t="shared" si="2"/>
        <v>-17.3</v>
      </c>
      <c r="Q21" s="40" t="s">
        <v>4</v>
      </c>
      <c r="R21" s="41">
        <f t="shared" si="0"/>
        <v>2.65</v>
      </c>
      <c r="S21" s="29"/>
    </row>
    <row r="22" spans="4:19" x14ac:dyDescent="0.45">
      <c r="J22" s="4"/>
      <c r="K22" s="31" t="s">
        <v>0</v>
      </c>
      <c r="L22" s="32">
        <v>0</v>
      </c>
      <c r="M22" s="28"/>
      <c r="N22" s="29"/>
      <c r="O22" s="38">
        <f t="shared" si="1"/>
        <v>43630</v>
      </c>
      <c r="P22" s="39">
        <f t="shared" si="2"/>
        <v>-18.350000000000001</v>
      </c>
      <c r="Q22" s="40" t="s">
        <v>9</v>
      </c>
      <c r="R22" s="41">
        <f t="shared" si="0"/>
        <v>1.05</v>
      </c>
      <c r="S22" s="29"/>
    </row>
    <row r="23" spans="4:19" x14ac:dyDescent="0.45">
      <c r="J23" s="4"/>
      <c r="K23" s="31" t="s">
        <v>0</v>
      </c>
      <c r="L23" s="32">
        <v>0</v>
      </c>
      <c r="M23" s="28"/>
      <c r="N23" s="29"/>
      <c r="O23" s="38">
        <f t="shared" si="1"/>
        <v>43637</v>
      </c>
      <c r="P23" s="39">
        <f t="shared" si="2"/>
        <v>-21</v>
      </c>
      <c r="Q23" s="40" t="s">
        <v>4</v>
      </c>
      <c r="R23" s="41">
        <f t="shared" si="0"/>
        <v>2.65</v>
      </c>
      <c r="S23" s="29"/>
    </row>
    <row r="24" spans="4:19" x14ac:dyDescent="0.45">
      <c r="J24" s="4"/>
      <c r="K24" s="31" t="s">
        <v>0</v>
      </c>
      <c r="L24" s="32">
        <v>0</v>
      </c>
      <c r="M24" s="28"/>
      <c r="N24" s="29"/>
      <c r="O24" s="38">
        <f t="shared" si="1"/>
        <v>43644</v>
      </c>
      <c r="P24" s="39">
        <f t="shared" si="2"/>
        <v>-21</v>
      </c>
      <c r="Q24" s="40" t="s">
        <v>23</v>
      </c>
      <c r="R24" s="41">
        <f t="shared" si="0"/>
        <v>0</v>
      </c>
      <c r="S24" s="29"/>
    </row>
    <row r="25" spans="4:19" x14ac:dyDescent="0.45">
      <c r="J25" s="4"/>
      <c r="K25" s="31" t="s">
        <v>0</v>
      </c>
      <c r="L25" s="32">
        <v>0</v>
      </c>
      <c r="M25" s="28"/>
      <c r="N25" s="29"/>
      <c r="O25" s="38">
        <f t="shared" si="1"/>
        <v>43651</v>
      </c>
      <c r="P25" s="39">
        <f t="shared" si="2"/>
        <v>-23.65</v>
      </c>
      <c r="Q25" s="40" t="s">
        <v>4</v>
      </c>
      <c r="R25" s="41">
        <f t="shared" si="0"/>
        <v>2.65</v>
      </c>
      <c r="S25" s="29"/>
    </row>
    <row r="26" spans="4:19" x14ac:dyDescent="0.45">
      <c r="J26" s="4"/>
      <c r="K26" s="31" t="s">
        <v>0</v>
      </c>
      <c r="L26" s="32">
        <v>0</v>
      </c>
      <c r="M26" s="28"/>
      <c r="N26" s="29"/>
      <c r="O26" s="38">
        <f t="shared" si="1"/>
        <v>43658</v>
      </c>
      <c r="P26" s="39">
        <f t="shared" si="2"/>
        <v>-23.65</v>
      </c>
      <c r="Q26" s="40" t="s">
        <v>23</v>
      </c>
      <c r="R26" s="41">
        <f t="shared" si="0"/>
        <v>0</v>
      </c>
      <c r="S26" s="29"/>
    </row>
    <row r="27" spans="4:19" x14ac:dyDescent="0.45">
      <c r="J27" s="4"/>
      <c r="K27" s="31" t="s">
        <v>0</v>
      </c>
      <c r="L27" s="32">
        <v>0</v>
      </c>
      <c r="M27" s="28"/>
      <c r="N27" s="29"/>
      <c r="O27" s="38">
        <f t="shared" si="1"/>
        <v>43665</v>
      </c>
      <c r="P27" s="39">
        <f t="shared" si="2"/>
        <v>-26.299999999999997</v>
      </c>
      <c r="Q27" s="40" t="s">
        <v>4</v>
      </c>
      <c r="R27" s="41">
        <f t="shared" si="0"/>
        <v>2.65</v>
      </c>
      <c r="S27" s="29"/>
    </row>
    <row r="28" spans="4:19" x14ac:dyDescent="0.45">
      <c r="J28" s="4"/>
      <c r="K28" s="31" t="s">
        <v>0</v>
      </c>
      <c r="L28" s="32">
        <v>0</v>
      </c>
      <c r="M28" s="28"/>
      <c r="N28" s="29"/>
      <c r="O28" s="38">
        <f t="shared" si="1"/>
        <v>43672</v>
      </c>
      <c r="P28" s="39">
        <f t="shared" si="2"/>
        <v>-28.599999999999998</v>
      </c>
      <c r="Q28" s="40" t="s">
        <v>20</v>
      </c>
      <c r="R28" s="41">
        <f t="shared" si="0"/>
        <v>2.2999999999999998</v>
      </c>
      <c r="S28" s="29"/>
    </row>
    <row r="29" spans="4:19" x14ac:dyDescent="0.45">
      <c r="J29" s="4"/>
      <c r="K29" s="31" t="s">
        <v>0</v>
      </c>
      <c r="L29" s="32">
        <v>0</v>
      </c>
      <c r="M29" s="28"/>
      <c r="N29" s="29"/>
      <c r="O29" s="38">
        <f t="shared" si="1"/>
        <v>43679</v>
      </c>
      <c r="P29" s="39">
        <f t="shared" si="2"/>
        <v>-31.249999999999996</v>
      </c>
      <c r="Q29" s="40" t="s">
        <v>15</v>
      </c>
      <c r="R29" s="41">
        <f t="shared" si="0"/>
        <v>2.65</v>
      </c>
      <c r="S29" s="29"/>
    </row>
    <row r="30" spans="4:19" x14ac:dyDescent="0.45">
      <c r="J30" s="4"/>
      <c r="K30" s="31" t="s">
        <v>0</v>
      </c>
      <c r="L30" s="32">
        <v>0</v>
      </c>
      <c r="M30" s="28"/>
      <c r="N30" s="29"/>
      <c r="O30" s="38">
        <f t="shared" si="1"/>
        <v>43686</v>
      </c>
      <c r="P30" s="39">
        <f t="shared" si="2"/>
        <v>-31.249999999999996</v>
      </c>
      <c r="Q30" s="40" t="s">
        <v>13</v>
      </c>
      <c r="R30" s="41">
        <f t="shared" si="0"/>
        <v>0</v>
      </c>
      <c r="S30" s="29"/>
    </row>
    <row r="31" spans="4:19" x14ac:dyDescent="0.45">
      <c r="J31" s="4"/>
      <c r="K31" s="31" t="s">
        <v>0</v>
      </c>
      <c r="L31" s="32">
        <v>0</v>
      </c>
      <c r="M31" s="28"/>
      <c r="N31" s="29"/>
      <c r="O31" s="38">
        <f t="shared" si="1"/>
        <v>43693</v>
      </c>
      <c r="P31" s="39">
        <f t="shared" si="2"/>
        <v>-31.249999999999996</v>
      </c>
      <c r="Q31" s="40" t="s">
        <v>13</v>
      </c>
      <c r="R31" s="41">
        <f t="shared" si="0"/>
        <v>0</v>
      </c>
      <c r="S31" s="29"/>
    </row>
    <row r="32" spans="4:19" x14ac:dyDescent="0.45">
      <c r="J32" s="4"/>
      <c r="K32" s="31" t="s">
        <v>0</v>
      </c>
      <c r="L32" s="32">
        <v>0</v>
      </c>
      <c r="M32" s="28"/>
      <c r="N32" s="29"/>
      <c r="O32" s="38">
        <f t="shared" si="1"/>
        <v>43700</v>
      </c>
      <c r="P32" s="39">
        <f t="shared" si="2"/>
        <v>-31.249999999999996</v>
      </c>
      <c r="Q32" s="40" t="s">
        <v>13</v>
      </c>
      <c r="R32" s="41">
        <f t="shared" si="0"/>
        <v>0</v>
      </c>
      <c r="S32" s="29"/>
    </row>
    <row r="33" spans="10:19" x14ac:dyDescent="0.45">
      <c r="J33" s="4"/>
      <c r="K33" s="31" t="s">
        <v>0</v>
      </c>
      <c r="L33" s="32">
        <v>0</v>
      </c>
      <c r="M33" s="28"/>
      <c r="N33" s="29"/>
      <c r="O33" s="38">
        <f t="shared" si="1"/>
        <v>43707</v>
      </c>
      <c r="P33" s="39">
        <f t="shared" si="2"/>
        <v>-31.249999999999996</v>
      </c>
      <c r="Q33" s="40" t="s">
        <v>13</v>
      </c>
      <c r="R33" s="41">
        <f t="shared" si="0"/>
        <v>0</v>
      </c>
      <c r="S33" s="29"/>
    </row>
    <row r="34" spans="10:19" x14ac:dyDescent="0.45">
      <c r="J34" s="4"/>
      <c r="K34" s="31" t="s">
        <v>0</v>
      </c>
      <c r="L34" s="32">
        <v>0</v>
      </c>
      <c r="M34" s="28"/>
      <c r="N34" s="29"/>
      <c r="O34" s="38">
        <f t="shared" si="1"/>
        <v>43714</v>
      </c>
      <c r="P34" s="39">
        <f t="shared" si="2"/>
        <v>-33.9</v>
      </c>
      <c r="Q34" s="40" t="s">
        <v>4</v>
      </c>
      <c r="R34" s="41">
        <f t="shared" si="0"/>
        <v>2.65</v>
      </c>
      <c r="S34" s="29"/>
    </row>
    <row r="35" spans="10:19" x14ac:dyDescent="0.45">
      <c r="J35" s="4"/>
      <c r="K35" s="31" t="s">
        <v>0</v>
      </c>
      <c r="L35" s="32">
        <v>0</v>
      </c>
      <c r="M35" s="28"/>
      <c r="N35" s="29"/>
      <c r="O35" s="38">
        <f t="shared" si="1"/>
        <v>43721</v>
      </c>
      <c r="P35" s="39">
        <f t="shared" si="2"/>
        <v>-34.949999999999996</v>
      </c>
      <c r="Q35" s="40" t="s">
        <v>9</v>
      </c>
      <c r="R35" s="41">
        <f t="shared" si="0"/>
        <v>1.05</v>
      </c>
      <c r="S35" s="29"/>
    </row>
    <row r="36" spans="10:19" x14ac:dyDescent="0.45">
      <c r="J36" s="4"/>
      <c r="K36" s="31" t="s">
        <v>0</v>
      </c>
      <c r="L36" s="32">
        <v>0</v>
      </c>
      <c r="M36" s="28"/>
      <c r="N36" s="29"/>
      <c r="O36" s="38">
        <f t="shared" si="1"/>
        <v>43728</v>
      </c>
      <c r="P36" s="39">
        <f t="shared" si="2"/>
        <v>-36.249999999999993</v>
      </c>
      <c r="Q36" s="40" t="s">
        <v>12</v>
      </c>
      <c r="R36" s="41">
        <f t="shared" si="0"/>
        <v>1.3</v>
      </c>
      <c r="S36" s="29"/>
    </row>
    <row r="37" spans="10:19" x14ac:dyDescent="0.45">
      <c r="J37" s="4"/>
      <c r="K37" s="31" t="s">
        <v>0</v>
      </c>
      <c r="L37" s="32">
        <v>0</v>
      </c>
      <c r="M37" s="28"/>
      <c r="N37" s="29"/>
      <c r="O37" s="38">
        <f t="shared" si="1"/>
        <v>43735</v>
      </c>
      <c r="P37" s="39">
        <f t="shared" si="2"/>
        <v>-38.54999999999999</v>
      </c>
      <c r="Q37" s="40" t="s">
        <v>20</v>
      </c>
      <c r="R37" s="41">
        <f t="shared" si="0"/>
        <v>2.2999999999999998</v>
      </c>
      <c r="S37" s="29"/>
    </row>
    <row r="38" spans="10:19" x14ac:dyDescent="0.45">
      <c r="J38" s="4"/>
      <c r="K38" s="31" t="s">
        <v>0</v>
      </c>
      <c r="L38" s="32">
        <v>0</v>
      </c>
      <c r="M38" s="28"/>
      <c r="N38" s="29"/>
      <c r="O38" s="38">
        <f t="shared" si="1"/>
        <v>43742</v>
      </c>
      <c r="P38" s="39">
        <f t="shared" si="2"/>
        <v>-41.199999999999989</v>
      </c>
      <c r="Q38" s="40" t="s">
        <v>4</v>
      </c>
      <c r="R38" s="41">
        <f t="shared" si="0"/>
        <v>2.65</v>
      </c>
      <c r="S38" s="29"/>
    </row>
    <row r="39" spans="10:19" x14ac:dyDescent="0.45">
      <c r="J39" s="4"/>
      <c r="K39" s="31" t="s">
        <v>0</v>
      </c>
      <c r="L39" s="32">
        <v>0</v>
      </c>
      <c r="M39" s="28"/>
      <c r="N39" s="29"/>
      <c r="O39" s="38">
        <f t="shared" si="1"/>
        <v>43749</v>
      </c>
      <c r="P39" s="39">
        <f t="shared" si="2"/>
        <v>-41.199999999999989</v>
      </c>
      <c r="Q39" s="40" t="s">
        <v>23</v>
      </c>
      <c r="R39" s="41">
        <f t="shared" si="0"/>
        <v>0</v>
      </c>
      <c r="S39" s="29"/>
    </row>
    <row r="40" spans="10:19" x14ac:dyDescent="0.45">
      <c r="J40" s="4"/>
      <c r="K40" s="31" t="s">
        <v>0</v>
      </c>
      <c r="L40" s="32">
        <v>0</v>
      </c>
      <c r="M40" s="28"/>
      <c r="N40" s="29"/>
      <c r="O40" s="38">
        <f t="shared" si="1"/>
        <v>43756</v>
      </c>
      <c r="P40" s="39">
        <f t="shared" si="2"/>
        <v>-43.849999999999987</v>
      </c>
      <c r="Q40" s="40" t="s">
        <v>4</v>
      </c>
      <c r="R40" s="41">
        <f t="shared" si="0"/>
        <v>2.65</v>
      </c>
      <c r="S40" s="29"/>
    </row>
    <row r="41" spans="10:19" x14ac:dyDescent="0.45">
      <c r="J41" s="4"/>
      <c r="K41" s="31" t="s">
        <v>0</v>
      </c>
      <c r="L41" s="32">
        <v>0</v>
      </c>
      <c r="M41" s="28"/>
      <c r="N41" s="29"/>
      <c r="O41" s="38">
        <f t="shared" si="1"/>
        <v>43763</v>
      </c>
      <c r="P41" s="39">
        <f t="shared" si="2"/>
        <v>-46.149999999999984</v>
      </c>
      <c r="Q41" s="40" t="s">
        <v>20</v>
      </c>
      <c r="R41" s="41">
        <f t="shared" si="0"/>
        <v>2.2999999999999998</v>
      </c>
      <c r="S41" s="29"/>
    </row>
    <row r="42" spans="10:19" x14ac:dyDescent="0.45">
      <c r="J42" s="4"/>
      <c r="K42" s="31" t="s">
        <v>0</v>
      </c>
      <c r="L42" s="32">
        <v>0</v>
      </c>
      <c r="M42" s="28"/>
      <c r="N42" s="29"/>
      <c r="O42" s="38">
        <f t="shared" si="1"/>
        <v>43770</v>
      </c>
      <c r="P42" s="39">
        <f t="shared" si="2"/>
        <v>-46.149999999999984</v>
      </c>
      <c r="Q42" s="40" t="s">
        <v>13</v>
      </c>
      <c r="R42" s="41">
        <f t="shared" si="0"/>
        <v>0</v>
      </c>
      <c r="S42" s="29"/>
    </row>
    <row r="43" spans="10:19" x14ac:dyDescent="0.45">
      <c r="J43" s="4"/>
      <c r="K43" s="31" t="s">
        <v>0</v>
      </c>
      <c r="L43" s="32">
        <v>0</v>
      </c>
      <c r="M43" s="28"/>
      <c r="N43" s="29"/>
      <c r="O43" s="38">
        <f t="shared" si="1"/>
        <v>43777</v>
      </c>
      <c r="P43" s="39">
        <f t="shared" si="2"/>
        <v>-46.149999999999984</v>
      </c>
      <c r="Q43" s="40" t="s">
        <v>13</v>
      </c>
      <c r="R43" s="41">
        <f t="shared" si="0"/>
        <v>0</v>
      </c>
      <c r="S43" s="29"/>
    </row>
    <row r="44" spans="10:19" x14ac:dyDescent="0.45">
      <c r="J44" s="4"/>
      <c r="K44" s="31" t="s">
        <v>0</v>
      </c>
      <c r="L44" s="32">
        <v>0</v>
      </c>
      <c r="M44" s="28"/>
      <c r="N44" s="29"/>
      <c r="O44" s="38">
        <f t="shared" si="1"/>
        <v>43784</v>
      </c>
      <c r="P44" s="39">
        <f t="shared" si="2"/>
        <v>-48.449999999999982</v>
      </c>
      <c r="Q44" s="40" t="s">
        <v>19</v>
      </c>
      <c r="R44" s="41">
        <f t="shared" si="0"/>
        <v>2.2999999999999998</v>
      </c>
      <c r="S44" s="29"/>
    </row>
    <row r="45" spans="10:19" x14ac:dyDescent="0.45">
      <c r="J45" s="4"/>
      <c r="K45" s="31" t="s">
        <v>0</v>
      </c>
      <c r="L45" s="32">
        <v>0</v>
      </c>
      <c r="M45" s="28"/>
      <c r="N45" s="29"/>
      <c r="O45" s="38">
        <f t="shared" si="1"/>
        <v>43791</v>
      </c>
      <c r="P45" s="39">
        <f t="shared" si="2"/>
        <v>-48.449999999999982</v>
      </c>
      <c r="Q45" s="40" t="s">
        <v>13</v>
      </c>
      <c r="R45" s="41">
        <f t="shared" si="0"/>
        <v>0</v>
      </c>
      <c r="S45" s="29"/>
    </row>
    <row r="46" spans="10:19" x14ac:dyDescent="0.45">
      <c r="J46" s="4"/>
      <c r="K46" s="31" t="s">
        <v>0</v>
      </c>
      <c r="L46" s="32">
        <v>0</v>
      </c>
      <c r="M46" s="28"/>
      <c r="N46" s="29"/>
      <c r="O46" s="38">
        <f t="shared" si="1"/>
        <v>43798</v>
      </c>
      <c r="P46" s="39">
        <f t="shared" si="2"/>
        <v>-48.449999999999982</v>
      </c>
      <c r="Q46" s="40" t="s">
        <v>13</v>
      </c>
      <c r="R46" s="41">
        <f t="shared" si="0"/>
        <v>0</v>
      </c>
      <c r="S46" s="29"/>
    </row>
    <row r="47" spans="10:19" x14ac:dyDescent="0.45">
      <c r="J47" s="4"/>
      <c r="K47" s="31" t="s">
        <v>0</v>
      </c>
      <c r="L47" s="32">
        <v>0</v>
      </c>
      <c r="M47" s="28"/>
      <c r="N47" s="29"/>
      <c r="O47" s="38">
        <f t="shared" si="1"/>
        <v>43805</v>
      </c>
      <c r="P47" s="39">
        <f t="shared" si="2"/>
        <v>-51.09999999999998</v>
      </c>
      <c r="Q47" s="40" t="s">
        <v>4</v>
      </c>
      <c r="R47" s="41">
        <f t="shared" si="0"/>
        <v>2.65</v>
      </c>
      <c r="S47" s="29"/>
    </row>
    <row r="48" spans="10:19" x14ac:dyDescent="0.45">
      <c r="J48" s="4"/>
      <c r="K48" s="31" t="s">
        <v>0</v>
      </c>
      <c r="L48" s="32">
        <v>0</v>
      </c>
      <c r="M48" s="28"/>
      <c r="N48" s="29"/>
      <c r="O48" s="38">
        <f t="shared" si="1"/>
        <v>43812</v>
      </c>
      <c r="P48" s="39">
        <f t="shared" si="2"/>
        <v>-51.09999999999998</v>
      </c>
      <c r="Q48" s="40" t="s">
        <v>23</v>
      </c>
      <c r="R48" s="41">
        <f t="shared" si="0"/>
        <v>0</v>
      </c>
      <c r="S48" s="29"/>
    </row>
    <row r="49" spans="10:19" x14ac:dyDescent="0.45">
      <c r="J49" s="4"/>
      <c r="K49" s="31" t="s">
        <v>0</v>
      </c>
      <c r="L49" s="32">
        <v>0</v>
      </c>
      <c r="M49" s="28"/>
      <c r="N49" s="29"/>
      <c r="O49" s="38">
        <f t="shared" si="1"/>
        <v>43819</v>
      </c>
      <c r="P49" s="39">
        <f t="shared" si="2"/>
        <v>-53.749999999999979</v>
      </c>
      <c r="Q49" s="40" t="s">
        <v>4</v>
      </c>
      <c r="R49" s="41">
        <f t="shared" si="0"/>
        <v>2.65</v>
      </c>
      <c r="S49" s="29"/>
    </row>
    <row r="50" spans="10:19" x14ac:dyDescent="0.45">
      <c r="J50" s="4"/>
      <c r="K50" s="31" t="s">
        <v>0</v>
      </c>
      <c r="L50" s="32">
        <v>0</v>
      </c>
      <c r="M50" s="28"/>
      <c r="N50" s="29"/>
      <c r="O50" s="38">
        <f t="shared" si="1"/>
        <v>43826</v>
      </c>
      <c r="P50" s="39">
        <f t="shared" si="2"/>
        <v>-53.749999999999979</v>
      </c>
      <c r="Q50" s="40" t="s">
        <v>23</v>
      </c>
      <c r="R50" s="41">
        <f t="shared" si="0"/>
        <v>0</v>
      </c>
      <c r="S50" s="29"/>
    </row>
    <row r="51" spans="10:19" x14ac:dyDescent="0.45">
      <c r="J51" s="4"/>
      <c r="K51" s="31" t="s">
        <v>0</v>
      </c>
      <c r="L51" s="32">
        <v>0</v>
      </c>
      <c r="M51" s="28"/>
      <c r="N51" s="29"/>
      <c r="O51" s="38">
        <f t="shared" si="1"/>
        <v>43833</v>
      </c>
      <c r="P51" s="39">
        <f t="shared" si="2"/>
        <v>-53.749999999999979</v>
      </c>
      <c r="Q51" s="40" t="s">
        <v>13</v>
      </c>
      <c r="R51" s="41">
        <f t="shared" si="0"/>
        <v>0</v>
      </c>
      <c r="S51" s="29"/>
    </row>
    <row r="52" spans="10:19" x14ac:dyDescent="0.45">
      <c r="J52" s="4"/>
      <c r="K52" s="31" t="s">
        <v>0</v>
      </c>
      <c r="L52" s="32">
        <v>0</v>
      </c>
      <c r="M52" s="28"/>
      <c r="N52" s="29"/>
      <c r="S52" s="29"/>
    </row>
    <row r="53" spans="10:19" x14ac:dyDescent="0.45">
      <c r="J53" s="4"/>
      <c r="K53" s="31" t="s">
        <v>0</v>
      </c>
      <c r="L53" s="32">
        <v>0</v>
      </c>
      <c r="M53" s="28"/>
      <c r="N53" s="29"/>
      <c r="S53" s="29"/>
    </row>
    <row r="54" spans="10:19" x14ac:dyDescent="0.45">
      <c r="J54" s="4"/>
      <c r="K54" s="31" t="s">
        <v>0</v>
      </c>
      <c r="L54" s="32">
        <v>0</v>
      </c>
      <c r="M54" s="28"/>
      <c r="N54" s="29"/>
      <c r="S54" s="29"/>
    </row>
    <row r="55" spans="10:19" x14ac:dyDescent="0.45">
      <c r="J55" s="4"/>
      <c r="K55" s="31" t="s">
        <v>0</v>
      </c>
      <c r="L55" s="32">
        <v>0</v>
      </c>
      <c r="M55" s="28"/>
      <c r="N55" s="29"/>
      <c r="O55" s="38"/>
      <c r="P55" s="29"/>
      <c r="Q55" s="29"/>
      <c r="R55" s="29"/>
      <c r="S55" s="29"/>
    </row>
    <row r="56" spans="10:19" x14ac:dyDescent="0.45">
      <c r="J56" s="4"/>
      <c r="K56" s="31" t="s">
        <v>0</v>
      </c>
      <c r="L56" s="32">
        <v>0</v>
      </c>
      <c r="M56" s="28"/>
      <c r="N56" s="29"/>
      <c r="O56" s="29"/>
      <c r="P56" s="29"/>
      <c r="Q56" s="29"/>
      <c r="R56" s="29"/>
      <c r="S56" s="29"/>
    </row>
    <row r="57" spans="10:19" x14ac:dyDescent="0.45">
      <c r="J57" s="4"/>
      <c r="K57" s="31" t="s">
        <v>0</v>
      </c>
      <c r="L57" s="32">
        <v>0</v>
      </c>
      <c r="M57" s="28"/>
      <c r="N57" s="29"/>
      <c r="O57" s="29"/>
      <c r="P57" s="29"/>
      <c r="Q57" s="29"/>
      <c r="R57" s="29"/>
      <c r="S57" s="29"/>
    </row>
    <row r="58" spans="10:19" x14ac:dyDescent="0.45">
      <c r="J58" s="4"/>
      <c r="K58" s="31" t="s">
        <v>0</v>
      </c>
      <c r="L58" s="32">
        <v>0</v>
      </c>
      <c r="M58" s="28"/>
      <c r="N58" s="29"/>
      <c r="O58" s="29"/>
      <c r="P58" s="29"/>
      <c r="Q58" s="29"/>
      <c r="R58" s="29"/>
      <c r="S58" s="29"/>
    </row>
    <row r="59" spans="10:19" x14ac:dyDescent="0.45">
      <c r="J59" s="4"/>
      <c r="K59" s="31" t="s">
        <v>0</v>
      </c>
      <c r="L59" s="32">
        <v>0</v>
      </c>
      <c r="M59" s="28"/>
      <c r="N59" s="29"/>
      <c r="O59" s="29"/>
      <c r="P59" s="29"/>
      <c r="Q59" s="29"/>
      <c r="R59" s="29"/>
      <c r="S59" s="29"/>
    </row>
    <row r="60" spans="10:19" x14ac:dyDescent="0.45">
      <c r="J60" s="4"/>
      <c r="K60" s="31" t="s">
        <v>0</v>
      </c>
      <c r="L60" s="32">
        <v>0</v>
      </c>
      <c r="M60" s="28"/>
      <c r="N60" s="29"/>
      <c r="O60" s="29"/>
      <c r="P60" s="29"/>
      <c r="Q60" s="29"/>
      <c r="R60" s="29"/>
      <c r="S60" s="29"/>
    </row>
    <row r="61" spans="10:19" x14ac:dyDescent="0.45">
      <c r="J61" s="4"/>
      <c r="K61" s="31" t="s">
        <v>0</v>
      </c>
      <c r="L61" s="32">
        <v>0</v>
      </c>
      <c r="M61" s="28"/>
      <c r="N61" s="29"/>
      <c r="O61" s="29"/>
      <c r="P61" s="29"/>
      <c r="Q61" s="29"/>
      <c r="R61" s="29"/>
      <c r="S61" s="29"/>
    </row>
    <row r="62" spans="10:19" x14ac:dyDescent="0.45">
      <c r="J62" s="4"/>
      <c r="K62" s="31" t="s">
        <v>0</v>
      </c>
      <c r="L62" s="32">
        <v>0</v>
      </c>
      <c r="M62" s="28"/>
      <c r="N62" s="29"/>
      <c r="O62" s="29"/>
      <c r="P62" s="29"/>
      <c r="Q62" s="29"/>
      <c r="R62" s="29"/>
      <c r="S62" s="29"/>
    </row>
    <row r="63" spans="10:19" x14ac:dyDescent="0.45">
      <c r="J63" s="4"/>
      <c r="K63" s="31" t="s">
        <v>0</v>
      </c>
      <c r="L63" s="32">
        <v>0</v>
      </c>
      <c r="M63" s="28"/>
      <c r="N63" s="29"/>
      <c r="O63" s="29"/>
      <c r="P63" s="29"/>
      <c r="Q63" s="29"/>
      <c r="R63" s="29"/>
      <c r="S63" s="29"/>
    </row>
    <row r="64" spans="10:19" x14ac:dyDescent="0.45">
      <c r="J64" s="4"/>
      <c r="K64" s="31" t="s">
        <v>0</v>
      </c>
      <c r="L64" s="32">
        <v>0</v>
      </c>
      <c r="M64" s="28"/>
      <c r="N64" s="29"/>
      <c r="O64" s="29"/>
      <c r="P64" s="29"/>
      <c r="Q64" s="29"/>
      <c r="R64" s="29"/>
      <c r="S64" s="29"/>
    </row>
    <row r="65" spans="10:19" x14ac:dyDescent="0.45">
      <c r="J65" s="4"/>
      <c r="K65" s="31" t="s">
        <v>0</v>
      </c>
      <c r="L65" s="32">
        <v>0</v>
      </c>
      <c r="M65" s="28"/>
      <c r="N65" s="29"/>
      <c r="O65" s="29"/>
      <c r="P65" s="29"/>
      <c r="Q65" s="29"/>
      <c r="R65" s="29"/>
      <c r="S65" s="29"/>
    </row>
    <row r="66" spans="10:19" x14ac:dyDescent="0.45">
      <c r="J66" s="4"/>
      <c r="K66" s="31" t="s">
        <v>0</v>
      </c>
      <c r="L66" s="32">
        <v>0</v>
      </c>
      <c r="M66" s="28"/>
      <c r="N66" s="29"/>
      <c r="O66" s="29"/>
      <c r="P66" s="29"/>
      <c r="Q66" s="29"/>
      <c r="R66" s="29"/>
      <c r="S66" s="29"/>
    </row>
    <row r="67" spans="10:19" x14ac:dyDescent="0.45">
      <c r="J67" s="4"/>
      <c r="K67" s="31" t="s">
        <v>0</v>
      </c>
      <c r="L67" s="32">
        <v>0</v>
      </c>
      <c r="M67" s="28"/>
      <c r="N67" s="29"/>
      <c r="O67" s="29"/>
      <c r="P67" s="29"/>
      <c r="Q67" s="29"/>
      <c r="R67" s="29"/>
      <c r="S67" s="29"/>
    </row>
    <row r="68" spans="10:19" x14ac:dyDescent="0.45">
      <c r="J68" s="4"/>
      <c r="K68" s="31" t="s">
        <v>0</v>
      </c>
      <c r="L68" s="32">
        <v>0</v>
      </c>
      <c r="M68" s="28"/>
      <c r="N68" s="29"/>
      <c r="O68" s="29"/>
      <c r="P68" s="29"/>
      <c r="Q68" s="29"/>
      <c r="R68" s="29"/>
      <c r="S68" s="29"/>
    </row>
    <row r="69" spans="10:19" x14ac:dyDescent="0.45">
      <c r="J69" s="4"/>
      <c r="K69" s="31" t="s">
        <v>0</v>
      </c>
      <c r="L69" s="32">
        <v>0</v>
      </c>
      <c r="M69" s="28"/>
      <c r="N69" s="29"/>
      <c r="O69" s="29"/>
      <c r="P69" s="29"/>
      <c r="Q69" s="29"/>
      <c r="R69" s="29"/>
      <c r="S69" s="29"/>
    </row>
    <row r="70" spans="10:19" x14ac:dyDescent="0.45">
      <c r="J70" s="4"/>
      <c r="K70" s="31" t="s">
        <v>0</v>
      </c>
      <c r="L70" s="32">
        <v>0</v>
      </c>
      <c r="M70" s="28"/>
      <c r="N70" s="29"/>
      <c r="O70" s="29"/>
      <c r="P70" s="29"/>
      <c r="Q70" s="29"/>
      <c r="R70" s="29"/>
      <c r="S70" s="29"/>
    </row>
    <row r="71" spans="10:19" x14ac:dyDescent="0.45">
      <c r="J71" s="4"/>
      <c r="K71" s="31" t="s">
        <v>0</v>
      </c>
      <c r="L71" s="32">
        <v>0</v>
      </c>
      <c r="M71" s="28"/>
      <c r="N71" s="29"/>
      <c r="O71" s="29"/>
      <c r="P71" s="29"/>
      <c r="Q71" s="29"/>
      <c r="R71" s="29"/>
      <c r="S71" s="29"/>
    </row>
    <row r="72" spans="10:19" x14ac:dyDescent="0.45">
      <c r="J72" s="4"/>
      <c r="K72" s="31" t="s">
        <v>0</v>
      </c>
      <c r="L72" s="32">
        <v>0</v>
      </c>
      <c r="M72" s="28"/>
      <c r="N72" s="29"/>
      <c r="O72" s="29"/>
      <c r="P72" s="29"/>
      <c r="Q72" s="29"/>
      <c r="R72" s="29"/>
      <c r="S72" s="29"/>
    </row>
    <row r="73" spans="10:19" x14ac:dyDescent="0.45">
      <c r="J73" s="4"/>
      <c r="K73" s="31" t="s">
        <v>0</v>
      </c>
      <c r="L73" s="32">
        <v>0</v>
      </c>
      <c r="M73" s="28"/>
      <c r="N73" s="29"/>
    </row>
    <row r="74" spans="10:19" x14ac:dyDescent="0.45">
      <c r="J74" s="4"/>
      <c r="K74" s="31" t="s">
        <v>0</v>
      </c>
      <c r="L74" s="32">
        <v>0</v>
      </c>
      <c r="M74" s="28"/>
    </row>
    <row r="75" spans="10:19" x14ac:dyDescent="0.45">
      <c r="J75" s="4"/>
      <c r="K75" s="31" t="s">
        <v>0</v>
      </c>
      <c r="L75" s="32">
        <v>0</v>
      </c>
      <c r="M75" s="28"/>
    </row>
    <row r="76" spans="10:19" x14ac:dyDescent="0.45">
      <c r="J76" s="4"/>
      <c r="K76" s="31" t="s">
        <v>0</v>
      </c>
      <c r="L76" s="32">
        <v>0</v>
      </c>
      <c r="M76" s="28"/>
    </row>
    <row r="77" spans="10:19" x14ac:dyDescent="0.45">
      <c r="J77" s="4"/>
      <c r="K77" s="31" t="s">
        <v>0</v>
      </c>
      <c r="L77" s="32">
        <v>0</v>
      </c>
      <c r="M77" s="28"/>
    </row>
    <row r="78" spans="10:19" x14ac:dyDescent="0.45">
      <c r="J78" s="4"/>
      <c r="K78" s="31" t="s">
        <v>0</v>
      </c>
      <c r="L78" s="32">
        <v>0</v>
      </c>
      <c r="M78" s="28"/>
    </row>
    <row r="79" spans="10:19" x14ac:dyDescent="0.45">
      <c r="J79" s="4"/>
      <c r="K79" s="31" t="s">
        <v>0</v>
      </c>
      <c r="L79" s="32">
        <v>0</v>
      </c>
      <c r="M79" s="28"/>
    </row>
    <row r="80" spans="10:19" x14ac:dyDescent="0.45">
      <c r="J80" s="4"/>
      <c r="K80" s="31" t="s">
        <v>0</v>
      </c>
      <c r="L80" s="32">
        <v>0</v>
      </c>
      <c r="M80" s="28"/>
    </row>
    <row r="81" spans="10:13" x14ac:dyDescent="0.45">
      <c r="J81" s="4"/>
      <c r="K81" s="31" t="s">
        <v>0</v>
      </c>
      <c r="L81" s="32">
        <v>0</v>
      </c>
      <c r="M81" s="28"/>
    </row>
    <row r="82" spans="10:13" x14ac:dyDescent="0.45">
      <c r="J82" s="4"/>
      <c r="K82" s="31" t="s">
        <v>0</v>
      </c>
      <c r="L82" s="32">
        <v>0</v>
      </c>
      <c r="M82" s="28"/>
    </row>
    <row r="83" spans="10:13" x14ac:dyDescent="0.45">
      <c r="J83" s="4"/>
      <c r="K83" s="31" t="s">
        <v>0</v>
      </c>
      <c r="L83" s="32">
        <v>0</v>
      </c>
      <c r="M83" s="28"/>
    </row>
    <row r="84" spans="10:13" x14ac:dyDescent="0.45">
      <c r="J84" s="4"/>
      <c r="K84" s="31" t="s">
        <v>0</v>
      </c>
      <c r="L84" s="32">
        <v>0</v>
      </c>
      <c r="M84" s="28"/>
    </row>
    <row r="85" spans="10:13" x14ac:dyDescent="0.45">
      <c r="J85" s="4"/>
      <c r="K85" s="31" t="s">
        <v>0</v>
      </c>
      <c r="L85" s="32">
        <v>0</v>
      </c>
      <c r="M85" s="28"/>
    </row>
    <row r="86" spans="10:13" x14ac:dyDescent="0.45">
      <c r="J86" s="4"/>
      <c r="K86" s="31" t="s">
        <v>0</v>
      </c>
      <c r="L86" s="32">
        <v>0</v>
      </c>
      <c r="M86" s="28"/>
    </row>
    <row r="87" spans="10:13" x14ac:dyDescent="0.45">
      <c r="J87" s="4"/>
      <c r="K87" s="31" t="s">
        <v>0</v>
      </c>
      <c r="L87" s="32">
        <v>0</v>
      </c>
      <c r="M87" s="28"/>
    </row>
    <row r="88" spans="10:13" x14ac:dyDescent="0.45">
      <c r="J88" s="4"/>
      <c r="K88" s="31" t="s">
        <v>0</v>
      </c>
      <c r="L88" s="32">
        <v>0</v>
      </c>
      <c r="M88" s="28"/>
    </row>
    <row r="89" spans="10:13" x14ac:dyDescent="0.45">
      <c r="J89" s="4"/>
      <c r="K89" s="31" t="s">
        <v>0</v>
      </c>
      <c r="L89" s="32">
        <v>0</v>
      </c>
      <c r="M89" s="28"/>
    </row>
    <row r="90" spans="10:13" x14ac:dyDescent="0.45">
      <c r="J90" s="4"/>
      <c r="K90" s="31" t="s">
        <v>0</v>
      </c>
      <c r="L90" s="32">
        <v>0</v>
      </c>
      <c r="M90" s="28"/>
    </row>
    <row r="91" spans="10:13" x14ac:dyDescent="0.45">
      <c r="J91" s="4"/>
      <c r="K91" s="31" t="s">
        <v>0</v>
      </c>
      <c r="L91" s="32">
        <v>0</v>
      </c>
      <c r="M91" s="28"/>
    </row>
    <row r="92" spans="10:13" x14ac:dyDescent="0.45">
      <c r="J92" s="4"/>
      <c r="K92" s="31" t="s">
        <v>0</v>
      </c>
      <c r="L92" s="32">
        <v>0</v>
      </c>
      <c r="M92" s="28"/>
    </row>
    <row r="93" spans="10:13" x14ac:dyDescent="0.45">
      <c r="J93" s="4"/>
      <c r="K93" s="31" t="s">
        <v>0</v>
      </c>
      <c r="L93" s="32">
        <v>0</v>
      </c>
      <c r="M93" s="28"/>
    </row>
    <row r="94" spans="10:13" x14ac:dyDescent="0.45">
      <c r="J94" s="4"/>
      <c r="K94" s="31" t="s">
        <v>0</v>
      </c>
      <c r="L94" s="32">
        <v>0</v>
      </c>
      <c r="M94" s="28"/>
    </row>
    <row r="95" spans="10:13" x14ac:dyDescent="0.45">
      <c r="J95" s="4"/>
      <c r="K95" s="31" t="s">
        <v>0</v>
      </c>
      <c r="L95" s="32">
        <v>0</v>
      </c>
      <c r="M95" s="28"/>
    </row>
    <row r="96" spans="10:13" x14ac:dyDescent="0.45">
      <c r="J96" s="4"/>
      <c r="K96" s="31" t="s">
        <v>0</v>
      </c>
      <c r="L96" s="32">
        <v>0</v>
      </c>
      <c r="M96" s="28"/>
    </row>
    <row r="97" spans="10:13" x14ac:dyDescent="0.45">
      <c r="J97" s="4"/>
      <c r="K97" s="31" t="s">
        <v>0</v>
      </c>
      <c r="L97" s="32">
        <v>0</v>
      </c>
      <c r="M97" s="28"/>
    </row>
    <row r="98" spans="10:13" x14ac:dyDescent="0.45">
      <c r="J98" s="4"/>
      <c r="K98" s="31" t="s">
        <v>0</v>
      </c>
      <c r="L98" s="32">
        <v>0</v>
      </c>
      <c r="M98" s="28"/>
    </row>
    <row r="99" spans="10:13" x14ac:dyDescent="0.45">
      <c r="J99" s="4"/>
      <c r="K99" s="31" t="s">
        <v>0</v>
      </c>
      <c r="L99" s="32">
        <v>0</v>
      </c>
      <c r="M99" s="28"/>
    </row>
  </sheetData>
  <conditionalFormatting sqref="G7:G11 Q4:Q51">
    <cfRule type="containsText" dxfId="63" priority="7" operator="containsText" text="BEIGNETS">
      <formula>NOT(ISERROR(SEARCH("BEIGNETS",G4)))</formula>
    </cfRule>
    <cfRule type="containsText" dxfId="62" priority="8" operator="containsText" text="TOURTE">
      <formula>NOT(ISERROR(SEARCH("TOURTE",G4)))</formula>
    </cfRule>
    <cfRule type="containsText" dxfId="61" priority="9" operator="containsText" text="QUICHE">
      <formula>NOT(ISERROR(SEARCH("QUICHE",G4)))</formula>
    </cfRule>
    <cfRule type="containsText" dxfId="60" priority="10" operator="containsText" text="n/c">
      <formula>NOT(ISERROR(SEARCH("n/c",G4)))</formula>
    </cfRule>
    <cfRule type="containsText" dxfId="59" priority="11" operator="containsText" text="present">
      <formula>NOT(ISERROR(SEARCH("present",G4)))</formula>
    </cfRule>
    <cfRule type="containsText" dxfId="58" priority="12" operator="containsText" text="absent">
      <formula>NOT(ISERROR(SEARCH("absent",G4)))</formula>
    </cfRule>
    <cfRule type="containsText" dxfId="57" priority="13" operator="containsText" text="ESCA">
      <formula>NOT(ISERROR(SEARCH("ESCA",G4)))</formula>
    </cfRule>
    <cfRule type="containsText" dxfId="56" priority="14" operator="containsText" text="PATES">
      <formula>NOT(ISERROR(SEARCH("PATES",G4)))</formula>
    </cfRule>
    <cfRule type="containsText" dxfId="55" priority="15" operator="containsText" text="CROI">
      <formula>NOT(ISERROR(SEARCH("CROI",G4)))</formula>
    </cfRule>
    <cfRule type="containsText" dxfId="54" priority="16" operator="containsText" text="PAIN ">
      <formula>NOT(ISERROR(SEARCH("PAIN ",G4)))</formula>
    </cfRule>
  </conditionalFormatting>
  <conditionalFormatting sqref="P4:P51">
    <cfRule type="expression" dxfId="53" priority="4">
      <formula>P4&gt;10</formula>
    </cfRule>
    <cfRule type="expression" dxfId="52" priority="5">
      <formula>P4&lt;0</formula>
    </cfRule>
    <cfRule type="expression" dxfId="51" priority="6">
      <formula>P4&lt;3</formula>
    </cfRule>
  </conditionalFormatting>
  <conditionalFormatting sqref="F7:F11">
    <cfRule type="expression" dxfId="50" priority="1">
      <formula>F7&gt;10</formula>
    </cfRule>
    <cfRule type="expression" dxfId="49" priority="2">
      <formula>F7&lt;0</formula>
    </cfRule>
    <cfRule type="expression" dxfId="48" priority="3">
      <formula>F7&lt;3</formula>
    </cfRule>
  </conditionalFormatting>
  <dataValidations count="5">
    <dataValidation type="list" allowBlank="1" showInputMessage="1" showErrorMessage="1" sqref="E6">
      <formula1>JANVIER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P3 H6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A1:S99"/>
  <sheetViews>
    <sheetView zoomScale="55" zoomScaleNormal="55" workbookViewId="0">
      <selection activeCell="G8" sqref="G8"/>
    </sheetView>
  </sheetViews>
  <sheetFormatPr baseColWidth="10" defaultColWidth="10.7109375" defaultRowHeight="28.5" x14ac:dyDescent="0.45"/>
  <cols>
    <col min="1" max="1" width="27.42578125" style="1" bestFit="1" customWidth="1"/>
    <col min="4" max="4" width="20.7109375" style="1" customWidth="1"/>
    <col min="5" max="5" width="18.5703125" style="1" customWidth="1"/>
    <col min="6" max="6" width="27.140625" style="1" customWidth="1"/>
    <col min="7" max="7" width="37.28515625" style="1" bestFit="1" customWidth="1"/>
    <col min="8" max="8" width="31.5703125" style="1" customWidth="1"/>
    <col min="9" max="10" width="20.7109375" style="1" customWidth="1"/>
    <col min="11" max="11" width="17.85546875" style="43" customWidth="1"/>
    <col min="12" max="13" width="17.85546875" style="42" customWidth="1"/>
    <col min="14" max="16" width="20.7109375" style="42" customWidth="1"/>
    <col min="17" max="17" width="30.28515625" style="42" bestFit="1" customWidth="1"/>
    <col min="18" max="19" width="20.7109375" style="42" customWidth="1"/>
    <col min="20" max="28" width="20.7109375" style="1" customWidth="1"/>
    <col min="29" max="16384" width="10.7109375" style="1"/>
  </cols>
  <sheetData>
    <row r="1" spans="1:19" x14ac:dyDescent="0.45">
      <c r="A1" s="2"/>
      <c r="D1" s="3"/>
      <c r="E1" s="3"/>
      <c r="F1" s="3"/>
      <c r="G1" s="3"/>
      <c r="H1" s="3"/>
      <c r="I1" s="3"/>
      <c r="J1" s="4"/>
      <c r="K1" s="28"/>
      <c r="L1" s="28"/>
      <c r="M1" s="28"/>
      <c r="N1" s="29"/>
      <c r="O1" s="29"/>
      <c r="P1" s="29"/>
      <c r="Q1" s="29"/>
      <c r="R1" s="29"/>
      <c r="S1" s="29"/>
    </row>
    <row r="2" spans="1:19" ht="29.25" thickBot="1" x14ac:dyDescent="0.5">
      <c r="A2" s="56">
        <f ca="1">TODAY()</f>
        <v>43583</v>
      </c>
      <c r="D2" s="3"/>
      <c r="E2" s="3"/>
      <c r="F2" s="3"/>
      <c r="G2" s="3"/>
      <c r="H2" s="3"/>
      <c r="I2" s="3"/>
      <c r="J2" s="4"/>
      <c r="K2" s="30"/>
      <c r="L2" s="28"/>
      <c r="M2" s="28"/>
      <c r="N2" s="29"/>
      <c r="O2" s="29"/>
      <c r="P2" s="29"/>
      <c r="Q2" s="29"/>
      <c r="R2" s="29"/>
      <c r="S2" s="29"/>
    </row>
    <row r="3" spans="1:19" x14ac:dyDescent="0.45">
      <c r="D3" s="3"/>
      <c r="E3" s="3"/>
      <c r="F3" s="3"/>
      <c r="G3" s="3"/>
      <c r="H3" s="3"/>
      <c r="I3" s="3"/>
      <c r="J3" s="4" t="s">
        <v>7</v>
      </c>
      <c r="K3" s="31" t="s">
        <v>44</v>
      </c>
      <c r="L3" s="32" t="s">
        <v>45</v>
      </c>
      <c r="M3" s="28"/>
      <c r="N3" s="29"/>
      <c r="O3" s="29"/>
      <c r="P3" s="33">
        <v>2019</v>
      </c>
      <c r="Q3" s="34"/>
      <c r="R3" s="35"/>
      <c r="S3" s="29"/>
    </row>
    <row r="4" spans="1:19" x14ac:dyDescent="0.45">
      <c r="D4" s="3"/>
      <c r="E4" s="3"/>
      <c r="F4" s="3"/>
      <c r="G4" s="3"/>
      <c r="H4" s="3"/>
      <c r="I4" s="3"/>
      <c r="J4" s="4"/>
      <c r="K4" s="36">
        <f>MAX(K5:K99)</f>
        <v>43381</v>
      </c>
      <c r="L4" s="37">
        <f>SUM(L5:L143)</f>
        <v>35</v>
      </c>
      <c r="M4" s="28"/>
      <c r="N4" s="29"/>
      <c r="O4" s="38">
        <v>43504</v>
      </c>
      <c r="P4" s="39">
        <f>L4</f>
        <v>35</v>
      </c>
      <c r="Q4" s="40" t="s">
        <v>8</v>
      </c>
      <c r="R4" s="41">
        <f t="shared" ref="R4:R51" si="0">VLOOKUP(Q4,VIENNOISERIES_PRIX,2,FALSE)</f>
        <v>3.25</v>
      </c>
      <c r="S4" s="29"/>
    </row>
    <row r="5" spans="1:19" ht="29.25" thickBot="1" x14ac:dyDescent="0.5">
      <c r="D5" s="53"/>
      <c r="E5" s="45">
        <v>2019</v>
      </c>
      <c r="F5" s="44"/>
      <c r="G5" s="44"/>
      <c r="H5" s="44"/>
      <c r="I5" s="3"/>
      <c r="J5" s="4"/>
      <c r="K5" s="31">
        <v>43381</v>
      </c>
      <c r="L5" s="32">
        <v>15</v>
      </c>
      <c r="M5" s="28"/>
      <c r="N5" s="29"/>
      <c r="O5" s="38">
        <f t="shared" ref="O5:O51" si="1">O4+7</f>
        <v>43511</v>
      </c>
      <c r="P5" s="39">
        <f>P4-R5</f>
        <v>35</v>
      </c>
      <c r="Q5" s="40" t="s">
        <v>13</v>
      </c>
      <c r="R5" s="41">
        <f t="shared" si="0"/>
        <v>0</v>
      </c>
      <c r="S5" s="29"/>
    </row>
    <row r="6" spans="1:19" x14ac:dyDescent="0.45">
      <c r="D6" s="53"/>
      <c r="E6" s="46" t="s">
        <v>30</v>
      </c>
      <c r="F6" s="47" t="s">
        <v>41</v>
      </c>
      <c r="G6" s="48" t="s">
        <v>42</v>
      </c>
      <c r="H6" s="49" t="s">
        <v>43</v>
      </c>
      <c r="I6" s="3"/>
      <c r="J6" s="4"/>
      <c r="K6" s="31" t="s">
        <v>0</v>
      </c>
      <c r="L6" s="32">
        <v>20</v>
      </c>
      <c r="M6" s="28"/>
      <c r="N6" s="29"/>
      <c r="O6" s="38">
        <f t="shared" si="1"/>
        <v>43518</v>
      </c>
      <c r="P6" s="39">
        <f t="shared" ref="P6:P51" si="2">P5-R6</f>
        <v>33.85</v>
      </c>
      <c r="Q6" s="40" t="s">
        <v>10</v>
      </c>
      <c r="R6" s="41">
        <f t="shared" si="0"/>
        <v>1.1499999999999999</v>
      </c>
      <c r="S6" s="29"/>
    </row>
    <row r="7" spans="1:19" x14ac:dyDescent="0.45">
      <c r="D7" s="53"/>
      <c r="E7" s="50">
        <f>DATEVALUE("1 "&amp;$E$6&amp;$E$5)+6-MOD(WEEKDAY(DATEVALUE("1 "&amp;$E$6&amp;$E$5)),7)</f>
        <v>43588</v>
      </c>
      <c r="F7" s="54">
        <v>16.25</v>
      </c>
      <c r="G7" s="51" t="s">
        <v>4</v>
      </c>
      <c r="H7" s="52">
        <f>VLOOKUP(G7,VIENNOISERIES_PRIX,2,FALSE)</f>
        <v>2.65</v>
      </c>
      <c r="I7" s="3"/>
      <c r="J7" s="4"/>
      <c r="K7" s="31" t="s">
        <v>0</v>
      </c>
      <c r="L7" s="32">
        <v>0</v>
      </c>
      <c r="M7" s="28"/>
      <c r="N7" s="29"/>
      <c r="O7" s="38">
        <f t="shared" si="1"/>
        <v>43525</v>
      </c>
      <c r="P7" s="39">
        <f t="shared" si="2"/>
        <v>31.200000000000003</v>
      </c>
      <c r="Q7" s="40" t="s">
        <v>4</v>
      </c>
      <c r="R7" s="41">
        <f t="shared" si="0"/>
        <v>2.65</v>
      </c>
      <c r="S7" s="29"/>
    </row>
    <row r="8" spans="1:19" x14ac:dyDescent="0.45">
      <c r="D8" s="53"/>
      <c r="E8" s="50">
        <f t="shared" ref="E8:E10" si="3">E7+7</f>
        <v>43595</v>
      </c>
      <c r="F8" s="55">
        <v>16.25</v>
      </c>
      <c r="G8" s="51" t="s">
        <v>23</v>
      </c>
      <c r="H8" s="52">
        <f>VLOOKUP(G8,VIENNOISERIES_PRIX,2,FALSE)</f>
        <v>0</v>
      </c>
      <c r="I8" s="3"/>
      <c r="J8" s="4"/>
      <c r="K8" s="31" t="s">
        <v>0</v>
      </c>
      <c r="L8" s="32">
        <v>0</v>
      </c>
      <c r="M8" s="28"/>
      <c r="N8" s="29"/>
      <c r="O8" s="38">
        <f t="shared" si="1"/>
        <v>43532</v>
      </c>
      <c r="P8" s="39">
        <f t="shared" si="2"/>
        <v>31.200000000000003</v>
      </c>
      <c r="Q8" s="40" t="s">
        <v>23</v>
      </c>
      <c r="R8" s="41">
        <f t="shared" si="0"/>
        <v>0</v>
      </c>
      <c r="S8" s="29"/>
    </row>
    <row r="9" spans="1:19" x14ac:dyDescent="0.45">
      <c r="D9" s="53"/>
      <c r="E9" s="50">
        <f t="shared" si="3"/>
        <v>43602</v>
      </c>
      <c r="F9" s="55">
        <v>13.95</v>
      </c>
      <c r="G9" s="51" t="s">
        <v>17</v>
      </c>
      <c r="H9" s="52">
        <f>VLOOKUP(G9,VIENNOISERIES_PRIX,2,FALSE)</f>
        <v>2.2999999999999998</v>
      </c>
      <c r="I9" s="3"/>
      <c r="J9" s="4"/>
      <c r="K9" s="31" t="s">
        <v>0</v>
      </c>
      <c r="L9" s="32">
        <v>0</v>
      </c>
      <c r="M9" s="28"/>
      <c r="N9" s="29"/>
      <c r="O9" s="38">
        <f t="shared" si="1"/>
        <v>43539</v>
      </c>
      <c r="P9" s="39">
        <f t="shared" si="2"/>
        <v>28.550000000000004</v>
      </c>
      <c r="Q9" s="40" t="s">
        <v>4</v>
      </c>
      <c r="R9" s="41">
        <f t="shared" si="0"/>
        <v>2.65</v>
      </c>
      <c r="S9" s="29"/>
    </row>
    <row r="10" spans="1:19" x14ac:dyDescent="0.45">
      <c r="D10" s="53"/>
      <c r="E10" s="50">
        <f t="shared" si="3"/>
        <v>43609</v>
      </c>
      <c r="F10" s="55">
        <v>11.65</v>
      </c>
      <c r="G10" s="51" t="s">
        <v>20</v>
      </c>
      <c r="H10" s="52">
        <f>VLOOKUP(G10,VIENNOISERIES_PRIX,2,FALSE)</f>
        <v>2.2999999999999998</v>
      </c>
      <c r="I10" s="3"/>
      <c r="J10" s="4"/>
      <c r="K10" s="31" t="s">
        <v>0</v>
      </c>
      <c r="L10" s="32">
        <v>0</v>
      </c>
      <c r="M10" s="28"/>
      <c r="N10" s="29"/>
      <c r="O10" s="38">
        <f t="shared" si="1"/>
        <v>43546</v>
      </c>
      <c r="P10" s="39">
        <f t="shared" si="2"/>
        <v>26.250000000000004</v>
      </c>
      <c r="Q10" s="40" t="s">
        <v>20</v>
      </c>
      <c r="R10" s="41">
        <f t="shared" si="0"/>
        <v>2.2999999999999998</v>
      </c>
      <c r="S10" s="29"/>
    </row>
    <row r="11" spans="1:19" x14ac:dyDescent="0.45">
      <c r="D11" s="53"/>
      <c r="E11" s="50">
        <f>IF(MONTH(E10+7)=MONTH(E7),E10+7,"")</f>
        <v>43616</v>
      </c>
      <c r="F11" s="55">
        <v>10.35</v>
      </c>
      <c r="G11" s="51" t="s">
        <v>12</v>
      </c>
      <c r="H11" s="52">
        <f>VLOOKUP(G11,VIENNOISERIES_PRIX,2,FALSE)</f>
        <v>1.3</v>
      </c>
      <c r="I11" s="3"/>
      <c r="J11" s="4"/>
      <c r="K11" s="31" t="s">
        <v>0</v>
      </c>
      <c r="L11" s="32">
        <v>0</v>
      </c>
      <c r="M11" s="28"/>
      <c r="N11" s="29"/>
      <c r="O11" s="38">
        <f t="shared" si="1"/>
        <v>43553</v>
      </c>
      <c r="P11" s="39">
        <f t="shared" si="2"/>
        <v>25.000000000000004</v>
      </c>
      <c r="Q11" s="40" t="s">
        <v>1</v>
      </c>
      <c r="R11" s="41">
        <f t="shared" si="0"/>
        <v>1.25</v>
      </c>
      <c r="S11" s="29"/>
    </row>
    <row r="12" spans="1:19" x14ac:dyDescent="0.45">
      <c r="D12" s="3"/>
      <c r="E12" s="3"/>
      <c r="F12" s="3"/>
      <c r="G12" s="3"/>
      <c r="H12" s="3"/>
      <c r="I12" s="3"/>
      <c r="J12" s="4"/>
      <c r="K12" s="31" t="s">
        <v>0</v>
      </c>
      <c r="L12" s="32">
        <v>0</v>
      </c>
      <c r="M12" s="28"/>
      <c r="N12" s="29"/>
      <c r="O12" s="38">
        <f t="shared" si="1"/>
        <v>43560</v>
      </c>
      <c r="P12" s="39">
        <f t="shared" si="2"/>
        <v>22.350000000000005</v>
      </c>
      <c r="Q12" s="40" t="s">
        <v>4</v>
      </c>
      <c r="R12" s="41">
        <f t="shared" si="0"/>
        <v>2.65</v>
      </c>
      <c r="S12" s="29"/>
    </row>
    <row r="13" spans="1:19" x14ac:dyDescent="0.45">
      <c r="D13" s="3"/>
      <c r="E13" s="3"/>
      <c r="F13" s="3"/>
      <c r="G13" s="3"/>
      <c r="H13" s="3"/>
      <c r="I13" s="3"/>
      <c r="J13" s="4"/>
      <c r="K13" s="31" t="s">
        <v>0</v>
      </c>
      <c r="L13" s="32">
        <v>0</v>
      </c>
      <c r="M13" s="28"/>
      <c r="N13" s="29"/>
      <c r="O13" s="38">
        <f t="shared" si="1"/>
        <v>43567</v>
      </c>
      <c r="P13" s="39">
        <f t="shared" si="2"/>
        <v>21.200000000000006</v>
      </c>
      <c r="Q13" s="40" t="s">
        <v>14</v>
      </c>
      <c r="R13" s="41">
        <f t="shared" si="0"/>
        <v>1.1499999999999999</v>
      </c>
      <c r="S13" s="29"/>
    </row>
    <row r="14" spans="1:19" x14ac:dyDescent="0.45">
      <c r="D14" s="3"/>
      <c r="E14" s="3"/>
      <c r="F14" s="3"/>
      <c r="G14" s="3"/>
      <c r="H14" s="3"/>
      <c r="I14" s="3"/>
      <c r="J14" s="4"/>
      <c r="K14" s="31" t="s">
        <v>0</v>
      </c>
      <c r="L14" s="32">
        <v>0</v>
      </c>
      <c r="M14" s="28"/>
      <c r="N14" s="29"/>
      <c r="O14" s="38">
        <f t="shared" si="1"/>
        <v>43574</v>
      </c>
      <c r="P14" s="39">
        <f t="shared" si="2"/>
        <v>20.050000000000008</v>
      </c>
      <c r="Q14" s="40" t="s">
        <v>14</v>
      </c>
      <c r="R14" s="41">
        <f t="shared" si="0"/>
        <v>1.1499999999999999</v>
      </c>
      <c r="S14" s="29"/>
    </row>
    <row r="15" spans="1:19" x14ac:dyDescent="0.45">
      <c r="D15" s="3"/>
      <c r="E15" s="3"/>
      <c r="F15" s="3"/>
      <c r="G15" s="3"/>
      <c r="H15" s="3"/>
      <c r="I15" s="3"/>
      <c r="J15" s="4"/>
      <c r="K15" s="31" t="s">
        <v>0</v>
      </c>
      <c r="L15" s="32">
        <v>0</v>
      </c>
      <c r="M15" s="28"/>
      <c r="N15" s="29"/>
      <c r="O15" s="38">
        <f t="shared" si="1"/>
        <v>43581</v>
      </c>
      <c r="P15" s="39">
        <f t="shared" si="2"/>
        <v>18.900000000000009</v>
      </c>
      <c r="Q15" s="40" t="s">
        <v>10</v>
      </c>
      <c r="R15" s="41">
        <f t="shared" si="0"/>
        <v>1.1499999999999999</v>
      </c>
      <c r="S15" s="29"/>
    </row>
    <row r="16" spans="1:19" x14ac:dyDescent="0.45">
      <c r="D16" s="3"/>
      <c r="E16" s="3"/>
      <c r="F16" s="3"/>
      <c r="G16" s="3"/>
      <c r="H16" s="3"/>
      <c r="I16" s="3"/>
      <c r="J16" s="4"/>
      <c r="K16" s="31" t="s">
        <v>0</v>
      </c>
      <c r="L16" s="32">
        <v>0</v>
      </c>
      <c r="M16" s="28"/>
      <c r="N16" s="29"/>
      <c r="O16" s="38">
        <f t="shared" si="1"/>
        <v>43588</v>
      </c>
      <c r="P16" s="39">
        <f t="shared" si="2"/>
        <v>16.250000000000011</v>
      </c>
      <c r="Q16" s="40" t="s">
        <v>4</v>
      </c>
      <c r="R16" s="41">
        <f t="shared" si="0"/>
        <v>2.65</v>
      </c>
      <c r="S16" s="29"/>
    </row>
    <row r="17" spans="4:19" x14ac:dyDescent="0.45">
      <c r="D17" s="3"/>
      <c r="E17" s="3"/>
      <c r="F17" s="3"/>
      <c r="G17" s="3"/>
      <c r="H17" s="3"/>
      <c r="I17" s="3"/>
      <c r="J17" s="4"/>
      <c r="K17" s="31" t="s">
        <v>0</v>
      </c>
      <c r="L17" s="32">
        <v>0</v>
      </c>
      <c r="M17" s="28"/>
      <c r="N17" s="29"/>
      <c r="O17" s="38">
        <f t="shared" si="1"/>
        <v>43595</v>
      </c>
      <c r="P17" s="39">
        <f t="shared" si="2"/>
        <v>16.250000000000011</v>
      </c>
      <c r="Q17" s="40" t="s">
        <v>23</v>
      </c>
      <c r="R17" s="41">
        <f t="shared" si="0"/>
        <v>0</v>
      </c>
      <c r="S17" s="29"/>
    </row>
    <row r="18" spans="4:19" x14ac:dyDescent="0.45">
      <c r="D18" s="3"/>
      <c r="E18" s="3"/>
      <c r="F18" s="3"/>
      <c r="G18" s="3"/>
      <c r="H18" s="3"/>
      <c r="I18" s="3"/>
      <c r="J18" s="4"/>
      <c r="K18" s="31" t="s">
        <v>0</v>
      </c>
      <c r="L18" s="32">
        <v>0</v>
      </c>
      <c r="M18" s="28"/>
      <c r="N18" s="29"/>
      <c r="O18" s="38">
        <f t="shared" si="1"/>
        <v>43602</v>
      </c>
      <c r="P18" s="39">
        <f t="shared" si="2"/>
        <v>13.95000000000001</v>
      </c>
      <c r="Q18" s="40" t="s">
        <v>17</v>
      </c>
      <c r="R18" s="41">
        <f t="shared" si="0"/>
        <v>2.2999999999999998</v>
      </c>
      <c r="S18" s="29"/>
    </row>
    <row r="19" spans="4:19" x14ac:dyDescent="0.45">
      <c r="D19" s="3"/>
      <c r="E19" s="3"/>
      <c r="F19" s="3"/>
      <c r="G19" s="3"/>
      <c r="H19" s="3"/>
      <c r="I19" s="3"/>
      <c r="J19" s="4"/>
      <c r="K19" s="31" t="s">
        <v>0</v>
      </c>
      <c r="L19" s="32">
        <v>0</v>
      </c>
      <c r="M19" s="28"/>
      <c r="N19" s="29"/>
      <c r="O19" s="38">
        <f t="shared" si="1"/>
        <v>43609</v>
      </c>
      <c r="P19" s="39">
        <f t="shared" si="2"/>
        <v>11.650000000000009</v>
      </c>
      <c r="Q19" s="40" t="s">
        <v>20</v>
      </c>
      <c r="R19" s="41">
        <f t="shared" si="0"/>
        <v>2.2999999999999998</v>
      </c>
      <c r="S19" s="29"/>
    </row>
    <row r="20" spans="4:19" x14ac:dyDescent="0.45">
      <c r="J20" s="4"/>
      <c r="K20" s="31" t="s">
        <v>0</v>
      </c>
      <c r="L20" s="32">
        <v>0</v>
      </c>
      <c r="M20" s="28"/>
      <c r="N20" s="29"/>
      <c r="O20" s="38">
        <f t="shared" si="1"/>
        <v>43616</v>
      </c>
      <c r="P20" s="39">
        <f t="shared" si="2"/>
        <v>10.350000000000009</v>
      </c>
      <c r="Q20" s="40" t="s">
        <v>12</v>
      </c>
      <c r="R20" s="41">
        <f t="shared" si="0"/>
        <v>1.3</v>
      </c>
      <c r="S20" s="29"/>
    </row>
    <row r="21" spans="4:19" x14ac:dyDescent="0.45">
      <c r="J21" s="4"/>
      <c r="K21" s="31" t="s">
        <v>0</v>
      </c>
      <c r="L21" s="32">
        <v>0</v>
      </c>
      <c r="M21" s="28"/>
      <c r="N21" s="29"/>
      <c r="O21" s="38">
        <f t="shared" si="1"/>
        <v>43623</v>
      </c>
      <c r="P21" s="39">
        <f t="shared" si="2"/>
        <v>7.7000000000000082</v>
      </c>
      <c r="Q21" s="40" t="s">
        <v>4</v>
      </c>
      <c r="R21" s="41">
        <f t="shared" si="0"/>
        <v>2.65</v>
      </c>
      <c r="S21" s="29"/>
    </row>
    <row r="22" spans="4:19" x14ac:dyDescent="0.45">
      <c r="J22" s="4"/>
      <c r="K22" s="31" t="s">
        <v>0</v>
      </c>
      <c r="L22" s="32">
        <v>0</v>
      </c>
      <c r="M22" s="28"/>
      <c r="N22" s="29"/>
      <c r="O22" s="38">
        <f t="shared" si="1"/>
        <v>43630</v>
      </c>
      <c r="P22" s="39">
        <f t="shared" si="2"/>
        <v>6.6500000000000083</v>
      </c>
      <c r="Q22" s="40" t="s">
        <v>9</v>
      </c>
      <c r="R22" s="41">
        <f t="shared" si="0"/>
        <v>1.05</v>
      </c>
      <c r="S22" s="29"/>
    </row>
    <row r="23" spans="4:19" x14ac:dyDescent="0.45">
      <c r="J23" s="4"/>
      <c r="K23" s="31" t="s">
        <v>0</v>
      </c>
      <c r="L23" s="32">
        <v>0</v>
      </c>
      <c r="M23" s="28"/>
      <c r="N23" s="29"/>
      <c r="O23" s="38">
        <f t="shared" si="1"/>
        <v>43637</v>
      </c>
      <c r="P23" s="39">
        <f t="shared" si="2"/>
        <v>4.0000000000000089</v>
      </c>
      <c r="Q23" s="40" t="s">
        <v>4</v>
      </c>
      <c r="R23" s="41">
        <f t="shared" si="0"/>
        <v>2.65</v>
      </c>
      <c r="S23" s="29"/>
    </row>
    <row r="24" spans="4:19" x14ac:dyDescent="0.45">
      <c r="J24" s="4"/>
      <c r="K24" s="31" t="s">
        <v>0</v>
      </c>
      <c r="L24" s="32">
        <v>0</v>
      </c>
      <c r="M24" s="28"/>
      <c r="N24" s="29"/>
      <c r="O24" s="38">
        <f t="shared" si="1"/>
        <v>43644</v>
      </c>
      <c r="P24" s="39">
        <f t="shared" si="2"/>
        <v>4.0000000000000089</v>
      </c>
      <c r="Q24" s="40" t="s">
        <v>23</v>
      </c>
      <c r="R24" s="41">
        <f t="shared" si="0"/>
        <v>0</v>
      </c>
      <c r="S24" s="29"/>
    </row>
    <row r="25" spans="4:19" x14ac:dyDescent="0.45">
      <c r="J25" s="4"/>
      <c r="K25" s="31" t="s">
        <v>0</v>
      </c>
      <c r="L25" s="32">
        <v>0</v>
      </c>
      <c r="M25" s="28"/>
      <c r="N25" s="29"/>
      <c r="O25" s="38">
        <f t="shared" si="1"/>
        <v>43651</v>
      </c>
      <c r="P25" s="39">
        <f t="shared" si="2"/>
        <v>1.350000000000009</v>
      </c>
      <c r="Q25" s="40" t="s">
        <v>4</v>
      </c>
      <c r="R25" s="41">
        <f t="shared" si="0"/>
        <v>2.65</v>
      </c>
      <c r="S25" s="29"/>
    </row>
    <row r="26" spans="4:19" x14ac:dyDescent="0.45">
      <c r="J26" s="4"/>
      <c r="K26" s="31" t="s">
        <v>0</v>
      </c>
      <c r="L26" s="32">
        <v>0</v>
      </c>
      <c r="M26" s="28"/>
      <c r="N26" s="29"/>
      <c r="O26" s="38">
        <f t="shared" si="1"/>
        <v>43658</v>
      </c>
      <c r="P26" s="39">
        <f t="shared" si="2"/>
        <v>1.350000000000009</v>
      </c>
      <c r="Q26" s="40" t="s">
        <v>23</v>
      </c>
      <c r="R26" s="41">
        <f t="shared" si="0"/>
        <v>0</v>
      </c>
      <c r="S26" s="29"/>
    </row>
    <row r="27" spans="4:19" x14ac:dyDescent="0.45">
      <c r="J27" s="4"/>
      <c r="K27" s="31" t="s">
        <v>0</v>
      </c>
      <c r="L27" s="32">
        <v>0</v>
      </c>
      <c r="M27" s="28"/>
      <c r="N27" s="29"/>
      <c r="O27" s="38">
        <f t="shared" si="1"/>
        <v>43665</v>
      </c>
      <c r="P27" s="39">
        <f t="shared" si="2"/>
        <v>-1.2999999999999909</v>
      </c>
      <c r="Q27" s="40" t="s">
        <v>4</v>
      </c>
      <c r="R27" s="41">
        <f t="shared" si="0"/>
        <v>2.65</v>
      </c>
      <c r="S27" s="29"/>
    </row>
    <row r="28" spans="4:19" x14ac:dyDescent="0.45">
      <c r="J28" s="4"/>
      <c r="K28" s="31" t="s">
        <v>0</v>
      </c>
      <c r="L28" s="32">
        <v>0</v>
      </c>
      <c r="M28" s="28"/>
      <c r="N28" s="29"/>
      <c r="O28" s="38">
        <f t="shared" si="1"/>
        <v>43672</v>
      </c>
      <c r="P28" s="39">
        <f t="shared" si="2"/>
        <v>-3.5999999999999908</v>
      </c>
      <c r="Q28" s="40" t="s">
        <v>20</v>
      </c>
      <c r="R28" s="41">
        <f t="shared" si="0"/>
        <v>2.2999999999999998</v>
      </c>
      <c r="S28" s="29"/>
    </row>
    <row r="29" spans="4:19" x14ac:dyDescent="0.45">
      <c r="J29" s="4"/>
      <c r="K29" s="31" t="s">
        <v>0</v>
      </c>
      <c r="L29" s="32">
        <v>0</v>
      </c>
      <c r="M29" s="28"/>
      <c r="N29" s="29"/>
      <c r="O29" s="38">
        <f t="shared" si="1"/>
        <v>43679</v>
      </c>
      <c r="P29" s="39">
        <f t="shared" si="2"/>
        <v>-6.2499999999999911</v>
      </c>
      <c r="Q29" s="40" t="s">
        <v>15</v>
      </c>
      <c r="R29" s="41">
        <f t="shared" si="0"/>
        <v>2.65</v>
      </c>
      <c r="S29" s="29"/>
    </row>
    <row r="30" spans="4:19" x14ac:dyDescent="0.45">
      <c r="J30" s="4"/>
      <c r="K30" s="31" t="s">
        <v>0</v>
      </c>
      <c r="L30" s="32">
        <v>0</v>
      </c>
      <c r="M30" s="28"/>
      <c r="N30" s="29"/>
      <c r="O30" s="38">
        <f t="shared" si="1"/>
        <v>43686</v>
      </c>
      <c r="P30" s="39">
        <f t="shared" si="2"/>
        <v>-6.2499999999999911</v>
      </c>
      <c r="Q30" s="40" t="s">
        <v>13</v>
      </c>
      <c r="R30" s="41">
        <f t="shared" si="0"/>
        <v>0</v>
      </c>
      <c r="S30" s="29"/>
    </row>
    <row r="31" spans="4:19" x14ac:dyDescent="0.45">
      <c r="J31" s="4"/>
      <c r="K31" s="31" t="s">
        <v>0</v>
      </c>
      <c r="L31" s="32">
        <v>0</v>
      </c>
      <c r="M31" s="28"/>
      <c r="N31" s="29"/>
      <c r="O31" s="38">
        <f t="shared" si="1"/>
        <v>43693</v>
      </c>
      <c r="P31" s="39">
        <f t="shared" si="2"/>
        <v>-6.2499999999999911</v>
      </c>
      <c r="Q31" s="40" t="s">
        <v>13</v>
      </c>
      <c r="R31" s="41">
        <f t="shared" si="0"/>
        <v>0</v>
      </c>
      <c r="S31" s="29"/>
    </row>
    <row r="32" spans="4:19" x14ac:dyDescent="0.45">
      <c r="J32" s="4"/>
      <c r="K32" s="31" t="s">
        <v>0</v>
      </c>
      <c r="L32" s="32">
        <v>0</v>
      </c>
      <c r="M32" s="28"/>
      <c r="N32" s="29"/>
      <c r="O32" s="38">
        <f t="shared" si="1"/>
        <v>43700</v>
      </c>
      <c r="P32" s="39">
        <f t="shared" si="2"/>
        <v>-6.2499999999999911</v>
      </c>
      <c r="Q32" s="40" t="s">
        <v>13</v>
      </c>
      <c r="R32" s="41">
        <f t="shared" si="0"/>
        <v>0</v>
      </c>
      <c r="S32" s="29"/>
    </row>
    <row r="33" spans="10:19" x14ac:dyDescent="0.45">
      <c r="J33" s="4"/>
      <c r="K33" s="31" t="s">
        <v>0</v>
      </c>
      <c r="L33" s="32">
        <v>0</v>
      </c>
      <c r="M33" s="28"/>
      <c r="N33" s="29"/>
      <c r="O33" s="38">
        <f t="shared" si="1"/>
        <v>43707</v>
      </c>
      <c r="P33" s="39">
        <f t="shared" si="2"/>
        <v>-6.2499999999999911</v>
      </c>
      <c r="Q33" s="40" t="s">
        <v>13</v>
      </c>
      <c r="R33" s="41">
        <f t="shared" si="0"/>
        <v>0</v>
      </c>
      <c r="S33" s="29"/>
    </row>
    <row r="34" spans="10:19" x14ac:dyDescent="0.45">
      <c r="J34" s="4"/>
      <c r="K34" s="31" t="s">
        <v>0</v>
      </c>
      <c r="L34" s="32">
        <v>0</v>
      </c>
      <c r="M34" s="28"/>
      <c r="N34" s="29"/>
      <c r="O34" s="38">
        <f t="shared" si="1"/>
        <v>43714</v>
      </c>
      <c r="P34" s="39">
        <f t="shared" si="2"/>
        <v>-8.8999999999999915</v>
      </c>
      <c r="Q34" s="40" t="s">
        <v>4</v>
      </c>
      <c r="R34" s="41">
        <f t="shared" si="0"/>
        <v>2.65</v>
      </c>
      <c r="S34" s="29"/>
    </row>
    <row r="35" spans="10:19" x14ac:dyDescent="0.45">
      <c r="J35" s="4"/>
      <c r="K35" s="31" t="s">
        <v>0</v>
      </c>
      <c r="L35" s="32">
        <v>0</v>
      </c>
      <c r="M35" s="28"/>
      <c r="N35" s="29"/>
      <c r="O35" s="38">
        <f t="shared" si="1"/>
        <v>43721</v>
      </c>
      <c r="P35" s="39">
        <f t="shared" si="2"/>
        <v>-9.9499999999999922</v>
      </c>
      <c r="Q35" s="40" t="s">
        <v>9</v>
      </c>
      <c r="R35" s="41">
        <f t="shared" si="0"/>
        <v>1.05</v>
      </c>
      <c r="S35" s="29"/>
    </row>
    <row r="36" spans="10:19" x14ac:dyDescent="0.45">
      <c r="J36" s="4"/>
      <c r="K36" s="31" t="s">
        <v>0</v>
      </c>
      <c r="L36" s="32">
        <v>0</v>
      </c>
      <c r="M36" s="28"/>
      <c r="N36" s="29"/>
      <c r="O36" s="38">
        <f t="shared" si="1"/>
        <v>43728</v>
      </c>
      <c r="P36" s="39">
        <f t="shared" si="2"/>
        <v>-11.249999999999993</v>
      </c>
      <c r="Q36" s="40" t="s">
        <v>12</v>
      </c>
      <c r="R36" s="41">
        <f t="shared" si="0"/>
        <v>1.3</v>
      </c>
      <c r="S36" s="29"/>
    </row>
    <row r="37" spans="10:19" x14ac:dyDescent="0.45">
      <c r="J37" s="4"/>
      <c r="K37" s="31" t="s">
        <v>0</v>
      </c>
      <c r="L37" s="32">
        <v>0</v>
      </c>
      <c r="M37" s="28"/>
      <c r="N37" s="29"/>
      <c r="O37" s="38">
        <f t="shared" si="1"/>
        <v>43735</v>
      </c>
      <c r="P37" s="39">
        <f t="shared" si="2"/>
        <v>-13.549999999999994</v>
      </c>
      <c r="Q37" s="40" t="s">
        <v>20</v>
      </c>
      <c r="R37" s="41">
        <f t="shared" si="0"/>
        <v>2.2999999999999998</v>
      </c>
      <c r="S37" s="29"/>
    </row>
    <row r="38" spans="10:19" x14ac:dyDescent="0.45">
      <c r="J38" s="4"/>
      <c r="K38" s="31" t="s">
        <v>0</v>
      </c>
      <c r="L38" s="32">
        <v>0</v>
      </c>
      <c r="M38" s="28"/>
      <c r="N38" s="29"/>
      <c r="O38" s="38">
        <f t="shared" si="1"/>
        <v>43742</v>
      </c>
      <c r="P38" s="39">
        <f t="shared" si="2"/>
        <v>-16.199999999999992</v>
      </c>
      <c r="Q38" s="40" t="s">
        <v>4</v>
      </c>
      <c r="R38" s="41">
        <f t="shared" si="0"/>
        <v>2.65</v>
      </c>
      <c r="S38" s="29"/>
    </row>
    <row r="39" spans="10:19" x14ac:dyDescent="0.45">
      <c r="J39" s="4"/>
      <c r="K39" s="31" t="s">
        <v>0</v>
      </c>
      <c r="L39" s="32">
        <v>0</v>
      </c>
      <c r="M39" s="28"/>
      <c r="N39" s="29"/>
      <c r="O39" s="38">
        <f t="shared" si="1"/>
        <v>43749</v>
      </c>
      <c r="P39" s="39">
        <f t="shared" si="2"/>
        <v>-16.199999999999992</v>
      </c>
      <c r="Q39" s="40" t="s">
        <v>23</v>
      </c>
      <c r="R39" s="41">
        <f t="shared" si="0"/>
        <v>0</v>
      </c>
      <c r="S39" s="29"/>
    </row>
    <row r="40" spans="10:19" x14ac:dyDescent="0.45">
      <c r="J40" s="4"/>
      <c r="K40" s="31" t="s">
        <v>0</v>
      </c>
      <c r="L40" s="32">
        <v>0</v>
      </c>
      <c r="M40" s="28"/>
      <c r="N40" s="29"/>
      <c r="O40" s="38">
        <f t="shared" si="1"/>
        <v>43756</v>
      </c>
      <c r="P40" s="39">
        <f t="shared" si="2"/>
        <v>-18.849999999999991</v>
      </c>
      <c r="Q40" s="40" t="s">
        <v>4</v>
      </c>
      <c r="R40" s="41">
        <f t="shared" si="0"/>
        <v>2.65</v>
      </c>
      <c r="S40" s="29"/>
    </row>
    <row r="41" spans="10:19" x14ac:dyDescent="0.45">
      <c r="J41" s="4"/>
      <c r="K41" s="31" t="s">
        <v>0</v>
      </c>
      <c r="L41" s="32">
        <v>0</v>
      </c>
      <c r="M41" s="28"/>
      <c r="N41" s="29"/>
      <c r="O41" s="38">
        <f t="shared" si="1"/>
        <v>43763</v>
      </c>
      <c r="P41" s="39">
        <f t="shared" si="2"/>
        <v>-21.149999999999991</v>
      </c>
      <c r="Q41" s="40" t="s">
        <v>20</v>
      </c>
      <c r="R41" s="41">
        <f t="shared" si="0"/>
        <v>2.2999999999999998</v>
      </c>
      <c r="S41" s="29"/>
    </row>
    <row r="42" spans="10:19" x14ac:dyDescent="0.45">
      <c r="J42" s="4"/>
      <c r="K42" s="31" t="s">
        <v>0</v>
      </c>
      <c r="L42" s="32">
        <v>0</v>
      </c>
      <c r="M42" s="28"/>
      <c r="N42" s="29"/>
      <c r="O42" s="38">
        <f t="shared" si="1"/>
        <v>43770</v>
      </c>
      <c r="P42" s="39">
        <f t="shared" si="2"/>
        <v>-21.149999999999991</v>
      </c>
      <c r="Q42" s="40" t="s">
        <v>13</v>
      </c>
      <c r="R42" s="41">
        <f t="shared" si="0"/>
        <v>0</v>
      </c>
      <c r="S42" s="29"/>
    </row>
    <row r="43" spans="10:19" x14ac:dyDescent="0.45">
      <c r="J43" s="4"/>
      <c r="K43" s="31" t="s">
        <v>0</v>
      </c>
      <c r="L43" s="32">
        <v>0</v>
      </c>
      <c r="M43" s="28"/>
      <c r="N43" s="29"/>
      <c r="O43" s="38">
        <f t="shared" si="1"/>
        <v>43777</v>
      </c>
      <c r="P43" s="39">
        <f t="shared" si="2"/>
        <v>-21.149999999999991</v>
      </c>
      <c r="Q43" s="40" t="s">
        <v>13</v>
      </c>
      <c r="R43" s="41">
        <f t="shared" si="0"/>
        <v>0</v>
      </c>
      <c r="S43" s="29"/>
    </row>
    <row r="44" spans="10:19" x14ac:dyDescent="0.45">
      <c r="J44" s="4"/>
      <c r="K44" s="31" t="s">
        <v>0</v>
      </c>
      <c r="L44" s="32">
        <v>0</v>
      </c>
      <c r="M44" s="28"/>
      <c r="N44" s="29"/>
      <c r="O44" s="38">
        <f t="shared" si="1"/>
        <v>43784</v>
      </c>
      <c r="P44" s="39">
        <f t="shared" si="2"/>
        <v>-23.449999999999992</v>
      </c>
      <c r="Q44" s="40" t="s">
        <v>19</v>
      </c>
      <c r="R44" s="41">
        <f t="shared" si="0"/>
        <v>2.2999999999999998</v>
      </c>
      <c r="S44" s="29"/>
    </row>
    <row r="45" spans="10:19" x14ac:dyDescent="0.45">
      <c r="J45" s="4"/>
      <c r="K45" s="31" t="s">
        <v>0</v>
      </c>
      <c r="L45" s="32">
        <v>0</v>
      </c>
      <c r="M45" s="28"/>
      <c r="N45" s="29"/>
      <c r="O45" s="38">
        <f t="shared" si="1"/>
        <v>43791</v>
      </c>
      <c r="P45" s="39">
        <f t="shared" si="2"/>
        <v>-23.449999999999992</v>
      </c>
      <c r="Q45" s="40" t="s">
        <v>13</v>
      </c>
      <c r="R45" s="41">
        <f t="shared" si="0"/>
        <v>0</v>
      </c>
      <c r="S45" s="29"/>
    </row>
    <row r="46" spans="10:19" x14ac:dyDescent="0.45">
      <c r="J46" s="4"/>
      <c r="K46" s="31" t="s">
        <v>0</v>
      </c>
      <c r="L46" s="32">
        <v>0</v>
      </c>
      <c r="M46" s="28"/>
      <c r="N46" s="29"/>
      <c r="O46" s="38">
        <f t="shared" si="1"/>
        <v>43798</v>
      </c>
      <c r="P46" s="39">
        <f t="shared" si="2"/>
        <v>-23.449999999999992</v>
      </c>
      <c r="Q46" s="40" t="s">
        <v>13</v>
      </c>
      <c r="R46" s="41">
        <f t="shared" si="0"/>
        <v>0</v>
      </c>
      <c r="S46" s="29"/>
    </row>
    <row r="47" spans="10:19" x14ac:dyDescent="0.45">
      <c r="J47" s="4"/>
      <c r="K47" s="31" t="s">
        <v>0</v>
      </c>
      <c r="L47" s="32">
        <v>0</v>
      </c>
      <c r="M47" s="28"/>
      <c r="N47" s="29"/>
      <c r="O47" s="38">
        <f t="shared" si="1"/>
        <v>43805</v>
      </c>
      <c r="P47" s="39">
        <f t="shared" si="2"/>
        <v>-26.099999999999991</v>
      </c>
      <c r="Q47" s="40" t="s">
        <v>4</v>
      </c>
      <c r="R47" s="41">
        <f t="shared" si="0"/>
        <v>2.65</v>
      </c>
      <c r="S47" s="29"/>
    </row>
    <row r="48" spans="10:19" x14ac:dyDescent="0.45">
      <c r="J48" s="4"/>
      <c r="K48" s="31" t="s">
        <v>0</v>
      </c>
      <c r="L48" s="32">
        <v>0</v>
      </c>
      <c r="M48" s="28"/>
      <c r="N48" s="29"/>
      <c r="O48" s="38">
        <f t="shared" si="1"/>
        <v>43812</v>
      </c>
      <c r="P48" s="39">
        <f t="shared" si="2"/>
        <v>-26.099999999999991</v>
      </c>
      <c r="Q48" s="40" t="s">
        <v>23</v>
      </c>
      <c r="R48" s="41">
        <f t="shared" si="0"/>
        <v>0</v>
      </c>
      <c r="S48" s="29"/>
    </row>
    <row r="49" spans="10:19" x14ac:dyDescent="0.45">
      <c r="J49" s="4"/>
      <c r="K49" s="31" t="s">
        <v>0</v>
      </c>
      <c r="L49" s="32">
        <v>0</v>
      </c>
      <c r="M49" s="28"/>
      <c r="N49" s="29"/>
      <c r="O49" s="38">
        <f t="shared" si="1"/>
        <v>43819</v>
      </c>
      <c r="P49" s="39">
        <f t="shared" si="2"/>
        <v>-28.749999999999989</v>
      </c>
      <c r="Q49" s="40" t="s">
        <v>4</v>
      </c>
      <c r="R49" s="41">
        <f t="shared" si="0"/>
        <v>2.65</v>
      </c>
      <c r="S49" s="29"/>
    </row>
    <row r="50" spans="10:19" x14ac:dyDescent="0.45">
      <c r="J50" s="4"/>
      <c r="K50" s="31" t="s">
        <v>0</v>
      </c>
      <c r="L50" s="32">
        <v>0</v>
      </c>
      <c r="M50" s="28"/>
      <c r="N50" s="29"/>
      <c r="O50" s="38">
        <f t="shared" si="1"/>
        <v>43826</v>
      </c>
      <c r="P50" s="39">
        <f t="shared" si="2"/>
        <v>-28.749999999999989</v>
      </c>
      <c r="Q50" s="40" t="s">
        <v>23</v>
      </c>
      <c r="R50" s="41">
        <f t="shared" si="0"/>
        <v>0</v>
      </c>
      <c r="S50" s="29"/>
    </row>
    <row r="51" spans="10:19" x14ac:dyDescent="0.45">
      <c r="J51" s="4"/>
      <c r="K51" s="31" t="s">
        <v>0</v>
      </c>
      <c r="L51" s="32">
        <v>0</v>
      </c>
      <c r="M51" s="28"/>
      <c r="N51" s="29"/>
      <c r="O51" s="38">
        <f t="shared" si="1"/>
        <v>43833</v>
      </c>
      <c r="P51" s="39">
        <f t="shared" si="2"/>
        <v>-28.749999999999989</v>
      </c>
      <c r="Q51" s="40" t="s">
        <v>13</v>
      </c>
      <c r="R51" s="41">
        <f t="shared" si="0"/>
        <v>0</v>
      </c>
      <c r="S51" s="29"/>
    </row>
    <row r="52" spans="10:19" x14ac:dyDescent="0.45">
      <c r="J52" s="4"/>
      <c r="K52" s="31" t="s">
        <v>0</v>
      </c>
      <c r="L52" s="32">
        <v>0</v>
      </c>
      <c r="M52" s="28"/>
      <c r="N52" s="29"/>
      <c r="S52" s="29"/>
    </row>
    <row r="53" spans="10:19" x14ac:dyDescent="0.45">
      <c r="J53" s="4"/>
      <c r="K53" s="31" t="s">
        <v>0</v>
      </c>
      <c r="L53" s="32">
        <v>0</v>
      </c>
      <c r="M53" s="28"/>
      <c r="N53" s="29"/>
      <c r="S53" s="29"/>
    </row>
    <row r="54" spans="10:19" x14ac:dyDescent="0.45">
      <c r="J54" s="4"/>
      <c r="K54" s="31" t="s">
        <v>0</v>
      </c>
      <c r="L54" s="32">
        <v>0</v>
      </c>
      <c r="M54" s="28"/>
      <c r="N54" s="29"/>
      <c r="S54" s="29"/>
    </row>
    <row r="55" spans="10:19" x14ac:dyDescent="0.45">
      <c r="J55" s="4"/>
      <c r="K55" s="31" t="s">
        <v>0</v>
      </c>
      <c r="L55" s="32">
        <v>0</v>
      </c>
      <c r="M55" s="28"/>
      <c r="N55" s="29"/>
      <c r="O55" s="38"/>
      <c r="P55" s="29"/>
      <c r="Q55" s="29"/>
      <c r="R55" s="29"/>
      <c r="S55" s="29"/>
    </row>
    <row r="56" spans="10:19" x14ac:dyDescent="0.45">
      <c r="J56" s="4"/>
      <c r="K56" s="31" t="s">
        <v>0</v>
      </c>
      <c r="L56" s="32">
        <v>0</v>
      </c>
      <c r="M56" s="28"/>
      <c r="N56" s="29"/>
      <c r="O56" s="29"/>
      <c r="P56" s="29"/>
      <c r="Q56" s="29"/>
      <c r="R56" s="29"/>
      <c r="S56" s="29"/>
    </row>
    <row r="57" spans="10:19" x14ac:dyDescent="0.45">
      <c r="J57" s="4"/>
      <c r="K57" s="31" t="s">
        <v>0</v>
      </c>
      <c r="L57" s="32">
        <v>0</v>
      </c>
      <c r="M57" s="28"/>
      <c r="N57" s="29"/>
      <c r="O57" s="29"/>
      <c r="P57" s="29"/>
      <c r="Q57" s="29"/>
      <c r="R57" s="29"/>
      <c r="S57" s="29"/>
    </row>
    <row r="58" spans="10:19" x14ac:dyDescent="0.45">
      <c r="J58" s="4"/>
      <c r="K58" s="31" t="s">
        <v>0</v>
      </c>
      <c r="L58" s="32">
        <v>0</v>
      </c>
      <c r="M58" s="28"/>
      <c r="N58" s="29"/>
      <c r="O58" s="29"/>
      <c r="P58" s="29"/>
      <c r="Q58" s="29"/>
      <c r="R58" s="29"/>
      <c r="S58" s="29"/>
    </row>
    <row r="59" spans="10:19" x14ac:dyDescent="0.45">
      <c r="J59" s="4"/>
      <c r="K59" s="31" t="s">
        <v>0</v>
      </c>
      <c r="L59" s="32">
        <v>0</v>
      </c>
      <c r="M59" s="28"/>
      <c r="N59" s="29"/>
      <c r="O59" s="29"/>
      <c r="P59" s="29"/>
      <c r="Q59" s="29"/>
      <c r="R59" s="29"/>
      <c r="S59" s="29"/>
    </row>
    <row r="60" spans="10:19" x14ac:dyDescent="0.45">
      <c r="J60" s="4"/>
      <c r="K60" s="31" t="s">
        <v>0</v>
      </c>
      <c r="L60" s="32">
        <v>0</v>
      </c>
      <c r="M60" s="28"/>
      <c r="N60" s="29"/>
      <c r="O60" s="29"/>
      <c r="P60" s="29"/>
      <c r="Q60" s="29"/>
      <c r="R60" s="29"/>
      <c r="S60" s="29"/>
    </row>
    <row r="61" spans="10:19" x14ac:dyDescent="0.45">
      <c r="J61" s="4"/>
      <c r="K61" s="31" t="s">
        <v>0</v>
      </c>
      <c r="L61" s="32">
        <v>0</v>
      </c>
      <c r="M61" s="28"/>
      <c r="N61" s="29"/>
      <c r="O61" s="29"/>
      <c r="P61" s="29"/>
      <c r="Q61" s="29"/>
      <c r="R61" s="29"/>
      <c r="S61" s="29"/>
    </row>
    <row r="62" spans="10:19" x14ac:dyDescent="0.45">
      <c r="J62" s="4"/>
      <c r="K62" s="31" t="s">
        <v>0</v>
      </c>
      <c r="L62" s="32">
        <v>0</v>
      </c>
      <c r="M62" s="28"/>
      <c r="N62" s="29"/>
      <c r="O62" s="29"/>
      <c r="P62" s="29"/>
      <c r="Q62" s="29"/>
      <c r="R62" s="29"/>
      <c r="S62" s="29"/>
    </row>
    <row r="63" spans="10:19" x14ac:dyDescent="0.45">
      <c r="J63" s="4"/>
      <c r="K63" s="31" t="s">
        <v>0</v>
      </c>
      <c r="L63" s="32">
        <v>0</v>
      </c>
      <c r="M63" s="28"/>
      <c r="N63" s="29"/>
      <c r="O63" s="29"/>
      <c r="P63" s="29"/>
      <c r="Q63" s="29"/>
      <c r="R63" s="29"/>
      <c r="S63" s="29"/>
    </row>
    <row r="64" spans="10:19" x14ac:dyDescent="0.45">
      <c r="J64" s="4"/>
      <c r="K64" s="31" t="s">
        <v>0</v>
      </c>
      <c r="L64" s="32">
        <v>0</v>
      </c>
      <c r="M64" s="28"/>
      <c r="N64" s="29"/>
      <c r="O64" s="29"/>
      <c r="P64" s="29"/>
      <c r="Q64" s="29"/>
      <c r="R64" s="29"/>
      <c r="S64" s="29"/>
    </row>
    <row r="65" spans="10:19" x14ac:dyDescent="0.45">
      <c r="J65" s="4"/>
      <c r="K65" s="31" t="s">
        <v>0</v>
      </c>
      <c r="L65" s="32">
        <v>0</v>
      </c>
      <c r="M65" s="28"/>
      <c r="N65" s="29"/>
      <c r="O65" s="29"/>
      <c r="P65" s="29"/>
      <c r="Q65" s="29"/>
      <c r="R65" s="29"/>
      <c r="S65" s="29"/>
    </row>
    <row r="66" spans="10:19" x14ac:dyDescent="0.45">
      <c r="J66" s="4"/>
      <c r="K66" s="31" t="s">
        <v>0</v>
      </c>
      <c r="L66" s="32">
        <v>0</v>
      </c>
      <c r="M66" s="28"/>
      <c r="N66" s="29"/>
      <c r="O66" s="29"/>
      <c r="P66" s="29"/>
      <c r="Q66" s="29"/>
      <c r="R66" s="29"/>
      <c r="S66" s="29"/>
    </row>
    <row r="67" spans="10:19" x14ac:dyDescent="0.45">
      <c r="J67" s="4"/>
      <c r="K67" s="31" t="s">
        <v>0</v>
      </c>
      <c r="L67" s="32">
        <v>0</v>
      </c>
      <c r="M67" s="28"/>
      <c r="N67" s="29"/>
      <c r="O67" s="29"/>
      <c r="P67" s="29"/>
      <c r="Q67" s="29"/>
      <c r="R67" s="29"/>
      <c r="S67" s="29"/>
    </row>
    <row r="68" spans="10:19" x14ac:dyDescent="0.45">
      <c r="J68" s="4"/>
      <c r="K68" s="31" t="s">
        <v>0</v>
      </c>
      <c r="L68" s="32">
        <v>0</v>
      </c>
      <c r="M68" s="28"/>
      <c r="N68" s="29"/>
      <c r="O68" s="29"/>
      <c r="P68" s="29"/>
      <c r="Q68" s="29"/>
      <c r="R68" s="29"/>
      <c r="S68" s="29"/>
    </row>
    <row r="69" spans="10:19" x14ac:dyDescent="0.45">
      <c r="J69" s="4"/>
      <c r="K69" s="31" t="s">
        <v>0</v>
      </c>
      <c r="L69" s="32">
        <v>0</v>
      </c>
      <c r="M69" s="28"/>
      <c r="N69" s="29"/>
      <c r="O69" s="29"/>
      <c r="P69" s="29"/>
      <c r="Q69" s="29"/>
      <c r="R69" s="29"/>
      <c r="S69" s="29"/>
    </row>
    <row r="70" spans="10:19" x14ac:dyDescent="0.45">
      <c r="J70" s="4"/>
      <c r="K70" s="31" t="s">
        <v>0</v>
      </c>
      <c r="L70" s="32">
        <v>0</v>
      </c>
      <c r="M70" s="28"/>
      <c r="N70" s="29"/>
      <c r="O70" s="29"/>
      <c r="P70" s="29"/>
      <c r="Q70" s="29"/>
      <c r="R70" s="29"/>
      <c r="S70" s="29"/>
    </row>
    <row r="71" spans="10:19" x14ac:dyDescent="0.45">
      <c r="J71" s="4"/>
      <c r="K71" s="31" t="s">
        <v>0</v>
      </c>
      <c r="L71" s="32">
        <v>0</v>
      </c>
      <c r="M71" s="28"/>
      <c r="N71" s="29"/>
      <c r="O71" s="29"/>
      <c r="P71" s="29"/>
      <c r="Q71" s="29"/>
      <c r="R71" s="29"/>
      <c r="S71" s="29"/>
    </row>
    <row r="72" spans="10:19" x14ac:dyDescent="0.45">
      <c r="J72" s="4"/>
      <c r="K72" s="31" t="s">
        <v>0</v>
      </c>
      <c r="L72" s="32">
        <v>0</v>
      </c>
      <c r="M72" s="28"/>
      <c r="N72" s="29"/>
      <c r="O72" s="29"/>
      <c r="P72" s="29"/>
      <c r="Q72" s="29"/>
      <c r="R72" s="29"/>
      <c r="S72" s="29"/>
    </row>
    <row r="73" spans="10:19" x14ac:dyDescent="0.45">
      <c r="J73" s="4"/>
      <c r="K73" s="31" t="s">
        <v>0</v>
      </c>
      <c r="L73" s="32">
        <v>0</v>
      </c>
      <c r="M73" s="28"/>
      <c r="N73" s="29"/>
    </row>
    <row r="74" spans="10:19" x14ac:dyDescent="0.45">
      <c r="J74" s="4"/>
      <c r="K74" s="31" t="s">
        <v>0</v>
      </c>
      <c r="L74" s="32">
        <v>0</v>
      </c>
      <c r="M74" s="28"/>
    </row>
    <row r="75" spans="10:19" x14ac:dyDescent="0.45">
      <c r="J75" s="4"/>
      <c r="K75" s="31" t="s">
        <v>0</v>
      </c>
      <c r="L75" s="32">
        <v>0</v>
      </c>
      <c r="M75" s="28"/>
    </row>
    <row r="76" spans="10:19" x14ac:dyDescent="0.45">
      <c r="J76" s="4"/>
      <c r="K76" s="31" t="s">
        <v>0</v>
      </c>
      <c r="L76" s="32">
        <v>0</v>
      </c>
      <c r="M76" s="28"/>
    </row>
    <row r="77" spans="10:19" x14ac:dyDescent="0.45">
      <c r="J77" s="4"/>
      <c r="K77" s="31" t="s">
        <v>0</v>
      </c>
      <c r="L77" s="32">
        <v>0</v>
      </c>
      <c r="M77" s="28"/>
    </row>
    <row r="78" spans="10:19" x14ac:dyDescent="0.45">
      <c r="J78" s="4"/>
      <c r="K78" s="31" t="s">
        <v>0</v>
      </c>
      <c r="L78" s="32">
        <v>0</v>
      </c>
      <c r="M78" s="28"/>
    </row>
    <row r="79" spans="10:19" x14ac:dyDescent="0.45">
      <c r="J79" s="4"/>
      <c r="K79" s="31" t="s">
        <v>0</v>
      </c>
      <c r="L79" s="32">
        <v>0</v>
      </c>
      <c r="M79" s="28"/>
    </row>
    <row r="80" spans="10:19" x14ac:dyDescent="0.45">
      <c r="J80" s="4"/>
      <c r="K80" s="31" t="s">
        <v>0</v>
      </c>
      <c r="L80" s="32">
        <v>0</v>
      </c>
      <c r="M80" s="28"/>
    </row>
    <row r="81" spans="10:13" x14ac:dyDescent="0.45">
      <c r="J81" s="4"/>
      <c r="K81" s="31" t="s">
        <v>0</v>
      </c>
      <c r="L81" s="32">
        <v>0</v>
      </c>
      <c r="M81" s="28"/>
    </row>
    <row r="82" spans="10:13" x14ac:dyDescent="0.45">
      <c r="J82" s="4"/>
      <c r="K82" s="31" t="s">
        <v>0</v>
      </c>
      <c r="L82" s="32">
        <v>0</v>
      </c>
      <c r="M82" s="28"/>
    </row>
    <row r="83" spans="10:13" x14ac:dyDescent="0.45">
      <c r="J83" s="4"/>
      <c r="K83" s="31" t="s">
        <v>0</v>
      </c>
      <c r="L83" s="32">
        <v>0</v>
      </c>
      <c r="M83" s="28"/>
    </row>
    <row r="84" spans="10:13" x14ac:dyDescent="0.45">
      <c r="J84" s="4"/>
      <c r="K84" s="31" t="s">
        <v>0</v>
      </c>
      <c r="L84" s="32">
        <v>0</v>
      </c>
      <c r="M84" s="28"/>
    </row>
    <row r="85" spans="10:13" x14ac:dyDescent="0.45">
      <c r="J85" s="4"/>
      <c r="K85" s="31" t="s">
        <v>0</v>
      </c>
      <c r="L85" s="32">
        <v>0</v>
      </c>
      <c r="M85" s="28"/>
    </row>
    <row r="86" spans="10:13" x14ac:dyDescent="0.45">
      <c r="J86" s="4"/>
      <c r="K86" s="31" t="s">
        <v>0</v>
      </c>
      <c r="L86" s="32">
        <v>0</v>
      </c>
      <c r="M86" s="28"/>
    </row>
    <row r="87" spans="10:13" x14ac:dyDescent="0.45">
      <c r="J87" s="4"/>
      <c r="K87" s="31" t="s">
        <v>0</v>
      </c>
      <c r="L87" s="32">
        <v>0</v>
      </c>
      <c r="M87" s="28"/>
    </row>
    <row r="88" spans="10:13" x14ac:dyDescent="0.45">
      <c r="J88" s="4"/>
      <c r="K88" s="31" t="s">
        <v>0</v>
      </c>
      <c r="L88" s="32">
        <v>0</v>
      </c>
      <c r="M88" s="28"/>
    </row>
    <row r="89" spans="10:13" x14ac:dyDescent="0.45">
      <c r="J89" s="4"/>
      <c r="K89" s="31" t="s">
        <v>0</v>
      </c>
      <c r="L89" s="32">
        <v>0</v>
      </c>
      <c r="M89" s="28"/>
    </row>
    <row r="90" spans="10:13" x14ac:dyDescent="0.45">
      <c r="J90" s="4"/>
      <c r="K90" s="31" t="s">
        <v>0</v>
      </c>
      <c r="L90" s="32">
        <v>0</v>
      </c>
      <c r="M90" s="28"/>
    </row>
    <row r="91" spans="10:13" x14ac:dyDescent="0.45">
      <c r="J91" s="4"/>
      <c r="K91" s="31" t="s">
        <v>0</v>
      </c>
      <c r="L91" s="32">
        <v>0</v>
      </c>
      <c r="M91" s="28"/>
    </row>
    <row r="92" spans="10:13" x14ac:dyDescent="0.45">
      <c r="J92" s="4"/>
      <c r="K92" s="31" t="s">
        <v>0</v>
      </c>
      <c r="L92" s="32">
        <v>0</v>
      </c>
      <c r="M92" s="28"/>
    </row>
    <row r="93" spans="10:13" x14ac:dyDescent="0.45">
      <c r="J93" s="4"/>
      <c r="K93" s="31" t="s">
        <v>0</v>
      </c>
      <c r="L93" s="32">
        <v>0</v>
      </c>
      <c r="M93" s="28"/>
    </row>
    <row r="94" spans="10:13" x14ac:dyDescent="0.45">
      <c r="J94" s="4"/>
      <c r="K94" s="31" t="s">
        <v>0</v>
      </c>
      <c r="L94" s="32">
        <v>0</v>
      </c>
      <c r="M94" s="28"/>
    </row>
    <row r="95" spans="10:13" x14ac:dyDescent="0.45">
      <c r="J95" s="4"/>
      <c r="K95" s="31" t="s">
        <v>0</v>
      </c>
      <c r="L95" s="32">
        <v>0</v>
      </c>
      <c r="M95" s="28"/>
    </row>
    <row r="96" spans="10:13" x14ac:dyDescent="0.45">
      <c r="J96" s="4"/>
      <c r="K96" s="31" t="s">
        <v>0</v>
      </c>
      <c r="L96" s="32">
        <v>0</v>
      </c>
      <c r="M96" s="28"/>
    </row>
    <row r="97" spans="10:13" x14ac:dyDescent="0.45">
      <c r="J97" s="4"/>
      <c r="K97" s="31" t="s">
        <v>0</v>
      </c>
      <c r="L97" s="32">
        <v>0</v>
      </c>
      <c r="M97" s="28"/>
    </row>
    <row r="98" spans="10:13" x14ac:dyDescent="0.45">
      <c r="J98" s="4"/>
      <c r="K98" s="31" t="s">
        <v>0</v>
      </c>
      <c r="L98" s="32">
        <v>0</v>
      </c>
      <c r="M98" s="28"/>
    </row>
    <row r="99" spans="10:13" x14ac:dyDescent="0.45">
      <c r="J99" s="4"/>
      <c r="K99" s="31" t="s">
        <v>0</v>
      </c>
      <c r="L99" s="32">
        <v>0</v>
      </c>
      <c r="M99" s="28"/>
    </row>
  </sheetData>
  <conditionalFormatting sqref="G7:G11 Q4:Q51">
    <cfRule type="containsText" dxfId="47" priority="7" operator="containsText" text="BEIGNETS">
      <formula>NOT(ISERROR(SEARCH("BEIGNETS",G4)))</formula>
    </cfRule>
    <cfRule type="containsText" dxfId="46" priority="8" operator="containsText" text="TOURTE">
      <formula>NOT(ISERROR(SEARCH("TOURTE",G4)))</formula>
    </cfRule>
    <cfRule type="containsText" dxfId="45" priority="9" operator="containsText" text="QUICHE">
      <formula>NOT(ISERROR(SEARCH("QUICHE",G4)))</formula>
    </cfRule>
    <cfRule type="containsText" dxfId="44" priority="10" operator="containsText" text="n/c">
      <formula>NOT(ISERROR(SEARCH("n/c",G4)))</formula>
    </cfRule>
    <cfRule type="containsText" dxfId="43" priority="11" operator="containsText" text="present">
      <formula>NOT(ISERROR(SEARCH("present",G4)))</formula>
    </cfRule>
    <cfRule type="containsText" dxfId="42" priority="12" operator="containsText" text="absent">
      <formula>NOT(ISERROR(SEARCH("absent",G4)))</formula>
    </cfRule>
    <cfRule type="containsText" dxfId="41" priority="13" operator="containsText" text="ESCA">
      <formula>NOT(ISERROR(SEARCH("ESCA",G4)))</formula>
    </cfRule>
    <cfRule type="containsText" dxfId="40" priority="14" operator="containsText" text="PATES">
      <formula>NOT(ISERROR(SEARCH("PATES",G4)))</formula>
    </cfRule>
    <cfRule type="containsText" dxfId="39" priority="15" operator="containsText" text="CROI">
      <formula>NOT(ISERROR(SEARCH("CROI",G4)))</formula>
    </cfRule>
    <cfRule type="containsText" dxfId="38" priority="16" operator="containsText" text="PAIN ">
      <formula>NOT(ISERROR(SEARCH("PAIN ",G4)))</formula>
    </cfRule>
  </conditionalFormatting>
  <conditionalFormatting sqref="P4:P51">
    <cfRule type="expression" dxfId="37" priority="4">
      <formula>P4&gt;10</formula>
    </cfRule>
    <cfRule type="expression" dxfId="36" priority="5">
      <formula>P4&lt;0</formula>
    </cfRule>
    <cfRule type="expression" dxfId="35" priority="6">
      <formula>P4&lt;3</formula>
    </cfRule>
  </conditionalFormatting>
  <conditionalFormatting sqref="F7:F11">
    <cfRule type="expression" dxfId="34" priority="1">
      <formula>F7&gt;10</formula>
    </cfRule>
    <cfRule type="expression" dxfId="33" priority="2">
      <formula>F7&lt;0</formula>
    </cfRule>
    <cfRule type="expression" dxfId="32" priority="3">
      <formula>F7&lt;3</formula>
    </cfRule>
  </conditionalFormatting>
  <dataValidations count="5">
    <dataValidation type="list" allowBlank="1" showInputMessage="1" showErrorMessage="1" sqref="E6">
      <formula1>JANVIER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P3 H6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S99"/>
  <sheetViews>
    <sheetView zoomScale="55" zoomScaleNormal="55" workbookViewId="0">
      <selection activeCell="G8" sqref="G8"/>
    </sheetView>
  </sheetViews>
  <sheetFormatPr baseColWidth="10" defaultColWidth="10.7109375" defaultRowHeight="28.5" x14ac:dyDescent="0.45"/>
  <cols>
    <col min="1" max="1" width="27.42578125" style="1" bestFit="1" customWidth="1"/>
    <col min="4" max="4" width="20.7109375" style="1" customWidth="1"/>
    <col min="5" max="5" width="18.5703125" style="1" customWidth="1"/>
    <col min="6" max="6" width="27.140625" style="1" customWidth="1"/>
    <col min="7" max="7" width="37.28515625" style="1" bestFit="1" customWidth="1"/>
    <col min="8" max="8" width="31.5703125" style="1" customWidth="1"/>
    <col min="9" max="10" width="20.7109375" style="1" customWidth="1"/>
    <col min="11" max="11" width="17.85546875" style="43" customWidth="1"/>
    <col min="12" max="13" width="17.85546875" style="42" customWidth="1"/>
    <col min="14" max="16" width="20.7109375" style="42" customWidth="1"/>
    <col min="17" max="17" width="30.28515625" style="42" bestFit="1" customWidth="1"/>
    <col min="18" max="19" width="20.7109375" style="42" customWidth="1"/>
    <col min="20" max="28" width="20.7109375" style="1" customWidth="1"/>
    <col min="29" max="16384" width="10.7109375" style="1"/>
  </cols>
  <sheetData>
    <row r="1" spans="1:19" x14ac:dyDescent="0.45">
      <c r="A1" s="2"/>
      <c r="D1" s="3"/>
      <c r="E1" s="3"/>
      <c r="F1" s="3"/>
      <c r="G1" s="3"/>
      <c r="H1" s="3"/>
      <c r="I1" s="3"/>
      <c r="J1" s="4"/>
      <c r="K1" s="28"/>
      <c r="L1" s="28"/>
      <c r="M1" s="28"/>
      <c r="N1" s="29"/>
      <c r="O1" s="29"/>
      <c r="P1" s="29"/>
      <c r="Q1" s="29"/>
      <c r="R1" s="29"/>
      <c r="S1" s="29"/>
    </row>
    <row r="2" spans="1:19" ht="29.25" thickBot="1" x14ac:dyDescent="0.5">
      <c r="A2" s="56">
        <f ca="1">TODAY()</f>
        <v>43583</v>
      </c>
      <c r="D2" s="3"/>
      <c r="E2" s="3"/>
      <c r="F2" s="3"/>
      <c r="G2" s="3"/>
      <c r="H2" s="3"/>
      <c r="I2" s="3"/>
      <c r="J2" s="4"/>
      <c r="K2" s="30"/>
      <c r="L2" s="28"/>
      <c r="M2" s="28"/>
      <c r="N2" s="29"/>
      <c r="O2" s="29"/>
      <c r="P2" s="29"/>
      <c r="Q2" s="29"/>
      <c r="R2" s="29"/>
      <c r="S2" s="29"/>
    </row>
    <row r="3" spans="1:19" x14ac:dyDescent="0.45">
      <c r="D3" s="3"/>
      <c r="E3" s="3"/>
      <c r="F3" s="3"/>
      <c r="G3" s="3"/>
      <c r="H3" s="3"/>
      <c r="I3" s="3"/>
      <c r="J3" s="4" t="s">
        <v>7</v>
      </c>
      <c r="K3" s="31" t="s">
        <v>44</v>
      </c>
      <c r="L3" s="32" t="s">
        <v>45</v>
      </c>
      <c r="M3" s="28"/>
      <c r="N3" s="29"/>
      <c r="O3" s="29"/>
      <c r="P3" s="33">
        <v>2019</v>
      </c>
      <c r="Q3" s="34"/>
      <c r="R3" s="35"/>
      <c r="S3" s="29"/>
    </row>
    <row r="4" spans="1:19" x14ac:dyDescent="0.45">
      <c r="D4" s="3"/>
      <c r="E4" s="3"/>
      <c r="F4" s="3"/>
      <c r="G4" s="3"/>
      <c r="H4" s="3"/>
      <c r="I4" s="3"/>
      <c r="J4" s="4"/>
      <c r="K4" s="36">
        <f>MAX(K5:K99)</f>
        <v>43381</v>
      </c>
      <c r="L4" s="37">
        <f>SUM(L5:L143)</f>
        <v>35</v>
      </c>
      <c r="M4" s="28"/>
      <c r="N4" s="29"/>
      <c r="O4" s="38">
        <v>43504</v>
      </c>
      <c r="P4" s="39">
        <f>L4</f>
        <v>35</v>
      </c>
      <c r="Q4" s="40" t="s">
        <v>8</v>
      </c>
      <c r="R4" s="41">
        <f t="shared" ref="R4:R51" si="0">VLOOKUP(Q4,VIENNOISERIES_PRIX,2,FALSE)</f>
        <v>3.25</v>
      </c>
      <c r="S4" s="29"/>
    </row>
    <row r="5" spans="1:19" ht="29.25" thickBot="1" x14ac:dyDescent="0.5">
      <c r="D5" s="53"/>
      <c r="E5" s="45">
        <v>2019</v>
      </c>
      <c r="F5" s="44"/>
      <c r="G5" s="44"/>
      <c r="H5" s="44"/>
      <c r="I5" s="3"/>
      <c r="J5" s="4"/>
      <c r="K5" s="31">
        <v>43381</v>
      </c>
      <c r="L5" s="32">
        <v>15</v>
      </c>
      <c r="M5" s="28"/>
      <c r="N5" s="29"/>
      <c r="O5" s="38">
        <f t="shared" ref="O5:O51" si="1">O4+7</f>
        <v>43511</v>
      </c>
      <c r="P5" s="39">
        <f>P4-R5</f>
        <v>35</v>
      </c>
      <c r="Q5" s="40" t="s">
        <v>13</v>
      </c>
      <c r="R5" s="41">
        <f t="shared" si="0"/>
        <v>0</v>
      </c>
      <c r="S5" s="29"/>
    </row>
    <row r="6" spans="1:19" x14ac:dyDescent="0.45">
      <c r="D6" s="53"/>
      <c r="E6" s="46" t="s">
        <v>30</v>
      </c>
      <c r="F6" s="47" t="s">
        <v>41</v>
      </c>
      <c r="G6" s="48" t="s">
        <v>42</v>
      </c>
      <c r="H6" s="49" t="s">
        <v>43</v>
      </c>
      <c r="I6" s="3"/>
      <c r="J6" s="4"/>
      <c r="K6" s="31" t="s">
        <v>0</v>
      </c>
      <c r="L6" s="32">
        <v>20</v>
      </c>
      <c r="M6" s="28"/>
      <c r="N6" s="29"/>
      <c r="O6" s="38">
        <f t="shared" si="1"/>
        <v>43518</v>
      </c>
      <c r="P6" s="39">
        <f t="shared" ref="P6:P51" si="2">P5-R6</f>
        <v>33.85</v>
      </c>
      <c r="Q6" s="40" t="s">
        <v>10</v>
      </c>
      <c r="R6" s="41">
        <f t="shared" si="0"/>
        <v>1.1499999999999999</v>
      </c>
      <c r="S6" s="29"/>
    </row>
    <row r="7" spans="1:19" x14ac:dyDescent="0.45">
      <c r="D7" s="53"/>
      <c r="E7" s="50">
        <f>DATEVALUE("1 "&amp;$E$6&amp;$E$5)+6-MOD(WEEKDAY(DATEVALUE("1 "&amp;$E$6&amp;$E$5)),7)</f>
        <v>43588</v>
      </c>
      <c r="F7" s="54">
        <v>16.25</v>
      </c>
      <c r="G7" s="51" t="s">
        <v>4</v>
      </c>
      <c r="H7" s="52">
        <f>VLOOKUP(G7,VIENNOISERIES_PRIX,2,FALSE)</f>
        <v>2.65</v>
      </c>
      <c r="I7" s="3"/>
      <c r="J7" s="4"/>
      <c r="K7" s="31" t="s">
        <v>0</v>
      </c>
      <c r="L7" s="32">
        <v>0</v>
      </c>
      <c r="M7" s="28"/>
      <c r="N7" s="29"/>
      <c r="O7" s="38">
        <f t="shared" si="1"/>
        <v>43525</v>
      </c>
      <c r="P7" s="39">
        <f t="shared" si="2"/>
        <v>31.200000000000003</v>
      </c>
      <c r="Q7" s="40" t="s">
        <v>4</v>
      </c>
      <c r="R7" s="41">
        <f t="shared" si="0"/>
        <v>2.65</v>
      </c>
      <c r="S7" s="29"/>
    </row>
    <row r="8" spans="1:19" x14ac:dyDescent="0.45">
      <c r="D8" s="53"/>
      <c r="E8" s="50">
        <f t="shared" ref="E8:E10" si="3">E7+7</f>
        <v>43595</v>
      </c>
      <c r="F8" s="55">
        <v>16.25</v>
      </c>
      <c r="G8" s="51" t="s">
        <v>23</v>
      </c>
      <c r="H8" s="52">
        <f>VLOOKUP(G8,VIENNOISERIES_PRIX,2,FALSE)</f>
        <v>0</v>
      </c>
      <c r="I8" s="3"/>
      <c r="J8" s="4"/>
      <c r="K8" s="31" t="s">
        <v>0</v>
      </c>
      <c r="L8" s="32">
        <v>0</v>
      </c>
      <c r="M8" s="28"/>
      <c r="N8" s="29"/>
      <c r="O8" s="38">
        <f t="shared" si="1"/>
        <v>43532</v>
      </c>
      <c r="P8" s="39">
        <f t="shared" si="2"/>
        <v>31.200000000000003</v>
      </c>
      <c r="Q8" s="40" t="s">
        <v>23</v>
      </c>
      <c r="R8" s="41">
        <f t="shared" si="0"/>
        <v>0</v>
      </c>
      <c r="S8" s="29"/>
    </row>
    <row r="9" spans="1:19" x14ac:dyDescent="0.45">
      <c r="D9" s="53"/>
      <c r="E9" s="50">
        <f t="shared" si="3"/>
        <v>43602</v>
      </c>
      <c r="F9" s="55">
        <v>13.95</v>
      </c>
      <c r="G9" s="51" t="s">
        <v>17</v>
      </c>
      <c r="H9" s="52">
        <f>VLOOKUP(G9,VIENNOISERIES_PRIX,2,FALSE)</f>
        <v>2.2999999999999998</v>
      </c>
      <c r="I9" s="3"/>
      <c r="J9" s="4"/>
      <c r="K9" s="31" t="s">
        <v>0</v>
      </c>
      <c r="L9" s="32">
        <v>0</v>
      </c>
      <c r="M9" s="28"/>
      <c r="N9" s="29"/>
      <c r="O9" s="38">
        <f t="shared" si="1"/>
        <v>43539</v>
      </c>
      <c r="P9" s="39">
        <f t="shared" si="2"/>
        <v>28.550000000000004</v>
      </c>
      <c r="Q9" s="40" t="s">
        <v>4</v>
      </c>
      <c r="R9" s="41">
        <f t="shared" si="0"/>
        <v>2.65</v>
      </c>
      <c r="S9" s="29"/>
    </row>
    <row r="10" spans="1:19" x14ac:dyDescent="0.45">
      <c r="D10" s="53"/>
      <c r="E10" s="50">
        <f t="shared" si="3"/>
        <v>43609</v>
      </c>
      <c r="F10" s="55">
        <v>11.65</v>
      </c>
      <c r="G10" s="51" t="s">
        <v>20</v>
      </c>
      <c r="H10" s="52">
        <f>VLOOKUP(G10,VIENNOISERIES_PRIX,2,FALSE)</f>
        <v>2.2999999999999998</v>
      </c>
      <c r="I10" s="3"/>
      <c r="J10" s="4"/>
      <c r="K10" s="31" t="s">
        <v>0</v>
      </c>
      <c r="L10" s="32">
        <v>0</v>
      </c>
      <c r="M10" s="28"/>
      <c r="N10" s="29"/>
      <c r="O10" s="38">
        <f t="shared" si="1"/>
        <v>43546</v>
      </c>
      <c r="P10" s="39">
        <f t="shared" si="2"/>
        <v>26.250000000000004</v>
      </c>
      <c r="Q10" s="40" t="s">
        <v>20</v>
      </c>
      <c r="R10" s="41">
        <f t="shared" si="0"/>
        <v>2.2999999999999998</v>
      </c>
      <c r="S10" s="29"/>
    </row>
    <row r="11" spans="1:19" x14ac:dyDescent="0.45">
      <c r="D11" s="53"/>
      <c r="E11" s="50">
        <f>IF(MONTH(E10+7)=MONTH(E7),E10+7,"")</f>
        <v>43616</v>
      </c>
      <c r="F11" s="55">
        <v>10.35</v>
      </c>
      <c r="G11" s="51" t="s">
        <v>12</v>
      </c>
      <c r="H11" s="52">
        <f>VLOOKUP(G11,VIENNOISERIES_PRIX,2,FALSE)</f>
        <v>1.3</v>
      </c>
      <c r="I11" s="3"/>
      <c r="J11" s="4"/>
      <c r="K11" s="31" t="s">
        <v>0</v>
      </c>
      <c r="L11" s="32">
        <v>0</v>
      </c>
      <c r="M11" s="28"/>
      <c r="N11" s="29"/>
      <c r="O11" s="38">
        <f t="shared" si="1"/>
        <v>43553</v>
      </c>
      <c r="P11" s="39">
        <f t="shared" si="2"/>
        <v>25.000000000000004</v>
      </c>
      <c r="Q11" s="40" t="s">
        <v>1</v>
      </c>
      <c r="R11" s="41">
        <f t="shared" si="0"/>
        <v>1.25</v>
      </c>
      <c r="S11" s="29"/>
    </row>
    <row r="12" spans="1:19" x14ac:dyDescent="0.45">
      <c r="D12" s="3"/>
      <c r="E12" s="3"/>
      <c r="F12" s="3"/>
      <c r="G12" s="3"/>
      <c r="H12" s="3"/>
      <c r="I12" s="3"/>
      <c r="J12" s="4"/>
      <c r="K12" s="31" t="s">
        <v>0</v>
      </c>
      <c r="L12" s="32">
        <v>0</v>
      </c>
      <c r="M12" s="28"/>
      <c r="N12" s="29"/>
      <c r="O12" s="38">
        <f t="shared" si="1"/>
        <v>43560</v>
      </c>
      <c r="P12" s="39">
        <f t="shared" si="2"/>
        <v>22.350000000000005</v>
      </c>
      <c r="Q12" s="40" t="s">
        <v>4</v>
      </c>
      <c r="R12" s="41">
        <f t="shared" si="0"/>
        <v>2.65</v>
      </c>
      <c r="S12" s="29"/>
    </row>
    <row r="13" spans="1:19" x14ac:dyDescent="0.45">
      <c r="D13" s="3"/>
      <c r="E13" s="3"/>
      <c r="F13" s="3"/>
      <c r="G13" s="3"/>
      <c r="H13" s="3"/>
      <c r="I13" s="3"/>
      <c r="J13" s="4"/>
      <c r="K13" s="31" t="s">
        <v>0</v>
      </c>
      <c r="L13" s="32">
        <v>0</v>
      </c>
      <c r="M13" s="28"/>
      <c r="N13" s="29"/>
      <c r="O13" s="38">
        <f t="shared" si="1"/>
        <v>43567</v>
      </c>
      <c r="P13" s="39">
        <f t="shared" si="2"/>
        <v>21.200000000000006</v>
      </c>
      <c r="Q13" s="40" t="s">
        <v>14</v>
      </c>
      <c r="R13" s="41">
        <f t="shared" si="0"/>
        <v>1.1499999999999999</v>
      </c>
      <c r="S13" s="29"/>
    </row>
    <row r="14" spans="1:19" x14ac:dyDescent="0.45">
      <c r="D14" s="3"/>
      <c r="E14" s="3"/>
      <c r="F14" s="3"/>
      <c r="G14" s="3"/>
      <c r="H14" s="3"/>
      <c r="I14" s="3"/>
      <c r="J14" s="4"/>
      <c r="K14" s="31" t="s">
        <v>0</v>
      </c>
      <c r="L14" s="32">
        <v>0</v>
      </c>
      <c r="M14" s="28"/>
      <c r="N14" s="29"/>
      <c r="O14" s="38">
        <f t="shared" si="1"/>
        <v>43574</v>
      </c>
      <c r="P14" s="39">
        <f t="shared" si="2"/>
        <v>20.050000000000008</v>
      </c>
      <c r="Q14" s="40" t="s">
        <v>14</v>
      </c>
      <c r="R14" s="41">
        <f t="shared" si="0"/>
        <v>1.1499999999999999</v>
      </c>
      <c r="S14" s="29"/>
    </row>
    <row r="15" spans="1:19" x14ac:dyDescent="0.45">
      <c r="D15" s="3"/>
      <c r="E15" s="3"/>
      <c r="F15" s="3"/>
      <c r="G15" s="3"/>
      <c r="H15" s="3"/>
      <c r="I15" s="3"/>
      <c r="J15" s="4"/>
      <c r="K15" s="31" t="s">
        <v>0</v>
      </c>
      <c r="L15" s="32">
        <v>0</v>
      </c>
      <c r="M15" s="28"/>
      <c r="N15" s="29"/>
      <c r="O15" s="38">
        <f t="shared" si="1"/>
        <v>43581</v>
      </c>
      <c r="P15" s="39">
        <f t="shared" si="2"/>
        <v>18.900000000000009</v>
      </c>
      <c r="Q15" s="40" t="s">
        <v>10</v>
      </c>
      <c r="R15" s="41">
        <f t="shared" si="0"/>
        <v>1.1499999999999999</v>
      </c>
      <c r="S15" s="29"/>
    </row>
    <row r="16" spans="1:19" x14ac:dyDescent="0.45">
      <c r="D16" s="3"/>
      <c r="E16" s="3"/>
      <c r="F16" s="3"/>
      <c r="G16" s="3"/>
      <c r="H16" s="3"/>
      <c r="I16" s="3"/>
      <c r="J16" s="4"/>
      <c r="K16" s="31" t="s">
        <v>0</v>
      </c>
      <c r="L16" s="32">
        <v>0</v>
      </c>
      <c r="M16" s="28"/>
      <c r="N16" s="29"/>
      <c r="O16" s="38">
        <f t="shared" si="1"/>
        <v>43588</v>
      </c>
      <c r="P16" s="39">
        <f t="shared" si="2"/>
        <v>16.250000000000011</v>
      </c>
      <c r="Q16" s="40" t="s">
        <v>4</v>
      </c>
      <c r="R16" s="41">
        <f t="shared" si="0"/>
        <v>2.65</v>
      </c>
      <c r="S16" s="29"/>
    </row>
    <row r="17" spans="4:19" x14ac:dyDescent="0.45">
      <c r="D17" s="3"/>
      <c r="E17" s="3"/>
      <c r="F17" s="3"/>
      <c r="G17" s="3"/>
      <c r="H17" s="3"/>
      <c r="I17" s="3"/>
      <c r="J17" s="4"/>
      <c r="K17" s="31" t="s">
        <v>0</v>
      </c>
      <c r="L17" s="32">
        <v>0</v>
      </c>
      <c r="M17" s="28"/>
      <c r="N17" s="29"/>
      <c r="O17" s="38">
        <f t="shared" si="1"/>
        <v>43595</v>
      </c>
      <c r="P17" s="39">
        <f t="shared" si="2"/>
        <v>16.250000000000011</v>
      </c>
      <c r="Q17" s="40" t="s">
        <v>23</v>
      </c>
      <c r="R17" s="41">
        <f t="shared" si="0"/>
        <v>0</v>
      </c>
      <c r="S17" s="29"/>
    </row>
    <row r="18" spans="4:19" x14ac:dyDescent="0.45">
      <c r="D18" s="3"/>
      <c r="E18" s="3"/>
      <c r="F18" s="3"/>
      <c r="G18" s="3"/>
      <c r="H18" s="3"/>
      <c r="I18" s="3"/>
      <c r="J18" s="4"/>
      <c r="K18" s="31" t="s">
        <v>0</v>
      </c>
      <c r="L18" s="32">
        <v>0</v>
      </c>
      <c r="M18" s="28"/>
      <c r="N18" s="29"/>
      <c r="O18" s="38">
        <f t="shared" si="1"/>
        <v>43602</v>
      </c>
      <c r="P18" s="39">
        <f t="shared" si="2"/>
        <v>13.95000000000001</v>
      </c>
      <c r="Q18" s="40" t="s">
        <v>17</v>
      </c>
      <c r="R18" s="41">
        <f t="shared" si="0"/>
        <v>2.2999999999999998</v>
      </c>
      <c r="S18" s="29"/>
    </row>
    <row r="19" spans="4:19" x14ac:dyDescent="0.45">
      <c r="D19" s="3"/>
      <c r="E19" s="3"/>
      <c r="F19" s="3"/>
      <c r="G19" s="3"/>
      <c r="H19" s="3"/>
      <c r="I19" s="3"/>
      <c r="J19" s="4"/>
      <c r="K19" s="31" t="s">
        <v>0</v>
      </c>
      <c r="L19" s="32">
        <v>0</v>
      </c>
      <c r="M19" s="28"/>
      <c r="N19" s="29"/>
      <c r="O19" s="38">
        <f t="shared" si="1"/>
        <v>43609</v>
      </c>
      <c r="P19" s="39">
        <f t="shared" si="2"/>
        <v>11.650000000000009</v>
      </c>
      <c r="Q19" s="40" t="s">
        <v>20</v>
      </c>
      <c r="R19" s="41">
        <f t="shared" si="0"/>
        <v>2.2999999999999998</v>
      </c>
      <c r="S19" s="29"/>
    </row>
    <row r="20" spans="4:19" x14ac:dyDescent="0.45">
      <c r="J20" s="4"/>
      <c r="K20" s="31" t="s">
        <v>0</v>
      </c>
      <c r="L20" s="32">
        <v>0</v>
      </c>
      <c r="M20" s="28"/>
      <c r="N20" s="29"/>
      <c r="O20" s="38">
        <f t="shared" si="1"/>
        <v>43616</v>
      </c>
      <c r="P20" s="39">
        <f t="shared" si="2"/>
        <v>10.350000000000009</v>
      </c>
      <c r="Q20" s="40" t="s">
        <v>12</v>
      </c>
      <c r="R20" s="41">
        <f t="shared" si="0"/>
        <v>1.3</v>
      </c>
      <c r="S20" s="29"/>
    </row>
    <row r="21" spans="4:19" x14ac:dyDescent="0.45">
      <c r="J21" s="4"/>
      <c r="K21" s="31" t="s">
        <v>0</v>
      </c>
      <c r="L21" s="32">
        <v>0</v>
      </c>
      <c r="M21" s="28"/>
      <c r="N21" s="29"/>
      <c r="O21" s="38">
        <f t="shared" si="1"/>
        <v>43623</v>
      </c>
      <c r="P21" s="39">
        <f t="shared" si="2"/>
        <v>7.7000000000000082</v>
      </c>
      <c r="Q21" s="40" t="s">
        <v>4</v>
      </c>
      <c r="R21" s="41">
        <f t="shared" si="0"/>
        <v>2.65</v>
      </c>
      <c r="S21" s="29"/>
    </row>
    <row r="22" spans="4:19" x14ac:dyDescent="0.45">
      <c r="J22" s="4"/>
      <c r="K22" s="31" t="s">
        <v>0</v>
      </c>
      <c r="L22" s="32">
        <v>0</v>
      </c>
      <c r="M22" s="28"/>
      <c r="N22" s="29"/>
      <c r="O22" s="38">
        <f t="shared" si="1"/>
        <v>43630</v>
      </c>
      <c r="P22" s="39">
        <f t="shared" si="2"/>
        <v>6.6500000000000083</v>
      </c>
      <c r="Q22" s="40" t="s">
        <v>9</v>
      </c>
      <c r="R22" s="41">
        <f t="shared" si="0"/>
        <v>1.05</v>
      </c>
      <c r="S22" s="29"/>
    </row>
    <row r="23" spans="4:19" x14ac:dyDescent="0.45">
      <c r="J23" s="4"/>
      <c r="K23" s="31" t="s">
        <v>0</v>
      </c>
      <c r="L23" s="32">
        <v>0</v>
      </c>
      <c r="M23" s="28"/>
      <c r="N23" s="29"/>
      <c r="O23" s="38">
        <f t="shared" si="1"/>
        <v>43637</v>
      </c>
      <c r="P23" s="39">
        <f t="shared" si="2"/>
        <v>4.0000000000000089</v>
      </c>
      <c r="Q23" s="40" t="s">
        <v>4</v>
      </c>
      <c r="R23" s="41">
        <f t="shared" si="0"/>
        <v>2.65</v>
      </c>
      <c r="S23" s="29"/>
    </row>
    <row r="24" spans="4:19" x14ac:dyDescent="0.45">
      <c r="J24" s="4"/>
      <c r="K24" s="31" t="s">
        <v>0</v>
      </c>
      <c r="L24" s="32">
        <v>0</v>
      </c>
      <c r="M24" s="28"/>
      <c r="N24" s="29"/>
      <c r="O24" s="38">
        <f t="shared" si="1"/>
        <v>43644</v>
      </c>
      <c r="P24" s="39">
        <f t="shared" si="2"/>
        <v>4.0000000000000089</v>
      </c>
      <c r="Q24" s="40" t="s">
        <v>23</v>
      </c>
      <c r="R24" s="41">
        <f t="shared" si="0"/>
        <v>0</v>
      </c>
      <c r="S24" s="29"/>
    </row>
    <row r="25" spans="4:19" x14ac:dyDescent="0.45">
      <c r="J25" s="4"/>
      <c r="K25" s="31" t="s">
        <v>0</v>
      </c>
      <c r="L25" s="32">
        <v>0</v>
      </c>
      <c r="M25" s="28"/>
      <c r="N25" s="29"/>
      <c r="O25" s="38">
        <f t="shared" si="1"/>
        <v>43651</v>
      </c>
      <c r="P25" s="39">
        <f t="shared" si="2"/>
        <v>1.350000000000009</v>
      </c>
      <c r="Q25" s="40" t="s">
        <v>4</v>
      </c>
      <c r="R25" s="41">
        <f t="shared" si="0"/>
        <v>2.65</v>
      </c>
      <c r="S25" s="29"/>
    </row>
    <row r="26" spans="4:19" x14ac:dyDescent="0.45">
      <c r="J26" s="4"/>
      <c r="K26" s="31" t="s">
        <v>0</v>
      </c>
      <c r="L26" s="32">
        <v>0</v>
      </c>
      <c r="M26" s="28"/>
      <c r="N26" s="29"/>
      <c r="O26" s="38">
        <f t="shared" si="1"/>
        <v>43658</v>
      </c>
      <c r="P26" s="39">
        <f t="shared" si="2"/>
        <v>1.350000000000009</v>
      </c>
      <c r="Q26" s="40" t="s">
        <v>23</v>
      </c>
      <c r="R26" s="41">
        <f t="shared" si="0"/>
        <v>0</v>
      </c>
      <c r="S26" s="29"/>
    </row>
    <row r="27" spans="4:19" x14ac:dyDescent="0.45">
      <c r="J27" s="4"/>
      <c r="K27" s="31" t="s">
        <v>0</v>
      </c>
      <c r="L27" s="32">
        <v>0</v>
      </c>
      <c r="M27" s="28"/>
      <c r="N27" s="29"/>
      <c r="O27" s="38">
        <f t="shared" si="1"/>
        <v>43665</v>
      </c>
      <c r="P27" s="39">
        <f t="shared" si="2"/>
        <v>-1.2999999999999909</v>
      </c>
      <c r="Q27" s="40" t="s">
        <v>4</v>
      </c>
      <c r="R27" s="41">
        <f t="shared" si="0"/>
        <v>2.65</v>
      </c>
      <c r="S27" s="29"/>
    </row>
    <row r="28" spans="4:19" x14ac:dyDescent="0.45">
      <c r="J28" s="4"/>
      <c r="K28" s="31" t="s">
        <v>0</v>
      </c>
      <c r="L28" s="32">
        <v>0</v>
      </c>
      <c r="M28" s="28"/>
      <c r="N28" s="29"/>
      <c r="O28" s="38">
        <f t="shared" si="1"/>
        <v>43672</v>
      </c>
      <c r="P28" s="39">
        <f t="shared" si="2"/>
        <v>-3.5999999999999908</v>
      </c>
      <c r="Q28" s="40" t="s">
        <v>20</v>
      </c>
      <c r="R28" s="41">
        <f t="shared" si="0"/>
        <v>2.2999999999999998</v>
      </c>
      <c r="S28" s="29"/>
    </row>
    <row r="29" spans="4:19" x14ac:dyDescent="0.45">
      <c r="J29" s="4"/>
      <c r="K29" s="31" t="s">
        <v>0</v>
      </c>
      <c r="L29" s="32">
        <v>0</v>
      </c>
      <c r="M29" s="28"/>
      <c r="N29" s="29"/>
      <c r="O29" s="38">
        <f t="shared" si="1"/>
        <v>43679</v>
      </c>
      <c r="P29" s="39">
        <f t="shared" si="2"/>
        <v>-6.2499999999999911</v>
      </c>
      <c r="Q29" s="40" t="s">
        <v>15</v>
      </c>
      <c r="R29" s="41">
        <f t="shared" si="0"/>
        <v>2.65</v>
      </c>
      <c r="S29" s="29"/>
    </row>
    <row r="30" spans="4:19" x14ac:dyDescent="0.45">
      <c r="J30" s="4"/>
      <c r="K30" s="31" t="s">
        <v>0</v>
      </c>
      <c r="L30" s="32">
        <v>0</v>
      </c>
      <c r="M30" s="28"/>
      <c r="N30" s="29"/>
      <c r="O30" s="38">
        <f t="shared" si="1"/>
        <v>43686</v>
      </c>
      <c r="P30" s="39">
        <f t="shared" si="2"/>
        <v>-6.2499999999999911</v>
      </c>
      <c r="Q30" s="40" t="s">
        <v>13</v>
      </c>
      <c r="R30" s="41">
        <f t="shared" si="0"/>
        <v>0</v>
      </c>
      <c r="S30" s="29"/>
    </row>
    <row r="31" spans="4:19" x14ac:dyDescent="0.45">
      <c r="J31" s="4"/>
      <c r="K31" s="31" t="s">
        <v>0</v>
      </c>
      <c r="L31" s="32">
        <v>0</v>
      </c>
      <c r="M31" s="28"/>
      <c r="N31" s="29"/>
      <c r="O31" s="38">
        <f t="shared" si="1"/>
        <v>43693</v>
      </c>
      <c r="P31" s="39">
        <f t="shared" si="2"/>
        <v>-6.2499999999999911</v>
      </c>
      <c r="Q31" s="40" t="s">
        <v>13</v>
      </c>
      <c r="R31" s="41">
        <f t="shared" si="0"/>
        <v>0</v>
      </c>
      <c r="S31" s="29"/>
    </row>
    <row r="32" spans="4:19" x14ac:dyDescent="0.45">
      <c r="J32" s="4"/>
      <c r="K32" s="31" t="s">
        <v>0</v>
      </c>
      <c r="L32" s="32">
        <v>0</v>
      </c>
      <c r="M32" s="28"/>
      <c r="N32" s="29"/>
      <c r="O32" s="38">
        <f t="shared" si="1"/>
        <v>43700</v>
      </c>
      <c r="P32" s="39">
        <f t="shared" si="2"/>
        <v>-6.2499999999999911</v>
      </c>
      <c r="Q32" s="40" t="s">
        <v>13</v>
      </c>
      <c r="R32" s="41">
        <f t="shared" si="0"/>
        <v>0</v>
      </c>
      <c r="S32" s="29"/>
    </row>
    <row r="33" spans="10:19" x14ac:dyDescent="0.45">
      <c r="J33" s="4"/>
      <c r="K33" s="31" t="s">
        <v>0</v>
      </c>
      <c r="L33" s="32">
        <v>0</v>
      </c>
      <c r="M33" s="28"/>
      <c r="N33" s="29"/>
      <c r="O33" s="38">
        <f t="shared" si="1"/>
        <v>43707</v>
      </c>
      <c r="P33" s="39">
        <f t="shared" si="2"/>
        <v>-6.2499999999999911</v>
      </c>
      <c r="Q33" s="40" t="s">
        <v>13</v>
      </c>
      <c r="R33" s="41">
        <f t="shared" si="0"/>
        <v>0</v>
      </c>
      <c r="S33" s="29"/>
    </row>
    <row r="34" spans="10:19" x14ac:dyDescent="0.45">
      <c r="J34" s="4"/>
      <c r="K34" s="31" t="s">
        <v>0</v>
      </c>
      <c r="L34" s="32">
        <v>0</v>
      </c>
      <c r="M34" s="28"/>
      <c r="N34" s="29"/>
      <c r="O34" s="38">
        <f t="shared" si="1"/>
        <v>43714</v>
      </c>
      <c r="P34" s="39">
        <f t="shared" si="2"/>
        <v>-8.8999999999999915</v>
      </c>
      <c r="Q34" s="40" t="s">
        <v>4</v>
      </c>
      <c r="R34" s="41">
        <f t="shared" si="0"/>
        <v>2.65</v>
      </c>
      <c r="S34" s="29"/>
    </row>
    <row r="35" spans="10:19" x14ac:dyDescent="0.45">
      <c r="J35" s="4"/>
      <c r="K35" s="31" t="s">
        <v>0</v>
      </c>
      <c r="L35" s="32">
        <v>0</v>
      </c>
      <c r="M35" s="28"/>
      <c r="N35" s="29"/>
      <c r="O35" s="38">
        <f t="shared" si="1"/>
        <v>43721</v>
      </c>
      <c r="P35" s="39">
        <f t="shared" si="2"/>
        <v>-9.9499999999999922</v>
      </c>
      <c r="Q35" s="40" t="s">
        <v>9</v>
      </c>
      <c r="R35" s="41">
        <f t="shared" si="0"/>
        <v>1.05</v>
      </c>
      <c r="S35" s="29"/>
    </row>
    <row r="36" spans="10:19" x14ac:dyDescent="0.45">
      <c r="J36" s="4"/>
      <c r="K36" s="31" t="s">
        <v>0</v>
      </c>
      <c r="L36" s="32">
        <v>0</v>
      </c>
      <c r="M36" s="28"/>
      <c r="N36" s="29"/>
      <c r="O36" s="38">
        <f t="shared" si="1"/>
        <v>43728</v>
      </c>
      <c r="P36" s="39">
        <f t="shared" si="2"/>
        <v>-11.249999999999993</v>
      </c>
      <c r="Q36" s="40" t="s">
        <v>12</v>
      </c>
      <c r="R36" s="41">
        <f t="shared" si="0"/>
        <v>1.3</v>
      </c>
      <c r="S36" s="29"/>
    </row>
    <row r="37" spans="10:19" x14ac:dyDescent="0.45">
      <c r="J37" s="4"/>
      <c r="K37" s="31" t="s">
        <v>0</v>
      </c>
      <c r="L37" s="32">
        <v>0</v>
      </c>
      <c r="M37" s="28"/>
      <c r="N37" s="29"/>
      <c r="O37" s="38">
        <f t="shared" si="1"/>
        <v>43735</v>
      </c>
      <c r="P37" s="39">
        <f t="shared" si="2"/>
        <v>-13.549999999999994</v>
      </c>
      <c r="Q37" s="40" t="s">
        <v>20</v>
      </c>
      <c r="R37" s="41">
        <f t="shared" si="0"/>
        <v>2.2999999999999998</v>
      </c>
      <c r="S37" s="29"/>
    </row>
    <row r="38" spans="10:19" x14ac:dyDescent="0.45">
      <c r="J38" s="4"/>
      <c r="K38" s="31" t="s">
        <v>0</v>
      </c>
      <c r="L38" s="32">
        <v>0</v>
      </c>
      <c r="M38" s="28"/>
      <c r="N38" s="29"/>
      <c r="O38" s="38">
        <f t="shared" si="1"/>
        <v>43742</v>
      </c>
      <c r="P38" s="39">
        <f t="shared" si="2"/>
        <v>-16.199999999999992</v>
      </c>
      <c r="Q38" s="40" t="s">
        <v>4</v>
      </c>
      <c r="R38" s="41">
        <f t="shared" si="0"/>
        <v>2.65</v>
      </c>
      <c r="S38" s="29"/>
    </row>
    <row r="39" spans="10:19" x14ac:dyDescent="0.45">
      <c r="J39" s="4"/>
      <c r="K39" s="31" t="s">
        <v>0</v>
      </c>
      <c r="L39" s="32">
        <v>0</v>
      </c>
      <c r="M39" s="28"/>
      <c r="N39" s="29"/>
      <c r="O39" s="38">
        <f t="shared" si="1"/>
        <v>43749</v>
      </c>
      <c r="P39" s="39">
        <f t="shared" si="2"/>
        <v>-16.199999999999992</v>
      </c>
      <c r="Q39" s="40" t="s">
        <v>23</v>
      </c>
      <c r="R39" s="41">
        <f t="shared" si="0"/>
        <v>0</v>
      </c>
      <c r="S39" s="29"/>
    </row>
    <row r="40" spans="10:19" x14ac:dyDescent="0.45">
      <c r="J40" s="4"/>
      <c r="K40" s="31" t="s">
        <v>0</v>
      </c>
      <c r="L40" s="32">
        <v>0</v>
      </c>
      <c r="M40" s="28"/>
      <c r="N40" s="29"/>
      <c r="O40" s="38">
        <f t="shared" si="1"/>
        <v>43756</v>
      </c>
      <c r="P40" s="39">
        <f t="shared" si="2"/>
        <v>-18.849999999999991</v>
      </c>
      <c r="Q40" s="40" t="s">
        <v>4</v>
      </c>
      <c r="R40" s="41">
        <f t="shared" si="0"/>
        <v>2.65</v>
      </c>
      <c r="S40" s="29"/>
    </row>
    <row r="41" spans="10:19" x14ac:dyDescent="0.45">
      <c r="J41" s="4"/>
      <c r="K41" s="31" t="s">
        <v>0</v>
      </c>
      <c r="L41" s="32">
        <v>0</v>
      </c>
      <c r="M41" s="28"/>
      <c r="N41" s="29"/>
      <c r="O41" s="38">
        <f t="shared" si="1"/>
        <v>43763</v>
      </c>
      <c r="P41" s="39">
        <f t="shared" si="2"/>
        <v>-21.149999999999991</v>
      </c>
      <c r="Q41" s="40" t="s">
        <v>20</v>
      </c>
      <c r="R41" s="41">
        <f t="shared" si="0"/>
        <v>2.2999999999999998</v>
      </c>
      <c r="S41" s="29"/>
    </row>
    <row r="42" spans="10:19" x14ac:dyDescent="0.45">
      <c r="J42" s="4"/>
      <c r="K42" s="31" t="s">
        <v>0</v>
      </c>
      <c r="L42" s="32">
        <v>0</v>
      </c>
      <c r="M42" s="28"/>
      <c r="N42" s="29"/>
      <c r="O42" s="38">
        <f t="shared" si="1"/>
        <v>43770</v>
      </c>
      <c r="P42" s="39">
        <f t="shared" si="2"/>
        <v>-21.149999999999991</v>
      </c>
      <c r="Q42" s="40" t="s">
        <v>13</v>
      </c>
      <c r="R42" s="41">
        <f t="shared" si="0"/>
        <v>0</v>
      </c>
      <c r="S42" s="29"/>
    </row>
    <row r="43" spans="10:19" x14ac:dyDescent="0.45">
      <c r="J43" s="4"/>
      <c r="K43" s="31" t="s">
        <v>0</v>
      </c>
      <c r="L43" s="32">
        <v>0</v>
      </c>
      <c r="M43" s="28"/>
      <c r="N43" s="29"/>
      <c r="O43" s="38">
        <f t="shared" si="1"/>
        <v>43777</v>
      </c>
      <c r="P43" s="39">
        <f t="shared" si="2"/>
        <v>-21.149999999999991</v>
      </c>
      <c r="Q43" s="40" t="s">
        <v>13</v>
      </c>
      <c r="R43" s="41">
        <f t="shared" si="0"/>
        <v>0</v>
      </c>
      <c r="S43" s="29"/>
    </row>
    <row r="44" spans="10:19" x14ac:dyDescent="0.45">
      <c r="J44" s="4"/>
      <c r="K44" s="31" t="s">
        <v>0</v>
      </c>
      <c r="L44" s="32">
        <v>0</v>
      </c>
      <c r="M44" s="28"/>
      <c r="N44" s="29"/>
      <c r="O44" s="38">
        <f t="shared" si="1"/>
        <v>43784</v>
      </c>
      <c r="P44" s="39">
        <f t="shared" si="2"/>
        <v>-23.449999999999992</v>
      </c>
      <c r="Q44" s="40" t="s">
        <v>19</v>
      </c>
      <c r="R44" s="41">
        <f t="shared" si="0"/>
        <v>2.2999999999999998</v>
      </c>
      <c r="S44" s="29"/>
    </row>
    <row r="45" spans="10:19" x14ac:dyDescent="0.45">
      <c r="J45" s="4"/>
      <c r="K45" s="31" t="s">
        <v>0</v>
      </c>
      <c r="L45" s="32">
        <v>0</v>
      </c>
      <c r="M45" s="28"/>
      <c r="N45" s="29"/>
      <c r="O45" s="38">
        <f t="shared" si="1"/>
        <v>43791</v>
      </c>
      <c r="P45" s="39">
        <f t="shared" si="2"/>
        <v>-23.449999999999992</v>
      </c>
      <c r="Q45" s="40" t="s">
        <v>13</v>
      </c>
      <c r="R45" s="41">
        <f t="shared" si="0"/>
        <v>0</v>
      </c>
      <c r="S45" s="29"/>
    </row>
    <row r="46" spans="10:19" x14ac:dyDescent="0.45">
      <c r="J46" s="4"/>
      <c r="K46" s="31" t="s">
        <v>0</v>
      </c>
      <c r="L46" s="32">
        <v>0</v>
      </c>
      <c r="M46" s="28"/>
      <c r="N46" s="29"/>
      <c r="O46" s="38">
        <f t="shared" si="1"/>
        <v>43798</v>
      </c>
      <c r="P46" s="39">
        <f t="shared" si="2"/>
        <v>-23.449999999999992</v>
      </c>
      <c r="Q46" s="40" t="s">
        <v>13</v>
      </c>
      <c r="R46" s="41">
        <f t="shared" si="0"/>
        <v>0</v>
      </c>
      <c r="S46" s="29"/>
    </row>
    <row r="47" spans="10:19" x14ac:dyDescent="0.45">
      <c r="J47" s="4"/>
      <c r="K47" s="31" t="s">
        <v>0</v>
      </c>
      <c r="L47" s="32">
        <v>0</v>
      </c>
      <c r="M47" s="28"/>
      <c r="N47" s="29"/>
      <c r="O47" s="38">
        <f t="shared" si="1"/>
        <v>43805</v>
      </c>
      <c r="P47" s="39">
        <f t="shared" si="2"/>
        <v>-26.099999999999991</v>
      </c>
      <c r="Q47" s="40" t="s">
        <v>4</v>
      </c>
      <c r="R47" s="41">
        <f t="shared" si="0"/>
        <v>2.65</v>
      </c>
      <c r="S47" s="29"/>
    </row>
    <row r="48" spans="10:19" x14ac:dyDescent="0.45">
      <c r="J48" s="4"/>
      <c r="K48" s="31" t="s">
        <v>0</v>
      </c>
      <c r="L48" s="32">
        <v>0</v>
      </c>
      <c r="M48" s="28"/>
      <c r="N48" s="29"/>
      <c r="O48" s="38">
        <f t="shared" si="1"/>
        <v>43812</v>
      </c>
      <c r="P48" s="39">
        <f t="shared" si="2"/>
        <v>-26.099999999999991</v>
      </c>
      <c r="Q48" s="40" t="s">
        <v>23</v>
      </c>
      <c r="R48" s="41">
        <f t="shared" si="0"/>
        <v>0</v>
      </c>
      <c r="S48" s="29"/>
    </row>
    <row r="49" spans="10:19" x14ac:dyDescent="0.45">
      <c r="J49" s="4"/>
      <c r="K49" s="31" t="s">
        <v>0</v>
      </c>
      <c r="L49" s="32">
        <v>0</v>
      </c>
      <c r="M49" s="28"/>
      <c r="N49" s="29"/>
      <c r="O49" s="38">
        <f t="shared" si="1"/>
        <v>43819</v>
      </c>
      <c r="P49" s="39">
        <f t="shared" si="2"/>
        <v>-28.749999999999989</v>
      </c>
      <c r="Q49" s="40" t="s">
        <v>4</v>
      </c>
      <c r="R49" s="41">
        <f t="shared" si="0"/>
        <v>2.65</v>
      </c>
      <c r="S49" s="29"/>
    </row>
    <row r="50" spans="10:19" x14ac:dyDescent="0.45">
      <c r="J50" s="4"/>
      <c r="K50" s="31" t="s">
        <v>0</v>
      </c>
      <c r="L50" s="32">
        <v>0</v>
      </c>
      <c r="M50" s="28"/>
      <c r="N50" s="29"/>
      <c r="O50" s="38">
        <f t="shared" si="1"/>
        <v>43826</v>
      </c>
      <c r="P50" s="39">
        <f t="shared" si="2"/>
        <v>-28.749999999999989</v>
      </c>
      <c r="Q50" s="40" t="s">
        <v>23</v>
      </c>
      <c r="R50" s="41">
        <f t="shared" si="0"/>
        <v>0</v>
      </c>
      <c r="S50" s="29"/>
    </row>
    <row r="51" spans="10:19" x14ac:dyDescent="0.45">
      <c r="J51" s="4"/>
      <c r="K51" s="31" t="s">
        <v>0</v>
      </c>
      <c r="L51" s="32">
        <v>0</v>
      </c>
      <c r="M51" s="28"/>
      <c r="N51" s="29"/>
      <c r="O51" s="38">
        <f t="shared" si="1"/>
        <v>43833</v>
      </c>
      <c r="P51" s="39">
        <f t="shared" si="2"/>
        <v>-28.749999999999989</v>
      </c>
      <c r="Q51" s="40" t="s">
        <v>13</v>
      </c>
      <c r="R51" s="41">
        <f t="shared" si="0"/>
        <v>0</v>
      </c>
      <c r="S51" s="29"/>
    </row>
    <row r="52" spans="10:19" x14ac:dyDescent="0.45">
      <c r="J52" s="4"/>
      <c r="K52" s="31" t="s">
        <v>0</v>
      </c>
      <c r="L52" s="32">
        <v>0</v>
      </c>
      <c r="M52" s="28"/>
      <c r="N52" s="29"/>
      <c r="S52" s="29"/>
    </row>
    <row r="53" spans="10:19" x14ac:dyDescent="0.45">
      <c r="J53" s="4"/>
      <c r="K53" s="31" t="s">
        <v>0</v>
      </c>
      <c r="L53" s="32">
        <v>0</v>
      </c>
      <c r="M53" s="28"/>
      <c r="N53" s="29"/>
      <c r="S53" s="29"/>
    </row>
    <row r="54" spans="10:19" x14ac:dyDescent="0.45">
      <c r="J54" s="4"/>
      <c r="K54" s="31" t="s">
        <v>0</v>
      </c>
      <c r="L54" s="32">
        <v>0</v>
      </c>
      <c r="M54" s="28"/>
      <c r="N54" s="29"/>
      <c r="S54" s="29"/>
    </row>
    <row r="55" spans="10:19" x14ac:dyDescent="0.45">
      <c r="J55" s="4"/>
      <c r="K55" s="31" t="s">
        <v>0</v>
      </c>
      <c r="L55" s="32">
        <v>0</v>
      </c>
      <c r="M55" s="28"/>
      <c r="N55" s="29"/>
      <c r="O55" s="38"/>
      <c r="P55" s="29"/>
      <c r="Q55" s="29"/>
      <c r="R55" s="29"/>
      <c r="S55" s="29"/>
    </row>
    <row r="56" spans="10:19" x14ac:dyDescent="0.45">
      <c r="J56" s="4"/>
      <c r="K56" s="31" t="s">
        <v>0</v>
      </c>
      <c r="L56" s="32">
        <v>0</v>
      </c>
      <c r="M56" s="28"/>
      <c r="N56" s="29"/>
      <c r="O56" s="29"/>
      <c r="P56" s="29"/>
      <c r="Q56" s="29"/>
      <c r="R56" s="29"/>
      <c r="S56" s="29"/>
    </row>
    <row r="57" spans="10:19" x14ac:dyDescent="0.45">
      <c r="J57" s="4"/>
      <c r="K57" s="31" t="s">
        <v>0</v>
      </c>
      <c r="L57" s="32">
        <v>0</v>
      </c>
      <c r="M57" s="28"/>
      <c r="N57" s="29"/>
      <c r="O57" s="29"/>
      <c r="P57" s="29"/>
      <c r="Q57" s="29"/>
      <c r="R57" s="29"/>
      <c r="S57" s="29"/>
    </row>
    <row r="58" spans="10:19" x14ac:dyDescent="0.45">
      <c r="J58" s="4"/>
      <c r="K58" s="31" t="s">
        <v>0</v>
      </c>
      <c r="L58" s="32">
        <v>0</v>
      </c>
      <c r="M58" s="28"/>
      <c r="N58" s="29"/>
      <c r="O58" s="29"/>
      <c r="P58" s="29"/>
      <c r="Q58" s="29"/>
      <c r="R58" s="29"/>
      <c r="S58" s="29"/>
    </row>
    <row r="59" spans="10:19" x14ac:dyDescent="0.45">
      <c r="J59" s="4"/>
      <c r="K59" s="31" t="s">
        <v>0</v>
      </c>
      <c r="L59" s="32">
        <v>0</v>
      </c>
      <c r="M59" s="28"/>
      <c r="N59" s="29"/>
      <c r="O59" s="29"/>
      <c r="P59" s="29"/>
      <c r="Q59" s="29"/>
      <c r="R59" s="29"/>
      <c r="S59" s="29"/>
    </row>
    <row r="60" spans="10:19" x14ac:dyDescent="0.45">
      <c r="J60" s="4"/>
      <c r="K60" s="31" t="s">
        <v>0</v>
      </c>
      <c r="L60" s="32">
        <v>0</v>
      </c>
      <c r="M60" s="28"/>
      <c r="N60" s="29"/>
      <c r="O60" s="29"/>
      <c r="P60" s="29"/>
      <c r="Q60" s="29"/>
      <c r="R60" s="29"/>
      <c r="S60" s="29"/>
    </row>
    <row r="61" spans="10:19" x14ac:dyDescent="0.45">
      <c r="J61" s="4"/>
      <c r="K61" s="31" t="s">
        <v>0</v>
      </c>
      <c r="L61" s="32">
        <v>0</v>
      </c>
      <c r="M61" s="28"/>
      <c r="N61" s="29"/>
      <c r="O61" s="29"/>
      <c r="P61" s="29"/>
      <c r="Q61" s="29"/>
      <c r="R61" s="29"/>
      <c r="S61" s="29"/>
    </row>
    <row r="62" spans="10:19" x14ac:dyDescent="0.45">
      <c r="J62" s="4"/>
      <c r="K62" s="31" t="s">
        <v>0</v>
      </c>
      <c r="L62" s="32">
        <v>0</v>
      </c>
      <c r="M62" s="28"/>
      <c r="N62" s="29"/>
      <c r="O62" s="29"/>
      <c r="P62" s="29"/>
      <c r="Q62" s="29"/>
      <c r="R62" s="29"/>
      <c r="S62" s="29"/>
    </row>
    <row r="63" spans="10:19" x14ac:dyDescent="0.45">
      <c r="J63" s="4"/>
      <c r="K63" s="31" t="s">
        <v>0</v>
      </c>
      <c r="L63" s="32">
        <v>0</v>
      </c>
      <c r="M63" s="28"/>
      <c r="N63" s="29"/>
      <c r="O63" s="29"/>
      <c r="P63" s="29"/>
      <c r="Q63" s="29"/>
      <c r="R63" s="29"/>
      <c r="S63" s="29"/>
    </row>
    <row r="64" spans="10:19" x14ac:dyDescent="0.45">
      <c r="J64" s="4"/>
      <c r="K64" s="31" t="s">
        <v>0</v>
      </c>
      <c r="L64" s="32">
        <v>0</v>
      </c>
      <c r="M64" s="28"/>
      <c r="N64" s="29"/>
      <c r="O64" s="29"/>
      <c r="P64" s="29"/>
      <c r="Q64" s="29"/>
      <c r="R64" s="29"/>
      <c r="S64" s="29"/>
    </row>
    <row r="65" spans="10:19" x14ac:dyDescent="0.45">
      <c r="J65" s="4"/>
      <c r="K65" s="31" t="s">
        <v>0</v>
      </c>
      <c r="L65" s="32">
        <v>0</v>
      </c>
      <c r="M65" s="28"/>
      <c r="N65" s="29"/>
      <c r="O65" s="29"/>
      <c r="P65" s="29"/>
      <c r="Q65" s="29"/>
      <c r="R65" s="29"/>
      <c r="S65" s="29"/>
    </row>
    <row r="66" spans="10:19" x14ac:dyDescent="0.45">
      <c r="J66" s="4"/>
      <c r="K66" s="31" t="s">
        <v>0</v>
      </c>
      <c r="L66" s="32">
        <v>0</v>
      </c>
      <c r="M66" s="28"/>
      <c r="N66" s="29"/>
      <c r="O66" s="29"/>
      <c r="P66" s="29"/>
      <c r="Q66" s="29"/>
      <c r="R66" s="29"/>
      <c r="S66" s="29"/>
    </row>
    <row r="67" spans="10:19" x14ac:dyDescent="0.45">
      <c r="J67" s="4"/>
      <c r="K67" s="31" t="s">
        <v>0</v>
      </c>
      <c r="L67" s="32">
        <v>0</v>
      </c>
      <c r="M67" s="28"/>
      <c r="N67" s="29"/>
      <c r="O67" s="29"/>
      <c r="P67" s="29"/>
      <c r="Q67" s="29"/>
      <c r="R67" s="29"/>
      <c r="S67" s="29"/>
    </row>
    <row r="68" spans="10:19" x14ac:dyDescent="0.45">
      <c r="J68" s="4"/>
      <c r="K68" s="31" t="s">
        <v>0</v>
      </c>
      <c r="L68" s="32">
        <v>0</v>
      </c>
      <c r="M68" s="28"/>
      <c r="N68" s="29"/>
      <c r="O68" s="29"/>
      <c r="P68" s="29"/>
      <c r="Q68" s="29"/>
      <c r="R68" s="29"/>
      <c r="S68" s="29"/>
    </row>
    <row r="69" spans="10:19" x14ac:dyDescent="0.45">
      <c r="J69" s="4"/>
      <c r="K69" s="31" t="s">
        <v>0</v>
      </c>
      <c r="L69" s="32">
        <v>0</v>
      </c>
      <c r="M69" s="28"/>
      <c r="N69" s="29"/>
      <c r="O69" s="29"/>
      <c r="P69" s="29"/>
      <c r="Q69" s="29"/>
      <c r="R69" s="29"/>
      <c r="S69" s="29"/>
    </row>
    <row r="70" spans="10:19" x14ac:dyDescent="0.45">
      <c r="J70" s="4"/>
      <c r="K70" s="31" t="s">
        <v>0</v>
      </c>
      <c r="L70" s="32">
        <v>0</v>
      </c>
      <c r="M70" s="28"/>
      <c r="N70" s="29"/>
      <c r="O70" s="29"/>
      <c r="P70" s="29"/>
      <c r="Q70" s="29"/>
      <c r="R70" s="29"/>
      <c r="S70" s="29"/>
    </row>
    <row r="71" spans="10:19" x14ac:dyDescent="0.45">
      <c r="J71" s="4"/>
      <c r="K71" s="31" t="s">
        <v>0</v>
      </c>
      <c r="L71" s="32">
        <v>0</v>
      </c>
      <c r="M71" s="28"/>
      <c r="N71" s="29"/>
      <c r="O71" s="29"/>
      <c r="P71" s="29"/>
      <c r="Q71" s="29"/>
      <c r="R71" s="29"/>
      <c r="S71" s="29"/>
    </row>
    <row r="72" spans="10:19" x14ac:dyDescent="0.45">
      <c r="J72" s="4"/>
      <c r="K72" s="31" t="s">
        <v>0</v>
      </c>
      <c r="L72" s="32">
        <v>0</v>
      </c>
      <c r="M72" s="28"/>
      <c r="N72" s="29"/>
      <c r="O72" s="29"/>
      <c r="P72" s="29"/>
      <c r="Q72" s="29"/>
      <c r="R72" s="29"/>
      <c r="S72" s="29"/>
    </row>
    <row r="73" spans="10:19" x14ac:dyDescent="0.45">
      <c r="J73" s="4"/>
      <c r="K73" s="31" t="s">
        <v>0</v>
      </c>
      <c r="L73" s="32">
        <v>0</v>
      </c>
      <c r="M73" s="28"/>
      <c r="N73" s="29"/>
    </row>
    <row r="74" spans="10:19" x14ac:dyDescent="0.45">
      <c r="J74" s="4"/>
      <c r="K74" s="31" t="s">
        <v>0</v>
      </c>
      <c r="L74" s="32">
        <v>0</v>
      </c>
      <c r="M74" s="28"/>
    </row>
    <row r="75" spans="10:19" x14ac:dyDescent="0.45">
      <c r="J75" s="4"/>
      <c r="K75" s="31" t="s">
        <v>0</v>
      </c>
      <c r="L75" s="32">
        <v>0</v>
      </c>
      <c r="M75" s="28"/>
    </row>
    <row r="76" spans="10:19" x14ac:dyDescent="0.45">
      <c r="J76" s="4"/>
      <c r="K76" s="31" t="s">
        <v>0</v>
      </c>
      <c r="L76" s="32">
        <v>0</v>
      </c>
      <c r="M76" s="28"/>
    </row>
    <row r="77" spans="10:19" x14ac:dyDescent="0.45">
      <c r="J77" s="4"/>
      <c r="K77" s="31" t="s">
        <v>0</v>
      </c>
      <c r="L77" s="32">
        <v>0</v>
      </c>
      <c r="M77" s="28"/>
    </row>
    <row r="78" spans="10:19" x14ac:dyDescent="0.45">
      <c r="J78" s="4"/>
      <c r="K78" s="31" t="s">
        <v>0</v>
      </c>
      <c r="L78" s="32">
        <v>0</v>
      </c>
      <c r="M78" s="28"/>
    </row>
    <row r="79" spans="10:19" x14ac:dyDescent="0.45">
      <c r="J79" s="4"/>
      <c r="K79" s="31" t="s">
        <v>0</v>
      </c>
      <c r="L79" s="32">
        <v>0</v>
      </c>
      <c r="M79" s="28"/>
    </row>
    <row r="80" spans="10:19" x14ac:dyDescent="0.45">
      <c r="J80" s="4"/>
      <c r="K80" s="31" t="s">
        <v>0</v>
      </c>
      <c r="L80" s="32">
        <v>0</v>
      </c>
      <c r="M80" s="28"/>
    </row>
    <row r="81" spans="10:13" x14ac:dyDescent="0.45">
      <c r="J81" s="4"/>
      <c r="K81" s="31" t="s">
        <v>0</v>
      </c>
      <c r="L81" s="32">
        <v>0</v>
      </c>
      <c r="M81" s="28"/>
    </row>
    <row r="82" spans="10:13" x14ac:dyDescent="0.45">
      <c r="J82" s="4"/>
      <c r="K82" s="31" t="s">
        <v>0</v>
      </c>
      <c r="L82" s="32">
        <v>0</v>
      </c>
      <c r="M82" s="28"/>
    </row>
    <row r="83" spans="10:13" x14ac:dyDescent="0.45">
      <c r="J83" s="4"/>
      <c r="K83" s="31" t="s">
        <v>0</v>
      </c>
      <c r="L83" s="32">
        <v>0</v>
      </c>
      <c r="M83" s="28"/>
    </row>
    <row r="84" spans="10:13" x14ac:dyDescent="0.45">
      <c r="J84" s="4"/>
      <c r="K84" s="31" t="s">
        <v>0</v>
      </c>
      <c r="L84" s="32">
        <v>0</v>
      </c>
      <c r="M84" s="28"/>
    </row>
    <row r="85" spans="10:13" x14ac:dyDescent="0.45">
      <c r="J85" s="4"/>
      <c r="K85" s="31" t="s">
        <v>0</v>
      </c>
      <c r="L85" s="32">
        <v>0</v>
      </c>
      <c r="M85" s="28"/>
    </row>
    <row r="86" spans="10:13" x14ac:dyDescent="0.45">
      <c r="J86" s="4"/>
      <c r="K86" s="31" t="s">
        <v>0</v>
      </c>
      <c r="L86" s="32">
        <v>0</v>
      </c>
      <c r="M86" s="28"/>
    </row>
    <row r="87" spans="10:13" x14ac:dyDescent="0.45">
      <c r="J87" s="4"/>
      <c r="K87" s="31" t="s">
        <v>0</v>
      </c>
      <c r="L87" s="32">
        <v>0</v>
      </c>
      <c r="M87" s="28"/>
    </row>
    <row r="88" spans="10:13" x14ac:dyDescent="0.45">
      <c r="J88" s="4"/>
      <c r="K88" s="31" t="s">
        <v>0</v>
      </c>
      <c r="L88" s="32">
        <v>0</v>
      </c>
      <c r="M88" s="28"/>
    </row>
    <row r="89" spans="10:13" x14ac:dyDescent="0.45">
      <c r="J89" s="4"/>
      <c r="K89" s="31" t="s">
        <v>0</v>
      </c>
      <c r="L89" s="32">
        <v>0</v>
      </c>
      <c r="M89" s="28"/>
    </row>
    <row r="90" spans="10:13" x14ac:dyDescent="0.45">
      <c r="J90" s="4"/>
      <c r="K90" s="31" t="s">
        <v>0</v>
      </c>
      <c r="L90" s="32">
        <v>0</v>
      </c>
      <c r="M90" s="28"/>
    </row>
    <row r="91" spans="10:13" x14ac:dyDescent="0.45">
      <c r="J91" s="4"/>
      <c r="K91" s="31" t="s">
        <v>0</v>
      </c>
      <c r="L91" s="32">
        <v>0</v>
      </c>
      <c r="M91" s="28"/>
    </row>
    <row r="92" spans="10:13" x14ac:dyDescent="0.45">
      <c r="J92" s="4"/>
      <c r="K92" s="31" t="s">
        <v>0</v>
      </c>
      <c r="L92" s="32">
        <v>0</v>
      </c>
      <c r="M92" s="28"/>
    </row>
    <row r="93" spans="10:13" x14ac:dyDescent="0.45">
      <c r="J93" s="4"/>
      <c r="K93" s="31" t="s">
        <v>0</v>
      </c>
      <c r="L93" s="32">
        <v>0</v>
      </c>
      <c r="M93" s="28"/>
    </row>
    <row r="94" spans="10:13" x14ac:dyDescent="0.45">
      <c r="J94" s="4"/>
      <c r="K94" s="31" t="s">
        <v>0</v>
      </c>
      <c r="L94" s="32">
        <v>0</v>
      </c>
      <c r="M94" s="28"/>
    </row>
    <row r="95" spans="10:13" x14ac:dyDescent="0.45">
      <c r="J95" s="4"/>
      <c r="K95" s="31" t="s">
        <v>0</v>
      </c>
      <c r="L95" s="32">
        <v>0</v>
      </c>
      <c r="M95" s="28"/>
    </row>
    <row r="96" spans="10:13" x14ac:dyDescent="0.45">
      <c r="J96" s="4"/>
      <c r="K96" s="31" t="s">
        <v>0</v>
      </c>
      <c r="L96" s="32">
        <v>0</v>
      </c>
      <c r="M96" s="28"/>
    </row>
    <row r="97" spans="10:13" x14ac:dyDescent="0.45">
      <c r="J97" s="4"/>
      <c r="K97" s="31" t="s">
        <v>0</v>
      </c>
      <c r="L97" s="32">
        <v>0</v>
      </c>
      <c r="M97" s="28"/>
    </row>
    <row r="98" spans="10:13" x14ac:dyDescent="0.45">
      <c r="J98" s="4"/>
      <c r="K98" s="31" t="s">
        <v>0</v>
      </c>
      <c r="L98" s="32">
        <v>0</v>
      </c>
      <c r="M98" s="28"/>
    </row>
    <row r="99" spans="10:13" x14ac:dyDescent="0.45">
      <c r="J99" s="4"/>
      <c r="K99" s="31" t="s">
        <v>0</v>
      </c>
      <c r="L99" s="32">
        <v>0</v>
      </c>
      <c r="M99" s="28"/>
    </row>
  </sheetData>
  <conditionalFormatting sqref="G7:G11 Q4:Q51">
    <cfRule type="containsText" dxfId="31" priority="7" operator="containsText" text="BEIGNETS">
      <formula>NOT(ISERROR(SEARCH("BEIGNETS",G4)))</formula>
    </cfRule>
    <cfRule type="containsText" dxfId="30" priority="8" operator="containsText" text="TOURTE">
      <formula>NOT(ISERROR(SEARCH("TOURTE",G4)))</formula>
    </cfRule>
    <cfRule type="containsText" dxfId="29" priority="9" operator="containsText" text="QUICHE">
      <formula>NOT(ISERROR(SEARCH("QUICHE",G4)))</formula>
    </cfRule>
    <cfRule type="containsText" dxfId="28" priority="10" operator="containsText" text="n/c">
      <formula>NOT(ISERROR(SEARCH("n/c",G4)))</formula>
    </cfRule>
    <cfRule type="containsText" dxfId="27" priority="11" operator="containsText" text="present">
      <formula>NOT(ISERROR(SEARCH("present",G4)))</formula>
    </cfRule>
    <cfRule type="containsText" dxfId="26" priority="12" operator="containsText" text="absent">
      <formula>NOT(ISERROR(SEARCH("absent",G4)))</formula>
    </cfRule>
    <cfRule type="containsText" dxfId="25" priority="13" operator="containsText" text="ESCA">
      <formula>NOT(ISERROR(SEARCH("ESCA",G4)))</formula>
    </cfRule>
    <cfRule type="containsText" dxfId="24" priority="14" operator="containsText" text="PATES">
      <formula>NOT(ISERROR(SEARCH("PATES",G4)))</formula>
    </cfRule>
    <cfRule type="containsText" dxfId="23" priority="15" operator="containsText" text="CROI">
      <formula>NOT(ISERROR(SEARCH("CROI",G4)))</formula>
    </cfRule>
    <cfRule type="containsText" dxfId="22" priority="16" operator="containsText" text="PAIN ">
      <formula>NOT(ISERROR(SEARCH("PAIN ",G4)))</formula>
    </cfRule>
  </conditionalFormatting>
  <conditionalFormatting sqref="P4:P51">
    <cfRule type="expression" dxfId="21" priority="4">
      <formula>P4&gt;10</formula>
    </cfRule>
    <cfRule type="expression" dxfId="20" priority="5">
      <formula>P4&lt;0</formula>
    </cfRule>
    <cfRule type="expression" dxfId="19" priority="6">
      <formula>P4&lt;3</formula>
    </cfRule>
  </conditionalFormatting>
  <conditionalFormatting sqref="F7:F11">
    <cfRule type="expression" dxfId="18" priority="1">
      <formula>F7&gt;10</formula>
    </cfRule>
    <cfRule type="expression" dxfId="17" priority="2">
      <formula>F7&lt;0</formula>
    </cfRule>
    <cfRule type="expression" dxfId="16" priority="3">
      <formula>F7&lt;3</formula>
    </cfRule>
  </conditionalFormatting>
  <dataValidations count="5">
    <dataValidation type="list" allowBlank="1" showInputMessage="1" showErrorMessage="1" sqref="E6">
      <formula1>JANVIER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P3 H6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 tint="0.39997558519241921"/>
  </sheetPr>
  <dimension ref="A1:S99"/>
  <sheetViews>
    <sheetView zoomScale="55" zoomScaleNormal="55" workbookViewId="0">
      <selection activeCell="G7" sqref="G7"/>
    </sheetView>
  </sheetViews>
  <sheetFormatPr baseColWidth="10" defaultColWidth="10.7109375" defaultRowHeight="28.5" x14ac:dyDescent="0.45"/>
  <cols>
    <col min="1" max="1" width="27.42578125" style="1" bestFit="1" customWidth="1"/>
    <col min="4" max="4" width="20.7109375" style="1" customWidth="1"/>
    <col min="5" max="5" width="18.5703125" style="1" customWidth="1"/>
    <col min="6" max="6" width="27.140625" style="1" customWidth="1"/>
    <col min="7" max="7" width="37.28515625" style="1" bestFit="1" customWidth="1"/>
    <col min="8" max="8" width="31.5703125" style="1" customWidth="1"/>
    <col min="9" max="10" width="20.7109375" style="1" customWidth="1"/>
    <col min="11" max="11" width="17.85546875" style="43" customWidth="1"/>
    <col min="12" max="13" width="17.85546875" style="42" customWidth="1"/>
    <col min="14" max="16" width="20.7109375" style="42" customWidth="1"/>
    <col min="17" max="17" width="30.28515625" style="42" bestFit="1" customWidth="1"/>
    <col min="18" max="19" width="20.7109375" style="42" customWidth="1"/>
    <col min="20" max="28" width="20.7109375" style="1" customWidth="1"/>
    <col min="29" max="16384" width="10.7109375" style="1"/>
  </cols>
  <sheetData>
    <row r="1" spans="1:19" x14ac:dyDescent="0.45">
      <c r="A1" s="2"/>
      <c r="D1" s="3"/>
      <c r="E1" s="3"/>
      <c r="F1" s="3"/>
      <c r="G1" s="3"/>
      <c r="H1" s="3"/>
      <c r="I1" s="3"/>
      <c r="J1" s="4"/>
      <c r="K1" s="28"/>
      <c r="L1" s="28"/>
      <c r="M1" s="28"/>
      <c r="N1" s="29"/>
      <c r="O1" s="29"/>
      <c r="P1" s="29"/>
      <c r="Q1" s="29"/>
      <c r="R1" s="29"/>
      <c r="S1" s="29"/>
    </row>
    <row r="2" spans="1:19" ht="29.25" thickBot="1" x14ac:dyDescent="0.5">
      <c r="A2" s="56">
        <f ca="1">TODAY()</f>
        <v>43583</v>
      </c>
      <c r="D2" s="3"/>
      <c r="E2" s="3"/>
      <c r="F2" s="3"/>
      <c r="G2" s="3"/>
      <c r="H2" s="3"/>
      <c r="I2" s="3"/>
      <c r="J2" s="4"/>
      <c r="K2" s="30"/>
      <c r="L2" s="28"/>
      <c r="M2" s="28"/>
      <c r="N2" s="29"/>
      <c r="O2" s="29"/>
      <c r="P2" s="29"/>
      <c r="Q2" s="29"/>
      <c r="R2" s="29"/>
      <c r="S2" s="29"/>
    </row>
    <row r="3" spans="1:19" x14ac:dyDescent="0.45">
      <c r="D3" s="3"/>
      <c r="E3" s="3"/>
      <c r="F3" s="3"/>
      <c r="G3" s="3"/>
      <c r="H3" s="3"/>
      <c r="I3" s="3"/>
      <c r="J3" s="4" t="s">
        <v>7</v>
      </c>
      <c r="K3" s="31" t="s">
        <v>44</v>
      </c>
      <c r="L3" s="32" t="s">
        <v>45</v>
      </c>
      <c r="M3" s="28"/>
      <c r="N3" s="29"/>
      <c r="O3" s="29"/>
      <c r="P3" s="33">
        <v>2019</v>
      </c>
      <c r="Q3" s="34"/>
      <c r="R3" s="35"/>
      <c r="S3" s="29"/>
    </row>
    <row r="4" spans="1:19" x14ac:dyDescent="0.45">
      <c r="D4" s="3"/>
      <c r="E4" s="3"/>
      <c r="F4" s="3"/>
      <c r="G4" s="3"/>
      <c r="H4" s="3"/>
      <c r="I4" s="3"/>
      <c r="J4" s="4"/>
      <c r="K4" s="36">
        <f>MAX(K5:K99)</f>
        <v>43381</v>
      </c>
      <c r="L4" s="37">
        <f>SUM(L5:L143)</f>
        <v>35</v>
      </c>
      <c r="M4" s="28"/>
      <c r="N4" s="29"/>
      <c r="O4" s="38">
        <v>43504</v>
      </c>
      <c r="P4" s="39">
        <f>L4</f>
        <v>35</v>
      </c>
      <c r="Q4" s="40" t="s">
        <v>8</v>
      </c>
      <c r="R4" s="41">
        <f t="shared" ref="R4:R51" si="0">VLOOKUP(Q4,VIENNOISERIES_PRIX,2,FALSE)</f>
        <v>3.25</v>
      </c>
      <c r="S4" s="29"/>
    </row>
    <row r="5" spans="1:19" ht="29.25" thickBot="1" x14ac:dyDescent="0.5">
      <c r="D5" s="53"/>
      <c r="E5" s="45">
        <v>2019</v>
      </c>
      <c r="F5" s="44"/>
      <c r="G5" s="44"/>
      <c r="H5" s="44"/>
      <c r="I5" s="3"/>
      <c r="J5" s="4"/>
      <c r="K5" s="31">
        <v>43381</v>
      </c>
      <c r="L5" s="32">
        <v>15</v>
      </c>
      <c r="M5" s="28"/>
      <c r="N5" s="29"/>
      <c r="O5" s="38">
        <f t="shared" ref="O5:O51" si="1">O4+7</f>
        <v>43511</v>
      </c>
      <c r="P5" s="39">
        <f>P4-R5</f>
        <v>35</v>
      </c>
      <c r="Q5" s="40" t="s">
        <v>13</v>
      </c>
      <c r="R5" s="41">
        <f t="shared" si="0"/>
        <v>0</v>
      </c>
      <c r="S5" s="29"/>
    </row>
    <row r="6" spans="1:19" x14ac:dyDescent="0.45">
      <c r="D6" s="53"/>
      <c r="E6" s="46" t="s">
        <v>30</v>
      </c>
      <c r="F6" s="47" t="s">
        <v>41</v>
      </c>
      <c r="G6" s="48" t="s">
        <v>42</v>
      </c>
      <c r="H6" s="49" t="s">
        <v>43</v>
      </c>
      <c r="I6" s="3"/>
      <c r="J6" s="4"/>
      <c r="K6" s="31" t="s">
        <v>0</v>
      </c>
      <c r="L6" s="32">
        <v>20</v>
      </c>
      <c r="M6" s="28"/>
      <c r="N6" s="29"/>
      <c r="O6" s="38">
        <f t="shared" si="1"/>
        <v>43518</v>
      </c>
      <c r="P6" s="39">
        <f t="shared" ref="P6:P51" si="2">P5-R6</f>
        <v>33.85</v>
      </c>
      <c r="Q6" s="40" t="s">
        <v>10</v>
      </c>
      <c r="R6" s="41">
        <f t="shared" si="0"/>
        <v>1.1499999999999999</v>
      </c>
      <c r="S6" s="29"/>
    </row>
    <row r="7" spans="1:19" x14ac:dyDescent="0.45">
      <c r="D7" s="53"/>
      <c r="E7" s="50">
        <f>DATEVALUE("1 "&amp;$E$6&amp;$E$5)+6-MOD(WEEKDAY(DATEVALUE("1 "&amp;$E$6&amp;$E$5)),7)</f>
        <v>43588</v>
      </c>
      <c r="F7" s="54">
        <v>16.25</v>
      </c>
      <c r="G7" s="51" t="s">
        <v>4</v>
      </c>
      <c r="H7" s="52">
        <f>VLOOKUP(G7,VIENNOISERIES_PRIX,2,FALSE)</f>
        <v>2.65</v>
      </c>
      <c r="I7" s="3"/>
      <c r="J7" s="4"/>
      <c r="K7" s="31" t="s">
        <v>0</v>
      </c>
      <c r="L7" s="32">
        <v>0</v>
      </c>
      <c r="M7" s="28"/>
      <c r="N7" s="29"/>
      <c r="O7" s="38">
        <f t="shared" si="1"/>
        <v>43525</v>
      </c>
      <c r="P7" s="39">
        <f t="shared" si="2"/>
        <v>31.200000000000003</v>
      </c>
      <c r="Q7" s="40" t="s">
        <v>4</v>
      </c>
      <c r="R7" s="41">
        <f t="shared" si="0"/>
        <v>2.65</v>
      </c>
      <c r="S7" s="29"/>
    </row>
    <row r="8" spans="1:19" x14ac:dyDescent="0.45">
      <c r="D8" s="53"/>
      <c r="E8" s="50">
        <f t="shared" ref="E8:E10" si="3">E7+7</f>
        <v>43595</v>
      </c>
      <c r="F8" s="55">
        <v>16.25</v>
      </c>
      <c r="G8" s="51" t="s">
        <v>23</v>
      </c>
      <c r="H8" s="52">
        <f>VLOOKUP(G8,VIENNOISERIES_PRIX,2,FALSE)</f>
        <v>0</v>
      </c>
      <c r="I8" s="3"/>
      <c r="J8" s="4"/>
      <c r="K8" s="31" t="s">
        <v>0</v>
      </c>
      <c r="L8" s="32">
        <v>0</v>
      </c>
      <c r="M8" s="28"/>
      <c r="N8" s="29"/>
      <c r="O8" s="38">
        <f t="shared" si="1"/>
        <v>43532</v>
      </c>
      <c r="P8" s="39">
        <f t="shared" si="2"/>
        <v>31.200000000000003</v>
      </c>
      <c r="Q8" s="40" t="s">
        <v>23</v>
      </c>
      <c r="R8" s="41">
        <f t="shared" si="0"/>
        <v>0</v>
      </c>
      <c r="S8" s="29"/>
    </row>
    <row r="9" spans="1:19" x14ac:dyDescent="0.45">
      <c r="D9" s="53"/>
      <c r="E9" s="50">
        <f t="shared" si="3"/>
        <v>43602</v>
      </c>
      <c r="F9" s="55">
        <v>13.95</v>
      </c>
      <c r="G9" s="51" t="s">
        <v>17</v>
      </c>
      <c r="H9" s="52">
        <f>VLOOKUP(G9,VIENNOISERIES_PRIX,2,FALSE)</f>
        <v>2.2999999999999998</v>
      </c>
      <c r="I9" s="3"/>
      <c r="J9" s="4"/>
      <c r="K9" s="31" t="s">
        <v>0</v>
      </c>
      <c r="L9" s="32">
        <v>0</v>
      </c>
      <c r="M9" s="28"/>
      <c r="N9" s="29"/>
      <c r="O9" s="38">
        <f t="shared" si="1"/>
        <v>43539</v>
      </c>
      <c r="P9" s="39">
        <f t="shared" si="2"/>
        <v>28.550000000000004</v>
      </c>
      <c r="Q9" s="40" t="s">
        <v>4</v>
      </c>
      <c r="R9" s="41">
        <f t="shared" si="0"/>
        <v>2.65</v>
      </c>
      <c r="S9" s="29"/>
    </row>
    <row r="10" spans="1:19" x14ac:dyDescent="0.45">
      <c r="D10" s="53"/>
      <c r="E10" s="50">
        <f t="shared" si="3"/>
        <v>43609</v>
      </c>
      <c r="F10" s="55">
        <v>11.65</v>
      </c>
      <c r="G10" s="51" t="s">
        <v>20</v>
      </c>
      <c r="H10" s="52">
        <f>VLOOKUP(G10,VIENNOISERIES_PRIX,2,FALSE)</f>
        <v>2.2999999999999998</v>
      </c>
      <c r="I10" s="3"/>
      <c r="J10" s="4"/>
      <c r="K10" s="31" t="s">
        <v>0</v>
      </c>
      <c r="L10" s="32">
        <v>0</v>
      </c>
      <c r="M10" s="28"/>
      <c r="N10" s="29"/>
      <c r="O10" s="38">
        <f t="shared" si="1"/>
        <v>43546</v>
      </c>
      <c r="P10" s="39">
        <f t="shared" si="2"/>
        <v>26.250000000000004</v>
      </c>
      <c r="Q10" s="40" t="s">
        <v>20</v>
      </c>
      <c r="R10" s="41">
        <f t="shared" si="0"/>
        <v>2.2999999999999998</v>
      </c>
      <c r="S10" s="29"/>
    </row>
    <row r="11" spans="1:19" x14ac:dyDescent="0.45">
      <c r="D11" s="53"/>
      <c r="E11" s="50">
        <f>IF(MONTH(E10+7)=MONTH(E7),E10+7,"")</f>
        <v>43616</v>
      </c>
      <c r="F11" s="55">
        <v>10.35</v>
      </c>
      <c r="G11" s="51" t="s">
        <v>12</v>
      </c>
      <c r="H11" s="52">
        <f>VLOOKUP(G11,VIENNOISERIES_PRIX,2,FALSE)</f>
        <v>1.3</v>
      </c>
      <c r="I11" s="3"/>
      <c r="J11" s="4"/>
      <c r="K11" s="31" t="s">
        <v>0</v>
      </c>
      <c r="L11" s="32">
        <v>0</v>
      </c>
      <c r="M11" s="28"/>
      <c r="N11" s="29"/>
      <c r="O11" s="38">
        <f t="shared" si="1"/>
        <v>43553</v>
      </c>
      <c r="P11" s="39">
        <f t="shared" si="2"/>
        <v>25.000000000000004</v>
      </c>
      <c r="Q11" s="40" t="s">
        <v>1</v>
      </c>
      <c r="R11" s="41">
        <f t="shared" si="0"/>
        <v>1.25</v>
      </c>
      <c r="S11" s="29"/>
    </row>
    <row r="12" spans="1:19" x14ac:dyDescent="0.45">
      <c r="D12" s="3"/>
      <c r="E12" s="3"/>
      <c r="F12" s="3"/>
      <c r="G12" s="3"/>
      <c r="H12" s="3"/>
      <c r="I12" s="3"/>
      <c r="J12" s="4"/>
      <c r="K12" s="31" t="s">
        <v>0</v>
      </c>
      <c r="L12" s="32">
        <v>0</v>
      </c>
      <c r="M12" s="28"/>
      <c r="N12" s="29"/>
      <c r="O12" s="38">
        <f t="shared" si="1"/>
        <v>43560</v>
      </c>
      <c r="P12" s="39">
        <f t="shared" si="2"/>
        <v>22.350000000000005</v>
      </c>
      <c r="Q12" s="40" t="s">
        <v>4</v>
      </c>
      <c r="R12" s="41">
        <f t="shared" si="0"/>
        <v>2.65</v>
      </c>
      <c r="S12" s="29"/>
    </row>
    <row r="13" spans="1:19" x14ac:dyDescent="0.45">
      <c r="D13" s="3"/>
      <c r="E13" s="3"/>
      <c r="F13" s="3"/>
      <c r="G13" s="3"/>
      <c r="H13" s="3"/>
      <c r="I13" s="3"/>
      <c r="J13" s="4"/>
      <c r="K13" s="31" t="s">
        <v>0</v>
      </c>
      <c r="L13" s="32">
        <v>0</v>
      </c>
      <c r="M13" s="28"/>
      <c r="N13" s="29"/>
      <c r="O13" s="38">
        <f t="shared" si="1"/>
        <v>43567</v>
      </c>
      <c r="P13" s="39">
        <f t="shared" si="2"/>
        <v>21.200000000000006</v>
      </c>
      <c r="Q13" s="40" t="s">
        <v>14</v>
      </c>
      <c r="R13" s="41">
        <f t="shared" si="0"/>
        <v>1.1499999999999999</v>
      </c>
      <c r="S13" s="29"/>
    </row>
    <row r="14" spans="1:19" x14ac:dyDescent="0.45">
      <c r="D14" s="3"/>
      <c r="E14" s="3"/>
      <c r="F14" s="3"/>
      <c r="G14" s="3"/>
      <c r="H14" s="3"/>
      <c r="I14" s="3"/>
      <c r="J14" s="4"/>
      <c r="K14" s="31" t="s">
        <v>0</v>
      </c>
      <c r="L14" s="32">
        <v>0</v>
      </c>
      <c r="M14" s="28"/>
      <c r="N14" s="29"/>
      <c r="O14" s="38">
        <f t="shared" si="1"/>
        <v>43574</v>
      </c>
      <c r="P14" s="39">
        <f t="shared" si="2"/>
        <v>20.050000000000008</v>
      </c>
      <c r="Q14" s="40" t="s">
        <v>14</v>
      </c>
      <c r="R14" s="41">
        <f t="shared" si="0"/>
        <v>1.1499999999999999</v>
      </c>
      <c r="S14" s="29"/>
    </row>
    <row r="15" spans="1:19" x14ac:dyDescent="0.45">
      <c r="D15" s="3"/>
      <c r="E15" s="3"/>
      <c r="F15" s="3"/>
      <c r="G15" s="3"/>
      <c r="H15" s="3"/>
      <c r="I15" s="3"/>
      <c r="J15" s="4"/>
      <c r="K15" s="31" t="s">
        <v>0</v>
      </c>
      <c r="L15" s="32">
        <v>0</v>
      </c>
      <c r="M15" s="28"/>
      <c r="N15" s="29"/>
      <c r="O15" s="38">
        <f t="shared" si="1"/>
        <v>43581</v>
      </c>
      <c r="P15" s="39">
        <f t="shared" si="2"/>
        <v>18.900000000000009</v>
      </c>
      <c r="Q15" s="40" t="s">
        <v>10</v>
      </c>
      <c r="R15" s="41">
        <f t="shared" si="0"/>
        <v>1.1499999999999999</v>
      </c>
      <c r="S15" s="29"/>
    </row>
    <row r="16" spans="1:19" x14ac:dyDescent="0.45">
      <c r="D16" s="3"/>
      <c r="E16" s="3"/>
      <c r="F16" s="3"/>
      <c r="G16" s="3"/>
      <c r="H16" s="3"/>
      <c r="I16" s="3"/>
      <c r="J16" s="4"/>
      <c r="K16" s="31" t="s">
        <v>0</v>
      </c>
      <c r="L16" s="32">
        <v>0</v>
      </c>
      <c r="M16" s="28"/>
      <c r="N16" s="29"/>
      <c r="O16" s="38">
        <f t="shared" si="1"/>
        <v>43588</v>
      </c>
      <c r="P16" s="39">
        <f t="shared" si="2"/>
        <v>16.250000000000011</v>
      </c>
      <c r="Q16" s="40" t="s">
        <v>4</v>
      </c>
      <c r="R16" s="41">
        <f t="shared" si="0"/>
        <v>2.65</v>
      </c>
      <c r="S16" s="29"/>
    </row>
    <row r="17" spans="4:19" x14ac:dyDescent="0.45">
      <c r="D17" s="3"/>
      <c r="E17" s="3"/>
      <c r="F17" s="3"/>
      <c r="G17" s="3"/>
      <c r="H17" s="3"/>
      <c r="I17" s="3"/>
      <c r="J17" s="4"/>
      <c r="K17" s="31" t="s">
        <v>0</v>
      </c>
      <c r="L17" s="32">
        <v>0</v>
      </c>
      <c r="M17" s="28"/>
      <c r="N17" s="29"/>
      <c r="O17" s="38">
        <f t="shared" si="1"/>
        <v>43595</v>
      </c>
      <c r="P17" s="39">
        <f t="shared" si="2"/>
        <v>16.250000000000011</v>
      </c>
      <c r="Q17" s="40" t="s">
        <v>23</v>
      </c>
      <c r="R17" s="41">
        <f t="shared" si="0"/>
        <v>0</v>
      </c>
      <c r="S17" s="29"/>
    </row>
    <row r="18" spans="4:19" x14ac:dyDescent="0.45">
      <c r="D18" s="3"/>
      <c r="E18" s="3"/>
      <c r="F18" s="3"/>
      <c r="G18" s="3"/>
      <c r="H18" s="3"/>
      <c r="I18" s="3"/>
      <c r="J18" s="4"/>
      <c r="K18" s="31" t="s">
        <v>0</v>
      </c>
      <c r="L18" s="32">
        <v>0</v>
      </c>
      <c r="M18" s="28"/>
      <c r="N18" s="29"/>
      <c r="O18" s="38">
        <f t="shared" si="1"/>
        <v>43602</v>
      </c>
      <c r="P18" s="39">
        <f t="shared" si="2"/>
        <v>13.95000000000001</v>
      </c>
      <c r="Q18" s="40" t="s">
        <v>17</v>
      </c>
      <c r="R18" s="41">
        <f t="shared" si="0"/>
        <v>2.2999999999999998</v>
      </c>
      <c r="S18" s="29"/>
    </row>
    <row r="19" spans="4:19" x14ac:dyDescent="0.45">
      <c r="D19" s="3"/>
      <c r="E19" s="3"/>
      <c r="F19" s="3"/>
      <c r="G19" s="3"/>
      <c r="H19" s="3"/>
      <c r="I19" s="3"/>
      <c r="J19" s="4"/>
      <c r="K19" s="31" t="s">
        <v>0</v>
      </c>
      <c r="L19" s="32">
        <v>0</v>
      </c>
      <c r="M19" s="28"/>
      <c r="N19" s="29"/>
      <c r="O19" s="38">
        <f t="shared" si="1"/>
        <v>43609</v>
      </c>
      <c r="P19" s="39">
        <f t="shared" si="2"/>
        <v>11.650000000000009</v>
      </c>
      <c r="Q19" s="40" t="s">
        <v>20</v>
      </c>
      <c r="R19" s="41">
        <f t="shared" si="0"/>
        <v>2.2999999999999998</v>
      </c>
      <c r="S19" s="29"/>
    </row>
    <row r="20" spans="4:19" x14ac:dyDescent="0.45">
      <c r="J20" s="4"/>
      <c r="K20" s="31" t="s">
        <v>0</v>
      </c>
      <c r="L20" s="32">
        <v>0</v>
      </c>
      <c r="M20" s="28"/>
      <c r="N20" s="29"/>
      <c r="O20" s="38">
        <f t="shared" si="1"/>
        <v>43616</v>
      </c>
      <c r="P20" s="39">
        <f t="shared" si="2"/>
        <v>10.350000000000009</v>
      </c>
      <c r="Q20" s="40" t="s">
        <v>12</v>
      </c>
      <c r="R20" s="41">
        <f t="shared" si="0"/>
        <v>1.3</v>
      </c>
      <c r="S20" s="29"/>
    </row>
    <row r="21" spans="4:19" x14ac:dyDescent="0.45">
      <c r="J21" s="4"/>
      <c r="K21" s="31" t="s">
        <v>0</v>
      </c>
      <c r="L21" s="32">
        <v>0</v>
      </c>
      <c r="M21" s="28"/>
      <c r="N21" s="29"/>
      <c r="O21" s="38">
        <f t="shared" si="1"/>
        <v>43623</v>
      </c>
      <c r="P21" s="39">
        <f t="shared" si="2"/>
        <v>7.7000000000000082</v>
      </c>
      <c r="Q21" s="40" t="s">
        <v>4</v>
      </c>
      <c r="R21" s="41">
        <f t="shared" si="0"/>
        <v>2.65</v>
      </c>
      <c r="S21" s="29"/>
    </row>
    <row r="22" spans="4:19" x14ac:dyDescent="0.45">
      <c r="J22" s="4"/>
      <c r="K22" s="31" t="s">
        <v>0</v>
      </c>
      <c r="L22" s="32">
        <v>0</v>
      </c>
      <c r="M22" s="28"/>
      <c r="N22" s="29"/>
      <c r="O22" s="38">
        <f t="shared" si="1"/>
        <v>43630</v>
      </c>
      <c r="P22" s="39">
        <f t="shared" si="2"/>
        <v>6.6500000000000083</v>
      </c>
      <c r="Q22" s="40" t="s">
        <v>9</v>
      </c>
      <c r="R22" s="41">
        <f t="shared" si="0"/>
        <v>1.05</v>
      </c>
      <c r="S22" s="29"/>
    </row>
    <row r="23" spans="4:19" x14ac:dyDescent="0.45">
      <c r="J23" s="4"/>
      <c r="K23" s="31" t="s">
        <v>0</v>
      </c>
      <c r="L23" s="32">
        <v>0</v>
      </c>
      <c r="M23" s="28"/>
      <c r="N23" s="29"/>
      <c r="O23" s="38">
        <f t="shared" si="1"/>
        <v>43637</v>
      </c>
      <c r="P23" s="39">
        <f t="shared" si="2"/>
        <v>4.0000000000000089</v>
      </c>
      <c r="Q23" s="40" t="s">
        <v>4</v>
      </c>
      <c r="R23" s="41">
        <f t="shared" si="0"/>
        <v>2.65</v>
      </c>
      <c r="S23" s="29"/>
    </row>
    <row r="24" spans="4:19" x14ac:dyDescent="0.45">
      <c r="J24" s="4"/>
      <c r="K24" s="31" t="s">
        <v>0</v>
      </c>
      <c r="L24" s="32">
        <v>0</v>
      </c>
      <c r="M24" s="28"/>
      <c r="N24" s="29"/>
      <c r="O24" s="38">
        <f t="shared" si="1"/>
        <v>43644</v>
      </c>
      <c r="P24" s="39">
        <f t="shared" si="2"/>
        <v>4.0000000000000089</v>
      </c>
      <c r="Q24" s="40" t="s">
        <v>23</v>
      </c>
      <c r="R24" s="41">
        <f t="shared" si="0"/>
        <v>0</v>
      </c>
      <c r="S24" s="29"/>
    </row>
    <row r="25" spans="4:19" x14ac:dyDescent="0.45">
      <c r="J25" s="4"/>
      <c r="K25" s="31" t="s">
        <v>0</v>
      </c>
      <c r="L25" s="32">
        <v>0</v>
      </c>
      <c r="M25" s="28"/>
      <c r="N25" s="29"/>
      <c r="O25" s="38">
        <f t="shared" si="1"/>
        <v>43651</v>
      </c>
      <c r="P25" s="39">
        <f t="shared" si="2"/>
        <v>1.350000000000009</v>
      </c>
      <c r="Q25" s="40" t="s">
        <v>4</v>
      </c>
      <c r="R25" s="41">
        <f t="shared" si="0"/>
        <v>2.65</v>
      </c>
      <c r="S25" s="29"/>
    </row>
    <row r="26" spans="4:19" x14ac:dyDescent="0.45">
      <c r="J26" s="4"/>
      <c r="K26" s="31" t="s">
        <v>0</v>
      </c>
      <c r="L26" s="32">
        <v>0</v>
      </c>
      <c r="M26" s="28"/>
      <c r="N26" s="29"/>
      <c r="O26" s="38">
        <f t="shared" si="1"/>
        <v>43658</v>
      </c>
      <c r="P26" s="39">
        <f t="shared" si="2"/>
        <v>1.350000000000009</v>
      </c>
      <c r="Q26" s="40" t="s">
        <v>23</v>
      </c>
      <c r="R26" s="41">
        <f t="shared" si="0"/>
        <v>0</v>
      </c>
      <c r="S26" s="29"/>
    </row>
    <row r="27" spans="4:19" x14ac:dyDescent="0.45">
      <c r="J27" s="4"/>
      <c r="K27" s="31" t="s">
        <v>0</v>
      </c>
      <c r="L27" s="32">
        <v>0</v>
      </c>
      <c r="M27" s="28"/>
      <c r="N27" s="29"/>
      <c r="O27" s="38">
        <f t="shared" si="1"/>
        <v>43665</v>
      </c>
      <c r="P27" s="39">
        <f t="shared" si="2"/>
        <v>-1.2999999999999909</v>
      </c>
      <c r="Q27" s="40" t="s">
        <v>4</v>
      </c>
      <c r="R27" s="41">
        <f t="shared" si="0"/>
        <v>2.65</v>
      </c>
      <c r="S27" s="29"/>
    </row>
    <row r="28" spans="4:19" x14ac:dyDescent="0.45">
      <c r="J28" s="4"/>
      <c r="K28" s="31" t="s">
        <v>0</v>
      </c>
      <c r="L28" s="32">
        <v>0</v>
      </c>
      <c r="M28" s="28"/>
      <c r="N28" s="29"/>
      <c r="O28" s="38">
        <f t="shared" si="1"/>
        <v>43672</v>
      </c>
      <c r="P28" s="39">
        <f t="shared" si="2"/>
        <v>-3.5999999999999908</v>
      </c>
      <c r="Q28" s="40" t="s">
        <v>20</v>
      </c>
      <c r="R28" s="41">
        <f t="shared" si="0"/>
        <v>2.2999999999999998</v>
      </c>
      <c r="S28" s="29"/>
    </row>
    <row r="29" spans="4:19" x14ac:dyDescent="0.45">
      <c r="J29" s="4"/>
      <c r="K29" s="31" t="s">
        <v>0</v>
      </c>
      <c r="L29" s="32">
        <v>0</v>
      </c>
      <c r="M29" s="28"/>
      <c r="N29" s="29"/>
      <c r="O29" s="38">
        <f t="shared" si="1"/>
        <v>43679</v>
      </c>
      <c r="P29" s="39">
        <f t="shared" si="2"/>
        <v>-6.2499999999999911</v>
      </c>
      <c r="Q29" s="40" t="s">
        <v>15</v>
      </c>
      <c r="R29" s="41">
        <f t="shared" si="0"/>
        <v>2.65</v>
      </c>
      <c r="S29" s="29"/>
    </row>
    <row r="30" spans="4:19" x14ac:dyDescent="0.45">
      <c r="J30" s="4"/>
      <c r="K30" s="31" t="s">
        <v>0</v>
      </c>
      <c r="L30" s="32">
        <v>0</v>
      </c>
      <c r="M30" s="28"/>
      <c r="N30" s="29"/>
      <c r="O30" s="38">
        <f t="shared" si="1"/>
        <v>43686</v>
      </c>
      <c r="P30" s="39">
        <f t="shared" si="2"/>
        <v>-6.2499999999999911</v>
      </c>
      <c r="Q30" s="40" t="s">
        <v>13</v>
      </c>
      <c r="R30" s="41">
        <f t="shared" si="0"/>
        <v>0</v>
      </c>
      <c r="S30" s="29"/>
    </row>
    <row r="31" spans="4:19" x14ac:dyDescent="0.45">
      <c r="J31" s="4"/>
      <c r="K31" s="31" t="s">
        <v>0</v>
      </c>
      <c r="L31" s="32">
        <v>0</v>
      </c>
      <c r="M31" s="28"/>
      <c r="N31" s="29"/>
      <c r="O31" s="38">
        <f t="shared" si="1"/>
        <v>43693</v>
      </c>
      <c r="P31" s="39">
        <f t="shared" si="2"/>
        <v>-6.2499999999999911</v>
      </c>
      <c r="Q31" s="40" t="s">
        <v>13</v>
      </c>
      <c r="R31" s="41">
        <f t="shared" si="0"/>
        <v>0</v>
      </c>
      <c r="S31" s="29"/>
    </row>
    <row r="32" spans="4:19" x14ac:dyDescent="0.45">
      <c r="J32" s="4"/>
      <c r="K32" s="31" t="s">
        <v>0</v>
      </c>
      <c r="L32" s="32">
        <v>0</v>
      </c>
      <c r="M32" s="28"/>
      <c r="N32" s="29"/>
      <c r="O32" s="38">
        <f t="shared" si="1"/>
        <v>43700</v>
      </c>
      <c r="P32" s="39">
        <f t="shared" si="2"/>
        <v>-6.2499999999999911</v>
      </c>
      <c r="Q32" s="40" t="s">
        <v>13</v>
      </c>
      <c r="R32" s="41">
        <f t="shared" si="0"/>
        <v>0</v>
      </c>
      <c r="S32" s="29"/>
    </row>
    <row r="33" spans="10:19" x14ac:dyDescent="0.45">
      <c r="J33" s="4"/>
      <c r="K33" s="31" t="s">
        <v>0</v>
      </c>
      <c r="L33" s="32">
        <v>0</v>
      </c>
      <c r="M33" s="28"/>
      <c r="N33" s="29"/>
      <c r="O33" s="38">
        <f t="shared" si="1"/>
        <v>43707</v>
      </c>
      <c r="P33" s="39">
        <f t="shared" si="2"/>
        <v>-6.2499999999999911</v>
      </c>
      <c r="Q33" s="40" t="s">
        <v>13</v>
      </c>
      <c r="R33" s="41">
        <f t="shared" si="0"/>
        <v>0</v>
      </c>
      <c r="S33" s="29"/>
    </row>
    <row r="34" spans="10:19" x14ac:dyDescent="0.45">
      <c r="J34" s="4"/>
      <c r="K34" s="31" t="s">
        <v>0</v>
      </c>
      <c r="L34" s="32">
        <v>0</v>
      </c>
      <c r="M34" s="28"/>
      <c r="N34" s="29"/>
      <c r="O34" s="38">
        <f t="shared" si="1"/>
        <v>43714</v>
      </c>
      <c r="P34" s="39">
        <f t="shared" si="2"/>
        <v>-8.8999999999999915</v>
      </c>
      <c r="Q34" s="40" t="s">
        <v>4</v>
      </c>
      <c r="R34" s="41">
        <f t="shared" si="0"/>
        <v>2.65</v>
      </c>
      <c r="S34" s="29"/>
    </row>
    <row r="35" spans="10:19" x14ac:dyDescent="0.45">
      <c r="J35" s="4"/>
      <c r="K35" s="31" t="s">
        <v>0</v>
      </c>
      <c r="L35" s="32">
        <v>0</v>
      </c>
      <c r="M35" s="28"/>
      <c r="N35" s="29"/>
      <c r="O35" s="38">
        <f t="shared" si="1"/>
        <v>43721</v>
      </c>
      <c r="P35" s="39">
        <f t="shared" si="2"/>
        <v>-9.9499999999999922</v>
      </c>
      <c r="Q35" s="40" t="s">
        <v>9</v>
      </c>
      <c r="R35" s="41">
        <f t="shared" si="0"/>
        <v>1.05</v>
      </c>
      <c r="S35" s="29"/>
    </row>
    <row r="36" spans="10:19" x14ac:dyDescent="0.45">
      <c r="J36" s="4"/>
      <c r="K36" s="31" t="s">
        <v>0</v>
      </c>
      <c r="L36" s="32">
        <v>0</v>
      </c>
      <c r="M36" s="28"/>
      <c r="N36" s="29"/>
      <c r="O36" s="38">
        <f t="shared" si="1"/>
        <v>43728</v>
      </c>
      <c r="P36" s="39">
        <f t="shared" si="2"/>
        <v>-11.249999999999993</v>
      </c>
      <c r="Q36" s="40" t="s">
        <v>12</v>
      </c>
      <c r="R36" s="41">
        <f t="shared" si="0"/>
        <v>1.3</v>
      </c>
      <c r="S36" s="29"/>
    </row>
    <row r="37" spans="10:19" x14ac:dyDescent="0.45">
      <c r="J37" s="4"/>
      <c r="K37" s="31" t="s">
        <v>0</v>
      </c>
      <c r="L37" s="32">
        <v>0</v>
      </c>
      <c r="M37" s="28"/>
      <c r="N37" s="29"/>
      <c r="O37" s="38">
        <f t="shared" si="1"/>
        <v>43735</v>
      </c>
      <c r="P37" s="39">
        <f t="shared" si="2"/>
        <v>-13.549999999999994</v>
      </c>
      <c r="Q37" s="40" t="s">
        <v>20</v>
      </c>
      <c r="R37" s="41">
        <f t="shared" si="0"/>
        <v>2.2999999999999998</v>
      </c>
      <c r="S37" s="29"/>
    </row>
    <row r="38" spans="10:19" x14ac:dyDescent="0.45">
      <c r="J38" s="4"/>
      <c r="K38" s="31" t="s">
        <v>0</v>
      </c>
      <c r="L38" s="32">
        <v>0</v>
      </c>
      <c r="M38" s="28"/>
      <c r="N38" s="29"/>
      <c r="O38" s="38">
        <f t="shared" si="1"/>
        <v>43742</v>
      </c>
      <c r="P38" s="39">
        <f t="shared" si="2"/>
        <v>-16.199999999999992</v>
      </c>
      <c r="Q38" s="40" t="s">
        <v>4</v>
      </c>
      <c r="R38" s="41">
        <f t="shared" si="0"/>
        <v>2.65</v>
      </c>
      <c r="S38" s="29"/>
    </row>
    <row r="39" spans="10:19" x14ac:dyDescent="0.45">
      <c r="J39" s="4"/>
      <c r="K39" s="31" t="s">
        <v>0</v>
      </c>
      <c r="L39" s="32">
        <v>0</v>
      </c>
      <c r="M39" s="28"/>
      <c r="N39" s="29"/>
      <c r="O39" s="38">
        <f t="shared" si="1"/>
        <v>43749</v>
      </c>
      <c r="P39" s="39">
        <f t="shared" si="2"/>
        <v>-16.199999999999992</v>
      </c>
      <c r="Q39" s="40" t="s">
        <v>23</v>
      </c>
      <c r="R39" s="41">
        <f t="shared" si="0"/>
        <v>0</v>
      </c>
      <c r="S39" s="29"/>
    </row>
    <row r="40" spans="10:19" x14ac:dyDescent="0.45">
      <c r="J40" s="4"/>
      <c r="K40" s="31" t="s">
        <v>0</v>
      </c>
      <c r="L40" s="32">
        <v>0</v>
      </c>
      <c r="M40" s="28"/>
      <c r="N40" s="29"/>
      <c r="O40" s="38">
        <f t="shared" si="1"/>
        <v>43756</v>
      </c>
      <c r="P40" s="39">
        <f t="shared" si="2"/>
        <v>-18.849999999999991</v>
      </c>
      <c r="Q40" s="40" t="s">
        <v>4</v>
      </c>
      <c r="R40" s="41">
        <f t="shared" si="0"/>
        <v>2.65</v>
      </c>
      <c r="S40" s="29"/>
    </row>
    <row r="41" spans="10:19" x14ac:dyDescent="0.45">
      <c r="J41" s="4"/>
      <c r="K41" s="31" t="s">
        <v>0</v>
      </c>
      <c r="L41" s="32">
        <v>0</v>
      </c>
      <c r="M41" s="28"/>
      <c r="N41" s="29"/>
      <c r="O41" s="38">
        <f t="shared" si="1"/>
        <v>43763</v>
      </c>
      <c r="P41" s="39">
        <f t="shared" si="2"/>
        <v>-21.149999999999991</v>
      </c>
      <c r="Q41" s="40" t="s">
        <v>20</v>
      </c>
      <c r="R41" s="41">
        <f t="shared" si="0"/>
        <v>2.2999999999999998</v>
      </c>
      <c r="S41" s="29"/>
    </row>
    <row r="42" spans="10:19" x14ac:dyDescent="0.45">
      <c r="J42" s="4"/>
      <c r="K42" s="31" t="s">
        <v>0</v>
      </c>
      <c r="L42" s="32">
        <v>0</v>
      </c>
      <c r="M42" s="28"/>
      <c r="N42" s="29"/>
      <c r="O42" s="38">
        <f t="shared" si="1"/>
        <v>43770</v>
      </c>
      <c r="P42" s="39">
        <f t="shared" si="2"/>
        <v>-21.149999999999991</v>
      </c>
      <c r="Q42" s="40" t="s">
        <v>13</v>
      </c>
      <c r="R42" s="41">
        <f t="shared" si="0"/>
        <v>0</v>
      </c>
      <c r="S42" s="29"/>
    </row>
    <row r="43" spans="10:19" x14ac:dyDescent="0.45">
      <c r="J43" s="4"/>
      <c r="K43" s="31" t="s">
        <v>0</v>
      </c>
      <c r="L43" s="32">
        <v>0</v>
      </c>
      <c r="M43" s="28"/>
      <c r="N43" s="29"/>
      <c r="O43" s="38">
        <f t="shared" si="1"/>
        <v>43777</v>
      </c>
      <c r="P43" s="39">
        <f t="shared" si="2"/>
        <v>-21.149999999999991</v>
      </c>
      <c r="Q43" s="40" t="s">
        <v>13</v>
      </c>
      <c r="R43" s="41">
        <f t="shared" si="0"/>
        <v>0</v>
      </c>
      <c r="S43" s="29"/>
    </row>
    <row r="44" spans="10:19" x14ac:dyDescent="0.45">
      <c r="J44" s="4"/>
      <c r="K44" s="31" t="s">
        <v>0</v>
      </c>
      <c r="L44" s="32">
        <v>0</v>
      </c>
      <c r="M44" s="28"/>
      <c r="N44" s="29"/>
      <c r="O44" s="38">
        <f t="shared" si="1"/>
        <v>43784</v>
      </c>
      <c r="P44" s="39">
        <f t="shared" si="2"/>
        <v>-23.449999999999992</v>
      </c>
      <c r="Q44" s="40" t="s">
        <v>19</v>
      </c>
      <c r="R44" s="41">
        <f t="shared" si="0"/>
        <v>2.2999999999999998</v>
      </c>
      <c r="S44" s="29"/>
    </row>
    <row r="45" spans="10:19" x14ac:dyDescent="0.45">
      <c r="J45" s="4"/>
      <c r="K45" s="31" t="s">
        <v>0</v>
      </c>
      <c r="L45" s="32">
        <v>0</v>
      </c>
      <c r="M45" s="28"/>
      <c r="N45" s="29"/>
      <c r="O45" s="38">
        <f t="shared" si="1"/>
        <v>43791</v>
      </c>
      <c r="P45" s="39">
        <f t="shared" si="2"/>
        <v>-23.449999999999992</v>
      </c>
      <c r="Q45" s="40" t="s">
        <v>13</v>
      </c>
      <c r="R45" s="41">
        <f t="shared" si="0"/>
        <v>0</v>
      </c>
      <c r="S45" s="29"/>
    </row>
    <row r="46" spans="10:19" x14ac:dyDescent="0.45">
      <c r="J46" s="4"/>
      <c r="K46" s="31" t="s">
        <v>0</v>
      </c>
      <c r="L46" s="32">
        <v>0</v>
      </c>
      <c r="M46" s="28"/>
      <c r="N46" s="29"/>
      <c r="O46" s="38">
        <f t="shared" si="1"/>
        <v>43798</v>
      </c>
      <c r="P46" s="39">
        <f t="shared" si="2"/>
        <v>-23.449999999999992</v>
      </c>
      <c r="Q46" s="40" t="s">
        <v>13</v>
      </c>
      <c r="R46" s="41">
        <f t="shared" si="0"/>
        <v>0</v>
      </c>
      <c r="S46" s="29"/>
    </row>
    <row r="47" spans="10:19" x14ac:dyDescent="0.45">
      <c r="J47" s="4"/>
      <c r="K47" s="31" t="s">
        <v>0</v>
      </c>
      <c r="L47" s="32">
        <v>0</v>
      </c>
      <c r="M47" s="28"/>
      <c r="N47" s="29"/>
      <c r="O47" s="38">
        <f t="shared" si="1"/>
        <v>43805</v>
      </c>
      <c r="P47" s="39">
        <f t="shared" si="2"/>
        <v>-26.099999999999991</v>
      </c>
      <c r="Q47" s="40" t="s">
        <v>4</v>
      </c>
      <c r="R47" s="41">
        <f t="shared" si="0"/>
        <v>2.65</v>
      </c>
      <c r="S47" s="29"/>
    </row>
    <row r="48" spans="10:19" x14ac:dyDescent="0.45">
      <c r="J48" s="4"/>
      <c r="K48" s="31" t="s">
        <v>0</v>
      </c>
      <c r="L48" s="32">
        <v>0</v>
      </c>
      <c r="M48" s="28"/>
      <c r="N48" s="29"/>
      <c r="O48" s="38">
        <f t="shared" si="1"/>
        <v>43812</v>
      </c>
      <c r="P48" s="39">
        <f t="shared" si="2"/>
        <v>-26.099999999999991</v>
      </c>
      <c r="Q48" s="40" t="s">
        <v>23</v>
      </c>
      <c r="R48" s="41">
        <f t="shared" si="0"/>
        <v>0</v>
      </c>
      <c r="S48" s="29"/>
    </row>
    <row r="49" spans="10:19" x14ac:dyDescent="0.45">
      <c r="J49" s="4"/>
      <c r="K49" s="31" t="s">
        <v>0</v>
      </c>
      <c r="L49" s="32">
        <v>0</v>
      </c>
      <c r="M49" s="28"/>
      <c r="N49" s="29"/>
      <c r="O49" s="38">
        <f t="shared" si="1"/>
        <v>43819</v>
      </c>
      <c r="P49" s="39">
        <f t="shared" si="2"/>
        <v>-28.749999999999989</v>
      </c>
      <c r="Q49" s="40" t="s">
        <v>4</v>
      </c>
      <c r="R49" s="41">
        <f t="shared" si="0"/>
        <v>2.65</v>
      </c>
      <c r="S49" s="29"/>
    </row>
    <row r="50" spans="10:19" x14ac:dyDescent="0.45">
      <c r="J50" s="4"/>
      <c r="K50" s="31" t="s">
        <v>0</v>
      </c>
      <c r="L50" s="32">
        <v>0</v>
      </c>
      <c r="M50" s="28"/>
      <c r="N50" s="29"/>
      <c r="O50" s="38">
        <f t="shared" si="1"/>
        <v>43826</v>
      </c>
      <c r="P50" s="39">
        <f t="shared" si="2"/>
        <v>-28.749999999999989</v>
      </c>
      <c r="Q50" s="40" t="s">
        <v>23</v>
      </c>
      <c r="R50" s="41">
        <f t="shared" si="0"/>
        <v>0</v>
      </c>
      <c r="S50" s="29"/>
    </row>
    <row r="51" spans="10:19" x14ac:dyDescent="0.45">
      <c r="J51" s="4"/>
      <c r="K51" s="31" t="s">
        <v>0</v>
      </c>
      <c r="L51" s="32">
        <v>0</v>
      </c>
      <c r="M51" s="28"/>
      <c r="N51" s="29"/>
      <c r="O51" s="38">
        <f t="shared" si="1"/>
        <v>43833</v>
      </c>
      <c r="P51" s="39">
        <f t="shared" si="2"/>
        <v>-28.749999999999989</v>
      </c>
      <c r="Q51" s="40" t="s">
        <v>13</v>
      </c>
      <c r="R51" s="41">
        <f t="shared" si="0"/>
        <v>0</v>
      </c>
      <c r="S51" s="29"/>
    </row>
    <row r="52" spans="10:19" x14ac:dyDescent="0.45">
      <c r="J52" s="4"/>
      <c r="K52" s="31" t="s">
        <v>0</v>
      </c>
      <c r="L52" s="32">
        <v>0</v>
      </c>
      <c r="M52" s="28"/>
      <c r="N52" s="29"/>
      <c r="S52" s="29"/>
    </row>
    <row r="53" spans="10:19" x14ac:dyDescent="0.45">
      <c r="J53" s="4"/>
      <c r="K53" s="31" t="s">
        <v>0</v>
      </c>
      <c r="L53" s="32">
        <v>0</v>
      </c>
      <c r="M53" s="28"/>
      <c r="N53" s="29"/>
      <c r="S53" s="29"/>
    </row>
    <row r="54" spans="10:19" x14ac:dyDescent="0.45">
      <c r="J54" s="4"/>
      <c r="K54" s="31" t="s">
        <v>0</v>
      </c>
      <c r="L54" s="32">
        <v>0</v>
      </c>
      <c r="M54" s="28"/>
      <c r="N54" s="29"/>
      <c r="S54" s="29"/>
    </row>
    <row r="55" spans="10:19" x14ac:dyDescent="0.45">
      <c r="J55" s="4"/>
      <c r="K55" s="31" t="s">
        <v>0</v>
      </c>
      <c r="L55" s="32">
        <v>0</v>
      </c>
      <c r="M55" s="28"/>
      <c r="N55" s="29"/>
      <c r="O55" s="38"/>
      <c r="P55" s="29"/>
      <c r="Q55" s="29"/>
      <c r="R55" s="29"/>
      <c r="S55" s="29"/>
    </row>
    <row r="56" spans="10:19" x14ac:dyDescent="0.45">
      <c r="J56" s="4"/>
      <c r="K56" s="31" t="s">
        <v>0</v>
      </c>
      <c r="L56" s="32">
        <v>0</v>
      </c>
      <c r="M56" s="28"/>
      <c r="N56" s="29"/>
      <c r="O56" s="29"/>
      <c r="P56" s="29"/>
      <c r="Q56" s="29"/>
      <c r="R56" s="29"/>
      <c r="S56" s="29"/>
    </row>
    <row r="57" spans="10:19" x14ac:dyDescent="0.45">
      <c r="J57" s="4"/>
      <c r="K57" s="31" t="s">
        <v>0</v>
      </c>
      <c r="L57" s="32">
        <v>0</v>
      </c>
      <c r="M57" s="28"/>
      <c r="N57" s="29"/>
      <c r="O57" s="29"/>
      <c r="P57" s="29"/>
      <c r="Q57" s="29"/>
      <c r="R57" s="29"/>
      <c r="S57" s="29"/>
    </row>
    <row r="58" spans="10:19" x14ac:dyDescent="0.45">
      <c r="J58" s="4"/>
      <c r="K58" s="31" t="s">
        <v>0</v>
      </c>
      <c r="L58" s="32">
        <v>0</v>
      </c>
      <c r="M58" s="28"/>
      <c r="N58" s="29"/>
      <c r="O58" s="29"/>
      <c r="P58" s="29"/>
      <c r="Q58" s="29"/>
      <c r="R58" s="29"/>
      <c r="S58" s="29"/>
    </row>
    <row r="59" spans="10:19" x14ac:dyDescent="0.45">
      <c r="J59" s="4"/>
      <c r="K59" s="31" t="s">
        <v>0</v>
      </c>
      <c r="L59" s="32">
        <v>0</v>
      </c>
      <c r="M59" s="28"/>
      <c r="N59" s="29"/>
      <c r="O59" s="29"/>
      <c r="P59" s="29"/>
      <c r="Q59" s="29"/>
      <c r="R59" s="29"/>
      <c r="S59" s="29"/>
    </row>
    <row r="60" spans="10:19" x14ac:dyDescent="0.45">
      <c r="J60" s="4"/>
      <c r="K60" s="31" t="s">
        <v>0</v>
      </c>
      <c r="L60" s="32">
        <v>0</v>
      </c>
      <c r="M60" s="28"/>
      <c r="N60" s="29"/>
      <c r="O60" s="29"/>
      <c r="P60" s="29"/>
      <c r="Q60" s="29"/>
      <c r="R60" s="29"/>
      <c r="S60" s="29"/>
    </row>
    <row r="61" spans="10:19" x14ac:dyDescent="0.45">
      <c r="J61" s="4"/>
      <c r="K61" s="31" t="s">
        <v>0</v>
      </c>
      <c r="L61" s="32">
        <v>0</v>
      </c>
      <c r="M61" s="28"/>
      <c r="N61" s="29"/>
      <c r="O61" s="29"/>
      <c r="P61" s="29"/>
      <c r="Q61" s="29"/>
      <c r="R61" s="29"/>
      <c r="S61" s="29"/>
    </row>
    <row r="62" spans="10:19" x14ac:dyDescent="0.45">
      <c r="J62" s="4"/>
      <c r="K62" s="31" t="s">
        <v>0</v>
      </c>
      <c r="L62" s="32">
        <v>0</v>
      </c>
      <c r="M62" s="28"/>
      <c r="N62" s="29"/>
      <c r="O62" s="29"/>
      <c r="P62" s="29"/>
      <c r="Q62" s="29"/>
      <c r="R62" s="29"/>
      <c r="S62" s="29"/>
    </row>
    <row r="63" spans="10:19" x14ac:dyDescent="0.45">
      <c r="J63" s="4"/>
      <c r="K63" s="31" t="s">
        <v>0</v>
      </c>
      <c r="L63" s="32">
        <v>0</v>
      </c>
      <c r="M63" s="28"/>
      <c r="N63" s="29"/>
      <c r="O63" s="29"/>
      <c r="P63" s="29"/>
      <c r="Q63" s="29"/>
      <c r="R63" s="29"/>
      <c r="S63" s="29"/>
    </row>
    <row r="64" spans="10:19" x14ac:dyDescent="0.45">
      <c r="J64" s="4"/>
      <c r="K64" s="31" t="s">
        <v>0</v>
      </c>
      <c r="L64" s="32">
        <v>0</v>
      </c>
      <c r="M64" s="28"/>
      <c r="N64" s="29"/>
      <c r="O64" s="29"/>
      <c r="P64" s="29"/>
      <c r="Q64" s="29"/>
      <c r="R64" s="29"/>
      <c r="S64" s="29"/>
    </row>
    <row r="65" spans="10:19" x14ac:dyDescent="0.45">
      <c r="J65" s="4"/>
      <c r="K65" s="31" t="s">
        <v>0</v>
      </c>
      <c r="L65" s="32">
        <v>0</v>
      </c>
      <c r="M65" s="28"/>
      <c r="N65" s="29"/>
      <c r="O65" s="29"/>
      <c r="P65" s="29"/>
      <c r="Q65" s="29"/>
      <c r="R65" s="29"/>
      <c r="S65" s="29"/>
    </row>
    <row r="66" spans="10:19" x14ac:dyDescent="0.45">
      <c r="J66" s="4"/>
      <c r="K66" s="31" t="s">
        <v>0</v>
      </c>
      <c r="L66" s="32">
        <v>0</v>
      </c>
      <c r="M66" s="28"/>
      <c r="N66" s="29"/>
      <c r="O66" s="29"/>
      <c r="P66" s="29"/>
      <c r="Q66" s="29"/>
      <c r="R66" s="29"/>
      <c r="S66" s="29"/>
    </row>
    <row r="67" spans="10:19" x14ac:dyDescent="0.45">
      <c r="J67" s="4"/>
      <c r="K67" s="31" t="s">
        <v>0</v>
      </c>
      <c r="L67" s="32">
        <v>0</v>
      </c>
      <c r="M67" s="28"/>
      <c r="N67" s="29"/>
      <c r="O67" s="29"/>
      <c r="P67" s="29"/>
      <c r="Q67" s="29"/>
      <c r="R67" s="29"/>
      <c r="S67" s="29"/>
    </row>
    <row r="68" spans="10:19" x14ac:dyDescent="0.45">
      <c r="J68" s="4"/>
      <c r="K68" s="31" t="s">
        <v>0</v>
      </c>
      <c r="L68" s="32">
        <v>0</v>
      </c>
      <c r="M68" s="28"/>
      <c r="N68" s="29"/>
      <c r="O68" s="29"/>
      <c r="P68" s="29"/>
      <c r="Q68" s="29"/>
      <c r="R68" s="29"/>
      <c r="S68" s="29"/>
    </row>
    <row r="69" spans="10:19" x14ac:dyDescent="0.45">
      <c r="J69" s="4"/>
      <c r="K69" s="31" t="s">
        <v>0</v>
      </c>
      <c r="L69" s="32">
        <v>0</v>
      </c>
      <c r="M69" s="28"/>
      <c r="N69" s="29"/>
      <c r="O69" s="29"/>
      <c r="P69" s="29"/>
      <c r="Q69" s="29"/>
      <c r="R69" s="29"/>
      <c r="S69" s="29"/>
    </row>
    <row r="70" spans="10:19" x14ac:dyDescent="0.45">
      <c r="J70" s="4"/>
      <c r="K70" s="31" t="s">
        <v>0</v>
      </c>
      <c r="L70" s="32">
        <v>0</v>
      </c>
      <c r="M70" s="28"/>
      <c r="N70" s="29"/>
      <c r="O70" s="29"/>
      <c r="P70" s="29"/>
      <c r="Q70" s="29"/>
      <c r="R70" s="29"/>
      <c r="S70" s="29"/>
    </row>
    <row r="71" spans="10:19" x14ac:dyDescent="0.45">
      <c r="J71" s="4"/>
      <c r="K71" s="31" t="s">
        <v>0</v>
      </c>
      <c r="L71" s="32">
        <v>0</v>
      </c>
      <c r="M71" s="28"/>
      <c r="N71" s="29"/>
      <c r="O71" s="29"/>
      <c r="P71" s="29"/>
      <c r="Q71" s="29"/>
      <c r="R71" s="29"/>
      <c r="S71" s="29"/>
    </row>
    <row r="72" spans="10:19" x14ac:dyDescent="0.45">
      <c r="J72" s="4"/>
      <c r="K72" s="31" t="s">
        <v>0</v>
      </c>
      <c r="L72" s="32">
        <v>0</v>
      </c>
      <c r="M72" s="28"/>
      <c r="N72" s="29"/>
      <c r="O72" s="29"/>
      <c r="P72" s="29"/>
      <c r="Q72" s="29"/>
      <c r="R72" s="29"/>
      <c r="S72" s="29"/>
    </row>
    <row r="73" spans="10:19" x14ac:dyDescent="0.45">
      <c r="J73" s="4"/>
      <c r="K73" s="31" t="s">
        <v>0</v>
      </c>
      <c r="L73" s="32">
        <v>0</v>
      </c>
      <c r="M73" s="28"/>
      <c r="N73" s="29"/>
    </row>
    <row r="74" spans="10:19" x14ac:dyDescent="0.45">
      <c r="J74" s="4"/>
      <c r="K74" s="31" t="s">
        <v>0</v>
      </c>
      <c r="L74" s="32">
        <v>0</v>
      </c>
      <c r="M74" s="28"/>
    </row>
    <row r="75" spans="10:19" x14ac:dyDescent="0.45">
      <c r="J75" s="4"/>
      <c r="K75" s="31" t="s">
        <v>0</v>
      </c>
      <c r="L75" s="32">
        <v>0</v>
      </c>
      <c r="M75" s="28"/>
    </row>
    <row r="76" spans="10:19" x14ac:dyDescent="0.45">
      <c r="J76" s="4"/>
      <c r="K76" s="31" t="s">
        <v>0</v>
      </c>
      <c r="L76" s="32">
        <v>0</v>
      </c>
      <c r="M76" s="28"/>
    </row>
    <row r="77" spans="10:19" x14ac:dyDescent="0.45">
      <c r="J77" s="4"/>
      <c r="K77" s="31" t="s">
        <v>0</v>
      </c>
      <c r="L77" s="32">
        <v>0</v>
      </c>
      <c r="M77" s="28"/>
    </row>
    <row r="78" spans="10:19" x14ac:dyDescent="0.45">
      <c r="J78" s="4"/>
      <c r="K78" s="31" t="s">
        <v>0</v>
      </c>
      <c r="L78" s="32">
        <v>0</v>
      </c>
      <c r="M78" s="28"/>
    </row>
    <row r="79" spans="10:19" x14ac:dyDescent="0.45">
      <c r="J79" s="4"/>
      <c r="K79" s="31" t="s">
        <v>0</v>
      </c>
      <c r="L79" s="32">
        <v>0</v>
      </c>
      <c r="M79" s="28"/>
    </row>
    <row r="80" spans="10:19" x14ac:dyDescent="0.45">
      <c r="J80" s="4"/>
      <c r="K80" s="31" t="s">
        <v>0</v>
      </c>
      <c r="L80" s="32">
        <v>0</v>
      </c>
      <c r="M80" s="28"/>
    </row>
    <row r="81" spans="10:13" x14ac:dyDescent="0.45">
      <c r="J81" s="4"/>
      <c r="K81" s="31" t="s">
        <v>0</v>
      </c>
      <c r="L81" s="32">
        <v>0</v>
      </c>
      <c r="M81" s="28"/>
    </row>
    <row r="82" spans="10:13" x14ac:dyDescent="0.45">
      <c r="J82" s="4"/>
      <c r="K82" s="31" t="s">
        <v>0</v>
      </c>
      <c r="L82" s="32">
        <v>0</v>
      </c>
      <c r="M82" s="28"/>
    </row>
    <row r="83" spans="10:13" x14ac:dyDescent="0.45">
      <c r="J83" s="4"/>
      <c r="K83" s="31" t="s">
        <v>0</v>
      </c>
      <c r="L83" s="32">
        <v>0</v>
      </c>
      <c r="M83" s="28"/>
    </row>
    <row r="84" spans="10:13" x14ac:dyDescent="0.45">
      <c r="J84" s="4"/>
      <c r="K84" s="31" t="s">
        <v>0</v>
      </c>
      <c r="L84" s="32">
        <v>0</v>
      </c>
      <c r="M84" s="28"/>
    </row>
    <row r="85" spans="10:13" x14ac:dyDescent="0.45">
      <c r="J85" s="4"/>
      <c r="K85" s="31" t="s">
        <v>0</v>
      </c>
      <c r="L85" s="32">
        <v>0</v>
      </c>
      <c r="M85" s="28"/>
    </row>
    <row r="86" spans="10:13" x14ac:dyDescent="0.45">
      <c r="J86" s="4"/>
      <c r="K86" s="31" t="s">
        <v>0</v>
      </c>
      <c r="L86" s="32">
        <v>0</v>
      </c>
      <c r="M86" s="28"/>
    </row>
    <row r="87" spans="10:13" x14ac:dyDescent="0.45">
      <c r="J87" s="4"/>
      <c r="K87" s="31" t="s">
        <v>0</v>
      </c>
      <c r="L87" s="32">
        <v>0</v>
      </c>
      <c r="M87" s="28"/>
    </row>
    <row r="88" spans="10:13" x14ac:dyDescent="0.45">
      <c r="J88" s="4"/>
      <c r="K88" s="31" t="s">
        <v>0</v>
      </c>
      <c r="L88" s="32">
        <v>0</v>
      </c>
      <c r="M88" s="28"/>
    </row>
    <row r="89" spans="10:13" x14ac:dyDescent="0.45">
      <c r="J89" s="4"/>
      <c r="K89" s="31" t="s">
        <v>0</v>
      </c>
      <c r="L89" s="32">
        <v>0</v>
      </c>
      <c r="M89" s="28"/>
    </row>
    <row r="90" spans="10:13" x14ac:dyDescent="0.45">
      <c r="J90" s="4"/>
      <c r="K90" s="31" t="s">
        <v>0</v>
      </c>
      <c r="L90" s="32">
        <v>0</v>
      </c>
      <c r="M90" s="28"/>
    </row>
    <row r="91" spans="10:13" x14ac:dyDescent="0.45">
      <c r="J91" s="4"/>
      <c r="K91" s="31" t="s">
        <v>0</v>
      </c>
      <c r="L91" s="32">
        <v>0</v>
      </c>
      <c r="M91" s="28"/>
    </row>
    <row r="92" spans="10:13" x14ac:dyDescent="0.45">
      <c r="J92" s="4"/>
      <c r="K92" s="31" t="s">
        <v>0</v>
      </c>
      <c r="L92" s="32">
        <v>0</v>
      </c>
      <c r="M92" s="28"/>
    </row>
    <row r="93" spans="10:13" x14ac:dyDescent="0.45">
      <c r="J93" s="4"/>
      <c r="K93" s="31" t="s">
        <v>0</v>
      </c>
      <c r="L93" s="32">
        <v>0</v>
      </c>
      <c r="M93" s="28"/>
    </row>
    <row r="94" spans="10:13" x14ac:dyDescent="0.45">
      <c r="J94" s="4"/>
      <c r="K94" s="31" t="s">
        <v>0</v>
      </c>
      <c r="L94" s="32">
        <v>0</v>
      </c>
      <c r="M94" s="28"/>
    </row>
    <row r="95" spans="10:13" x14ac:dyDescent="0.45">
      <c r="J95" s="4"/>
      <c r="K95" s="31" t="s">
        <v>0</v>
      </c>
      <c r="L95" s="32">
        <v>0</v>
      </c>
      <c r="M95" s="28"/>
    </row>
    <row r="96" spans="10:13" x14ac:dyDescent="0.45">
      <c r="J96" s="4"/>
      <c r="K96" s="31" t="s">
        <v>0</v>
      </c>
      <c r="L96" s="32">
        <v>0</v>
      </c>
      <c r="M96" s="28"/>
    </row>
    <row r="97" spans="10:13" x14ac:dyDescent="0.45">
      <c r="J97" s="4"/>
      <c r="K97" s="31" t="s">
        <v>0</v>
      </c>
      <c r="L97" s="32">
        <v>0</v>
      </c>
      <c r="M97" s="28"/>
    </row>
    <row r="98" spans="10:13" x14ac:dyDescent="0.45">
      <c r="J98" s="4"/>
      <c r="K98" s="31" t="s">
        <v>0</v>
      </c>
      <c r="L98" s="32">
        <v>0</v>
      </c>
      <c r="M98" s="28"/>
    </row>
    <row r="99" spans="10:13" x14ac:dyDescent="0.45">
      <c r="J99" s="4"/>
      <c r="K99" s="31" t="s">
        <v>0</v>
      </c>
      <c r="L99" s="32">
        <v>0</v>
      </c>
      <c r="M99" s="28"/>
    </row>
  </sheetData>
  <conditionalFormatting sqref="G7:G11 Q4:Q51">
    <cfRule type="containsText" dxfId="15" priority="7" operator="containsText" text="BEIGNETS">
      <formula>NOT(ISERROR(SEARCH("BEIGNETS",G4)))</formula>
    </cfRule>
    <cfRule type="containsText" dxfId="14" priority="8" operator="containsText" text="TOURTE">
      <formula>NOT(ISERROR(SEARCH("TOURTE",G4)))</formula>
    </cfRule>
    <cfRule type="containsText" dxfId="13" priority="9" operator="containsText" text="QUICHE">
      <formula>NOT(ISERROR(SEARCH("QUICHE",G4)))</formula>
    </cfRule>
    <cfRule type="containsText" dxfId="12" priority="10" operator="containsText" text="n/c">
      <formula>NOT(ISERROR(SEARCH("n/c",G4)))</formula>
    </cfRule>
    <cfRule type="containsText" dxfId="11" priority="11" operator="containsText" text="present">
      <formula>NOT(ISERROR(SEARCH("present",G4)))</formula>
    </cfRule>
    <cfRule type="containsText" dxfId="10" priority="12" operator="containsText" text="absent">
      <formula>NOT(ISERROR(SEARCH("absent",G4)))</formula>
    </cfRule>
    <cfRule type="containsText" dxfId="9" priority="13" operator="containsText" text="ESCA">
      <formula>NOT(ISERROR(SEARCH("ESCA",G4)))</formula>
    </cfRule>
    <cfRule type="containsText" dxfId="8" priority="14" operator="containsText" text="PATES">
      <formula>NOT(ISERROR(SEARCH("PATES",G4)))</formula>
    </cfRule>
    <cfRule type="containsText" dxfId="7" priority="15" operator="containsText" text="CROI">
      <formula>NOT(ISERROR(SEARCH("CROI",G4)))</formula>
    </cfRule>
    <cfRule type="containsText" dxfId="6" priority="16" operator="containsText" text="PAIN ">
      <formula>NOT(ISERROR(SEARCH("PAIN ",G4)))</formula>
    </cfRule>
  </conditionalFormatting>
  <conditionalFormatting sqref="P4:P51">
    <cfRule type="expression" dxfId="5" priority="4">
      <formula>P4&gt;10</formula>
    </cfRule>
    <cfRule type="expression" dxfId="4" priority="5">
      <formula>P4&lt;0</formula>
    </cfRule>
    <cfRule type="expression" dxfId="3" priority="6">
      <formula>P4&lt;3</formula>
    </cfRule>
  </conditionalFormatting>
  <conditionalFormatting sqref="F7:F11">
    <cfRule type="expression" dxfId="2" priority="1">
      <formula>F7&gt;10</formula>
    </cfRule>
    <cfRule type="expression" dxfId="1" priority="2">
      <formula>F7&lt;0</formula>
    </cfRule>
    <cfRule type="expression" dxfId="0" priority="3">
      <formula>F7&lt;3</formula>
    </cfRule>
  </conditionalFormatting>
  <dataValidations count="5">
    <dataValidation type="list" allowBlank="1" showInputMessage="1" showErrorMessage="1" sqref="E6">
      <formula1>JANVIER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P3 H6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3"/>
  <sheetViews>
    <sheetView workbookViewId="0">
      <selection activeCell="G24" sqref="G24"/>
    </sheetView>
  </sheetViews>
  <sheetFormatPr baseColWidth="10" defaultRowHeight="15" x14ac:dyDescent="0.25"/>
  <sheetData>
    <row r="2" spans="1:2" x14ac:dyDescent="0.25">
      <c r="A2" t="s">
        <v>31</v>
      </c>
      <c r="B2">
        <v>2019</v>
      </c>
    </row>
    <row r="3" spans="1:2" x14ac:dyDescent="0.25">
      <c r="A3" t="s">
        <v>32</v>
      </c>
      <c r="B3">
        <v>2020</v>
      </c>
    </row>
    <row r="4" spans="1:2" x14ac:dyDescent="0.25">
      <c r="A4" t="s">
        <v>33</v>
      </c>
      <c r="B4">
        <v>2021</v>
      </c>
    </row>
    <row r="5" spans="1:2" x14ac:dyDescent="0.25">
      <c r="A5" t="s">
        <v>6</v>
      </c>
      <c r="B5">
        <v>2022</v>
      </c>
    </row>
    <row r="6" spans="1:2" x14ac:dyDescent="0.25">
      <c r="A6" t="s">
        <v>30</v>
      </c>
    </row>
    <row r="7" spans="1:2" x14ac:dyDescent="0.25">
      <c r="A7" t="s">
        <v>34</v>
      </c>
    </row>
    <row r="8" spans="1:2" x14ac:dyDescent="0.25">
      <c r="A8" t="s">
        <v>35</v>
      </c>
    </row>
    <row r="9" spans="1:2" x14ac:dyDescent="0.25">
      <c r="A9" t="s">
        <v>36</v>
      </c>
    </row>
    <row r="10" spans="1:2" x14ac:dyDescent="0.25">
      <c r="A10" t="s">
        <v>37</v>
      </c>
    </row>
    <row r="11" spans="1:2" x14ac:dyDescent="0.25">
      <c r="A11" t="s">
        <v>38</v>
      </c>
    </row>
    <row r="12" spans="1:2" x14ac:dyDescent="0.25">
      <c r="A12" t="s">
        <v>39</v>
      </c>
    </row>
    <row r="13" spans="1:2" x14ac:dyDescent="0.25">
      <c r="A13" t="s">
        <v>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28"/>
  <sheetViews>
    <sheetView workbookViewId="0">
      <selection activeCell="C21" sqref="C21"/>
    </sheetView>
  </sheetViews>
  <sheetFormatPr baseColWidth="10" defaultRowHeight="15" x14ac:dyDescent="0.25"/>
  <cols>
    <col min="2" max="2" width="29.140625" bestFit="1" customWidth="1"/>
    <col min="3" max="3" width="8.28515625" bestFit="1" customWidth="1"/>
  </cols>
  <sheetData>
    <row r="2" spans="2:3" ht="20.25" x14ac:dyDescent="0.25">
      <c r="B2" s="5" t="s">
        <v>2</v>
      </c>
      <c r="C2" s="6">
        <v>0</v>
      </c>
    </row>
    <row r="3" spans="2:3" ht="20.25" x14ac:dyDescent="0.25">
      <c r="B3" s="7" t="s">
        <v>5</v>
      </c>
      <c r="C3" s="8">
        <v>2.75</v>
      </c>
    </row>
    <row r="4" spans="2:3" ht="20.25" x14ac:dyDescent="0.25">
      <c r="B4" s="7" t="s">
        <v>8</v>
      </c>
      <c r="C4" s="8">
        <v>3.25</v>
      </c>
    </row>
    <row r="5" spans="2:3" ht="20.25" x14ac:dyDescent="0.25">
      <c r="B5" s="9" t="s">
        <v>3</v>
      </c>
      <c r="C5" s="10">
        <v>1.25</v>
      </c>
    </row>
    <row r="6" spans="2:3" ht="20.25" x14ac:dyDescent="0.25">
      <c r="B6" s="11" t="s">
        <v>9</v>
      </c>
      <c r="C6" s="10">
        <v>1.05</v>
      </c>
    </row>
    <row r="7" spans="2:3" ht="20.25" x14ac:dyDescent="0.25">
      <c r="B7" s="9" t="s">
        <v>10</v>
      </c>
      <c r="C7" s="10">
        <v>1.1499999999999999</v>
      </c>
    </row>
    <row r="8" spans="2:3" ht="20.25" x14ac:dyDescent="0.25">
      <c r="B8" s="9" t="s">
        <v>11</v>
      </c>
      <c r="C8" s="10">
        <v>1.3</v>
      </c>
    </row>
    <row r="9" spans="2:3" ht="20.25" x14ac:dyDescent="0.25">
      <c r="B9" s="9" t="s">
        <v>12</v>
      </c>
      <c r="C9" s="10">
        <v>1.3</v>
      </c>
    </row>
    <row r="10" spans="2:3" ht="20.25" x14ac:dyDescent="0.25">
      <c r="B10" s="12" t="s">
        <v>1</v>
      </c>
      <c r="C10" s="13">
        <v>1.25</v>
      </c>
    </row>
    <row r="11" spans="2:3" ht="20.25" x14ac:dyDescent="0.25">
      <c r="B11" s="14" t="s">
        <v>13</v>
      </c>
      <c r="C11" s="15">
        <v>0</v>
      </c>
    </row>
    <row r="12" spans="2:3" ht="20.25" x14ac:dyDescent="0.25">
      <c r="B12" s="16" t="s">
        <v>14</v>
      </c>
      <c r="C12" s="17">
        <v>1.1499999999999999</v>
      </c>
    </row>
    <row r="13" spans="2:3" ht="20.25" x14ac:dyDescent="0.25">
      <c r="B13" s="18" t="s">
        <v>4</v>
      </c>
      <c r="C13" s="19">
        <v>2.65</v>
      </c>
    </row>
    <row r="14" spans="2:3" ht="20.25" x14ac:dyDescent="0.25">
      <c r="B14" s="18" t="s">
        <v>15</v>
      </c>
      <c r="C14" s="19">
        <v>2.65</v>
      </c>
    </row>
    <row r="15" spans="2:3" ht="20.25" x14ac:dyDescent="0.25">
      <c r="B15" s="20" t="s">
        <v>16</v>
      </c>
      <c r="C15" s="21"/>
    </row>
    <row r="16" spans="2:3" ht="20.25" x14ac:dyDescent="0.25">
      <c r="B16" s="22" t="s">
        <v>17</v>
      </c>
      <c r="C16" s="23">
        <v>2.2999999999999998</v>
      </c>
    </row>
    <row r="17" spans="2:3" ht="20.25" x14ac:dyDescent="0.25">
      <c r="B17" s="22" t="s">
        <v>18</v>
      </c>
      <c r="C17" s="23">
        <v>2.2999999999999998</v>
      </c>
    </row>
    <row r="18" spans="2:3" ht="20.25" x14ac:dyDescent="0.25">
      <c r="B18" s="22" t="s">
        <v>19</v>
      </c>
      <c r="C18" s="23">
        <v>2.2999999999999998</v>
      </c>
    </row>
    <row r="19" spans="2:3" ht="20.25" x14ac:dyDescent="0.25">
      <c r="B19" s="22" t="s">
        <v>20</v>
      </c>
      <c r="C19" s="23">
        <v>2.2999999999999998</v>
      </c>
    </row>
    <row r="20" spans="2:3" ht="20.25" x14ac:dyDescent="0.25">
      <c r="B20" s="24" t="s">
        <v>21</v>
      </c>
      <c r="C20" s="25">
        <v>2.65</v>
      </c>
    </row>
    <row r="21" spans="2:3" ht="20.25" x14ac:dyDescent="0.25">
      <c r="B21" s="26" t="s">
        <v>22</v>
      </c>
      <c r="C21" s="27">
        <v>0</v>
      </c>
    </row>
    <row r="22" spans="2:3" ht="20.25" x14ac:dyDescent="0.25">
      <c r="B22" s="26" t="s">
        <v>23</v>
      </c>
      <c r="C22" s="27"/>
    </row>
    <row r="23" spans="2:3" ht="20.25" x14ac:dyDescent="0.25">
      <c r="B23" s="26" t="s">
        <v>24</v>
      </c>
      <c r="C23" s="27"/>
    </row>
    <row r="24" spans="2:3" ht="20.25" x14ac:dyDescent="0.25">
      <c r="B24" s="26" t="s">
        <v>25</v>
      </c>
      <c r="C24" s="27"/>
    </row>
    <row r="25" spans="2:3" ht="20.25" x14ac:dyDescent="0.25">
      <c r="B25" s="26" t="s">
        <v>26</v>
      </c>
      <c r="C25" s="27"/>
    </row>
    <row r="26" spans="2:3" ht="20.25" x14ac:dyDescent="0.25">
      <c r="B26" s="26" t="s">
        <v>27</v>
      </c>
      <c r="C26" s="27"/>
    </row>
    <row r="27" spans="2:3" ht="20.25" x14ac:dyDescent="0.25">
      <c r="B27" s="26" t="s">
        <v>28</v>
      </c>
      <c r="C27" s="27"/>
    </row>
    <row r="28" spans="2:3" ht="20.25" x14ac:dyDescent="0.25">
      <c r="B28" s="26" t="s">
        <v>29</v>
      </c>
      <c r="C2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Feuil5</vt:lpstr>
      <vt:lpstr>PRINC</vt:lpstr>
      <vt:lpstr>A</vt:lpstr>
      <vt:lpstr>B</vt:lpstr>
      <vt:lpstr>C</vt:lpstr>
      <vt:lpstr>D</vt:lpstr>
      <vt:lpstr>DONNEES</vt:lpstr>
      <vt:lpstr>viennoiseries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2019-04-28T14:11:09Z</dcterms:modified>
</cp:coreProperties>
</file>