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24000" windowHeight="9600" activeTab="1"/>
  </bookViews>
  <sheets>
    <sheet name="GEN" sheetId="2" r:id="rId1"/>
    <sheet name="ss" sheetId="1" r:id="rId2"/>
  </sheets>
  <externalReferences>
    <externalReference r:id="rId3"/>
  </externalReferences>
  <definedNames>
    <definedName name="_xlnm._FilterDatabase" localSheetId="0" hidden="1">GEN!$D$2:$H$2</definedName>
    <definedName name="annee">[1]DATES!$E$2:$E$5</definedName>
    <definedName name="billet">[1]BILLET!$B$3:$B$50</definedName>
    <definedName name="dates">[1]DATES!$A$1:$A$976</definedName>
    <definedName name="mois">[1]DATES!$F$2:$F$13</definedName>
    <definedName name="VIENNOISERIES">[1]GEN!$D$2:$AD$2</definedName>
    <definedName name="VIENNOISERIES_PRIX" localSheetId="0">GEN!$D$2:$AD$3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9" i="1" l="1"/>
  <c r="R13" i="1"/>
  <c r="R14" i="1" s="1"/>
  <c r="R15" i="1" s="1"/>
  <c r="R16" i="1" s="1"/>
  <c r="R17" i="1" s="1"/>
  <c r="R18" i="1" s="1"/>
  <c r="R19" i="1" s="1"/>
  <c r="R12" i="1"/>
  <c r="R11" i="1"/>
  <c r="BY105" i="2"/>
  <c r="BP105" i="2"/>
  <c r="BD105" i="2"/>
  <c r="BA105" i="2"/>
  <c r="AR105" i="2"/>
  <c r="AL105" i="2"/>
  <c r="AF105" i="2"/>
  <c r="A105" i="2"/>
  <c r="BJ105" i="2" s="1"/>
  <c r="BS104" i="2"/>
  <c r="BM104" i="2"/>
  <c r="AL104" i="2"/>
  <c r="A104" i="2"/>
  <c r="CE103" i="2"/>
  <c r="CB103" i="2"/>
  <c r="BV103" i="2"/>
  <c r="BS103" i="2"/>
  <c r="BM103" i="2"/>
  <c r="BJ103" i="2"/>
  <c r="BG103" i="2"/>
  <c r="BD103" i="2"/>
  <c r="AX103" i="2"/>
  <c r="AU103" i="2"/>
  <c r="AO103" i="2"/>
  <c r="AL103" i="2"/>
  <c r="AI103" i="2"/>
  <c r="AF103" i="2"/>
  <c r="A103" i="2"/>
  <c r="BY103" i="2" s="1"/>
  <c r="CE102" i="2"/>
  <c r="CB102" i="2"/>
  <c r="BV102" i="2"/>
  <c r="BS102" i="2"/>
  <c r="BP102" i="2"/>
  <c r="BM102" i="2"/>
  <c r="BJ102" i="2"/>
  <c r="BG102" i="2"/>
  <c r="BD102" i="2"/>
  <c r="AX102" i="2"/>
  <c r="AU102" i="2"/>
  <c r="AR102" i="2"/>
  <c r="AO102" i="2"/>
  <c r="AL102" i="2"/>
  <c r="AI102" i="2"/>
  <c r="AF102" i="2"/>
  <c r="A102" i="2"/>
  <c r="BY102" i="2" s="1"/>
  <c r="AR101" i="2"/>
  <c r="A101" i="2"/>
  <c r="CE100" i="2"/>
  <c r="BY100" i="2"/>
  <c r="BV100" i="2"/>
  <c r="BP100" i="2"/>
  <c r="BM100" i="2"/>
  <c r="BG100" i="2"/>
  <c r="BA100" i="2"/>
  <c r="AX100" i="2"/>
  <c r="AR100" i="2"/>
  <c r="AO100" i="2"/>
  <c r="AL100" i="2"/>
  <c r="AI100" i="2"/>
  <c r="A100" i="2"/>
  <c r="BY99" i="2"/>
  <c r="BS99" i="2"/>
  <c r="BG99" i="2"/>
  <c r="A99" i="2"/>
  <c r="CE98" i="2"/>
  <c r="BS98" i="2"/>
  <c r="BP98" i="2"/>
  <c r="BJ98" i="2"/>
  <c r="BD98" i="2"/>
  <c r="BA98" i="2"/>
  <c r="AL98" i="2"/>
  <c r="AI98" i="2"/>
  <c r="AF98" i="2"/>
  <c r="A98" i="2"/>
  <c r="CB98" i="2" s="1"/>
  <c r="BY97" i="2"/>
  <c r="BM97" i="2"/>
  <c r="AU97" i="2"/>
  <c r="AR97" i="2"/>
  <c r="AF97" i="2"/>
  <c r="A97" i="2"/>
  <c r="BJ97" i="2" s="1"/>
  <c r="CB96" i="2"/>
  <c r="BY96" i="2"/>
  <c r="BV96" i="2"/>
  <c r="BS96" i="2"/>
  <c r="BD96" i="2"/>
  <c r="BA96" i="2"/>
  <c r="AX96" i="2"/>
  <c r="AU96" i="2"/>
  <c r="AO96" i="2"/>
  <c r="AL96" i="2"/>
  <c r="A96" i="2"/>
  <c r="CE95" i="2"/>
  <c r="CB95" i="2"/>
  <c r="BV95" i="2"/>
  <c r="BS95" i="2"/>
  <c r="BM95" i="2"/>
  <c r="BJ95" i="2"/>
  <c r="BG95" i="2"/>
  <c r="BD95" i="2"/>
  <c r="AX95" i="2"/>
  <c r="AU95" i="2"/>
  <c r="AO95" i="2"/>
  <c r="AL95" i="2"/>
  <c r="AI95" i="2"/>
  <c r="AF95" i="2"/>
  <c r="A95" i="2"/>
  <c r="BY95" i="2" s="1"/>
  <c r="CE94" i="2"/>
  <c r="CB94" i="2"/>
  <c r="BV94" i="2"/>
  <c r="BS94" i="2"/>
  <c r="BP94" i="2"/>
  <c r="BM94" i="2"/>
  <c r="BJ94" i="2"/>
  <c r="BG94" i="2"/>
  <c r="BD94" i="2"/>
  <c r="AX94" i="2"/>
  <c r="AU94" i="2"/>
  <c r="AR94" i="2"/>
  <c r="AO94" i="2"/>
  <c r="AL94" i="2"/>
  <c r="AI94" i="2"/>
  <c r="AF94" i="2"/>
  <c r="A94" i="2"/>
  <c r="BY94" i="2" s="1"/>
  <c r="A93" i="2"/>
  <c r="A92" i="2"/>
  <c r="CE91" i="2"/>
  <c r="BS91" i="2"/>
  <c r="BJ91" i="2"/>
  <c r="BG91" i="2"/>
  <c r="BA91" i="2"/>
  <c r="AU91" i="2"/>
  <c r="AR91" i="2"/>
  <c r="AI91" i="2"/>
  <c r="A91" i="2"/>
  <c r="BY90" i="2"/>
  <c r="BJ90" i="2"/>
  <c r="BD90" i="2"/>
  <c r="A90" i="2"/>
  <c r="CB89" i="2"/>
  <c r="BY89" i="2"/>
  <c r="BM89" i="2"/>
  <c r="BJ89" i="2"/>
  <c r="BG89" i="2"/>
  <c r="BA89" i="2"/>
  <c r="AU89" i="2"/>
  <c r="AL89" i="2"/>
  <c r="AI89" i="2"/>
  <c r="AF89" i="2"/>
  <c r="A89" i="2"/>
  <c r="BS89" i="2" s="1"/>
  <c r="CB88" i="2"/>
  <c r="BY88" i="2"/>
  <c r="BP88" i="2"/>
  <c r="BM88" i="2"/>
  <c r="BJ88" i="2"/>
  <c r="BA88" i="2"/>
  <c r="AX88" i="2"/>
  <c r="AO88" i="2"/>
  <c r="AL88" i="2"/>
  <c r="AF88" i="2"/>
  <c r="A88" i="2"/>
  <c r="BV88" i="2" s="1"/>
  <c r="CE87" i="2"/>
  <c r="CB87" i="2"/>
  <c r="BS87" i="2"/>
  <c r="BJ87" i="2"/>
  <c r="BD87" i="2"/>
  <c r="AL87" i="2"/>
  <c r="AI87" i="2"/>
  <c r="A87" i="2"/>
  <c r="CE86" i="2"/>
  <c r="CB86" i="2"/>
  <c r="BV86" i="2"/>
  <c r="BS86" i="2"/>
  <c r="BP86" i="2"/>
  <c r="BM86" i="2"/>
  <c r="BJ86" i="2"/>
  <c r="BG86" i="2"/>
  <c r="BD86" i="2"/>
  <c r="AX86" i="2"/>
  <c r="AU86" i="2"/>
  <c r="AR86" i="2"/>
  <c r="AO86" i="2"/>
  <c r="AL86" i="2"/>
  <c r="AI86" i="2"/>
  <c r="AF86" i="2"/>
  <c r="A86" i="2"/>
  <c r="BY86" i="2" s="1"/>
  <c r="CB85" i="2"/>
  <c r="BY85" i="2"/>
  <c r="BV85" i="2"/>
  <c r="BS85" i="2"/>
  <c r="BP85" i="2"/>
  <c r="BM85" i="2"/>
  <c r="BG85" i="2"/>
  <c r="BA85" i="2"/>
  <c r="AX85" i="2"/>
  <c r="AU85" i="2"/>
  <c r="AR85" i="2"/>
  <c r="AO85" i="2"/>
  <c r="AI85" i="2"/>
  <c r="AF85" i="2"/>
  <c r="A85" i="2"/>
  <c r="CB84" i="2"/>
  <c r="BY84" i="2"/>
  <c r="BV84" i="2"/>
  <c r="BP84" i="2"/>
  <c r="BM84" i="2"/>
  <c r="BJ84" i="2"/>
  <c r="BA84" i="2"/>
  <c r="AX84" i="2"/>
  <c r="AR84" i="2"/>
  <c r="AO84" i="2"/>
  <c r="AL84" i="2"/>
  <c r="AI84" i="2"/>
  <c r="A84" i="2"/>
  <c r="CE83" i="2"/>
  <c r="BY83" i="2"/>
  <c r="BV83" i="2"/>
  <c r="BS83" i="2"/>
  <c r="BP83" i="2"/>
  <c r="BM83" i="2"/>
  <c r="BA83" i="2"/>
  <c r="AX83" i="2"/>
  <c r="AU83" i="2"/>
  <c r="AR83" i="2"/>
  <c r="AO83" i="2"/>
  <c r="AL83" i="2"/>
  <c r="A83" i="2"/>
  <c r="CE82" i="2"/>
  <c r="CB82" i="2"/>
  <c r="BY82" i="2"/>
  <c r="BV82" i="2"/>
  <c r="BS82" i="2"/>
  <c r="BP82" i="2"/>
  <c r="BM82" i="2"/>
  <c r="BJ82" i="2"/>
  <c r="BG82" i="2"/>
  <c r="BD82" i="2"/>
  <c r="BA82" i="2"/>
  <c r="AX82" i="2"/>
  <c r="AU82" i="2"/>
  <c r="AR82" i="2"/>
  <c r="AP82" i="2"/>
  <c r="AO82" i="2"/>
  <c r="AL82" i="2"/>
  <c r="AI82" i="2"/>
  <c r="AF82" i="2"/>
  <c r="CE81" i="2"/>
  <c r="CB81" i="2"/>
  <c r="BS81" i="2"/>
  <c r="BM81" i="2"/>
  <c r="BJ81" i="2"/>
  <c r="BD81" i="2"/>
  <c r="AU81" i="2"/>
  <c r="AR81" i="2"/>
  <c r="AL81" i="2"/>
  <c r="AI81" i="2"/>
  <c r="AF81" i="2"/>
  <c r="C81" i="2"/>
  <c r="A81" i="2"/>
  <c r="A80" i="2"/>
  <c r="CE79" i="2"/>
  <c r="BV79" i="2"/>
  <c r="BS79" i="2"/>
  <c r="BJ79" i="2"/>
  <c r="BD79" i="2"/>
  <c r="BA79" i="2"/>
  <c r="AU79" i="2"/>
  <c r="AL79" i="2"/>
  <c r="AI79" i="2"/>
  <c r="A79" i="2"/>
  <c r="AE78" i="2"/>
  <c r="CF77" i="2"/>
  <c r="CC77" i="2"/>
  <c r="BZ77" i="2"/>
  <c r="BW77" i="2"/>
  <c r="BT77" i="2"/>
  <c r="BQ77" i="2"/>
  <c r="BN77" i="2"/>
  <c r="BK77" i="2"/>
  <c r="BH77" i="2"/>
  <c r="BE77" i="2"/>
  <c r="BB77" i="2"/>
  <c r="AY77" i="2"/>
  <c r="AV77" i="2"/>
  <c r="AS77" i="2"/>
  <c r="AP77" i="2"/>
  <c r="AM77" i="2"/>
  <c r="AK77" i="2"/>
  <c r="AJ77" i="2"/>
  <c r="AG77" i="2"/>
  <c r="AE77" i="2" s="1"/>
  <c r="CF76" i="2"/>
  <c r="CC76" i="2"/>
  <c r="BZ76" i="2"/>
  <c r="BW76" i="2"/>
  <c r="BT76" i="2"/>
  <c r="BQ76" i="2"/>
  <c r="BN76" i="2"/>
  <c r="BK76" i="2"/>
  <c r="BH76" i="2"/>
  <c r="BE76" i="2"/>
  <c r="BB76" i="2"/>
  <c r="AY76" i="2"/>
  <c r="AV76" i="2"/>
  <c r="AS76" i="2"/>
  <c r="AP76" i="2"/>
  <c r="AM76" i="2"/>
  <c r="AJ76" i="2"/>
  <c r="AG76" i="2"/>
  <c r="AE76" i="2"/>
  <c r="CF75" i="2"/>
  <c r="CC75" i="2"/>
  <c r="BZ75" i="2"/>
  <c r="BW75" i="2"/>
  <c r="BT75" i="2"/>
  <c r="BQ75" i="2"/>
  <c r="BN75" i="2"/>
  <c r="BK75" i="2"/>
  <c r="BH75" i="2"/>
  <c r="BE75" i="2"/>
  <c r="BB75" i="2"/>
  <c r="AY75" i="2"/>
  <c r="AV75" i="2"/>
  <c r="AS75" i="2"/>
  <c r="AP75" i="2"/>
  <c r="AM75" i="2"/>
  <c r="AJ75" i="2"/>
  <c r="AH75" i="2"/>
  <c r="AG75" i="2"/>
  <c r="AE75" i="2"/>
  <c r="CF74" i="2"/>
  <c r="CC74" i="2"/>
  <c r="BZ74" i="2"/>
  <c r="BW74" i="2"/>
  <c r="BT74" i="2"/>
  <c r="BQ74" i="2"/>
  <c r="BN74" i="2"/>
  <c r="BK74" i="2"/>
  <c r="BH74" i="2"/>
  <c r="BE74" i="2"/>
  <c r="BB74" i="2"/>
  <c r="AY74" i="2"/>
  <c r="AV74" i="2"/>
  <c r="AS74" i="2"/>
  <c r="AP74" i="2"/>
  <c r="AM74" i="2"/>
  <c r="AJ74" i="2"/>
  <c r="AH74" i="2" s="1"/>
  <c r="AG74" i="2"/>
  <c r="AE74" i="2" s="1"/>
  <c r="CF73" i="2"/>
  <c r="CC73" i="2"/>
  <c r="BZ73" i="2"/>
  <c r="BW73" i="2"/>
  <c r="BT73" i="2"/>
  <c r="BQ73" i="2"/>
  <c r="BN73" i="2"/>
  <c r="BK73" i="2"/>
  <c r="BH73" i="2"/>
  <c r="BE73" i="2"/>
  <c r="BB73" i="2"/>
  <c r="AY73" i="2"/>
  <c r="AV73" i="2"/>
  <c r="AS73" i="2"/>
  <c r="AP73" i="2"/>
  <c r="AM73" i="2"/>
  <c r="AJ73" i="2"/>
  <c r="AG73" i="2"/>
  <c r="AE73" i="2"/>
  <c r="CF72" i="2"/>
  <c r="CC72" i="2"/>
  <c r="BZ72" i="2"/>
  <c r="BW72" i="2"/>
  <c r="BT72" i="2"/>
  <c r="BQ72" i="2"/>
  <c r="BN72" i="2"/>
  <c r="BK72" i="2"/>
  <c r="BH72" i="2"/>
  <c r="BE72" i="2"/>
  <c r="BB72" i="2"/>
  <c r="AY72" i="2"/>
  <c r="AV72" i="2"/>
  <c r="AS72" i="2"/>
  <c r="AP72" i="2"/>
  <c r="AM72" i="2"/>
  <c r="AJ72" i="2"/>
  <c r="AG72" i="2"/>
  <c r="AE72" i="2"/>
  <c r="CF71" i="2"/>
  <c r="CC71" i="2"/>
  <c r="BZ71" i="2"/>
  <c r="BW71" i="2"/>
  <c r="BT71" i="2"/>
  <c r="BQ71" i="2"/>
  <c r="BN71" i="2"/>
  <c r="BK71" i="2"/>
  <c r="BH71" i="2"/>
  <c r="BE71" i="2"/>
  <c r="BB71" i="2"/>
  <c r="AY71" i="2"/>
  <c r="AV71" i="2"/>
  <c r="AS71" i="2"/>
  <c r="AP71" i="2"/>
  <c r="AM71" i="2"/>
  <c r="AJ71" i="2"/>
  <c r="AH71" i="2"/>
  <c r="AG71" i="2"/>
  <c r="AE71" i="2" s="1"/>
  <c r="CF70" i="2"/>
  <c r="CC70" i="2"/>
  <c r="BZ70" i="2"/>
  <c r="BW70" i="2"/>
  <c r="BT70" i="2"/>
  <c r="BQ70" i="2"/>
  <c r="BN70" i="2"/>
  <c r="BK70" i="2"/>
  <c r="BH70" i="2"/>
  <c r="BE70" i="2"/>
  <c r="BB70" i="2"/>
  <c r="AY70" i="2"/>
  <c r="AV70" i="2"/>
  <c r="AS70" i="2"/>
  <c r="AP70" i="2"/>
  <c r="AM70" i="2"/>
  <c r="AJ70" i="2"/>
  <c r="AG70" i="2"/>
  <c r="AE70" i="2"/>
  <c r="C70" i="2"/>
  <c r="B70" i="2"/>
  <c r="CF69" i="2"/>
  <c r="CC69" i="2"/>
  <c r="BZ69" i="2"/>
  <c r="BW69" i="2"/>
  <c r="BT69" i="2"/>
  <c r="BQ69" i="2"/>
  <c r="BN69" i="2"/>
  <c r="BK69" i="2"/>
  <c r="BH69" i="2"/>
  <c r="BE69" i="2"/>
  <c r="BB69" i="2"/>
  <c r="AY69" i="2"/>
  <c r="AV69" i="2"/>
  <c r="AS69" i="2"/>
  <c r="AP69" i="2"/>
  <c r="AM69" i="2"/>
  <c r="AJ69" i="2"/>
  <c r="AG69" i="2"/>
  <c r="C69" i="2"/>
  <c r="AE69" i="2" s="1"/>
  <c r="B69" i="2"/>
  <c r="CF68" i="2"/>
  <c r="CC68" i="2"/>
  <c r="BZ68" i="2"/>
  <c r="BW68" i="2"/>
  <c r="BT68" i="2"/>
  <c r="BQ68" i="2"/>
  <c r="BN68" i="2"/>
  <c r="BK68" i="2"/>
  <c r="BH68" i="2"/>
  <c r="BE68" i="2"/>
  <c r="BB68" i="2"/>
  <c r="AY68" i="2"/>
  <c r="AV68" i="2"/>
  <c r="AS68" i="2"/>
  <c r="AP68" i="2"/>
  <c r="AM68" i="2"/>
  <c r="AJ68" i="2"/>
  <c r="AG68" i="2"/>
  <c r="AE68" i="2"/>
  <c r="C68" i="2"/>
  <c r="B68" i="2"/>
  <c r="CF67" i="2"/>
  <c r="CC67" i="2"/>
  <c r="BZ67" i="2"/>
  <c r="BW67" i="2"/>
  <c r="BT67" i="2"/>
  <c r="BQ67" i="2"/>
  <c r="BN67" i="2"/>
  <c r="BK67" i="2"/>
  <c r="BH67" i="2"/>
  <c r="BE67" i="2"/>
  <c r="BB67" i="2"/>
  <c r="AY67" i="2"/>
  <c r="AV67" i="2"/>
  <c r="AS67" i="2"/>
  <c r="AP67" i="2"/>
  <c r="AM67" i="2"/>
  <c r="AJ67" i="2"/>
  <c r="AG67" i="2"/>
  <c r="C67" i="2"/>
  <c r="AE67" i="2" s="1"/>
  <c r="B67" i="2"/>
  <c r="CF66" i="2"/>
  <c r="CC66" i="2"/>
  <c r="BZ66" i="2"/>
  <c r="BW66" i="2"/>
  <c r="BT66" i="2"/>
  <c r="BQ66" i="2"/>
  <c r="BN66" i="2"/>
  <c r="BK66" i="2"/>
  <c r="BH66" i="2"/>
  <c r="BE66" i="2"/>
  <c r="BB66" i="2"/>
  <c r="AY66" i="2"/>
  <c r="AV66" i="2"/>
  <c r="AS66" i="2"/>
  <c r="AP66" i="2"/>
  <c r="AM66" i="2"/>
  <c r="AJ66" i="2"/>
  <c r="AG66" i="2"/>
  <c r="C66" i="2"/>
  <c r="B66" i="2"/>
  <c r="CF65" i="2"/>
  <c r="CC65" i="2"/>
  <c r="BZ65" i="2"/>
  <c r="BW65" i="2"/>
  <c r="BT65" i="2"/>
  <c r="BQ65" i="2"/>
  <c r="BN65" i="2"/>
  <c r="BK65" i="2"/>
  <c r="BH65" i="2"/>
  <c r="BE65" i="2"/>
  <c r="BB65" i="2"/>
  <c r="AY65" i="2"/>
  <c r="AV65" i="2"/>
  <c r="AS65" i="2"/>
  <c r="AP65" i="2"/>
  <c r="AM65" i="2"/>
  <c r="AJ65" i="2"/>
  <c r="AH65" i="2"/>
  <c r="AG65" i="2"/>
  <c r="AE65" i="2"/>
  <c r="C65" i="2"/>
  <c r="B65" i="2"/>
  <c r="CF64" i="2"/>
  <c r="CC64" i="2"/>
  <c r="BZ64" i="2"/>
  <c r="BW64" i="2"/>
  <c r="BT64" i="2"/>
  <c r="BQ64" i="2"/>
  <c r="BN64" i="2"/>
  <c r="BK64" i="2"/>
  <c r="BH64" i="2"/>
  <c r="BE64" i="2"/>
  <c r="BB64" i="2"/>
  <c r="AY64" i="2"/>
  <c r="AV64" i="2"/>
  <c r="AS64" i="2"/>
  <c r="AP64" i="2"/>
  <c r="AM64" i="2"/>
  <c r="AJ64" i="2"/>
  <c r="AG64" i="2"/>
  <c r="C64" i="2"/>
  <c r="AE64" i="2" s="1"/>
  <c r="B64" i="2"/>
  <c r="CF63" i="2"/>
  <c r="CC63" i="2"/>
  <c r="BZ63" i="2"/>
  <c r="BW63" i="2"/>
  <c r="BT63" i="2"/>
  <c r="BQ63" i="2"/>
  <c r="BN63" i="2"/>
  <c r="BK63" i="2"/>
  <c r="BH63" i="2"/>
  <c r="BE63" i="2"/>
  <c r="BB63" i="2"/>
  <c r="AY63" i="2"/>
  <c r="AV63" i="2"/>
  <c r="AS63" i="2"/>
  <c r="AP63" i="2"/>
  <c r="AM63" i="2"/>
  <c r="AJ63" i="2"/>
  <c r="AG63" i="2"/>
  <c r="C63" i="2"/>
  <c r="AE63" i="2" s="1"/>
  <c r="B63" i="2"/>
  <c r="CF62" i="2"/>
  <c r="CC62" i="2"/>
  <c r="BZ62" i="2"/>
  <c r="BW62" i="2"/>
  <c r="BT62" i="2"/>
  <c r="BQ62" i="2"/>
  <c r="BN62" i="2"/>
  <c r="BK62" i="2"/>
  <c r="BH62" i="2"/>
  <c r="BE62" i="2"/>
  <c r="BB62" i="2"/>
  <c r="AY62" i="2"/>
  <c r="AV62" i="2"/>
  <c r="AS62" i="2"/>
  <c r="AP62" i="2"/>
  <c r="AM62" i="2"/>
  <c r="AJ62" i="2"/>
  <c r="AG62" i="2"/>
  <c r="C62" i="2"/>
  <c r="B62" i="2"/>
  <c r="CF61" i="2"/>
  <c r="CC61" i="2"/>
  <c r="BZ61" i="2"/>
  <c r="BW61" i="2"/>
  <c r="BT61" i="2"/>
  <c r="BQ61" i="2"/>
  <c r="BN61" i="2"/>
  <c r="BK61" i="2"/>
  <c r="BH61" i="2"/>
  <c r="BE61" i="2"/>
  <c r="BB61" i="2"/>
  <c r="AY61" i="2"/>
  <c r="AV61" i="2"/>
  <c r="AS61" i="2"/>
  <c r="AP61" i="2"/>
  <c r="AM61" i="2"/>
  <c r="AJ61" i="2"/>
  <c r="AH61" i="2"/>
  <c r="AG61" i="2"/>
  <c r="C61" i="2"/>
  <c r="AE61" i="2" s="1"/>
  <c r="B61" i="2"/>
  <c r="CF60" i="2"/>
  <c r="CC60" i="2"/>
  <c r="BZ60" i="2"/>
  <c r="BW60" i="2"/>
  <c r="BT60" i="2"/>
  <c r="BQ60" i="2"/>
  <c r="BN60" i="2"/>
  <c r="BK60" i="2"/>
  <c r="BH60" i="2"/>
  <c r="BE60" i="2"/>
  <c r="BB60" i="2"/>
  <c r="AY60" i="2"/>
  <c r="AV60" i="2"/>
  <c r="AS60" i="2"/>
  <c r="AP60" i="2"/>
  <c r="AM60" i="2"/>
  <c r="AJ60" i="2"/>
  <c r="AG60" i="2"/>
  <c r="C60" i="2"/>
  <c r="AE60" i="2" s="1"/>
  <c r="B60" i="2"/>
  <c r="CF59" i="2"/>
  <c r="CC59" i="2"/>
  <c r="BZ59" i="2"/>
  <c r="BW59" i="2"/>
  <c r="BT59" i="2"/>
  <c r="BQ59" i="2"/>
  <c r="BN59" i="2"/>
  <c r="BK59" i="2"/>
  <c r="BH59" i="2"/>
  <c r="BE59" i="2"/>
  <c r="BB59" i="2"/>
  <c r="AY59" i="2"/>
  <c r="AV59" i="2"/>
  <c r="AS59" i="2"/>
  <c r="AP59" i="2"/>
  <c r="AM59" i="2"/>
  <c r="AJ59" i="2"/>
  <c r="AG59" i="2"/>
  <c r="AE59" i="2"/>
  <c r="C59" i="2"/>
  <c r="B59" i="2"/>
  <c r="CF58" i="2"/>
  <c r="CC58" i="2"/>
  <c r="BZ58" i="2"/>
  <c r="BW58" i="2"/>
  <c r="BT58" i="2"/>
  <c r="BQ58" i="2"/>
  <c r="BN58" i="2"/>
  <c r="BK58" i="2"/>
  <c r="BH58" i="2"/>
  <c r="BE58" i="2"/>
  <c r="BB58" i="2"/>
  <c r="AY58" i="2"/>
  <c r="AV58" i="2"/>
  <c r="AS58" i="2"/>
  <c r="AP58" i="2"/>
  <c r="AM58" i="2"/>
  <c r="AJ58" i="2"/>
  <c r="AG58" i="2"/>
  <c r="AE58" i="2" s="1"/>
  <c r="C58" i="2"/>
  <c r="B58" i="2"/>
  <c r="CF57" i="2"/>
  <c r="CC57" i="2"/>
  <c r="BZ57" i="2"/>
  <c r="BW57" i="2"/>
  <c r="BT57" i="2"/>
  <c r="BQ57" i="2"/>
  <c r="BN57" i="2"/>
  <c r="BK57" i="2"/>
  <c r="BH57" i="2"/>
  <c r="BE57" i="2"/>
  <c r="BB57" i="2"/>
  <c r="AY57" i="2"/>
  <c r="AV57" i="2"/>
  <c r="AS57" i="2"/>
  <c r="AP57" i="2"/>
  <c r="AM57" i="2"/>
  <c r="AJ57" i="2"/>
  <c r="AG57" i="2"/>
  <c r="C57" i="2"/>
  <c r="B57" i="2"/>
  <c r="CF56" i="2"/>
  <c r="CC56" i="2"/>
  <c r="BZ56" i="2"/>
  <c r="BW56" i="2"/>
  <c r="BT56" i="2"/>
  <c r="BQ56" i="2"/>
  <c r="BN56" i="2"/>
  <c r="BK56" i="2"/>
  <c r="BH56" i="2"/>
  <c r="BE56" i="2"/>
  <c r="BB56" i="2"/>
  <c r="AY56" i="2"/>
  <c r="AV56" i="2"/>
  <c r="AS56" i="2"/>
  <c r="AP56" i="2"/>
  <c r="AM56" i="2"/>
  <c r="AJ56" i="2"/>
  <c r="AG56" i="2"/>
  <c r="C56" i="2"/>
  <c r="AE56" i="2" s="1"/>
  <c r="B56" i="2"/>
  <c r="CF55" i="2"/>
  <c r="CC55" i="2"/>
  <c r="BZ55" i="2"/>
  <c r="BW55" i="2"/>
  <c r="BT55" i="2"/>
  <c r="BQ55" i="2"/>
  <c r="BN55" i="2"/>
  <c r="BK55" i="2"/>
  <c r="BH55" i="2"/>
  <c r="BE55" i="2"/>
  <c r="BB55" i="2"/>
  <c r="AY55" i="2"/>
  <c r="AV55" i="2"/>
  <c r="AS55" i="2"/>
  <c r="AP55" i="2"/>
  <c r="AM55" i="2"/>
  <c r="AJ55" i="2"/>
  <c r="AG55" i="2"/>
  <c r="C55" i="2"/>
  <c r="AE55" i="2" s="1"/>
  <c r="B55" i="2"/>
  <c r="CF54" i="2"/>
  <c r="CC54" i="2"/>
  <c r="BZ54" i="2"/>
  <c r="BW54" i="2"/>
  <c r="BT54" i="2"/>
  <c r="BQ54" i="2"/>
  <c r="BN54" i="2"/>
  <c r="BK54" i="2"/>
  <c r="BH54" i="2"/>
  <c r="BE54" i="2"/>
  <c r="BB54" i="2"/>
  <c r="AY54" i="2"/>
  <c r="AV54" i="2"/>
  <c r="AS54" i="2"/>
  <c r="AP54" i="2"/>
  <c r="AM54" i="2"/>
  <c r="AJ54" i="2"/>
  <c r="AG54" i="2"/>
  <c r="C54" i="2"/>
  <c r="B54" i="2"/>
  <c r="CF53" i="2"/>
  <c r="CC53" i="2"/>
  <c r="BZ53" i="2"/>
  <c r="BW53" i="2"/>
  <c r="BT53" i="2"/>
  <c r="BQ53" i="2"/>
  <c r="BN53" i="2"/>
  <c r="BK53" i="2"/>
  <c r="BH53" i="2"/>
  <c r="BE53" i="2"/>
  <c r="BB53" i="2"/>
  <c r="AY53" i="2"/>
  <c r="AV53" i="2"/>
  <c r="AS53" i="2"/>
  <c r="AP53" i="2"/>
  <c r="AM53" i="2"/>
  <c r="AJ53" i="2"/>
  <c r="AH53" i="2" s="1"/>
  <c r="AG53" i="2"/>
  <c r="AE53" i="2" s="1"/>
  <c r="C53" i="2"/>
  <c r="B53" i="2"/>
  <c r="CF52" i="2"/>
  <c r="CC52" i="2"/>
  <c r="BZ52" i="2"/>
  <c r="BW52" i="2"/>
  <c r="BT52" i="2"/>
  <c r="BQ52" i="2"/>
  <c r="BN52" i="2"/>
  <c r="BK52" i="2"/>
  <c r="BH52" i="2"/>
  <c r="BE52" i="2"/>
  <c r="BB52" i="2"/>
  <c r="AY52" i="2"/>
  <c r="AV52" i="2"/>
  <c r="AS52" i="2"/>
  <c r="AP52" i="2"/>
  <c r="AM52" i="2"/>
  <c r="AJ52" i="2"/>
  <c r="AG52" i="2"/>
  <c r="AE52" i="2"/>
  <c r="C52" i="2"/>
  <c r="B52" i="2"/>
  <c r="CF51" i="2"/>
  <c r="CC51" i="2"/>
  <c r="BZ51" i="2"/>
  <c r="BW51" i="2"/>
  <c r="BT51" i="2"/>
  <c r="BQ51" i="2"/>
  <c r="BN51" i="2"/>
  <c r="BK51" i="2"/>
  <c r="BH51" i="2"/>
  <c r="BE51" i="2"/>
  <c r="BB51" i="2"/>
  <c r="AY51" i="2"/>
  <c r="AV51" i="2"/>
  <c r="AS51" i="2"/>
  <c r="AP51" i="2"/>
  <c r="AM51" i="2"/>
  <c r="AJ51" i="2"/>
  <c r="AG51" i="2"/>
  <c r="AE51" i="2"/>
  <c r="C51" i="2"/>
  <c r="B51" i="2"/>
  <c r="CF50" i="2"/>
  <c r="CC50" i="2"/>
  <c r="BZ50" i="2"/>
  <c r="BW50" i="2"/>
  <c r="BT50" i="2"/>
  <c r="BQ50" i="2"/>
  <c r="BN50" i="2"/>
  <c r="BK50" i="2"/>
  <c r="BH50" i="2"/>
  <c r="BE50" i="2"/>
  <c r="BB50" i="2"/>
  <c r="AY50" i="2"/>
  <c r="AV50" i="2"/>
  <c r="AS50" i="2"/>
  <c r="AP50" i="2"/>
  <c r="AM50" i="2"/>
  <c r="AJ50" i="2"/>
  <c r="AG50" i="2"/>
  <c r="AE50" i="2" s="1"/>
  <c r="C50" i="2"/>
  <c r="B50" i="2"/>
  <c r="CF49" i="2"/>
  <c r="CC49" i="2"/>
  <c r="BZ49" i="2"/>
  <c r="BW49" i="2"/>
  <c r="BT49" i="2"/>
  <c r="BQ49" i="2"/>
  <c r="BN49" i="2"/>
  <c r="BK49" i="2"/>
  <c r="BH49" i="2"/>
  <c r="BE49" i="2"/>
  <c r="BB49" i="2"/>
  <c r="AY49" i="2"/>
  <c r="AV49" i="2"/>
  <c r="AS49" i="2"/>
  <c r="AP49" i="2"/>
  <c r="AM49" i="2"/>
  <c r="AJ49" i="2"/>
  <c r="AG49" i="2"/>
  <c r="C49" i="2"/>
  <c r="B49" i="2"/>
  <c r="CF48" i="2"/>
  <c r="CC48" i="2"/>
  <c r="BZ48" i="2"/>
  <c r="BW48" i="2"/>
  <c r="BT48" i="2"/>
  <c r="BQ48" i="2"/>
  <c r="BN48" i="2"/>
  <c r="BK48" i="2"/>
  <c r="BH48" i="2"/>
  <c r="BE48" i="2"/>
  <c r="BB48" i="2"/>
  <c r="AY48" i="2"/>
  <c r="AV48" i="2"/>
  <c r="AS48" i="2"/>
  <c r="AP48" i="2"/>
  <c r="AM48" i="2"/>
  <c r="AJ48" i="2"/>
  <c r="AH48" i="2"/>
  <c r="AG48" i="2"/>
  <c r="AE48" i="2"/>
  <c r="C48" i="2"/>
  <c r="B48" i="2"/>
  <c r="CF47" i="2"/>
  <c r="CC47" i="2"/>
  <c r="BZ47" i="2"/>
  <c r="BW47" i="2"/>
  <c r="BT47" i="2"/>
  <c r="BQ47" i="2"/>
  <c r="BN47" i="2"/>
  <c r="BK47" i="2"/>
  <c r="BH47" i="2"/>
  <c r="BE47" i="2"/>
  <c r="BB47" i="2"/>
  <c r="AY47" i="2"/>
  <c r="AV47" i="2"/>
  <c r="AS47" i="2"/>
  <c r="AP47" i="2"/>
  <c r="AM47" i="2"/>
  <c r="AJ47" i="2"/>
  <c r="AG47" i="2"/>
  <c r="AE47" i="2"/>
  <c r="C47" i="2"/>
  <c r="B47" i="2"/>
  <c r="CF46" i="2"/>
  <c r="CC46" i="2"/>
  <c r="BZ46" i="2"/>
  <c r="BW46" i="2"/>
  <c r="BT46" i="2"/>
  <c r="BQ46" i="2"/>
  <c r="BN46" i="2"/>
  <c r="BK46" i="2"/>
  <c r="BH46" i="2"/>
  <c r="BE46" i="2"/>
  <c r="BB46" i="2"/>
  <c r="AY46" i="2"/>
  <c r="AV46" i="2"/>
  <c r="AS46" i="2"/>
  <c r="AP46" i="2"/>
  <c r="AM46" i="2"/>
  <c r="AJ46" i="2"/>
  <c r="AG46" i="2"/>
  <c r="C46" i="2"/>
  <c r="B46" i="2"/>
  <c r="CF45" i="2"/>
  <c r="CC45" i="2"/>
  <c r="BZ45" i="2"/>
  <c r="BW45" i="2"/>
  <c r="BT45" i="2"/>
  <c r="BQ45" i="2"/>
  <c r="BN45" i="2"/>
  <c r="BK45" i="2"/>
  <c r="BH45" i="2"/>
  <c r="BE45" i="2"/>
  <c r="BB45" i="2"/>
  <c r="AY45" i="2"/>
  <c r="AV45" i="2"/>
  <c r="AS45" i="2"/>
  <c r="AP45" i="2"/>
  <c r="AM45" i="2"/>
  <c r="AJ45" i="2"/>
  <c r="AG45" i="2"/>
  <c r="AE45" i="2" s="1"/>
  <c r="C45" i="2"/>
  <c r="B45" i="2"/>
  <c r="CF44" i="2"/>
  <c r="CC44" i="2"/>
  <c r="BZ44" i="2"/>
  <c r="BW44" i="2"/>
  <c r="BT44" i="2"/>
  <c r="BQ44" i="2"/>
  <c r="BN44" i="2"/>
  <c r="BK44" i="2"/>
  <c r="BH44" i="2"/>
  <c r="BE44" i="2"/>
  <c r="BB44" i="2"/>
  <c r="AY44" i="2"/>
  <c r="AV44" i="2"/>
  <c r="AS44" i="2"/>
  <c r="AP44" i="2"/>
  <c r="AM44" i="2"/>
  <c r="AJ44" i="2"/>
  <c r="AG44" i="2"/>
  <c r="C44" i="2"/>
  <c r="AE44" i="2" s="1"/>
  <c r="B44" i="2"/>
  <c r="CF43" i="2"/>
  <c r="CC43" i="2"/>
  <c r="BZ43" i="2"/>
  <c r="BW43" i="2"/>
  <c r="BT43" i="2"/>
  <c r="BQ43" i="2"/>
  <c r="BN43" i="2"/>
  <c r="BK43" i="2"/>
  <c r="BH43" i="2"/>
  <c r="BE43" i="2"/>
  <c r="BB43" i="2"/>
  <c r="AY43" i="2"/>
  <c r="AV43" i="2"/>
  <c r="AS43" i="2"/>
  <c r="AP43" i="2"/>
  <c r="AM43" i="2"/>
  <c r="AJ43" i="2"/>
  <c r="AG43" i="2"/>
  <c r="AE43" i="2"/>
  <c r="C43" i="2"/>
  <c r="B43" i="2"/>
  <c r="CF42" i="2"/>
  <c r="CC42" i="2"/>
  <c r="BZ42" i="2"/>
  <c r="BW42" i="2"/>
  <c r="BT42" i="2"/>
  <c r="BQ42" i="2"/>
  <c r="BN42" i="2"/>
  <c r="BK42" i="2"/>
  <c r="BH42" i="2"/>
  <c r="BE42" i="2"/>
  <c r="BB42" i="2"/>
  <c r="AY42" i="2"/>
  <c r="AV42" i="2"/>
  <c r="AS42" i="2"/>
  <c r="AP42" i="2"/>
  <c r="AM42" i="2"/>
  <c r="AJ42" i="2"/>
  <c r="AG42" i="2"/>
  <c r="C42" i="2"/>
  <c r="B42" i="2"/>
  <c r="CF41" i="2"/>
  <c r="CC41" i="2"/>
  <c r="BZ41" i="2"/>
  <c r="BW41" i="2"/>
  <c r="BT41" i="2"/>
  <c r="BQ41" i="2"/>
  <c r="BN41" i="2"/>
  <c r="BK41" i="2"/>
  <c r="BH41" i="2"/>
  <c r="BE41" i="2"/>
  <c r="BB41" i="2"/>
  <c r="AY41" i="2"/>
  <c r="AV41" i="2"/>
  <c r="AS41" i="2"/>
  <c r="AP41" i="2"/>
  <c r="AM41" i="2"/>
  <c r="AJ41" i="2"/>
  <c r="AG41" i="2"/>
  <c r="C41" i="2"/>
  <c r="AE41" i="2" s="1"/>
  <c r="B41" i="2"/>
  <c r="CF40" i="2"/>
  <c r="CC40" i="2"/>
  <c r="BZ40" i="2"/>
  <c r="BW40" i="2"/>
  <c r="BT40" i="2"/>
  <c r="BQ40" i="2"/>
  <c r="BN40" i="2"/>
  <c r="BK40" i="2"/>
  <c r="BH40" i="2"/>
  <c r="BE40" i="2"/>
  <c r="BB40" i="2"/>
  <c r="AY40" i="2"/>
  <c r="AV40" i="2"/>
  <c r="AS40" i="2"/>
  <c r="AP40" i="2"/>
  <c r="AM40" i="2"/>
  <c r="AJ40" i="2"/>
  <c r="AG40" i="2"/>
  <c r="C40" i="2"/>
  <c r="B40" i="2"/>
  <c r="CF39" i="2"/>
  <c r="CC39" i="2"/>
  <c r="BZ39" i="2"/>
  <c r="BW39" i="2"/>
  <c r="BT39" i="2"/>
  <c r="BQ39" i="2"/>
  <c r="BN39" i="2"/>
  <c r="BK39" i="2"/>
  <c r="BH39" i="2"/>
  <c r="BE39" i="2"/>
  <c r="BB39" i="2"/>
  <c r="AY39" i="2"/>
  <c r="AV39" i="2"/>
  <c r="AS39" i="2"/>
  <c r="AP39" i="2"/>
  <c r="AM39" i="2"/>
  <c r="AJ39" i="2"/>
  <c r="AG39" i="2"/>
  <c r="C39" i="2"/>
  <c r="AE39" i="2" s="1"/>
  <c r="B39" i="2"/>
  <c r="CF38" i="2"/>
  <c r="CC38" i="2"/>
  <c r="BZ38" i="2"/>
  <c r="BW38" i="2"/>
  <c r="BT38" i="2"/>
  <c r="BQ38" i="2"/>
  <c r="BN38" i="2"/>
  <c r="BK38" i="2"/>
  <c r="BH38" i="2"/>
  <c r="BE38" i="2"/>
  <c r="BB38" i="2"/>
  <c r="AY38" i="2"/>
  <c r="AV38" i="2"/>
  <c r="AS38" i="2"/>
  <c r="AP38" i="2"/>
  <c r="AM38" i="2"/>
  <c r="AJ38" i="2"/>
  <c r="AG38" i="2"/>
  <c r="AE38" i="2" s="1"/>
  <c r="C38" i="2"/>
  <c r="B38" i="2"/>
  <c r="CF37" i="2"/>
  <c r="CC37" i="2"/>
  <c r="BZ37" i="2"/>
  <c r="BW37" i="2"/>
  <c r="BT37" i="2"/>
  <c r="BQ37" i="2"/>
  <c r="BN37" i="2"/>
  <c r="BK37" i="2"/>
  <c r="BH37" i="2"/>
  <c r="BE37" i="2"/>
  <c r="BB37" i="2"/>
  <c r="AY37" i="2"/>
  <c r="AV37" i="2"/>
  <c r="AS37" i="2"/>
  <c r="AP37" i="2"/>
  <c r="AM37" i="2"/>
  <c r="AJ37" i="2"/>
  <c r="AG37" i="2"/>
  <c r="AE37" i="2"/>
  <c r="C37" i="2"/>
  <c r="B37" i="2"/>
  <c r="CF36" i="2"/>
  <c r="CC36" i="2"/>
  <c r="BZ36" i="2"/>
  <c r="BW36" i="2"/>
  <c r="BT36" i="2"/>
  <c r="BQ36" i="2"/>
  <c r="BN36" i="2"/>
  <c r="BK36" i="2"/>
  <c r="BH36" i="2"/>
  <c r="BE36" i="2"/>
  <c r="BB36" i="2"/>
  <c r="AY36" i="2"/>
  <c r="AV36" i="2"/>
  <c r="AS36" i="2"/>
  <c r="AP36" i="2"/>
  <c r="AM36" i="2"/>
  <c r="AJ36" i="2"/>
  <c r="AG36" i="2"/>
  <c r="C36" i="2"/>
  <c r="B36" i="2"/>
  <c r="CF35" i="2"/>
  <c r="CC35" i="2"/>
  <c r="BZ35" i="2"/>
  <c r="BW35" i="2"/>
  <c r="BT35" i="2"/>
  <c r="BQ35" i="2"/>
  <c r="BN35" i="2"/>
  <c r="BK35" i="2"/>
  <c r="BH35" i="2"/>
  <c r="BE35" i="2"/>
  <c r="BB35" i="2"/>
  <c r="AY35" i="2"/>
  <c r="AV35" i="2"/>
  <c r="AS35" i="2"/>
  <c r="AP35" i="2"/>
  <c r="AM35" i="2"/>
  <c r="AJ35" i="2"/>
  <c r="AG35" i="2"/>
  <c r="AE35" i="2"/>
  <c r="C35" i="2"/>
  <c r="B35" i="2"/>
  <c r="CF34" i="2"/>
  <c r="CC34" i="2"/>
  <c r="BZ34" i="2"/>
  <c r="BW34" i="2"/>
  <c r="BT34" i="2"/>
  <c r="BQ34" i="2"/>
  <c r="BN34" i="2"/>
  <c r="BK34" i="2"/>
  <c r="BH34" i="2"/>
  <c r="BE34" i="2"/>
  <c r="BB34" i="2"/>
  <c r="AY34" i="2"/>
  <c r="AV34" i="2"/>
  <c r="AS34" i="2"/>
  <c r="AP34" i="2"/>
  <c r="AM34" i="2"/>
  <c r="AJ34" i="2"/>
  <c r="AG34" i="2"/>
  <c r="C34" i="2"/>
  <c r="B34" i="2"/>
  <c r="CF33" i="2"/>
  <c r="CC33" i="2"/>
  <c r="BZ33" i="2"/>
  <c r="BW33" i="2"/>
  <c r="BT33" i="2"/>
  <c r="BQ33" i="2"/>
  <c r="BN33" i="2"/>
  <c r="BK33" i="2"/>
  <c r="BH33" i="2"/>
  <c r="BE33" i="2"/>
  <c r="BB33" i="2"/>
  <c r="AY33" i="2"/>
  <c r="AV33" i="2"/>
  <c r="AS33" i="2"/>
  <c r="AP33" i="2"/>
  <c r="AN33" i="2"/>
  <c r="AM33" i="2"/>
  <c r="AK33" i="2"/>
  <c r="AJ33" i="2"/>
  <c r="AH33" i="2"/>
  <c r="AG33" i="2"/>
  <c r="AE33" i="2"/>
  <c r="C33" i="2"/>
  <c r="B33" i="2"/>
  <c r="CF32" i="2"/>
  <c r="CC32" i="2"/>
  <c r="BZ32" i="2"/>
  <c r="BW32" i="2"/>
  <c r="BT32" i="2"/>
  <c r="BQ32" i="2"/>
  <c r="BN32" i="2"/>
  <c r="BK32" i="2"/>
  <c r="BH32" i="2"/>
  <c r="BE32" i="2"/>
  <c r="BB32" i="2"/>
  <c r="AY32" i="2"/>
  <c r="AV32" i="2"/>
  <c r="AS32" i="2"/>
  <c r="AP32" i="2"/>
  <c r="AM32" i="2"/>
  <c r="AJ32" i="2"/>
  <c r="AG32" i="2"/>
  <c r="C32" i="2"/>
  <c r="AE32" i="2" s="1"/>
  <c r="B32" i="2"/>
  <c r="CF31" i="2"/>
  <c r="CC31" i="2"/>
  <c r="BZ31" i="2"/>
  <c r="BW31" i="2"/>
  <c r="BT31" i="2"/>
  <c r="BQ31" i="2"/>
  <c r="BN31" i="2"/>
  <c r="BK31" i="2"/>
  <c r="BH31" i="2"/>
  <c r="BE31" i="2"/>
  <c r="BB31" i="2"/>
  <c r="AY31" i="2"/>
  <c r="AV31" i="2"/>
  <c r="AS31" i="2"/>
  <c r="AP31" i="2"/>
  <c r="AM31" i="2"/>
  <c r="AJ31" i="2"/>
  <c r="AG31" i="2"/>
  <c r="C31" i="2"/>
  <c r="B31" i="2"/>
  <c r="CF30" i="2"/>
  <c r="CC30" i="2"/>
  <c r="BZ30" i="2"/>
  <c r="BW30" i="2"/>
  <c r="BT30" i="2"/>
  <c r="BQ30" i="2"/>
  <c r="BN30" i="2"/>
  <c r="BK30" i="2"/>
  <c r="BH30" i="2"/>
  <c r="BE30" i="2"/>
  <c r="BB30" i="2"/>
  <c r="AY30" i="2"/>
  <c r="AV30" i="2"/>
  <c r="AS30" i="2"/>
  <c r="AP30" i="2"/>
  <c r="AM30" i="2"/>
  <c r="AJ30" i="2"/>
  <c r="AG30" i="2"/>
  <c r="AE30" i="2"/>
  <c r="C30" i="2"/>
  <c r="B30" i="2"/>
  <c r="CF29" i="2"/>
  <c r="CC29" i="2"/>
  <c r="BZ29" i="2"/>
  <c r="BW29" i="2"/>
  <c r="BT29" i="2"/>
  <c r="BQ29" i="2"/>
  <c r="BN29" i="2"/>
  <c r="BK29" i="2"/>
  <c r="BH29" i="2"/>
  <c r="BE29" i="2"/>
  <c r="BB29" i="2"/>
  <c r="AY29" i="2"/>
  <c r="AV29" i="2"/>
  <c r="AS29" i="2"/>
  <c r="AP29" i="2"/>
  <c r="AM29" i="2"/>
  <c r="AJ29" i="2"/>
  <c r="AG29" i="2"/>
  <c r="AE29" i="2" s="1"/>
  <c r="C29" i="2"/>
  <c r="B29" i="2"/>
  <c r="CF28" i="2"/>
  <c r="CC28" i="2"/>
  <c r="BZ28" i="2"/>
  <c r="BW28" i="2"/>
  <c r="BT28" i="2"/>
  <c r="BQ28" i="2"/>
  <c r="BN28" i="2"/>
  <c r="BK28" i="2"/>
  <c r="BH28" i="2"/>
  <c r="BE28" i="2"/>
  <c r="BB28" i="2"/>
  <c r="AY28" i="2"/>
  <c r="AV28" i="2"/>
  <c r="AS28" i="2"/>
  <c r="AP28" i="2"/>
  <c r="AM28" i="2"/>
  <c r="AJ28" i="2"/>
  <c r="AG28" i="2"/>
  <c r="AE28" i="2"/>
  <c r="C28" i="2"/>
  <c r="B28" i="2"/>
  <c r="CF27" i="2"/>
  <c r="CC27" i="2"/>
  <c r="BZ27" i="2"/>
  <c r="BW27" i="2"/>
  <c r="BT27" i="2"/>
  <c r="BQ27" i="2"/>
  <c r="BN27" i="2"/>
  <c r="BK27" i="2"/>
  <c r="BH27" i="2"/>
  <c r="BE27" i="2"/>
  <c r="BB27" i="2"/>
  <c r="AY27" i="2"/>
  <c r="AV27" i="2"/>
  <c r="AS27" i="2"/>
  <c r="AP27" i="2"/>
  <c r="AM27" i="2"/>
  <c r="AJ27" i="2"/>
  <c r="AG27" i="2"/>
  <c r="AE27" i="2"/>
  <c r="C27" i="2"/>
  <c r="B27" i="2"/>
  <c r="CF26" i="2"/>
  <c r="CC26" i="2"/>
  <c r="BZ26" i="2"/>
  <c r="BW26" i="2"/>
  <c r="BT26" i="2"/>
  <c r="BQ26" i="2"/>
  <c r="BN26" i="2"/>
  <c r="BK26" i="2"/>
  <c r="BH26" i="2"/>
  <c r="BE26" i="2"/>
  <c r="BB26" i="2"/>
  <c r="AY26" i="2"/>
  <c r="AV26" i="2"/>
  <c r="AS26" i="2"/>
  <c r="AP26" i="2"/>
  <c r="AM26" i="2"/>
  <c r="AJ26" i="2"/>
  <c r="AG26" i="2"/>
  <c r="C26" i="2"/>
  <c r="B26" i="2"/>
  <c r="CF25" i="2"/>
  <c r="CC25" i="2"/>
  <c r="BZ25" i="2"/>
  <c r="BW25" i="2"/>
  <c r="BT25" i="2"/>
  <c r="BQ25" i="2"/>
  <c r="BN25" i="2"/>
  <c r="BK25" i="2"/>
  <c r="BH25" i="2"/>
  <c r="BE25" i="2"/>
  <c r="BB25" i="2"/>
  <c r="AY25" i="2"/>
  <c r="AV25" i="2"/>
  <c r="AS25" i="2"/>
  <c r="AP25" i="2"/>
  <c r="AM25" i="2"/>
  <c r="AJ25" i="2"/>
  <c r="AH25" i="2"/>
  <c r="AK25" i="2" s="1"/>
  <c r="AN25" i="2" s="1"/>
  <c r="AG25" i="2"/>
  <c r="C25" i="2"/>
  <c r="AE25" i="2" s="1"/>
  <c r="B25" i="2"/>
  <c r="CF24" i="2"/>
  <c r="CC24" i="2"/>
  <c r="BZ24" i="2"/>
  <c r="BW24" i="2"/>
  <c r="BT24" i="2"/>
  <c r="BQ24" i="2"/>
  <c r="BN24" i="2"/>
  <c r="BK24" i="2"/>
  <c r="BH24" i="2"/>
  <c r="BE24" i="2"/>
  <c r="BB24" i="2"/>
  <c r="AY24" i="2"/>
  <c r="AV24" i="2"/>
  <c r="AS24" i="2"/>
  <c r="AP24" i="2"/>
  <c r="AN24" i="2"/>
  <c r="AQ24" i="2" s="1"/>
  <c r="AM24" i="2"/>
  <c r="AJ24" i="2"/>
  <c r="AG24" i="2"/>
  <c r="C24" i="2"/>
  <c r="AE24" i="2" s="1"/>
  <c r="B24" i="2"/>
  <c r="CF23" i="2"/>
  <c r="CC23" i="2"/>
  <c r="BZ23" i="2"/>
  <c r="BW23" i="2"/>
  <c r="BT23" i="2"/>
  <c r="BQ23" i="2"/>
  <c r="BN23" i="2"/>
  <c r="BK23" i="2"/>
  <c r="BH23" i="2"/>
  <c r="BE23" i="2"/>
  <c r="BB23" i="2"/>
  <c r="AY23" i="2"/>
  <c r="AV23" i="2"/>
  <c r="AS23" i="2"/>
  <c r="AP23" i="2"/>
  <c r="AM23" i="2"/>
  <c r="AJ23" i="2"/>
  <c r="AG23" i="2"/>
  <c r="C23" i="2"/>
  <c r="AE23" i="2" s="1"/>
  <c r="B23" i="2"/>
  <c r="CF22" i="2"/>
  <c r="CC22" i="2"/>
  <c r="BZ22" i="2"/>
  <c r="BW22" i="2"/>
  <c r="BT22" i="2"/>
  <c r="BQ22" i="2"/>
  <c r="BN22" i="2"/>
  <c r="BK22" i="2"/>
  <c r="BH22" i="2"/>
  <c r="BE22" i="2"/>
  <c r="BB22" i="2"/>
  <c r="AY22" i="2"/>
  <c r="AV22" i="2"/>
  <c r="AS22" i="2"/>
  <c r="AP22" i="2"/>
  <c r="AM22" i="2"/>
  <c r="AJ22" i="2"/>
  <c r="AG22" i="2"/>
  <c r="C22" i="2"/>
  <c r="AE22" i="2" s="1"/>
  <c r="B22" i="2"/>
  <c r="CF21" i="2"/>
  <c r="CC21" i="2"/>
  <c r="BZ21" i="2"/>
  <c r="BW21" i="2"/>
  <c r="BT21" i="2"/>
  <c r="BQ21" i="2"/>
  <c r="BN21" i="2"/>
  <c r="BK21" i="2"/>
  <c r="BH21" i="2"/>
  <c r="BE21" i="2"/>
  <c r="BB21" i="2"/>
  <c r="AY21" i="2"/>
  <c r="AV21" i="2"/>
  <c r="AS21" i="2"/>
  <c r="AP21" i="2"/>
  <c r="AM21" i="2"/>
  <c r="AJ21" i="2"/>
  <c r="AG21" i="2"/>
  <c r="AE21" i="2" s="1"/>
  <c r="C21" i="2"/>
  <c r="B21" i="2"/>
  <c r="CF20" i="2"/>
  <c r="CC20" i="2"/>
  <c r="BZ20" i="2"/>
  <c r="BW20" i="2"/>
  <c r="BT20" i="2"/>
  <c r="BQ20" i="2"/>
  <c r="BN20" i="2"/>
  <c r="BK20" i="2"/>
  <c r="BH20" i="2"/>
  <c r="BE20" i="2"/>
  <c r="BB20" i="2"/>
  <c r="AY20" i="2"/>
  <c r="AV20" i="2"/>
  <c r="AS20" i="2"/>
  <c r="AP20" i="2"/>
  <c r="AM20" i="2"/>
  <c r="AJ20" i="2"/>
  <c r="AG20" i="2"/>
  <c r="AE20" i="2"/>
  <c r="C20" i="2"/>
  <c r="B20" i="2"/>
  <c r="CF19" i="2"/>
  <c r="CC19" i="2"/>
  <c r="BZ19" i="2"/>
  <c r="BW19" i="2"/>
  <c r="BT19" i="2"/>
  <c r="BQ19" i="2"/>
  <c r="BN19" i="2"/>
  <c r="BK19" i="2"/>
  <c r="BH19" i="2"/>
  <c r="BE19" i="2"/>
  <c r="BB19" i="2"/>
  <c r="AY19" i="2"/>
  <c r="AV19" i="2"/>
  <c r="AS19" i="2"/>
  <c r="AP19" i="2"/>
  <c r="AM19" i="2"/>
  <c r="AJ19" i="2"/>
  <c r="AG19" i="2"/>
  <c r="AE19" i="2"/>
  <c r="C19" i="2"/>
  <c r="B19" i="2"/>
  <c r="CF18" i="2"/>
  <c r="CC18" i="2"/>
  <c r="BZ18" i="2"/>
  <c r="BW18" i="2"/>
  <c r="BT18" i="2"/>
  <c r="BQ18" i="2"/>
  <c r="BN18" i="2"/>
  <c r="BK18" i="2"/>
  <c r="BH18" i="2"/>
  <c r="BE18" i="2"/>
  <c r="BB18" i="2"/>
  <c r="AY18" i="2"/>
  <c r="AV18" i="2"/>
  <c r="AS18" i="2"/>
  <c r="AP18" i="2"/>
  <c r="AM18" i="2"/>
  <c r="AJ18" i="2"/>
  <c r="AG18" i="2"/>
  <c r="AE18" i="2"/>
  <c r="C18" i="2"/>
  <c r="B18" i="2"/>
  <c r="CF17" i="2"/>
  <c r="CC17" i="2"/>
  <c r="BZ17" i="2"/>
  <c r="BW17" i="2"/>
  <c r="BT17" i="2"/>
  <c r="BQ17" i="2"/>
  <c r="BN17" i="2"/>
  <c r="BK17" i="2"/>
  <c r="BH17" i="2"/>
  <c r="BE17" i="2"/>
  <c r="BB17" i="2"/>
  <c r="AY17" i="2"/>
  <c r="AV17" i="2"/>
  <c r="AS17" i="2"/>
  <c r="AP17" i="2"/>
  <c r="AM17" i="2"/>
  <c r="AJ17" i="2"/>
  <c r="AG17" i="2"/>
  <c r="C17" i="2"/>
  <c r="AE17" i="2" s="1"/>
  <c r="B17" i="2"/>
  <c r="CF16" i="2"/>
  <c r="CC16" i="2"/>
  <c r="BZ16" i="2"/>
  <c r="BW16" i="2"/>
  <c r="BT16" i="2"/>
  <c r="BQ16" i="2"/>
  <c r="BN16" i="2"/>
  <c r="BK16" i="2"/>
  <c r="BH16" i="2"/>
  <c r="BE16" i="2"/>
  <c r="BB16" i="2"/>
  <c r="AY16" i="2"/>
  <c r="AV16" i="2"/>
  <c r="AS16" i="2"/>
  <c r="AP16" i="2"/>
  <c r="AM16" i="2"/>
  <c r="AJ16" i="2"/>
  <c r="AG16" i="2"/>
  <c r="C16" i="2"/>
  <c r="AE16" i="2" s="1"/>
  <c r="B16" i="2"/>
  <c r="CF15" i="2"/>
  <c r="CC15" i="2"/>
  <c r="BZ15" i="2"/>
  <c r="BW15" i="2"/>
  <c r="BT15" i="2"/>
  <c r="BQ15" i="2"/>
  <c r="BN15" i="2"/>
  <c r="BK15" i="2"/>
  <c r="BH15" i="2"/>
  <c r="BE15" i="2"/>
  <c r="BB15" i="2"/>
  <c r="AY15" i="2"/>
  <c r="AV15" i="2"/>
  <c r="AS15" i="2"/>
  <c r="AP15" i="2"/>
  <c r="AM15" i="2"/>
  <c r="AJ15" i="2"/>
  <c r="AG15" i="2"/>
  <c r="C15" i="2"/>
  <c r="AE15" i="2" s="1"/>
  <c r="B15" i="2"/>
  <c r="CF14" i="2"/>
  <c r="CC14" i="2"/>
  <c r="BZ14" i="2"/>
  <c r="BW14" i="2"/>
  <c r="BT14" i="2"/>
  <c r="BQ14" i="2"/>
  <c r="BN14" i="2"/>
  <c r="BK14" i="2"/>
  <c r="BH14" i="2"/>
  <c r="BE14" i="2"/>
  <c r="BB14" i="2"/>
  <c r="AY14" i="2"/>
  <c r="AV14" i="2"/>
  <c r="AS14" i="2"/>
  <c r="AP14" i="2"/>
  <c r="AM14" i="2"/>
  <c r="AJ14" i="2"/>
  <c r="AG14" i="2"/>
  <c r="C14" i="2"/>
  <c r="AE14" i="2" s="1"/>
  <c r="B14" i="2"/>
  <c r="CF13" i="2"/>
  <c r="CC13" i="2"/>
  <c r="BZ13" i="2"/>
  <c r="BW13" i="2"/>
  <c r="BT13" i="2"/>
  <c r="BQ13" i="2"/>
  <c r="BN13" i="2"/>
  <c r="BK13" i="2"/>
  <c r="BH13" i="2"/>
  <c r="BE13" i="2"/>
  <c r="BB13" i="2"/>
  <c r="AY13" i="2"/>
  <c r="AV13" i="2"/>
  <c r="AS13" i="2"/>
  <c r="AP13" i="2"/>
  <c r="AM13" i="2"/>
  <c r="AJ13" i="2"/>
  <c r="AG13" i="2"/>
  <c r="AE13" i="2"/>
  <c r="C13" i="2"/>
  <c r="B13" i="2"/>
  <c r="CF12" i="2"/>
  <c r="CC12" i="2"/>
  <c r="BZ12" i="2"/>
  <c r="BW12" i="2"/>
  <c r="BT12" i="2"/>
  <c r="BQ12" i="2"/>
  <c r="BN12" i="2"/>
  <c r="BK12" i="2"/>
  <c r="BH12" i="2"/>
  <c r="BE12" i="2"/>
  <c r="BB12" i="2"/>
  <c r="AY12" i="2"/>
  <c r="AV12" i="2"/>
  <c r="AS12" i="2"/>
  <c r="AP12" i="2"/>
  <c r="AM12" i="2"/>
  <c r="AJ12" i="2"/>
  <c r="AH12" i="2"/>
  <c r="AG12" i="2"/>
  <c r="AE12" i="2"/>
  <c r="C12" i="2"/>
  <c r="B12" i="2"/>
  <c r="CF11" i="2"/>
  <c r="CC11" i="2"/>
  <c r="BZ11" i="2"/>
  <c r="BW11" i="2"/>
  <c r="BT11" i="2"/>
  <c r="BQ11" i="2"/>
  <c r="BN11" i="2"/>
  <c r="BK11" i="2"/>
  <c r="BH11" i="2"/>
  <c r="BE11" i="2"/>
  <c r="BB11" i="2"/>
  <c r="AY11" i="2"/>
  <c r="AV11" i="2"/>
  <c r="AS11" i="2"/>
  <c r="AP11" i="2"/>
  <c r="AM11" i="2"/>
  <c r="AJ11" i="2"/>
  <c r="AG11" i="2"/>
  <c r="AE11" i="2"/>
  <c r="C11" i="2"/>
  <c r="B11" i="2"/>
  <c r="CF10" i="2"/>
  <c r="CC10" i="2"/>
  <c r="BZ10" i="2"/>
  <c r="BW10" i="2"/>
  <c r="BT10" i="2"/>
  <c r="BQ10" i="2"/>
  <c r="BN10" i="2"/>
  <c r="BK10" i="2"/>
  <c r="BH10" i="2"/>
  <c r="BE10" i="2"/>
  <c r="BB10" i="2"/>
  <c r="AY10" i="2"/>
  <c r="AV10" i="2"/>
  <c r="AS10" i="2"/>
  <c r="AP10" i="2"/>
  <c r="AM10" i="2"/>
  <c r="AJ10" i="2"/>
  <c r="AG10" i="2"/>
  <c r="AE10" i="2"/>
  <c r="C10" i="2"/>
  <c r="B10" i="2"/>
  <c r="CF9" i="2"/>
  <c r="CC9" i="2"/>
  <c r="BZ9" i="2"/>
  <c r="BW9" i="2"/>
  <c r="BT9" i="2"/>
  <c r="BQ9" i="2"/>
  <c r="BN9" i="2"/>
  <c r="BK9" i="2"/>
  <c r="BH9" i="2"/>
  <c r="BE9" i="2"/>
  <c r="BB9" i="2"/>
  <c r="AY9" i="2"/>
  <c r="AV9" i="2"/>
  <c r="AS9" i="2"/>
  <c r="AP9" i="2"/>
  <c r="AM9" i="2"/>
  <c r="AJ9" i="2"/>
  <c r="AG9" i="2"/>
  <c r="C9" i="2"/>
  <c r="AE9" i="2" s="1"/>
  <c r="B9" i="2"/>
  <c r="CF8" i="2"/>
  <c r="CC8" i="2"/>
  <c r="BZ8" i="2"/>
  <c r="BW8" i="2"/>
  <c r="BT8" i="2"/>
  <c r="BQ8" i="2"/>
  <c r="BN8" i="2"/>
  <c r="BK8" i="2"/>
  <c r="BH8" i="2"/>
  <c r="BE8" i="2"/>
  <c r="BB8" i="2"/>
  <c r="AY8" i="2"/>
  <c r="AV8" i="2"/>
  <c r="AS8" i="2"/>
  <c r="AP8" i="2"/>
  <c r="AN8" i="2"/>
  <c r="AQ8" i="2" s="1"/>
  <c r="AT8" i="2" s="1"/>
  <c r="AW8" i="2" s="1"/>
  <c r="AZ8" i="2" s="1"/>
  <c r="AM8" i="2"/>
  <c r="AJ8" i="2"/>
  <c r="AH8" i="2"/>
  <c r="AK8" i="2" s="1"/>
  <c r="AG8" i="2"/>
  <c r="C8" i="2"/>
  <c r="AE8" i="2" s="1"/>
  <c r="B8" i="2"/>
  <c r="CF7" i="2"/>
  <c r="CC7" i="2"/>
  <c r="BZ7" i="2"/>
  <c r="BW7" i="2"/>
  <c r="BT7" i="2"/>
  <c r="BQ7" i="2"/>
  <c r="BN7" i="2"/>
  <c r="BK7" i="2"/>
  <c r="BH7" i="2"/>
  <c r="BE7" i="2"/>
  <c r="BB7" i="2"/>
  <c r="AY7" i="2"/>
  <c r="AV7" i="2"/>
  <c r="AS7" i="2"/>
  <c r="AP7" i="2"/>
  <c r="AM7" i="2"/>
  <c r="AJ7" i="2"/>
  <c r="AG7" i="2"/>
  <c r="C7" i="2"/>
  <c r="AE7" i="2" s="1"/>
  <c r="B7" i="2"/>
  <c r="CF6" i="2"/>
  <c r="CC6" i="2"/>
  <c r="BZ6" i="2"/>
  <c r="BW6" i="2"/>
  <c r="BT6" i="2"/>
  <c r="BQ6" i="2"/>
  <c r="BN6" i="2"/>
  <c r="BK6" i="2"/>
  <c r="BH6" i="2"/>
  <c r="BE6" i="2"/>
  <c r="BB6" i="2"/>
  <c r="AY6" i="2"/>
  <c r="AV6" i="2"/>
  <c r="AS6" i="2"/>
  <c r="AP6" i="2"/>
  <c r="AM6" i="2"/>
  <c r="AJ6" i="2"/>
  <c r="AG6" i="2"/>
  <c r="AE6" i="2"/>
  <c r="C6" i="2"/>
  <c r="B6" i="2"/>
  <c r="CF5" i="2"/>
  <c r="CC5" i="2"/>
  <c r="BZ5" i="2"/>
  <c r="BW5" i="2"/>
  <c r="BT5" i="2"/>
  <c r="BQ5" i="2"/>
  <c r="BN5" i="2"/>
  <c r="BK5" i="2"/>
  <c r="BH5" i="2"/>
  <c r="BE5" i="2"/>
  <c r="BB5" i="2"/>
  <c r="AY5" i="2"/>
  <c r="AV5" i="2"/>
  <c r="AS5" i="2"/>
  <c r="AP5" i="2"/>
  <c r="AM5" i="2"/>
  <c r="AJ5" i="2"/>
  <c r="AG5" i="2"/>
  <c r="C5" i="2"/>
  <c r="AE5" i="2" s="1"/>
  <c r="B5" i="2"/>
  <c r="CF4" i="2"/>
  <c r="CC4" i="2"/>
  <c r="BZ4" i="2"/>
  <c r="BW4" i="2"/>
  <c r="BT4" i="2"/>
  <c r="BQ4" i="2"/>
  <c r="BQ79" i="2" s="1"/>
  <c r="BN4" i="2"/>
  <c r="BK4" i="2"/>
  <c r="BH4" i="2"/>
  <c r="BE4" i="2"/>
  <c r="BB4" i="2"/>
  <c r="BB79" i="2" s="1"/>
  <c r="AY4" i="2"/>
  <c r="AV4" i="2"/>
  <c r="AS4" i="2"/>
  <c r="AP4" i="2"/>
  <c r="AM4" i="2"/>
  <c r="AJ4" i="2"/>
  <c r="AG4" i="2"/>
  <c r="AE4" i="2" s="1"/>
  <c r="C4" i="2"/>
  <c r="B4" i="2"/>
  <c r="AH2" i="2"/>
  <c r="B3" i="1"/>
  <c r="C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Y4" i="1"/>
  <c r="E9" i="1"/>
  <c r="F9" i="1"/>
  <c r="H9" i="1"/>
  <c r="E10" i="1"/>
  <c r="H10" i="1"/>
  <c r="T10" i="1"/>
  <c r="E11" i="1"/>
  <c r="F11" i="1"/>
  <c r="H11" i="1"/>
  <c r="Q11" i="1"/>
  <c r="T11" i="1"/>
  <c r="E12" i="1"/>
  <c r="F12" i="1"/>
  <c r="H12" i="1"/>
  <c r="Q12" i="1"/>
  <c r="T12" i="1"/>
  <c r="E13" i="1"/>
  <c r="F13" i="1"/>
  <c r="H13" i="1"/>
  <c r="Q13" i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R59" i="1"/>
  <c r="R20" i="1" l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M7" i="2"/>
  <c r="BC8" i="2"/>
  <c r="BF8" i="2" s="1"/>
  <c r="BI8" i="2" s="1"/>
  <c r="BL8" i="2" s="1"/>
  <c r="BO8" i="2" s="1"/>
  <c r="BR8" i="2" s="1"/>
  <c r="BU8" i="2" s="1"/>
  <c r="BX8" i="2" s="1"/>
  <c r="CA8" i="2" s="1"/>
  <c r="CD8" i="2" s="1"/>
  <c r="Q8" i="2"/>
  <c r="AH6" i="2"/>
  <c r="AH17" i="2"/>
  <c r="AQ25" i="2"/>
  <c r="CC79" i="2"/>
  <c r="W7" i="2"/>
  <c r="AH14" i="2"/>
  <c r="AH29" i="2"/>
  <c r="AH21" i="2"/>
  <c r="AK21" i="2" s="1"/>
  <c r="AN21" i="2" s="1"/>
  <c r="AQ21" i="2" s="1"/>
  <c r="AT21" i="2" s="1"/>
  <c r="AW21" i="2" s="1"/>
  <c r="AZ21" i="2" s="1"/>
  <c r="BC21" i="2" s="1"/>
  <c r="BF21" i="2" s="1"/>
  <c r="BI21" i="2" s="1"/>
  <c r="BL21" i="2" s="1"/>
  <c r="BO21" i="2" s="1"/>
  <c r="BR21" i="2" s="1"/>
  <c r="BU21" i="2" s="1"/>
  <c r="BX21" i="2" s="1"/>
  <c r="CA21" i="2" s="1"/>
  <c r="CD21" i="2" s="1"/>
  <c r="Y21" i="2"/>
  <c r="E21" i="2"/>
  <c r="AB21" i="2"/>
  <c r="D21" i="2"/>
  <c r="U21" i="2"/>
  <c r="AH4" i="2"/>
  <c r="AH28" i="2"/>
  <c r="AH37" i="2"/>
  <c r="AP79" i="2"/>
  <c r="AH5" i="2"/>
  <c r="AK12" i="2"/>
  <c r="AH32" i="2"/>
  <c r="AK32" i="2" s="1"/>
  <c r="AN32" i="2" s="1"/>
  <c r="AQ32" i="2" s="1"/>
  <c r="AT32" i="2" s="1"/>
  <c r="AW32" i="2" s="1"/>
  <c r="AZ32" i="2" s="1"/>
  <c r="BC32" i="2" s="1"/>
  <c r="BF32" i="2" s="1"/>
  <c r="BI32" i="2" s="1"/>
  <c r="BL32" i="2" s="1"/>
  <c r="BO32" i="2" s="1"/>
  <c r="BR32" i="2" s="1"/>
  <c r="BU32" i="2" s="1"/>
  <c r="BX32" i="2" s="1"/>
  <c r="CA32" i="2" s="1"/>
  <c r="CD32" i="2" s="1"/>
  <c r="Y32" i="2"/>
  <c r="E32" i="2"/>
  <c r="T32" i="2"/>
  <c r="G32" i="2"/>
  <c r="O32" i="2"/>
  <c r="P32" i="2"/>
  <c r="J32" i="2"/>
  <c r="BQ82" i="2"/>
  <c r="BQ80" i="2" s="1"/>
  <c r="BQ81" i="2" s="1"/>
  <c r="AH7" i="2"/>
  <c r="AK7" i="2" s="1"/>
  <c r="AN7" i="2" s="1"/>
  <c r="AQ7" i="2" s="1"/>
  <c r="AT7" i="2" s="1"/>
  <c r="AW7" i="2" s="1"/>
  <c r="AZ7" i="2" s="1"/>
  <c r="BC7" i="2" s="1"/>
  <c r="BF7" i="2" s="1"/>
  <c r="BI7" i="2" s="1"/>
  <c r="BL7" i="2" s="1"/>
  <c r="BO7" i="2" s="1"/>
  <c r="BR7" i="2" s="1"/>
  <c r="BU7" i="2" s="1"/>
  <c r="BX7" i="2" s="1"/>
  <c r="CA7" i="2" s="1"/>
  <c r="CD7" i="2" s="1"/>
  <c r="Y7" i="2"/>
  <c r="Q7" i="2"/>
  <c r="I7" i="2"/>
  <c r="X7" i="2"/>
  <c r="H7" i="2"/>
  <c r="P7" i="2"/>
  <c r="V7" i="2"/>
  <c r="L7" i="2"/>
  <c r="J7" i="2"/>
  <c r="AC7" i="2"/>
  <c r="G7" i="2"/>
  <c r="E7" i="2"/>
  <c r="U7" i="2"/>
  <c r="K7" i="2"/>
  <c r="AD7" i="2"/>
  <c r="T7" i="2"/>
  <c r="S7" i="2"/>
  <c r="AB7" i="2"/>
  <c r="R7" i="2"/>
  <c r="F7" i="2"/>
  <c r="AA7" i="2"/>
  <c r="O7" i="2"/>
  <c r="BB82" i="2"/>
  <c r="BB80" i="2" s="1"/>
  <c r="BB81" i="2" s="1"/>
  <c r="R8" i="2"/>
  <c r="Z7" i="2"/>
  <c r="K8" i="2"/>
  <c r="S8" i="2"/>
  <c r="AH39" i="2"/>
  <c r="AK39" i="2" s="1"/>
  <c r="AN39" i="2" s="1"/>
  <c r="AQ39" i="2" s="1"/>
  <c r="AT39" i="2" s="1"/>
  <c r="AW39" i="2" s="1"/>
  <c r="AZ39" i="2" s="1"/>
  <c r="BC39" i="2" s="1"/>
  <c r="BF39" i="2" s="1"/>
  <c r="BI39" i="2" s="1"/>
  <c r="BL39" i="2" s="1"/>
  <c r="BO39" i="2" s="1"/>
  <c r="BR39" i="2" s="1"/>
  <c r="BU39" i="2" s="1"/>
  <c r="BX39" i="2" s="1"/>
  <c r="CA39" i="2" s="1"/>
  <c r="CD39" i="2" s="1"/>
  <c r="X39" i="2"/>
  <c r="O39" i="2"/>
  <c r="E39" i="2"/>
  <c r="AB39" i="2"/>
  <c r="P39" i="2"/>
  <c r="N39" i="2"/>
  <c r="K39" i="2"/>
  <c r="H39" i="2"/>
  <c r="AH15" i="2"/>
  <c r="AH27" i="2"/>
  <c r="AA32" i="2"/>
  <c r="BE79" i="2"/>
  <c r="AH22" i="2"/>
  <c r="E56" i="2"/>
  <c r="Q56" i="2"/>
  <c r="AH56" i="2"/>
  <c r="AK56" i="2" s="1"/>
  <c r="AN56" i="2" s="1"/>
  <c r="AQ56" i="2" s="1"/>
  <c r="AT56" i="2" s="1"/>
  <c r="AW56" i="2" s="1"/>
  <c r="AZ56" i="2" s="1"/>
  <c r="BC56" i="2" s="1"/>
  <c r="BF56" i="2" s="1"/>
  <c r="BI56" i="2" s="1"/>
  <c r="BL56" i="2" s="1"/>
  <c r="BO56" i="2" s="1"/>
  <c r="BR56" i="2" s="1"/>
  <c r="BU56" i="2" s="1"/>
  <c r="BX56" i="2" s="1"/>
  <c r="CA56" i="2" s="1"/>
  <c r="CD56" i="2" s="1"/>
  <c r="AS79" i="2"/>
  <c r="J8" i="2"/>
  <c r="Q24" i="2"/>
  <c r="AH41" i="2"/>
  <c r="AG79" i="2"/>
  <c r="AH18" i="2"/>
  <c r="AE36" i="2"/>
  <c r="BK79" i="2"/>
  <c r="U24" i="2"/>
  <c r="AH35" i="2"/>
  <c r="AH38" i="2"/>
  <c r="BZ79" i="2"/>
  <c r="O8" i="2"/>
  <c r="G8" i="2"/>
  <c r="AH10" i="2"/>
  <c r="AH16" i="2"/>
  <c r="D24" i="2"/>
  <c r="AT24" i="2"/>
  <c r="AW24" i="2" s="1"/>
  <c r="AZ24" i="2" s="1"/>
  <c r="BC24" i="2" s="1"/>
  <c r="BF24" i="2" s="1"/>
  <c r="BI24" i="2" s="1"/>
  <c r="BL24" i="2" s="1"/>
  <c r="BO24" i="2" s="1"/>
  <c r="BR24" i="2" s="1"/>
  <c r="BU24" i="2" s="1"/>
  <c r="BX24" i="2" s="1"/>
  <c r="CA24" i="2" s="1"/>
  <c r="CD24" i="2" s="1"/>
  <c r="AE26" i="2"/>
  <c r="AQ33" i="2"/>
  <c r="BW79" i="2"/>
  <c r="AH9" i="2"/>
  <c r="AH19" i="2"/>
  <c r="X24" i="2"/>
  <c r="P24" i="2"/>
  <c r="G24" i="2"/>
  <c r="V24" i="2"/>
  <c r="N24" i="2"/>
  <c r="F24" i="2"/>
  <c r="AH24" i="2"/>
  <c r="W24" i="2" s="1"/>
  <c r="S24" i="2"/>
  <c r="AK48" i="2"/>
  <c r="AN48" i="2" s="1"/>
  <c r="AQ48" i="2" s="1"/>
  <c r="AT48" i="2" s="1"/>
  <c r="AW48" i="2" s="1"/>
  <c r="AZ48" i="2" s="1"/>
  <c r="BC48" i="2" s="1"/>
  <c r="BF48" i="2" s="1"/>
  <c r="BI48" i="2" s="1"/>
  <c r="BL48" i="2" s="1"/>
  <c r="BO48" i="2" s="1"/>
  <c r="BR48" i="2" s="1"/>
  <c r="BU48" i="2" s="1"/>
  <c r="BX48" i="2" s="1"/>
  <c r="CA48" i="2" s="1"/>
  <c r="CD48" i="2" s="1"/>
  <c r="W48" i="2"/>
  <c r="AY79" i="2"/>
  <c r="AH78" i="2"/>
  <c r="AK2" i="2"/>
  <c r="AM79" i="2"/>
  <c r="BN79" i="2"/>
  <c r="AH11" i="2"/>
  <c r="AH20" i="2"/>
  <c r="Z24" i="2"/>
  <c r="AH60" i="2"/>
  <c r="AK60" i="2" s="1"/>
  <c r="AN60" i="2" s="1"/>
  <c r="AQ60" i="2" s="1"/>
  <c r="AT60" i="2" s="1"/>
  <c r="AW60" i="2" s="1"/>
  <c r="AZ60" i="2" s="1"/>
  <c r="BC60" i="2" s="1"/>
  <c r="BF60" i="2" s="1"/>
  <c r="BI60" i="2" s="1"/>
  <c r="BL60" i="2" s="1"/>
  <c r="BO60" i="2" s="1"/>
  <c r="BR60" i="2" s="1"/>
  <c r="BU60" i="2" s="1"/>
  <c r="BX60" i="2" s="1"/>
  <c r="CA60" i="2" s="1"/>
  <c r="CD60" i="2" s="1"/>
  <c r="Y60" i="2"/>
  <c r="I60" i="2"/>
  <c r="W60" i="2"/>
  <c r="N60" i="2"/>
  <c r="E60" i="2"/>
  <c r="T60" i="2"/>
  <c r="K60" i="2"/>
  <c r="S60" i="2"/>
  <c r="J60" i="2"/>
  <c r="X60" i="2"/>
  <c r="H60" i="2"/>
  <c r="G60" i="2"/>
  <c r="P60" i="2"/>
  <c r="R60" i="2"/>
  <c r="O60" i="2"/>
  <c r="AD60" i="2"/>
  <c r="AA60" i="2"/>
  <c r="F60" i="2"/>
  <c r="BS92" i="2"/>
  <c r="AU92" i="2"/>
  <c r="BY92" i="2"/>
  <c r="AX92" i="2"/>
  <c r="BM92" i="2"/>
  <c r="AL92" i="2"/>
  <c r="BJ92" i="2"/>
  <c r="AI92" i="2"/>
  <c r="CB92" i="2"/>
  <c r="AF92" i="2"/>
  <c r="BG92" i="2"/>
  <c r="BD92" i="2"/>
  <c r="BV92" i="2"/>
  <c r="AR92" i="2"/>
  <c r="AO92" i="2"/>
  <c r="CE92" i="2"/>
  <c r="BP92" i="2"/>
  <c r="BA92" i="2"/>
  <c r="AH30" i="2"/>
  <c r="D60" i="2"/>
  <c r="BH79" i="2"/>
  <c r="CF79" i="2"/>
  <c r="AH13" i="2"/>
  <c r="AH23" i="2"/>
  <c r="AE42" i="2"/>
  <c r="AH51" i="2"/>
  <c r="L60" i="2"/>
  <c r="BV80" i="2"/>
  <c r="AX80" i="2"/>
  <c r="AO80" i="2"/>
  <c r="AF80" i="2"/>
  <c r="BY80" i="2"/>
  <c r="BP80" i="2"/>
  <c r="BG80" i="2"/>
  <c r="BM80" i="2"/>
  <c r="BJ80" i="2"/>
  <c r="AU80" i="2"/>
  <c r="CB80" i="2"/>
  <c r="BD80" i="2"/>
  <c r="AL80" i="2"/>
  <c r="BS80" i="2"/>
  <c r="AR80" i="2"/>
  <c r="AI80" i="2"/>
  <c r="CE80" i="2"/>
  <c r="BA80" i="2"/>
  <c r="AJ79" i="2"/>
  <c r="AV79" i="2"/>
  <c r="BT79" i="2"/>
  <c r="C79" i="2"/>
  <c r="AH52" i="2"/>
  <c r="AH58" i="2"/>
  <c r="AH59" i="2"/>
  <c r="Z60" i="2"/>
  <c r="BJ93" i="2"/>
  <c r="AL93" i="2"/>
  <c r="BV93" i="2"/>
  <c r="AU93" i="2"/>
  <c r="BM93" i="2"/>
  <c r="AI93" i="2"/>
  <c r="BG93" i="2"/>
  <c r="AF93" i="2"/>
  <c r="BP93" i="2"/>
  <c r="AX93" i="2"/>
  <c r="CE93" i="2"/>
  <c r="AR93" i="2"/>
  <c r="CB93" i="2"/>
  <c r="BD93" i="2"/>
  <c r="BA93" i="2"/>
  <c r="BY93" i="2"/>
  <c r="BS93" i="2"/>
  <c r="AO93" i="2"/>
  <c r="AE31" i="2"/>
  <c r="AE40" i="2"/>
  <c r="AH50" i="2"/>
  <c r="X48" i="2"/>
  <c r="P48" i="2"/>
  <c r="T48" i="2"/>
  <c r="L48" i="2"/>
  <c r="N48" i="2"/>
  <c r="Z48" i="2"/>
  <c r="AH73" i="2"/>
  <c r="AH43" i="2"/>
  <c r="AE46" i="2"/>
  <c r="AK53" i="2"/>
  <c r="BS101" i="2"/>
  <c r="AU101" i="2"/>
  <c r="BJ101" i="2"/>
  <c r="AL101" i="2"/>
  <c r="CB101" i="2"/>
  <c r="AX101" i="2"/>
  <c r="BP101" i="2"/>
  <c r="AI101" i="2"/>
  <c r="BM101" i="2"/>
  <c r="AF101" i="2"/>
  <c r="BY101" i="2"/>
  <c r="BD101" i="2"/>
  <c r="BA101" i="2"/>
  <c r="AO101" i="2"/>
  <c r="CE101" i="2"/>
  <c r="BV101" i="2"/>
  <c r="BG101" i="2"/>
  <c r="AE34" i="2"/>
  <c r="AH64" i="2"/>
  <c r="AK71" i="2"/>
  <c r="AH55" i="2"/>
  <c r="AH63" i="2"/>
  <c r="AH47" i="2"/>
  <c r="AE57" i="2"/>
  <c r="AK65" i="2"/>
  <c r="AH67" i="2"/>
  <c r="AH72" i="2"/>
  <c r="AH44" i="2"/>
  <c r="AH45" i="2"/>
  <c r="AH68" i="2"/>
  <c r="AH69" i="2"/>
  <c r="AK61" i="2"/>
  <c r="AH70" i="2"/>
  <c r="AK74" i="2"/>
  <c r="AK75" i="2"/>
  <c r="AN77" i="2"/>
  <c r="AE49" i="2"/>
  <c r="AE54" i="2"/>
  <c r="BM90" i="2"/>
  <c r="AO90" i="2"/>
  <c r="CB90" i="2"/>
  <c r="BA90" i="2"/>
  <c r="BS90" i="2"/>
  <c r="AR90" i="2"/>
  <c r="BP90" i="2"/>
  <c r="AL90" i="2"/>
  <c r="BG90" i="2"/>
  <c r="AU90" i="2"/>
  <c r="CE90" i="2"/>
  <c r="AI90" i="2"/>
  <c r="BV90" i="2"/>
  <c r="AX90" i="2"/>
  <c r="AF90" i="2"/>
  <c r="BM99" i="2"/>
  <c r="AO99" i="2"/>
  <c r="CB99" i="2"/>
  <c r="BD99" i="2"/>
  <c r="AF99" i="2"/>
  <c r="BP99" i="2"/>
  <c r="AI99" i="2"/>
  <c r="BA99" i="2"/>
  <c r="CE99" i="2"/>
  <c r="AX99" i="2"/>
  <c r="BJ99" i="2"/>
  <c r="AR99" i="2"/>
  <c r="AL99" i="2"/>
  <c r="AE62" i="2"/>
  <c r="AH76" i="2"/>
  <c r="BP87" i="2"/>
  <c r="AR87" i="2"/>
  <c r="BG87" i="2"/>
  <c r="AF87" i="2"/>
  <c r="BY87" i="2"/>
  <c r="AX87" i="2"/>
  <c r="BV87" i="2"/>
  <c r="AU87" i="2"/>
  <c r="BM87" i="2"/>
  <c r="BA87" i="2"/>
  <c r="AO87" i="2"/>
  <c r="AU99" i="2"/>
  <c r="BP104" i="2"/>
  <c r="AR104" i="2"/>
  <c r="CE104" i="2"/>
  <c r="BG104" i="2"/>
  <c r="AI104" i="2"/>
  <c r="CB104" i="2"/>
  <c r="BD104" i="2"/>
  <c r="AF104" i="2"/>
  <c r="BJ104" i="2"/>
  <c r="AU104" i="2"/>
  <c r="BY104" i="2"/>
  <c r="AO104" i="2"/>
  <c r="BV104" i="2"/>
  <c r="BA104" i="2"/>
  <c r="AX104" i="2"/>
  <c r="BV99" i="2"/>
  <c r="BM79" i="2"/>
  <c r="AO79" i="2"/>
  <c r="AF79" i="2"/>
  <c r="BY79" i="2"/>
  <c r="BP79" i="2"/>
  <c r="BG79" i="2"/>
  <c r="AX79" i="2"/>
  <c r="BD97" i="2"/>
  <c r="AE66" i="2"/>
  <c r="AR79" i="2"/>
  <c r="CB79" i="2"/>
  <c r="BV81" i="2"/>
  <c r="AX81" i="2"/>
  <c r="BY81" i="2"/>
  <c r="BP81" i="2"/>
  <c r="BG81" i="2"/>
  <c r="AO81" i="2"/>
  <c r="BA81" i="2"/>
  <c r="CB91" i="2"/>
  <c r="BD91" i="2"/>
  <c r="AF91" i="2"/>
  <c r="BY91" i="2"/>
  <c r="AX91" i="2"/>
  <c r="BP91" i="2"/>
  <c r="AO91" i="2"/>
  <c r="BM91" i="2"/>
  <c r="AL91" i="2"/>
  <c r="BV91" i="2"/>
  <c r="CE97" i="2"/>
  <c r="BG97" i="2"/>
  <c r="AI97" i="2"/>
  <c r="BV97" i="2"/>
  <c r="AX97" i="2"/>
  <c r="BA97" i="2"/>
  <c r="BS97" i="2"/>
  <c r="AO97" i="2"/>
  <c r="BP97" i="2"/>
  <c r="AL97" i="2"/>
  <c r="CB97" i="2"/>
  <c r="CB83" i="2"/>
  <c r="BD83" i="2"/>
  <c r="AF83" i="2"/>
  <c r="BG83" i="2"/>
  <c r="BS84" i="2"/>
  <c r="AU84" i="2"/>
  <c r="BD84" i="2"/>
  <c r="CE84" i="2"/>
  <c r="AR88" i="2"/>
  <c r="BS88" i="2"/>
  <c r="AO89" i="2"/>
  <c r="BP89" i="2"/>
  <c r="BP96" i="2"/>
  <c r="AR96" i="2"/>
  <c r="CE96" i="2"/>
  <c r="BG96" i="2"/>
  <c r="AI96" i="2"/>
  <c r="BJ96" i="2"/>
  <c r="AR98" i="2"/>
  <c r="BY98" i="2"/>
  <c r="AI83" i="2"/>
  <c r="BJ83" i="2"/>
  <c r="AF84" i="2"/>
  <c r="BG84" i="2"/>
  <c r="BJ85" i="2"/>
  <c r="AL85" i="2"/>
  <c r="BD85" i="2"/>
  <c r="CE85" i="2"/>
  <c r="AU88" i="2"/>
  <c r="AR89" i="2"/>
  <c r="AF96" i="2"/>
  <c r="BM96" i="2"/>
  <c r="AU98" i="2"/>
  <c r="CB100" i="2"/>
  <c r="BD100" i="2"/>
  <c r="AF100" i="2"/>
  <c r="BS100" i="2"/>
  <c r="AU100" i="2"/>
  <c r="BJ100" i="2"/>
  <c r="CE105" i="2"/>
  <c r="BG105" i="2"/>
  <c r="AI105" i="2"/>
  <c r="BV105" i="2"/>
  <c r="AX105" i="2"/>
  <c r="BS105" i="2"/>
  <c r="AU105" i="2"/>
  <c r="BM105" i="2"/>
  <c r="CE88" i="2"/>
  <c r="BG88" i="2"/>
  <c r="AI88" i="2"/>
  <c r="BD88" i="2"/>
  <c r="BV89" i="2"/>
  <c r="AX89" i="2"/>
  <c r="BD89" i="2"/>
  <c r="CE89" i="2"/>
  <c r="BV98" i="2"/>
  <c r="AX98" i="2"/>
  <c r="BM98" i="2"/>
  <c r="AO98" i="2"/>
  <c r="BG98" i="2"/>
  <c r="AO105" i="2"/>
  <c r="CB105" i="2"/>
  <c r="BA86" i="2"/>
  <c r="BA94" i="2"/>
  <c r="AR95" i="2"/>
  <c r="BP95" i="2"/>
  <c r="BA102" i="2"/>
  <c r="AR103" i="2"/>
  <c r="BP103" i="2"/>
  <c r="BA95" i="2"/>
  <c r="BA103" i="2"/>
  <c r="BN80" i="2" l="1"/>
  <c r="BN81" i="2" s="1"/>
  <c r="BN82" i="2"/>
  <c r="AK37" i="2"/>
  <c r="J56" i="2"/>
  <c r="AT25" i="2"/>
  <c r="AK43" i="2"/>
  <c r="AA48" i="2"/>
  <c r="AK78" i="2"/>
  <c r="AN2" i="2"/>
  <c r="W8" i="2"/>
  <c r="AK35" i="2"/>
  <c r="N56" i="2"/>
  <c r="F56" i="2"/>
  <c r="U56" i="2"/>
  <c r="U8" i="2"/>
  <c r="U32" i="2"/>
  <c r="R32" i="2"/>
  <c r="M32" i="2"/>
  <c r="N21" i="2"/>
  <c r="W21" i="2"/>
  <c r="P21" i="2"/>
  <c r="J21" i="2"/>
  <c r="AK76" i="2"/>
  <c r="AK44" i="2"/>
  <c r="Y48" i="2"/>
  <c r="O48" i="2"/>
  <c r="E48" i="2"/>
  <c r="BT82" i="2"/>
  <c r="BT80" i="2"/>
  <c r="BT81" i="2" s="1"/>
  <c r="AK23" i="2"/>
  <c r="U60" i="2"/>
  <c r="AB60" i="2"/>
  <c r="Q60" i="2"/>
  <c r="J24" i="2"/>
  <c r="E24" i="2"/>
  <c r="AD24" i="2"/>
  <c r="AK19" i="2"/>
  <c r="AT33" i="2"/>
  <c r="AK10" i="2"/>
  <c r="H8" i="2"/>
  <c r="AK41" i="2"/>
  <c r="I56" i="2"/>
  <c r="O56" i="2"/>
  <c r="R56" i="2"/>
  <c r="AC56" i="2"/>
  <c r="AK22" i="2"/>
  <c r="S39" i="2"/>
  <c r="I39" i="2"/>
  <c r="Q39" i="2"/>
  <c r="J39" i="2"/>
  <c r="V8" i="2"/>
  <c r="X32" i="2"/>
  <c r="AC32" i="2"/>
  <c r="V32" i="2"/>
  <c r="AK5" i="2"/>
  <c r="AK4" i="2"/>
  <c r="H21" i="2"/>
  <c r="AD21" i="2"/>
  <c r="R21" i="2"/>
  <c r="AK72" i="2"/>
  <c r="AD56" i="2"/>
  <c r="M56" i="2"/>
  <c r="AK63" i="2"/>
  <c r="AN71" i="2"/>
  <c r="AH34" i="2"/>
  <c r="AB48" i="2"/>
  <c r="AD48" i="2"/>
  <c r="M48" i="2"/>
  <c r="AK52" i="2"/>
  <c r="AV80" i="2"/>
  <c r="AV81" i="2" s="1"/>
  <c r="AV82" i="2"/>
  <c r="AK51" i="2"/>
  <c r="AY82" i="2"/>
  <c r="AY80" i="2" s="1"/>
  <c r="AY81" i="2" s="1"/>
  <c r="G26" i="2"/>
  <c r="AD26" i="2"/>
  <c r="N26" i="2"/>
  <c r="F26" i="2"/>
  <c r="E26" i="2"/>
  <c r="X26" i="2"/>
  <c r="T26" i="2"/>
  <c r="I26" i="2"/>
  <c r="S26" i="2"/>
  <c r="R26" i="2"/>
  <c r="AH26" i="2"/>
  <c r="AK26" i="2" s="1"/>
  <c r="AN26" i="2" s="1"/>
  <c r="AQ26" i="2" s="1"/>
  <c r="AT26" i="2" s="1"/>
  <c r="AW26" i="2" s="1"/>
  <c r="AZ26" i="2" s="1"/>
  <c r="BC26" i="2" s="1"/>
  <c r="BF26" i="2" s="1"/>
  <c r="BI26" i="2" s="1"/>
  <c r="BL26" i="2" s="1"/>
  <c r="BO26" i="2" s="1"/>
  <c r="BR26" i="2" s="1"/>
  <c r="BU26" i="2" s="1"/>
  <c r="BX26" i="2" s="1"/>
  <c r="CA26" i="2" s="1"/>
  <c r="CD26" i="2" s="1"/>
  <c r="P26" i="2"/>
  <c r="AB26" i="2"/>
  <c r="Z26" i="2"/>
  <c r="K26" i="2"/>
  <c r="AH36" i="2"/>
  <c r="S56" i="2"/>
  <c r="T39" i="2"/>
  <c r="AC39" i="2"/>
  <c r="Z32" i="2"/>
  <c r="H32" i="2"/>
  <c r="X21" i="2"/>
  <c r="AB8" i="2"/>
  <c r="W62" i="2"/>
  <c r="O62" i="2"/>
  <c r="G62" i="2"/>
  <c r="AD62" i="2"/>
  <c r="AB62" i="2"/>
  <c r="R62" i="2"/>
  <c r="H62" i="2"/>
  <c r="Y62" i="2"/>
  <c r="M62" i="2"/>
  <c r="AH62" i="2"/>
  <c r="AK62" i="2" s="1"/>
  <c r="AN62" i="2" s="1"/>
  <c r="AQ62" i="2" s="1"/>
  <c r="AT62" i="2" s="1"/>
  <c r="AW62" i="2" s="1"/>
  <c r="AZ62" i="2" s="1"/>
  <c r="BC62" i="2" s="1"/>
  <c r="BF62" i="2" s="1"/>
  <c r="BI62" i="2" s="1"/>
  <c r="BL62" i="2" s="1"/>
  <c r="BO62" i="2" s="1"/>
  <c r="BR62" i="2" s="1"/>
  <c r="BU62" i="2" s="1"/>
  <c r="BX62" i="2" s="1"/>
  <c r="CA62" i="2" s="1"/>
  <c r="CD62" i="2" s="1"/>
  <c r="Q62" i="2"/>
  <c r="P62" i="2"/>
  <c r="Z62" i="2"/>
  <c r="I62" i="2"/>
  <c r="K62" i="2"/>
  <c r="AA62" i="2"/>
  <c r="U62" i="2"/>
  <c r="S62" i="2"/>
  <c r="AC62" i="2"/>
  <c r="T62" i="2"/>
  <c r="D62" i="2"/>
  <c r="AK68" i="2"/>
  <c r="AK67" i="2"/>
  <c r="AN65" i="2"/>
  <c r="Q48" i="2"/>
  <c r="G48" i="2"/>
  <c r="U48" i="2"/>
  <c r="AJ82" i="2"/>
  <c r="AJ80" i="2"/>
  <c r="AJ81" i="2"/>
  <c r="AH42" i="2"/>
  <c r="Z8" i="2"/>
  <c r="J48" i="2"/>
  <c r="I24" i="2"/>
  <c r="O24" i="2"/>
  <c r="X8" i="2"/>
  <c r="Z56" i="2"/>
  <c r="V56" i="2"/>
  <c r="L56" i="2"/>
  <c r="P56" i="2"/>
  <c r="AK27" i="2"/>
  <c r="AC21" i="2"/>
  <c r="W39" i="2"/>
  <c r="L39" i="2"/>
  <c r="M39" i="2"/>
  <c r="Z39" i="2"/>
  <c r="L8" i="2"/>
  <c r="K32" i="2"/>
  <c r="S32" i="2"/>
  <c r="N32" i="2"/>
  <c r="V21" i="2"/>
  <c r="T21" i="2"/>
  <c r="K21" i="2"/>
  <c r="CC82" i="2"/>
  <c r="CC80" i="2" s="1"/>
  <c r="CC81" i="2" s="1"/>
  <c r="N7" i="2"/>
  <c r="AM82" i="2"/>
  <c r="AM80" i="2"/>
  <c r="AM81" i="2" s="1"/>
  <c r="AS82" i="2"/>
  <c r="AS80" i="2"/>
  <c r="AS81" i="2" s="1"/>
  <c r="AB49" i="2"/>
  <c r="T49" i="2"/>
  <c r="D49" i="2"/>
  <c r="AA49" i="2"/>
  <c r="P49" i="2"/>
  <c r="Q49" i="2"/>
  <c r="N49" i="2"/>
  <c r="Z49" i="2"/>
  <c r="V49" i="2"/>
  <c r="R49" i="2"/>
  <c r="AH49" i="2"/>
  <c r="AK49" i="2" s="1"/>
  <c r="AN49" i="2" s="1"/>
  <c r="AQ49" i="2" s="1"/>
  <c r="AT49" i="2" s="1"/>
  <c r="AW49" i="2" s="1"/>
  <c r="AZ49" i="2" s="1"/>
  <c r="BC49" i="2" s="1"/>
  <c r="BF49" i="2" s="1"/>
  <c r="BI49" i="2" s="1"/>
  <c r="BL49" i="2" s="1"/>
  <c r="BO49" i="2" s="1"/>
  <c r="BR49" i="2" s="1"/>
  <c r="BU49" i="2" s="1"/>
  <c r="BX49" i="2" s="1"/>
  <c r="CA49" i="2" s="1"/>
  <c r="CD49" i="2" s="1"/>
  <c r="I49" i="2"/>
  <c r="Y49" i="2"/>
  <c r="F49" i="2"/>
  <c r="AN74" i="2"/>
  <c r="AK59" i="2"/>
  <c r="AK70" i="2"/>
  <c r="AN53" i="2"/>
  <c r="I48" i="2"/>
  <c r="D56" i="2"/>
  <c r="U39" i="2"/>
  <c r="R39" i="2"/>
  <c r="F32" i="2"/>
  <c r="F21" i="2"/>
  <c r="Z21" i="2"/>
  <c r="AK6" i="2"/>
  <c r="AH57" i="2"/>
  <c r="Z46" i="2"/>
  <c r="R46" i="2"/>
  <c r="J46" i="2"/>
  <c r="W46" i="2"/>
  <c r="O46" i="2"/>
  <c r="V46" i="2"/>
  <c r="N46" i="2"/>
  <c r="F46" i="2"/>
  <c r="AC46" i="2"/>
  <c r="Q46" i="2"/>
  <c r="D46" i="2"/>
  <c r="AA46" i="2"/>
  <c r="L46" i="2"/>
  <c r="Y46" i="2"/>
  <c r="K46" i="2"/>
  <c r="S46" i="2"/>
  <c r="P46" i="2"/>
  <c r="AH46" i="2"/>
  <c r="AK46" i="2" s="1"/>
  <c r="AN46" i="2" s="1"/>
  <c r="AQ46" i="2" s="1"/>
  <c r="AT46" i="2" s="1"/>
  <c r="AW46" i="2" s="1"/>
  <c r="AZ46" i="2" s="1"/>
  <c r="BC46" i="2" s="1"/>
  <c r="BF46" i="2" s="1"/>
  <c r="BI46" i="2" s="1"/>
  <c r="BL46" i="2" s="1"/>
  <c r="BO46" i="2" s="1"/>
  <c r="BR46" i="2" s="1"/>
  <c r="BU46" i="2" s="1"/>
  <c r="BX46" i="2" s="1"/>
  <c r="CA46" i="2" s="1"/>
  <c r="CD46" i="2" s="1"/>
  <c r="X46" i="2"/>
  <c r="I46" i="2"/>
  <c r="E46" i="2"/>
  <c r="U46" i="2"/>
  <c r="T46" i="2"/>
  <c r="AK73" i="2"/>
  <c r="R48" i="2"/>
  <c r="S48" i="2"/>
  <c r="AC48" i="2"/>
  <c r="AH31" i="2"/>
  <c r="AH79" i="2" s="1"/>
  <c r="AK58" i="2"/>
  <c r="CF80" i="2"/>
  <c r="CF81" i="2" s="1"/>
  <c r="CF82" i="2"/>
  <c r="M60" i="2"/>
  <c r="V60" i="2"/>
  <c r="AC60" i="2"/>
  <c r="AK20" i="2"/>
  <c r="AK11" i="2"/>
  <c r="N8" i="2"/>
  <c r="F48" i="2"/>
  <c r="T24" i="2"/>
  <c r="AK9" i="2"/>
  <c r="BW82" i="2"/>
  <c r="BW80" i="2" s="1"/>
  <c r="BW81" i="2"/>
  <c r="Y8" i="2"/>
  <c r="BZ82" i="2"/>
  <c r="BZ80" i="2" s="1"/>
  <c r="BZ81" i="2" s="1"/>
  <c r="AD8" i="2"/>
  <c r="AA56" i="2"/>
  <c r="K56" i="2"/>
  <c r="T56" i="2"/>
  <c r="X56" i="2"/>
  <c r="AK15" i="2"/>
  <c r="AA39" i="2"/>
  <c r="Y39" i="2"/>
  <c r="V39" i="2"/>
  <c r="M21" i="2"/>
  <c r="L32" i="2"/>
  <c r="AD32" i="2"/>
  <c r="W32" i="2"/>
  <c r="AN12" i="2"/>
  <c r="AK28" i="2"/>
  <c r="AE79" i="2"/>
  <c r="G21" i="2"/>
  <c r="I21" i="2"/>
  <c r="S21" i="2"/>
  <c r="E8" i="2"/>
  <c r="AG82" i="2"/>
  <c r="AG80" i="2" s="1"/>
  <c r="AP80" i="2"/>
  <c r="AP81" i="2" s="1"/>
  <c r="AK29" i="2"/>
  <c r="AK69" i="2"/>
  <c r="AK55" i="2"/>
  <c r="AH66" i="2"/>
  <c r="AQ77" i="2"/>
  <c r="AK47" i="2"/>
  <c r="AK64" i="2"/>
  <c r="AK30" i="2"/>
  <c r="P8" i="2"/>
  <c r="BK82" i="2"/>
  <c r="BK80" i="2"/>
  <c r="BK81" i="2" s="1"/>
  <c r="W56" i="2"/>
  <c r="H56" i="2"/>
  <c r="AC8" i="2"/>
  <c r="AD54" i="2"/>
  <c r="M54" i="2"/>
  <c r="U54" i="2"/>
  <c r="AH54" i="2"/>
  <c r="AK54" i="2" s="1"/>
  <c r="AN54" i="2" s="1"/>
  <c r="AQ54" i="2" s="1"/>
  <c r="AT54" i="2" s="1"/>
  <c r="AW54" i="2" s="1"/>
  <c r="AZ54" i="2" s="1"/>
  <c r="BC54" i="2" s="1"/>
  <c r="BF54" i="2" s="1"/>
  <c r="BI54" i="2" s="1"/>
  <c r="BL54" i="2" s="1"/>
  <c r="BO54" i="2" s="1"/>
  <c r="BR54" i="2" s="1"/>
  <c r="BU54" i="2" s="1"/>
  <c r="BX54" i="2" s="1"/>
  <c r="CA54" i="2" s="1"/>
  <c r="CD54" i="2" s="1"/>
  <c r="S54" i="2"/>
  <c r="AN75" i="2"/>
  <c r="AN61" i="2"/>
  <c r="AK45" i="2"/>
  <c r="K48" i="2"/>
  <c r="D48" i="2"/>
  <c r="H48" i="2"/>
  <c r="AK50" i="2"/>
  <c r="AH40" i="2"/>
  <c r="AK40" i="2" s="1"/>
  <c r="AN40" i="2" s="1"/>
  <c r="AQ40" i="2" s="1"/>
  <c r="AT40" i="2" s="1"/>
  <c r="AW40" i="2" s="1"/>
  <c r="AZ40" i="2" s="1"/>
  <c r="BC40" i="2" s="1"/>
  <c r="BF40" i="2" s="1"/>
  <c r="BI40" i="2" s="1"/>
  <c r="BL40" i="2" s="1"/>
  <c r="BO40" i="2" s="1"/>
  <c r="BR40" i="2" s="1"/>
  <c r="BU40" i="2" s="1"/>
  <c r="BX40" i="2" s="1"/>
  <c r="CA40" i="2" s="1"/>
  <c r="CD40" i="2" s="1"/>
  <c r="Q40" i="2"/>
  <c r="I40" i="2"/>
  <c r="AA40" i="2"/>
  <c r="O40" i="2"/>
  <c r="T40" i="2"/>
  <c r="G40" i="2"/>
  <c r="AD40" i="2"/>
  <c r="N40" i="2"/>
  <c r="L40" i="2"/>
  <c r="AC40" i="2"/>
  <c r="D40" i="2"/>
  <c r="J40" i="2"/>
  <c r="P40" i="2"/>
  <c r="M40" i="2"/>
  <c r="AK13" i="2"/>
  <c r="BH82" i="2"/>
  <c r="BH80" i="2"/>
  <c r="BH81" i="2" s="1"/>
  <c r="D8" i="2"/>
  <c r="V48" i="2"/>
  <c r="R24" i="2"/>
  <c r="AC24" i="2"/>
  <c r="M24" i="2"/>
  <c r="L24" i="2"/>
  <c r="AA24" i="2"/>
  <c r="K24" i="2"/>
  <c r="AB24" i="2"/>
  <c r="H24" i="2"/>
  <c r="AK16" i="2"/>
  <c r="M8" i="2"/>
  <c r="AK38" i="2"/>
  <c r="AK18" i="2"/>
  <c r="T8" i="2"/>
  <c r="G56" i="2"/>
  <c r="Y56" i="2"/>
  <c r="AB56" i="2"/>
  <c r="BE82" i="2"/>
  <c r="BE80" i="2"/>
  <c r="BE81" i="2" s="1"/>
  <c r="F8" i="2"/>
  <c r="AD39" i="2"/>
  <c r="D39" i="2"/>
  <c r="F39" i="2"/>
  <c r="I8" i="2"/>
  <c r="D32" i="2"/>
  <c r="AB32" i="2"/>
  <c r="I32" i="2"/>
  <c r="Q32" i="2"/>
  <c r="Y24" i="2"/>
  <c r="D7" i="2"/>
  <c r="O21" i="2"/>
  <c r="L21" i="2"/>
  <c r="Q21" i="2"/>
  <c r="AA21" i="2"/>
  <c r="AK14" i="2"/>
  <c r="AK17" i="2"/>
  <c r="AA8" i="2"/>
  <c r="G39" i="2"/>
  <c r="AE80" i="2" l="1"/>
  <c r="AG81" i="2"/>
  <c r="AW33" i="2"/>
  <c r="AZ33" i="2" s="1"/>
  <c r="BC33" i="2" s="1"/>
  <c r="BF33" i="2" s="1"/>
  <c r="BI33" i="2" s="1"/>
  <c r="BL33" i="2" s="1"/>
  <c r="BO33" i="2" s="1"/>
  <c r="BR33" i="2" s="1"/>
  <c r="BU33" i="2" s="1"/>
  <c r="BX33" i="2" s="1"/>
  <c r="CA33" i="2" s="1"/>
  <c r="CD33" i="2" s="1"/>
  <c r="AC33" i="2"/>
  <c r="L33" i="2"/>
  <c r="X33" i="2"/>
  <c r="E33" i="2"/>
  <c r="O33" i="2"/>
  <c r="R33" i="2"/>
  <c r="U33" i="2"/>
  <c r="P33" i="2"/>
  <c r="T33" i="2"/>
  <c r="AB33" i="2"/>
  <c r="W33" i="2"/>
  <c r="F33" i="2"/>
  <c r="S33" i="2"/>
  <c r="J33" i="2"/>
  <c r="V33" i="2"/>
  <c r="H33" i="2"/>
  <c r="M33" i="2"/>
  <c r="D33" i="2"/>
  <c r="G33" i="2"/>
  <c r="Y33" i="2"/>
  <c r="Q33" i="2"/>
  <c r="Z33" i="2"/>
  <c r="AD33" i="2"/>
  <c r="AA33" i="2"/>
  <c r="N33" i="2"/>
  <c r="AN50" i="2"/>
  <c r="AA54" i="2"/>
  <c r="AK42" i="2"/>
  <c r="U11" i="2"/>
  <c r="AN78" i="2"/>
  <c r="AQ2" i="2"/>
  <c r="AN14" i="2"/>
  <c r="AN16" i="2"/>
  <c r="U40" i="2"/>
  <c r="W40" i="2"/>
  <c r="F40" i="2"/>
  <c r="Y40" i="2"/>
  <c r="Q54" i="2"/>
  <c r="D54" i="2"/>
  <c r="P54" i="2"/>
  <c r="W54" i="2"/>
  <c r="AN28" i="2"/>
  <c r="AN9" i="2"/>
  <c r="H11" i="2"/>
  <c r="AK57" i="2"/>
  <c r="AN22" i="2"/>
  <c r="AN38" i="2"/>
  <c r="AN11" i="2"/>
  <c r="AQ11" i="2" s="1"/>
  <c r="AT11" i="2" s="1"/>
  <c r="AW11" i="2" s="1"/>
  <c r="AZ11" i="2" s="1"/>
  <c r="BC11" i="2" s="1"/>
  <c r="BF11" i="2" s="1"/>
  <c r="BI11" i="2" s="1"/>
  <c r="BL11" i="2" s="1"/>
  <c r="BO11" i="2" s="1"/>
  <c r="BR11" i="2" s="1"/>
  <c r="BU11" i="2" s="1"/>
  <c r="BX11" i="2" s="1"/>
  <c r="CA11" i="2" s="1"/>
  <c r="CD11" i="2" s="1"/>
  <c r="T11" i="2"/>
  <c r="AC11" i="2"/>
  <c r="O11" i="2"/>
  <c r="AB11" i="2"/>
  <c r="N11" i="2"/>
  <c r="AA11" i="2"/>
  <c r="L11" i="2"/>
  <c r="F11" i="2"/>
  <c r="M11" i="2"/>
  <c r="X11" i="2"/>
  <c r="E11" i="2"/>
  <c r="G11" i="2"/>
  <c r="AD11" i="2"/>
  <c r="P11" i="2"/>
  <c r="Z11" i="2"/>
  <c r="G54" i="2"/>
  <c r="AN29" i="2"/>
  <c r="AN58" i="2"/>
  <c r="V47" i="2"/>
  <c r="X54" i="2"/>
  <c r="I11" i="2"/>
  <c r="K40" i="2"/>
  <c r="AB40" i="2"/>
  <c r="X40" i="2"/>
  <c r="AN45" i="2"/>
  <c r="H54" i="2"/>
  <c r="E54" i="2"/>
  <c r="F54" i="2"/>
  <c r="R54" i="2"/>
  <c r="H47" i="2"/>
  <c r="V11" i="2"/>
  <c r="AK31" i="2"/>
  <c r="R11" i="2"/>
  <c r="AN76" i="2"/>
  <c r="AN72" i="2"/>
  <c r="AK66" i="2"/>
  <c r="AQ12" i="2"/>
  <c r="O54" i="2"/>
  <c r="AN55" i="2"/>
  <c r="K11" i="2"/>
  <c r="AN67" i="2"/>
  <c r="AN44" i="2"/>
  <c r="S11" i="2"/>
  <c r="AN13" i="2"/>
  <c r="V40" i="2"/>
  <c r="E40" i="2"/>
  <c r="H40" i="2"/>
  <c r="AQ61" i="2"/>
  <c r="AQ75" i="2"/>
  <c r="K54" i="2"/>
  <c r="Y54" i="2"/>
  <c r="N54" i="2"/>
  <c r="Z54" i="2"/>
  <c r="AN69" i="2"/>
  <c r="J11" i="2"/>
  <c r="AN20" i="2"/>
  <c r="AN52" i="2"/>
  <c r="I33" i="2"/>
  <c r="AN47" i="2"/>
  <c r="AQ47" i="2" s="1"/>
  <c r="AT47" i="2" s="1"/>
  <c r="AW47" i="2" s="1"/>
  <c r="AZ47" i="2" s="1"/>
  <c r="BC47" i="2" s="1"/>
  <c r="BF47" i="2" s="1"/>
  <c r="BI47" i="2" s="1"/>
  <c r="BL47" i="2" s="1"/>
  <c r="BO47" i="2" s="1"/>
  <c r="BR47" i="2" s="1"/>
  <c r="BU47" i="2" s="1"/>
  <c r="BX47" i="2" s="1"/>
  <c r="CA47" i="2" s="1"/>
  <c r="CD47" i="2" s="1"/>
  <c r="AC47" i="2"/>
  <c r="E47" i="2"/>
  <c r="L47" i="2"/>
  <c r="I47" i="2"/>
  <c r="AD47" i="2"/>
  <c r="AA47" i="2"/>
  <c r="N47" i="2"/>
  <c r="W47" i="2"/>
  <c r="T47" i="2"/>
  <c r="G47" i="2"/>
  <c r="AB47" i="2"/>
  <c r="F47" i="2"/>
  <c r="R47" i="2"/>
  <c r="S47" i="2"/>
  <c r="AQ65" i="2"/>
  <c r="AK36" i="2"/>
  <c r="AN51" i="2"/>
  <c r="AN10" i="2"/>
  <c r="AN17" i="2"/>
  <c r="T54" i="2"/>
  <c r="W11" i="2"/>
  <c r="AC54" i="2"/>
  <c r="AB54" i="2"/>
  <c r="J54" i="2"/>
  <c r="D47" i="2"/>
  <c r="AN6" i="2"/>
  <c r="Y47" i="2"/>
  <c r="AN18" i="2"/>
  <c r="Z40" i="2"/>
  <c r="S40" i="2"/>
  <c r="R40" i="2"/>
  <c r="L54" i="2"/>
  <c r="I54" i="2"/>
  <c r="V54" i="2"/>
  <c r="P47" i="2"/>
  <c r="Q11" i="2"/>
  <c r="AK34" i="2"/>
  <c r="K33" i="2"/>
  <c r="AN23" i="2"/>
  <c r="Y11" i="2"/>
  <c r="AQ53" i="2"/>
  <c r="AN59" i="2"/>
  <c r="AD49" i="2"/>
  <c r="L49" i="2"/>
  <c r="J26" i="2"/>
  <c r="V26" i="2"/>
  <c r="AQ71" i="2"/>
  <c r="AN63" i="2"/>
  <c r="AN43" i="2"/>
  <c r="J49" i="2"/>
  <c r="E49" i="2"/>
  <c r="AC49" i="2"/>
  <c r="G49" i="2"/>
  <c r="AN27" i="2"/>
  <c r="F62" i="2"/>
  <c r="H26" i="2"/>
  <c r="Q26" i="2"/>
  <c r="M26" i="2"/>
  <c r="O26" i="2"/>
  <c r="AN35" i="2"/>
  <c r="AT77" i="2"/>
  <c r="AN15" i="2"/>
  <c r="AN73" i="2"/>
  <c r="H46" i="2"/>
  <c r="M46" i="2"/>
  <c r="AD46" i="2"/>
  <c r="U49" i="2"/>
  <c r="X49" i="2"/>
  <c r="K49" i="2"/>
  <c r="O49" i="2"/>
  <c r="E62" i="2"/>
  <c r="L62" i="2"/>
  <c r="N62" i="2"/>
  <c r="AA26" i="2"/>
  <c r="D26" i="2"/>
  <c r="U26" i="2"/>
  <c r="W26" i="2"/>
  <c r="AN5" i="2"/>
  <c r="AN41" i="2"/>
  <c r="AN19" i="2"/>
  <c r="AN37" i="2"/>
  <c r="AN30" i="2"/>
  <c r="AN64" i="2"/>
  <c r="AB46" i="2"/>
  <c r="G46" i="2"/>
  <c r="AN70" i="2"/>
  <c r="AQ74" i="2"/>
  <c r="H49" i="2"/>
  <c r="M49" i="2"/>
  <c r="S49" i="2"/>
  <c r="W49" i="2"/>
  <c r="AN68" i="2"/>
  <c r="J62" i="2"/>
  <c r="X62" i="2"/>
  <c r="V62" i="2"/>
  <c r="L26" i="2"/>
  <c r="Y26" i="2"/>
  <c r="AC26" i="2"/>
  <c r="AN4" i="2"/>
  <c r="AW25" i="2"/>
  <c r="N37" i="2" l="1"/>
  <c r="AQ45" i="2"/>
  <c r="AT45" i="2" s="1"/>
  <c r="AW45" i="2" s="1"/>
  <c r="AZ45" i="2" s="1"/>
  <c r="BC45" i="2" s="1"/>
  <c r="BF45" i="2" s="1"/>
  <c r="BI45" i="2" s="1"/>
  <c r="BL45" i="2" s="1"/>
  <c r="BO45" i="2" s="1"/>
  <c r="BR45" i="2" s="1"/>
  <c r="BU45" i="2" s="1"/>
  <c r="BX45" i="2" s="1"/>
  <c r="CA45" i="2" s="1"/>
  <c r="CD45" i="2" s="1"/>
  <c r="S45" i="2" s="1"/>
  <c r="Y45" i="2"/>
  <c r="U45" i="2"/>
  <c r="J45" i="2"/>
  <c r="P45" i="2"/>
  <c r="D45" i="2"/>
  <c r="AQ55" i="2"/>
  <c r="AQ76" i="2"/>
  <c r="AQ16" i="2"/>
  <c r="AQ72" i="2"/>
  <c r="AT72" i="2" s="1"/>
  <c r="AW72" i="2" s="1"/>
  <c r="AZ72" i="2" s="1"/>
  <c r="BC72" i="2" s="1"/>
  <c r="BF72" i="2" s="1"/>
  <c r="BI72" i="2" s="1"/>
  <c r="BL72" i="2" s="1"/>
  <c r="BO72" i="2" s="1"/>
  <c r="BR72" i="2" s="1"/>
  <c r="BU72" i="2" s="1"/>
  <c r="BX72" i="2" s="1"/>
  <c r="CA72" i="2" s="1"/>
  <c r="CD72" i="2" s="1"/>
  <c r="L72" i="2" s="1"/>
  <c r="H72" i="2"/>
  <c r="J72" i="2"/>
  <c r="Z72" i="2"/>
  <c r="Q72" i="2"/>
  <c r="Y72" i="2"/>
  <c r="I72" i="2"/>
  <c r="R72" i="2"/>
  <c r="P72" i="2"/>
  <c r="AQ58" i="2"/>
  <c r="AQ51" i="2"/>
  <c r="AN31" i="2"/>
  <c r="AQ30" i="2"/>
  <c r="AQ27" i="2"/>
  <c r="AQ64" i="2"/>
  <c r="AT65" i="2"/>
  <c r="K72" i="2"/>
  <c r="AA72" i="2"/>
  <c r="AB45" i="2"/>
  <c r="AQ14" i="2"/>
  <c r="AQ68" i="2"/>
  <c r="AT74" i="2"/>
  <c r="S72" i="2"/>
  <c r="Q45" i="2"/>
  <c r="AQ41" i="2"/>
  <c r="AZ25" i="2"/>
  <c r="AQ6" i="2"/>
  <c r="AK79" i="2"/>
  <c r="AQ37" i="2"/>
  <c r="AT37" i="2" s="1"/>
  <c r="AW37" i="2" s="1"/>
  <c r="AZ37" i="2" s="1"/>
  <c r="BC37" i="2" s="1"/>
  <c r="BF37" i="2" s="1"/>
  <c r="BI37" i="2" s="1"/>
  <c r="BL37" i="2" s="1"/>
  <c r="BO37" i="2" s="1"/>
  <c r="BR37" i="2" s="1"/>
  <c r="BU37" i="2" s="1"/>
  <c r="BX37" i="2" s="1"/>
  <c r="CA37" i="2" s="1"/>
  <c r="CD37" i="2" s="1"/>
  <c r="G37" i="2"/>
  <c r="W37" i="2"/>
  <c r="Q37" i="2"/>
  <c r="S37" i="2"/>
  <c r="P37" i="2"/>
  <c r="E37" i="2"/>
  <c r="AB37" i="2"/>
  <c r="T37" i="2"/>
  <c r="Z37" i="2"/>
  <c r="H37" i="2"/>
  <c r="O37" i="2"/>
  <c r="AD37" i="2"/>
  <c r="R37" i="2"/>
  <c r="AQ35" i="2"/>
  <c r="AT71" i="2"/>
  <c r="AT75" i="2"/>
  <c r="U72" i="2"/>
  <c r="AD45" i="2"/>
  <c r="AQ28" i="2"/>
  <c r="AQ29" i="2"/>
  <c r="AN57" i="2"/>
  <c r="AQ70" i="2"/>
  <c r="AQ15" i="2"/>
  <c r="AQ59" i="2"/>
  <c r="AQ23" i="2"/>
  <c r="AQ18" i="2"/>
  <c r="AQ10" i="2"/>
  <c r="AN36" i="2"/>
  <c r="J47" i="2"/>
  <c r="M47" i="2"/>
  <c r="AQ44" i="2"/>
  <c r="AQ67" i="2"/>
  <c r="O47" i="2"/>
  <c r="X47" i="2"/>
  <c r="K47" i="2"/>
  <c r="AQ73" i="2"/>
  <c r="AQ78" i="2"/>
  <c r="AT2" i="2"/>
  <c r="AQ5" i="2"/>
  <c r="AQ43" i="2"/>
  <c r="AN34" i="2"/>
  <c r="AQ17" i="2"/>
  <c r="AQ13" i="2"/>
  <c r="AQ38" i="2"/>
  <c r="Z47" i="2"/>
  <c r="D11" i="2"/>
  <c r="AQ22" i="2"/>
  <c r="AW77" i="2"/>
  <c r="U47" i="2"/>
  <c r="Q47" i="2"/>
  <c r="AT61" i="2"/>
  <c r="AT12" i="2"/>
  <c r="AN66" i="2"/>
  <c r="AQ9" i="2"/>
  <c r="AQ50" i="2"/>
  <c r="AQ52" i="2"/>
  <c r="AN79" i="2"/>
  <c r="AQ4" i="2"/>
  <c r="AQ19" i="2"/>
  <c r="AQ63" i="2"/>
  <c r="AT53" i="2"/>
  <c r="AQ20" i="2"/>
  <c r="AQ69" i="2"/>
  <c r="AN42" i="2"/>
  <c r="AH80" i="2"/>
  <c r="AE81" i="2"/>
  <c r="AT63" i="2" l="1"/>
  <c r="AT22" i="2"/>
  <c r="AT17" i="2"/>
  <c r="E45" i="2"/>
  <c r="AC45" i="2"/>
  <c r="R45" i="2"/>
  <c r="AH81" i="2"/>
  <c r="AK80" i="2"/>
  <c r="AT52" i="2"/>
  <c r="AT38" i="2"/>
  <c r="AT5" i="2"/>
  <c r="AT70" i="2"/>
  <c r="AW75" i="2"/>
  <c r="AA37" i="2"/>
  <c r="K37" i="2"/>
  <c r="D37" i="2"/>
  <c r="Y37" i="2"/>
  <c r="AT6" i="2"/>
  <c r="AT68" i="2"/>
  <c r="T45" i="2"/>
  <c r="D72" i="2"/>
  <c r="F72" i="2"/>
  <c r="AT76" i="2"/>
  <c r="H45" i="2"/>
  <c r="N45" i="2"/>
  <c r="Z45" i="2"/>
  <c r="AT30" i="2"/>
  <c r="AT67" i="2"/>
  <c r="AT13" i="2"/>
  <c r="AT18" i="2"/>
  <c r="N72" i="2"/>
  <c r="G45" i="2"/>
  <c r="V45" i="2"/>
  <c r="AQ42" i="2"/>
  <c r="AT50" i="2"/>
  <c r="AT9" i="2"/>
  <c r="AT73" i="2"/>
  <c r="AT44" i="2"/>
  <c r="AT59" i="2"/>
  <c r="AW71" i="2"/>
  <c r="L37" i="2"/>
  <c r="AC37" i="2"/>
  <c r="M37" i="2"/>
  <c r="T72" i="2"/>
  <c r="AC72" i="2"/>
  <c r="AT27" i="2"/>
  <c r="AD72" i="2"/>
  <c r="O72" i="2"/>
  <c r="AT16" i="2"/>
  <c r="X45" i="2"/>
  <c r="I45" i="2"/>
  <c r="E72" i="2"/>
  <c r="AT4" i="2"/>
  <c r="AW65" i="2"/>
  <c r="AT10" i="2"/>
  <c r="AT19" i="2"/>
  <c r="AQ66" i="2"/>
  <c r="AQ34" i="2"/>
  <c r="AT78" i="2"/>
  <c r="AW2" i="2"/>
  <c r="AT15" i="2"/>
  <c r="BC25" i="2"/>
  <c r="AT69" i="2"/>
  <c r="AW12" i="2"/>
  <c r="AW61" i="2"/>
  <c r="AZ77" i="2"/>
  <c r="AT29" i="2"/>
  <c r="J37" i="2"/>
  <c r="X37" i="2"/>
  <c r="V37" i="2"/>
  <c r="AT41" i="2"/>
  <c r="AT14" i="2"/>
  <c r="AB72" i="2"/>
  <c r="X72" i="2"/>
  <c r="V72" i="2"/>
  <c r="M45" i="2"/>
  <c r="W45" i="2"/>
  <c r="F45" i="2"/>
  <c r="AT58" i="2"/>
  <c r="AW53" i="2"/>
  <c r="AT23" i="2"/>
  <c r="AW74" i="2"/>
  <c r="M72" i="2"/>
  <c r="K45" i="2"/>
  <c r="AT20" i="2"/>
  <c r="AT43" i="2"/>
  <c r="AQ36" i="2"/>
  <c r="AQ57" i="2"/>
  <c r="AT28" i="2"/>
  <c r="AT35" i="2"/>
  <c r="I37" i="2"/>
  <c r="F37" i="2"/>
  <c r="U37" i="2"/>
  <c r="AT64" i="2"/>
  <c r="AQ31" i="2"/>
  <c r="AT51" i="2"/>
  <c r="W72" i="2"/>
  <c r="G72" i="2"/>
  <c r="AT55" i="2"/>
  <c r="O45" i="2"/>
  <c r="L45" i="2"/>
  <c r="AA45" i="2"/>
  <c r="D17" i="2" l="1"/>
  <c r="AW23" i="2"/>
  <c r="AT79" i="2"/>
  <c r="AW4" i="2"/>
  <c r="AW69" i="2"/>
  <c r="AQ79" i="2"/>
  <c r="AW50" i="2"/>
  <c r="AW52" i="2"/>
  <c r="AW22" i="2"/>
  <c r="AW20" i="2"/>
  <c r="AW14" i="2"/>
  <c r="AW15" i="2"/>
  <c r="AW19" i="2"/>
  <c r="AZ65" i="2"/>
  <c r="AW67" i="2"/>
  <c r="AW38" i="2"/>
  <c r="AN80" i="2"/>
  <c r="AK81" i="2"/>
  <c r="F17" i="2"/>
  <c r="AB17" i="2"/>
  <c r="AW70" i="2"/>
  <c r="P17" i="2"/>
  <c r="AW55" i="2"/>
  <c r="AW28" i="2"/>
  <c r="AZ53" i="2"/>
  <c r="AW41" i="2"/>
  <c r="AZ75" i="2"/>
  <c r="V17" i="2"/>
  <c r="U17" i="2"/>
  <c r="AZ12" i="2"/>
  <c r="AT34" i="2"/>
  <c r="AT31" i="2"/>
  <c r="AT57" i="2"/>
  <c r="AW64" i="2"/>
  <c r="AT66" i="2"/>
  <c r="AZ71" i="2"/>
  <c r="O17" i="2"/>
  <c r="R17" i="2"/>
  <c r="AW35" i="2"/>
  <c r="AW29" i="2"/>
  <c r="AW10" i="2"/>
  <c r="AA17" i="2"/>
  <c r="AW58" i="2"/>
  <c r="AW44" i="2"/>
  <c r="AT42" i="2"/>
  <c r="G17" i="2"/>
  <c r="AW63" i="2"/>
  <c r="AW13" i="2"/>
  <c r="AW17" i="2"/>
  <c r="AZ17" i="2" s="1"/>
  <c r="BC17" i="2" s="1"/>
  <c r="BF17" i="2" s="1"/>
  <c r="BI17" i="2" s="1"/>
  <c r="BL17" i="2" s="1"/>
  <c r="BO17" i="2" s="1"/>
  <c r="BR17" i="2" s="1"/>
  <c r="BU17" i="2" s="1"/>
  <c r="BX17" i="2" s="1"/>
  <c r="CA17" i="2" s="1"/>
  <c r="CD17" i="2" s="1"/>
  <c r="M17" i="2"/>
  <c r="X17" i="2"/>
  <c r="E17" i="2"/>
  <c r="W17" i="2"/>
  <c r="AD17" i="2"/>
  <c r="AT36" i="2"/>
  <c r="AW43" i="2"/>
  <c r="AW78" i="2"/>
  <c r="AZ2" i="2"/>
  <c r="AW27" i="2"/>
  <c r="AW73" i="2"/>
  <c r="AW18" i="2"/>
  <c r="AW76" i="2"/>
  <c r="AZ76" i="2" s="1"/>
  <c r="BC76" i="2" s="1"/>
  <c r="BF76" i="2" s="1"/>
  <c r="BI76" i="2" s="1"/>
  <c r="BL76" i="2" s="1"/>
  <c r="BO76" i="2" s="1"/>
  <c r="BR76" i="2" s="1"/>
  <c r="BU76" i="2" s="1"/>
  <c r="BX76" i="2" s="1"/>
  <c r="CA76" i="2" s="1"/>
  <c r="CD76" i="2" s="1"/>
  <c r="AB76" i="2" s="1"/>
  <c r="F76" i="2"/>
  <c r="X76" i="2"/>
  <c r="H76" i="2"/>
  <c r="AA76" i="2"/>
  <c r="AC76" i="2"/>
  <c r="T76" i="2"/>
  <c r="AW68" i="2"/>
  <c r="AW5" i="2"/>
  <c r="J17" i="2"/>
  <c r="AW51" i="2"/>
  <c r="AZ61" i="2"/>
  <c r="I17" i="2"/>
  <c r="AW30" i="2"/>
  <c r="AW6" i="2"/>
  <c r="AZ74" i="2"/>
  <c r="BC77" i="2"/>
  <c r="BF25" i="2"/>
  <c r="S17" i="2"/>
  <c r="AW16" i="2"/>
  <c r="AW59" i="2"/>
  <c r="AW9" i="2"/>
  <c r="Q17" i="2"/>
  <c r="Y17" i="2"/>
  <c r="T17" i="2"/>
  <c r="O10" i="2" l="1"/>
  <c r="AZ6" i="2"/>
  <c r="BC53" i="2"/>
  <c r="BF53" i="2" s="1"/>
  <c r="BI53" i="2" s="1"/>
  <c r="BL53" i="2" s="1"/>
  <c r="BO53" i="2" s="1"/>
  <c r="BR53" i="2" s="1"/>
  <c r="BU53" i="2" s="1"/>
  <c r="BX53" i="2" s="1"/>
  <c r="CA53" i="2" s="1"/>
  <c r="CD53" i="2" s="1"/>
  <c r="M53" i="2" s="1"/>
  <c r="S53" i="2"/>
  <c r="N53" i="2"/>
  <c r="K53" i="2"/>
  <c r="O53" i="2"/>
  <c r="Y53" i="2"/>
  <c r="G53" i="2"/>
  <c r="AZ28" i="2"/>
  <c r="BC61" i="2"/>
  <c r="J76" i="2"/>
  <c r="U76" i="2"/>
  <c r="S76" i="2"/>
  <c r="M76" i="2"/>
  <c r="AZ64" i="2"/>
  <c r="AW31" i="2"/>
  <c r="AW34" i="2"/>
  <c r="G10" i="2"/>
  <c r="AZ70" i="2"/>
  <c r="AZ15" i="2"/>
  <c r="AZ5" i="2"/>
  <c r="Z76" i="2"/>
  <c r="V76" i="2"/>
  <c r="P76" i="2"/>
  <c r="E76" i="2"/>
  <c r="AZ27" i="2"/>
  <c r="Z17" i="2"/>
  <c r="N17" i="2"/>
  <c r="AC17" i="2"/>
  <c r="H17" i="2"/>
  <c r="AZ58" i="2"/>
  <c r="K17" i="2"/>
  <c r="AZ29" i="2"/>
  <c r="V53" i="2"/>
  <c r="L17" i="2"/>
  <c r="AZ67" i="2"/>
  <c r="AB10" i="2"/>
  <c r="AZ22" i="2"/>
  <c r="AZ4" i="2"/>
  <c r="AZ55" i="2"/>
  <c r="AZ19" i="2"/>
  <c r="AZ52" i="2"/>
  <c r="AZ13" i="2"/>
  <c r="BC12" i="2"/>
  <c r="AN81" i="2"/>
  <c r="AQ80" i="2"/>
  <c r="R10" i="2"/>
  <c r="H53" i="2"/>
  <c r="BC74" i="2"/>
  <c r="W76" i="2"/>
  <c r="AW42" i="2"/>
  <c r="BC75" i="2"/>
  <c r="AZ14" i="2"/>
  <c r="AZ50" i="2"/>
  <c r="BF77" i="2"/>
  <c r="F53" i="2"/>
  <c r="AZ30" i="2"/>
  <c r="G76" i="2"/>
  <c r="O76" i="2"/>
  <c r="R76" i="2"/>
  <c r="AZ43" i="2"/>
  <c r="AZ44" i="2"/>
  <c r="AZ20" i="2"/>
  <c r="AD76" i="2"/>
  <c r="BI25" i="2"/>
  <c r="AZ51" i="2"/>
  <c r="AZ41" i="2"/>
  <c r="L76" i="2"/>
  <c r="AZ59" i="2"/>
  <c r="I76" i="2"/>
  <c r="I53" i="2"/>
  <c r="AZ68" i="2"/>
  <c r="AZ10" i="2"/>
  <c r="BC10" i="2" s="1"/>
  <c r="BF10" i="2" s="1"/>
  <c r="BI10" i="2" s="1"/>
  <c r="BL10" i="2" s="1"/>
  <c r="BO10" i="2" s="1"/>
  <c r="BR10" i="2" s="1"/>
  <c r="BU10" i="2" s="1"/>
  <c r="BX10" i="2" s="1"/>
  <c r="CA10" i="2" s="1"/>
  <c r="CD10" i="2" s="1"/>
  <c r="L10" i="2" s="1"/>
  <c r="Y10" i="2"/>
  <c r="T10" i="2"/>
  <c r="AD10" i="2"/>
  <c r="N10" i="2"/>
  <c r="D10" i="2"/>
  <c r="AC10" i="2"/>
  <c r="K10" i="2"/>
  <c r="V10" i="2"/>
  <c r="Z10" i="2"/>
  <c r="J10" i="2"/>
  <c r="S10" i="2"/>
  <c r="AZ73" i="2"/>
  <c r="AZ35" i="2"/>
  <c r="N76" i="2"/>
  <c r="AZ78" i="2"/>
  <c r="BC2" i="2"/>
  <c r="AW36" i="2"/>
  <c r="Q76" i="2"/>
  <c r="I10" i="2"/>
  <c r="AW66" i="2"/>
  <c r="AW57" i="2"/>
  <c r="R53" i="2"/>
  <c r="AZ9" i="2"/>
  <c r="AZ16" i="2"/>
  <c r="D76" i="2"/>
  <c r="K76" i="2"/>
  <c r="Y76" i="2"/>
  <c r="AZ18" i="2"/>
  <c r="AZ63" i="2"/>
  <c r="M10" i="2"/>
  <c r="BC71" i="2"/>
  <c r="AZ38" i="2"/>
  <c r="BC65" i="2"/>
  <c r="AZ69" i="2"/>
  <c r="AZ23" i="2"/>
  <c r="U65" i="2" l="1"/>
  <c r="Q58" i="2"/>
  <c r="BF75" i="2"/>
  <c r="BI75" i="2" s="1"/>
  <c r="BL75" i="2" s="1"/>
  <c r="BO75" i="2" s="1"/>
  <c r="BR75" i="2" s="1"/>
  <c r="BU75" i="2" s="1"/>
  <c r="BX75" i="2" s="1"/>
  <c r="CA75" i="2" s="1"/>
  <c r="CD75" i="2" s="1"/>
  <c r="G75" i="2"/>
  <c r="Y75" i="2"/>
  <c r="R75" i="2"/>
  <c r="AZ31" i="2"/>
  <c r="BC31" i="2" s="1"/>
  <c r="BF31" i="2" s="1"/>
  <c r="BI31" i="2" s="1"/>
  <c r="BL31" i="2" s="1"/>
  <c r="BO31" i="2" s="1"/>
  <c r="BR31" i="2" s="1"/>
  <c r="BU31" i="2" s="1"/>
  <c r="BX31" i="2" s="1"/>
  <c r="CA31" i="2" s="1"/>
  <c r="CD31" i="2" s="1"/>
  <c r="U31" i="2"/>
  <c r="R31" i="2"/>
  <c r="F31" i="2"/>
  <c r="P31" i="2"/>
  <c r="X31" i="2"/>
  <c r="W31" i="2"/>
  <c r="M31" i="2"/>
  <c r="G31" i="2"/>
  <c r="BF61" i="2"/>
  <c r="K75" i="2"/>
  <c r="BC44" i="2"/>
  <c r="BI77" i="2"/>
  <c r="BC50" i="2"/>
  <c r="BF50" i="2" s="1"/>
  <c r="BI50" i="2" s="1"/>
  <c r="BL50" i="2" s="1"/>
  <c r="BO50" i="2" s="1"/>
  <c r="BR50" i="2" s="1"/>
  <c r="BU50" i="2" s="1"/>
  <c r="BX50" i="2" s="1"/>
  <c r="CA50" i="2" s="1"/>
  <c r="CD50" i="2" s="1"/>
  <c r="AC50" i="2" s="1"/>
  <c r="X50" i="2"/>
  <c r="K50" i="2"/>
  <c r="G50" i="2"/>
  <c r="BC67" i="2"/>
  <c r="BF71" i="2"/>
  <c r="AZ66" i="2"/>
  <c r="K31" i="2"/>
  <c r="BC20" i="2"/>
  <c r="E31" i="2"/>
  <c r="BF74" i="2"/>
  <c r="BC13" i="2"/>
  <c r="BC55" i="2"/>
  <c r="BC64" i="2"/>
  <c r="P53" i="2"/>
  <c r="AC53" i="2"/>
  <c r="D38" i="2"/>
  <c r="BC9" i="2"/>
  <c r="BC70" i="2"/>
  <c r="D53" i="2"/>
  <c r="BC69" i="2"/>
  <c r="T65" i="2"/>
  <c r="BC18" i="2"/>
  <c r="Y31" i="2"/>
  <c r="AA10" i="2"/>
  <c r="P10" i="2"/>
  <c r="U10" i="2"/>
  <c r="F10" i="2"/>
  <c r="H10" i="2"/>
  <c r="Q10" i="2"/>
  <c r="L53" i="2"/>
  <c r="BC41" i="2"/>
  <c r="BL25" i="2"/>
  <c r="BO25" i="2" s="1"/>
  <c r="BR25" i="2" s="1"/>
  <c r="BU25" i="2" s="1"/>
  <c r="BX25" i="2" s="1"/>
  <c r="CA25" i="2" s="1"/>
  <c r="CD25" i="2" s="1"/>
  <c r="I25" i="2" s="1"/>
  <c r="BC30" i="2"/>
  <c r="P50" i="2"/>
  <c r="BC14" i="2"/>
  <c r="AD75" i="2"/>
  <c r="BC4" i="2"/>
  <c r="V75" i="2"/>
  <c r="BC27" i="2"/>
  <c r="J53" i="2"/>
  <c r="BC35" i="2"/>
  <c r="BF35" i="2" s="1"/>
  <c r="BI35" i="2" s="1"/>
  <c r="BL35" i="2" s="1"/>
  <c r="BO35" i="2" s="1"/>
  <c r="BR35" i="2" s="1"/>
  <c r="BU35" i="2" s="1"/>
  <c r="BX35" i="2" s="1"/>
  <c r="CA35" i="2" s="1"/>
  <c r="CD35" i="2" s="1"/>
  <c r="F35" i="2"/>
  <c r="BC58" i="2"/>
  <c r="BF58" i="2" s="1"/>
  <c r="BI58" i="2" s="1"/>
  <c r="BL58" i="2" s="1"/>
  <c r="BO58" i="2" s="1"/>
  <c r="BR58" i="2" s="1"/>
  <c r="BU58" i="2" s="1"/>
  <c r="BX58" i="2" s="1"/>
  <c r="CA58" i="2" s="1"/>
  <c r="CD58" i="2" s="1"/>
  <c r="T58" i="2" s="1"/>
  <c r="M58" i="2"/>
  <c r="F58" i="2"/>
  <c r="O58" i="2"/>
  <c r="BC68" i="2"/>
  <c r="BC59" i="2"/>
  <c r="BC29" i="2"/>
  <c r="BF29" i="2" s="1"/>
  <c r="BI29" i="2" s="1"/>
  <c r="BL29" i="2" s="1"/>
  <c r="BO29" i="2" s="1"/>
  <c r="BR29" i="2" s="1"/>
  <c r="BU29" i="2" s="1"/>
  <c r="BX29" i="2" s="1"/>
  <c r="CA29" i="2" s="1"/>
  <c r="CD29" i="2" s="1"/>
  <c r="J29" i="2"/>
  <c r="I29" i="2"/>
  <c r="BF65" i="2"/>
  <c r="BI65" i="2" s="1"/>
  <c r="BL65" i="2" s="1"/>
  <c r="BO65" i="2" s="1"/>
  <c r="BR65" i="2" s="1"/>
  <c r="BU65" i="2" s="1"/>
  <c r="BX65" i="2" s="1"/>
  <c r="CA65" i="2" s="1"/>
  <c r="CD65" i="2" s="1"/>
  <c r="N65" i="2"/>
  <c r="F65" i="2"/>
  <c r="L65" i="2"/>
  <c r="BC16" i="2"/>
  <c r="AZ36" i="2"/>
  <c r="BC43" i="2"/>
  <c r="BC52" i="2"/>
  <c r="BC19" i="2"/>
  <c r="AW79" i="2"/>
  <c r="BC22" i="2"/>
  <c r="BC15" i="2"/>
  <c r="AZ34" i="2"/>
  <c r="AZ79" i="2" s="1"/>
  <c r="Z53" i="2"/>
  <c r="BC38" i="2"/>
  <c r="BF38" i="2" s="1"/>
  <c r="BI38" i="2" s="1"/>
  <c r="BL38" i="2" s="1"/>
  <c r="BO38" i="2" s="1"/>
  <c r="BR38" i="2" s="1"/>
  <c r="BU38" i="2" s="1"/>
  <c r="BX38" i="2" s="1"/>
  <c r="CA38" i="2" s="1"/>
  <c r="CD38" i="2" s="1"/>
  <c r="Z38" i="2" s="1"/>
  <c r="BC51" i="2"/>
  <c r="S75" i="2"/>
  <c r="BC63" i="2"/>
  <c r="BC5" i="2"/>
  <c r="AB53" i="2"/>
  <c r="X53" i="2"/>
  <c r="W53" i="2"/>
  <c r="T53" i="2"/>
  <c r="Q53" i="2"/>
  <c r="AD53" i="2"/>
  <c r="U53" i="2"/>
  <c r="BC23" i="2"/>
  <c r="AC65" i="2"/>
  <c r="I38" i="2"/>
  <c r="AA53" i="2"/>
  <c r="AZ57" i="2"/>
  <c r="BC78" i="2"/>
  <c r="BF2" i="2"/>
  <c r="BC73" i="2"/>
  <c r="E10" i="2"/>
  <c r="H75" i="2"/>
  <c r="AZ42" i="2"/>
  <c r="AT80" i="2"/>
  <c r="AQ81" i="2"/>
  <c r="BF12" i="2"/>
  <c r="X10" i="2"/>
  <c r="W10" i="2"/>
  <c r="V31" i="2"/>
  <c r="BC28" i="2"/>
  <c r="E53" i="2"/>
  <c r="BC6" i="2"/>
  <c r="AW80" i="2" l="1"/>
  <c r="AT81" i="2"/>
  <c r="BF30" i="2"/>
  <c r="BI30" i="2" s="1"/>
  <c r="BL30" i="2" s="1"/>
  <c r="BO30" i="2" s="1"/>
  <c r="BR30" i="2" s="1"/>
  <c r="BU30" i="2" s="1"/>
  <c r="BX30" i="2" s="1"/>
  <c r="CA30" i="2" s="1"/>
  <c r="CD30" i="2" s="1"/>
  <c r="F30" i="2" s="1"/>
  <c r="M30" i="2"/>
  <c r="BF6" i="2"/>
  <c r="BI6" i="2" s="1"/>
  <c r="BL6" i="2" s="1"/>
  <c r="BO6" i="2" s="1"/>
  <c r="BR6" i="2" s="1"/>
  <c r="BU6" i="2" s="1"/>
  <c r="BX6" i="2" s="1"/>
  <c r="CA6" i="2" s="1"/>
  <c r="CD6" i="2" s="1"/>
  <c r="W6" i="2"/>
  <c r="BF51" i="2"/>
  <c r="BI51" i="2" s="1"/>
  <c r="BL51" i="2" s="1"/>
  <c r="BO51" i="2" s="1"/>
  <c r="BR51" i="2" s="1"/>
  <c r="BU51" i="2" s="1"/>
  <c r="BX51" i="2" s="1"/>
  <c r="CA51" i="2" s="1"/>
  <c r="CD51" i="2" s="1"/>
  <c r="V51" i="2" s="1"/>
  <c r="BF15" i="2"/>
  <c r="BI15" i="2" s="1"/>
  <c r="BL15" i="2" s="1"/>
  <c r="BO15" i="2" s="1"/>
  <c r="BR15" i="2" s="1"/>
  <c r="BU15" i="2" s="1"/>
  <c r="BX15" i="2" s="1"/>
  <c r="CA15" i="2" s="1"/>
  <c r="CD15" i="2" s="1"/>
  <c r="Y15" i="2"/>
  <c r="AB15" i="2"/>
  <c r="W15" i="2"/>
  <c r="BF43" i="2"/>
  <c r="Q35" i="2"/>
  <c r="AA35" i="2"/>
  <c r="U35" i="2"/>
  <c r="D35" i="2"/>
  <c r="Z35" i="2"/>
  <c r="J35" i="2"/>
  <c r="I35" i="2"/>
  <c r="O35" i="2"/>
  <c r="T35" i="2"/>
  <c r="K35" i="2"/>
  <c r="N35" i="2"/>
  <c r="R35" i="2"/>
  <c r="V35" i="2"/>
  <c r="M35" i="2"/>
  <c r="E35" i="2"/>
  <c r="S35" i="2"/>
  <c r="X35" i="2"/>
  <c r="AD35" i="2"/>
  <c r="AC35" i="2"/>
  <c r="Y35" i="2"/>
  <c r="BF4" i="2"/>
  <c r="BF70" i="2"/>
  <c r="AC38" i="2"/>
  <c r="BF64" i="2"/>
  <c r="BI64" i="2" s="1"/>
  <c r="BL64" i="2" s="1"/>
  <c r="BO64" i="2" s="1"/>
  <c r="BR64" i="2" s="1"/>
  <c r="BU64" i="2" s="1"/>
  <c r="BX64" i="2" s="1"/>
  <c r="CA64" i="2" s="1"/>
  <c r="CD64" i="2" s="1"/>
  <c r="N64" i="2" s="1"/>
  <c r="X64" i="2"/>
  <c r="H64" i="2"/>
  <c r="BF55" i="2"/>
  <c r="BI55" i="2" s="1"/>
  <c r="BL55" i="2" s="1"/>
  <c r="BO55" i="2" s="1"/>
  <c r="BR55" i="2" s="1"/>
  <c r="BU55" i="2" s="1"/>
  <c r="BX55" i="2" s="1"/>
  <c r="CA55" i="2" s="1"/>
  <c r="CD55" i="2" s="1"/>
  <c r="W55" i="2"/>
  <c r="BF20" i="2"/>
  <c r="W38" i="2"/>
  <c r="BL77" i="2"/>
  <c r="BF73" i="2"/>
  <c r="BI73" i="2" s="1"/>
  <c r="BL73" i="2" s="1"/>
  <c r="BO73" i="2" s="1"/>
  <c r="BR73" i="2" s="1"/>
  <c r="BU73" i="2" s="1"/>
  <c r="BX73" i="2" s="1"/>
  <c r="CA73" i="2" s="1"/>
  <c r="CD73" i="2" s="1"/>
  <c r="J73" i="2" s="1"/>
  <c r="Z73" i="2"/>
  <c r="AB73" i="2"/>
  <c r="Q38" i="2"/>
  <c r="AB58" i="2"/>
  <c r="V65" i="2"/>
  <c r="AB65" i="2"/>
  <c r="S65" i="2"/>
  <c r="W65" i="2"/>
  <c r="AA65" i="2"/>
  <c r="G65" i="2"/>
  <c r="M65" i="2"/>
  <c r="X65" i="2"/>
  <c r="Q65" i="2"/>
  <c r="E65" i="2"/>
  <c r="H65" i="2"/>
  <c r="Y65" i="2"/>
  <c r="R65" i="2"/>
  <c r="AD65" i="2"/>
  <c r="P65" i="2"/>
  <c r="O65" i="2"/>
  <c r="Z65" i="2"/>
  <c r="J65" i="2"/>
  <c r="D65" i="2"/>
  <c r="I65" i="2"/>
  <c r="K65" i="2"/>
  <c r="BF59" i="2"/>
  <c r="BI59" i="2" s="1"/>
  <c r="BL59" i="2" s="1"/>
  <c r="BO59" i="2" s="1"/>
  <c r="BR59" i="2" s="1"/>
  <c r="BU59" i="2" s="1"/>
  <c r="BX59" i="2" s="1"/>
  <c r="CA59" i="2" s="1"/>
  <c r="CD59" i="2" s="1"/>
  <c r="L59" i="2"/>
  <c r="O59" i="2"/>
  <c r="M59" i="2"/>
  <c r="I59" i="2"/>
  <c r="BF27" i="2"/>
  <c r="BF14" i="2"/>
  <c r="BF18" i="2"/>
  <c r="Y50" i="2"/>
  <c r="O75" i="2"/>
  <c r="Z75" i="2"/>
  <c r="L75" i="2"/>
  <c r="W75" i="2"/>
  <c r="F75" i="2"/>
  <c r="AB75" i="2"/>
  <c r="J75" i="2"/>
  <c r="AC75" i="2"/>
  <c r="Q75" i="2"/>
  <c r="AA75" i="2"/>
  <c r="X75" i="2"/>
  <c r="D75" i="2"/>
  <c r="U75" i="2"/>
  <c r="N75" i="2"/>
  <c r="P75" i="2"/>
  <c r="E75" i="2"/>
  <c r="I75" i="2"/>
  <c r="M75" i="2"/>
  <c r="T75" i="2"/>
  <c r="BF13" i="2"/>
  <c r="BI13" i="2" s="1"/>
  <c r="BL13" i="2" s="1"/>
  <c r="BO13" i="2" s="1"/>
  <c r="BR13" i="2" s="1"/>
  <c r="BU13" i="2" s="1"/>
  <c r="BX13" i="2" s="1"/>
  <c r="CA13" i="2" s="1"/>
  <c r="CD13" i="2" s="1"/>
  <c r="D13" i="2" s="1"/>
  <c r="F13" i="2"/>
  <c r="T13" i="2"/>
  <c r="BI74" i="2"/>
  <c r="BL74" i="2" s="1"/>
  <c r="BO74" i="2" s="1"/>
  <c r="BR74" i="2" s="1"/>
  <c r="BU74" i="2" s="1"/>
  <c r="BX74" i="2" s="1"/>
  <c r="CA74" i="2" s="1"/>
  <c r="CD74" i="2" s="1"/>
  <c r="Y74" i="2" s="1"/>
  <c r="AD74" i="2"/>
  <c r="AB74" i="2"/>
  <c r="BF28" i="2"/>
  <c r="BI28" i="2" s="1"/>
  <c r="BL28" i="2" s="1"/>
  <c r="BO28" i="2" s="1"/>
  <c r="BR28" i="2" s="1"/>
  <c r="BU28" i="2" s="1"/>
  <c r="BX28" i="2" s="1"/>
  <c r="CA28" i="2" s="1"/>
  <c r="CD28" i="2" s="1"/>
  <c r="O28" i="2"/>
  <c r="BF63" i="2"/>
  <c r="BI63" i="2" s="1"/>
  <c r="BL63" i="2" s="1"/>
  <c r="BO63" i="2" s="1"/>
  <c r="BR63" i="2" s="1"/>
  <c r="BU63" i="2" s="1"/>
  <c r="BX63" i="2" s="1"/>
  <c r="CA63" i="2" s="1"/>
  <c r="CD63" i="2" s="1"/>
  <c r="K63" i="2" s="1"/>
  <c r="N63" i="2"/>
  <c r="W63" i="2"/>
  <c r="X63" i="2"/>
  <c r="O63" i="2"/>
  <c r="S63" i="2"/>
  <c r="AA58" i="2"/>
  <c r="I58" i="2"/>
  <c r="J58" i="2"/>
  <c r="H58" i="2"/>
  <c r="P58" i="2"/>
  <c r="E58" i="2"/>
  <c r="V58" i="2"/>
  <c r="Z58" i="2"/>
  <c r="N58" i="2"/>
  <c r="U58" i="2"/>
  <c r="W58" i="2"/>
  <c r="S58" i="2"/>
  <c r="AC58" i="2"/>
  <c r="Y58" i="2"/>
  <c r="D58" i="2"/>
  <c r="R58" i="2"/>
  <c r="K58" i="2"/>
  <c r="L58" i="2"/>
  <c r="AD58" i="2"/>
  <c r="X58" i="2"/>
  <c r="G58" i="2"/>
  <c r="AB30" i="2"/>
  <c r="K38" i="2"/>
  <c r="BF23" i="2"/>
  <c r="BF16" i="2"/>
  <c r="P29" i="2"/>
  <c r="L35" i="2"/>
  <c r="BF41" i="2"/>
  <c r="P35" i="2"/>
  <c r="M13" i="2"/>
  <c r="P74" i="2"/>
  <c r="BF44" i="2"/>
  <c r="J31" i="2"/>
  <c r="AC25" i="2"/>
  <c r="D25" i="2"/>
  <c r="Q25" i="2"/>
  <c r="Z25" i="2"/>
  <c r="R25" i="2"/>
  <c r="H25" i="2"/>
  <c r="T25" i="2"/>
  <c r="Y25" i="2"/>
  <c r="G25" i="2"/>
  <c r="X25" i="2"/>
  <c r="U25" i="2"/>
  <c r="J25" i="2"/>
  <c r="S25" i="2"/>
  <c r="M25" i="2"/>
  <c r="AA25" i="2"/>
  <c r="P25" i="2"/>
  <c r="K25" i="2"/>
  <c r="L25" i="2"/>
  <c r="V25" i="2"/>
  <c r="N25" i="2"/>
  <c r="W25" i="2"/>
  <c r="AB25" i="2"/>
  <c r="BI71" i="2"/>
  <c r="BL71" i="2" s="1"/>
  <c r="BO71" i="2" s="1"/>
  <c r="BR71" i="2" s="1"/>
  <c r="BU71" i="2" s="1"/>
  <c r="BX71" i="2" s="1"/>
  <c r="CA71" i="2" s="1"/>
  <c r="CD71" i="2" s="1"/>
  <c r="I71" i="2"/>
  <c r="H38" i="2"/>
  <c r="V38" i="2"/>
  <c r="P38" i="2"/>
  <c r="G38" i="2"/>
  <c r="N38" i="2"/>
  <c r="X38" i="2"/>
  <c r="Y38" i="2"/>
  <c r="AD38" i="2"/>
  <c r="U38" i="2"/>
  <c r="M38" i="2"/>
  <c r="O38" i="2"/>
  <c r="AA38" i="2"/>
  <c r="AB38" i="2"/>
  <c r="BF22" i="2"/>
  <c r="BI22" i="2" s="1"/>
  <c r="BL22" i="2" s="1"/>
  <c r="BO22" i="2" s="1"/>
  <c r="BR22" i="2" s="1"/>
  <c r="BU22" i="2" s="1"/>
  <c r="BX22" i="2" s="1"/>
  <c r="CA22" i="2" s="1"/>
  <c r="CD22" i="2" s="1"/>
  <c r="S22" i="2" s="1"/>
  <c r="F25" i="2"/>
  <c r="BF9" i="2"/>
  <c r="BI9" i="2" s="1"/>
  <c r="BL9" i="2" s="1"/>
  <c r="BO9" i="2" s="1"/>
  <c r="BR9" i="2" s="1"/>
  <c r="BU9" i="2" s="1"/>
  <c r="BX9" i="2" s="1"/>
  <c r="CA9" i="2" s="1"/>
  <c r="CD9" i="2" s="1"/>
  <c r="J9" i="2" s="1"/>
  <c r="R38" i="2"/>
  <c r="BI12" i="2"/>
  <c r="BL12" i="2" s="1"/>
  <c r="BO12" i="2" s="1"/>
  <c r="BR12" i="2" s="1"/>
  <c r="BU12" i="2" s="1"/>
  <c r="BX12" i="2" s="1"/>
  <c r="CA12" i="2" s="1"/>
  <c r="CD12" i="2" s="1"/>
  <c r="N12" i="2" s="1"/>
  <c r="R12" i="2"/>
  <c r="P12" i="2"/>
  <c r="S38" i="2"/>
  <c r="L38" i="2"/>
  <c r="BF5" i="2"/>
  <c r="BC34" i="2"/>
  <c r="BF19" i="2"/>
  <c r="BI19" i="2" s="1"/>
  <c r="BL19" i="2" s="1"/>
  <c r="BO19" i="2" s="1"/>
  <c r="BR19" i="2" s="1"/>
  <c r="BU19" i="2" s="1"/>
  <c r="BX19" i="2" s="1"/>
  <c r="CA19" i="2" s="1"/>
  <c r="CD19" i="2" s="1"/>
  <c r="G19" i="2" s="1"/>
  <c r="AC19" i="2"/>
  <c r="R19" i="2"/>
  <c r="N19" i="2"/>
  <c r="AB35" i="2"/>
  <c r="K29" i="2"/>
  <c r="W29" i="2"/>
  <c r="T29" i="2"/>
  <c r="AA29" i="2"/>
  <c r="Y29" i="2"/>
  <c r="L29" i="2"/>
  <c r="N29" i="2"/>
  <c r="G29" i="2"/>
  <c r="M29" i="2"/>
  <c r="X29" i="2"/>
  <c r="Z29" i="2"/>
  <c r="V29" i="2"/>
  <c r="D29" i="2"/>
  <c r="AB29" i="2"/>
  <c r="F29" i="2"/>
  <c r="H29" i="2"/>
  <c r="AD29" i="2"/>
  <c r="R29" i="2"/>
  <c r="Q29" i="2"/>
  <c r="U29" i="2"/>
  <c r="S29" i="2"/>
  <c r="AC29" i="2"/>
  <c r="E29" i="2"/>
  <c r="O29" i="2"/>
  <c r="G35" i="2"/>
  <c r="O25" i="2"/>
  <c r="K9" i="2"/>
  <c r="U74" i="2"/>
  <c r="BF67" i="2"/>
  <c r="BI67" i="2" s="1"/>
  <c r="BL67" i="2" s="1"/>
  <c r="BO67" i="2" s="1"/>
  <c r="BR67" i="2" s="1"/>
  <c r="BU67" i="2" s="1"/>
  <c r="BX67" i="2" s="1"/>
  <c r="CA67" i="2" s="1"/>
  <c r="CD67" i="2" s="1"/>
  <c r="H67" i="2"/>
  <c r="AA67" i="2"/>
  <c r="M67" i="2"/>
  <c r="N67" i="2"/>
  <c r="V67" i="2"/>
  <c r="AC31" i="2"/>
  <c r="AB31" i="2"/>
  <c r="D31" i="2"/>
  <c r="AA31" i="2"/>
  <c r="T31" i="2"/>
  <c r="O31" i="2"/>
  <c r="L31" i="2"/>
  <c r="H31" i="2"/>
  <c r="Q31" i="2"/>
  <c r="AD31" i="2"/>
  <c r="N31" i="2"/>
  <c r="S31" i="2"/>
  <c r="Z31" i="2"/>
  <c r="I31" i="2"/>
  <c r="E38" i="2"/>
  <c r="H35" i="2"/>
  <c r="BF52" i="2"/>
  <c r="BI52" i="2" s="1"/>
  <c r="BL52" i="2" s="1"/>
  <c r="BO52" i="2" s="1"/>
  <c r="BR52" i="2" s="1"/>
  <c r="BU52" i="2" s="1"/>
  <c r="BX52" i="2" s="1"/>
  <c r="CA52" i="2" s="1"/>
  <c r="CD52" i="2" s="1"/>
  <c r="J52" i="2" s="1"/>
  <c r="O52" i="2"/>
  <c r="BC36" i="2"/>
  <c r="BF36" i="2" s="1"/>
  <c r="BI36" i="2" s="1"/>
  <c r="BL36" i="2" s="1"/>
  <c r="BO36" i="2" s="1"/>
  <c r="BR36" i="2" s="1"/>
  <c r="BU36" i="2" s="1"/>
  <c r="BX36" i="2" s="1"/>
  <c r="CA36" i="2" s="1"/>
  <c r="CD36" i="2" s="1"/>
  <c r="J36" i="2"/>
  <c r="V36" i="2"/>
  <c r="AD36" i="2"/>
  <c r="BF78" i="2"/>
  <c r="BI2" i="2"/>
  <c r="T38" i="2"/>
  <c r="BC42" i="2"/>
  <c r="F38" i="2"/>
  <c r="AD25" i="2"/>
  <c r="W50" i="2"/>
  <c r="D50" i="2"/>
  <c r="S50" i="2"/>
  <c r="AB50" i="2"/>
  <c r="J50" i="2"/>
  <c r="M50" i="2"/>
  <c r="V50" i="2"/>
  <c r="I50" i="2"/>
  <c r="N50" i="2"/>
  <c r="AA50" i="2"/>
  <c r="E50" i="2"/>
  <c r="R50" i="2"/>
  <c r="H50" i="2"/>
  <c r="Z50" i="2"/>
  <c r="F50" i="2"/>
  <c r="T50" i="2"/>
  <c r="AD50" i="2"/>
  <c r="U50" i="2"/>
  <c r="L50" i="2"/>
  <c r="O50" i="2"/>
  <c r="BI61" i="2"/>
  <c r="BC57" i="2"/>
  <c r="AD22" i="2"/>
  <c r="BF68" i="2"/>
  <c r="BI68" i="2" s="1"/>
  <c r="BL68" i="2" s="1"/>
  <c r="BO68" i="2" s="1"/>
  <c r="BR68" i="2" s="1"/>
  <c r="BU68" i="2" s="1"/>
  <c r="BX68" i="2" s="1"/>
  <c r="CA68" i="2" s="1"/>
  <c r="CD68" i="2" s="1"/>
  <c r="Y68" i="2" s="1"/>
  <c r="W35" i="2"/>
  <c r="E25" i="2"/>
  <c r="BF69" i="2"/>
  <c r="BI69" i="2" s="1"/>
  <c r="BL69" i="2" s="1"/>
  <c r="BO69" i="2" s="1"/>
  <c r="BR69" i="2" s="1"/>
  <c r="BU69" i="2" s="1"/>
  <c r="BX69" i="2" s="1"/>
  <c r="CA69" i="2" s="1"/>
  <c r="CD69" i="2" s="1"/>
  <c r="J69" i="2" s="1"/>
  <c r="BC66" i="2"/>
  <c r="Q50" i="2"/>
  <c r="J38" i="2"/>
  <c r="M15" i="2" l="1"/>
  <c r="I15" i="2"/>
  <c r="Z15" i="2"/>
  <c r="G15" i="2"/>
  <c r="AD15" i="2"/>
  <c r="S15" i="2"/>
  <c r="N15" i="2"/>
  <c r="U15" i="2"/>
  <c r="Q15" i="2"/>
  <c r="R15" i="2"/>
  <c r="AA15" i="2"/>
  <c r="P15" i="2"/>
  <c r="AC15" i="2"/>
  <c r="L15" i="2"/>
  <c r="K15" i="2"/>
  <c r="Y9" i="2"/>
  <c r="R71" i="2"/>
  <c r="AB71" i="2"/>
  <c r="T71" i="2"/>
  <c r="W71" i="2"/>
  <c r="AA71" i="2"/>
  <c r="X71" i="2"/>
  <c r="O71" i="2"/>
  <c r="V71" i="2"/>
  <c r="L71" i="2"/>
  <c r="S71" i="2"/>
  <c r="Q71" i="2"/>
  <c r="H71" i="2"/>
  <c r="AD71" i="2"/>
  <c r="K71" i="2"/>
  <c r="G71" i="2"/>
  <c r="N71" i="2"/>
  <c r="E71" i="2"/>
  <c r="P71" i="2"/>
  <c r="Z71" i="2"/>
  <c r="J71" i="2"/>
  <c r="U71" i="2"/>
  <c r="AC71" i="2"/>
  <c r="D71" i="2"/>
  <c r="Y71" i="2"/>
  <c r="Z63" i="2"/>
  <c r="R74" i="2"/>
  <c r="X13" i="2"/>
  <c r="X15" i="2"/>
  <c r="D51" i="2"/>
  <c r="O30" i="2"/>
  <c r="AW81" i="2"/>
  <c r="AZ80" i="2"/>
  <c r="T19" i="2"/>
  <c r="P19" i="2"/>
  <c r="F19" i="2"/>
  <c r="J19" i="2"/>
  <c r="O19" i="2"/>
  <c r="Z19" i="2"/>
  <c r="W19" i="2"/>
  <c r="I19" i="2"/>
  <c r="U19" i="2"/>
  <c r="H19" i="2"/>
  <c r="V19" i="2"/>
  <c r="X19" i="2"/>
  <c r="AA19" i="2"/>
  <c r="M19" i="2"/>
  <c r="S19" i="2"/>
  <c r="K19" i="2"/>
  <c r="P30" i="2"/>
  <c r="BL61" i="2"/>
  <c r="BO61" i="2" s="1"/>
  <c r="BR61" i="2" s="1"/>
  <c r="BU61" i="2" s="1"/>
  <c r="BX61" i="2" s="1"/>
  <c r="CA61" i="2" s="1"/>
  <c r="CD61" i="2" s="1"/>
  <c r="AA61" i="2" s="1"/>
  <c r="Y61" i="2"/>
  <c r="BF66" i="2"/>
  <c r="BI66" i="2" s="1"/>
  <c r="BL66" i="2" s="1"/>
  <c r="BO66" i="2" s="1"/>
  <c r="BR66" i="2" s="1"/>
  <c r="BU66" i="2" s="1"/>
  <c r="BX66" i="2" s="1"/>
  <c r="CA66" i="2" s="1"/>
  <c r="CD66" i="2" s="1"/>
  <c r="H66" i="2" s="1"/>
  <c r="U36" i="2"/>
  <c r="P36" i="2"/>
  <c r="T36" i="2"/>
  <c r="I36" i="2"/>
  <c r="X36" i="2"/>
  <c r="D36" i="2"/>
  <c r="L36" i="2"/>
  <c r="K36" i="2"/>
  <c r="Y36" i="2"/>
  <c r="Q36" i="2"/>
  <c r="R36" i="2"/>
  <c r="S36" i="2"/>
  <c r="W36" i="2"/>
  <c r="AA36" i="2"/>
  <c r="H36" i="2"/>
  <c r="Z36" i="2"/>
  <c r="N36" i="2"/>
  <c r="O36" i="2"/>
  <c r="AC36" i="2"/>
  <c r="G36" i="2"/>
  <c r="AB36" i="2"/>
  <c r="F36" i="2"/>
  <c r="E36" i="2"/>
  <c r="M36" i="2"/>
  <c r="E30" i="2"/>
  <c r="AB19" i="2"/>
  <c r="M9" i="2"/>
  <c r="J22" i="2"/>
  <c r="R22" i="2"/>
  <c r="Y22" i="2"/>
  <c r="V22" i="2"/>
  <c r="N22" i="2"/>
  <c r="M22" i="2"/>
  <c r="K22" i="2"/>
  <c r="L22" i="2"/>
  <c r="F22" i="2"/>
  <c r="E22" i="2"/>
  <c r="P22" i="2"/>
  <c r="D22" i="2"/>
  <c r="G22" i="2"/>
  <c r="O22" i="2"/>
  <c r="Z22" i="2"/>
  <c r="T22" i="2"/>
  <c r="Q22" i="2"/>
  <c r="W22" i="2"/>
  <c r="U22" i="2"/>
  <c r="I22" i="2"/>
  <c r="AA22" i="2"/>
  <c r="AC22" i="2"/>
  <c r="H22" i="2"/>
  <c r="X22" i="2"/>
  <c r="AB22" i="2"/>
  <c r="Y73" i="2"/>
  <c r="S73" i="2"/>
  <c r="V73" i="2"/>
  <c r="O73" i="2"/>
  <c r="T73" i="2"/>
  <c r="P73" i="2"/>
  <c r="N73" i="2"/>
  <c r="W73" i="2"/>
  <c r="E73" i="2"/>
  <c r="D73" i="2"/>
  <c r="I73" i="2"/>
  <c r="AD73" i="2"/>
  <c r="AA73" i="2"/>
  <c r="Q73" i="2"/>
  <c r="AC73" i="2"/>
  <c r="X73" i="2"/>
  <c r="M73" i="2"/>
  <c r="L73" i="2"/>
  <c r="U73" i="2"/>
  <c r="K73" i="2"/>
  <c r="G73" i="2"/>
  <c r="R73" i="2"/>
  <c r="H73" i="2"/>
  <c r="AB64" i="2"/>
  <c r="S64" i="2"/>
  <c r="F64" i="2"/>
  <c r="R64" i="2"/>
  <c r="W64" i="2"/>
  <c r="P64" i="2"/>
  <c r="U64" i="2"/>
  <c r="T64" i="2"/>
  <c r="I64" i="2"/>
  <c r="AD64" i="2"/>
  <c r="M64" i="2"/>
  <c r="Q64" i="2"/>
  <c r="O64" i="2"/>
  <c r="AC64" i="2"/>
  <c r="E64" i="2"/>
  <c r="G64" i="2"/>
  <c r="L64" i="2"/>
  <c r="V64" i="2"/>
  <c r="AA64" i="2"/>
  <c r="J64" i="2"/>
  <c r="Y64" i="2"/>
  <c r="K64" i="2"/>
  <c r="D64" i="2"/>
  <c r="Z64" i="2"/>
  <c r="E15" i="2"/>
  <c r="M71" i="2"/>
  <c r="BI5" i="2"/>
  <c r="BL5" i="2" s="1"/>
  <c r="BO5" i="2" s="1"/>
  <c r="BR5" i="2" s="1"/>
  <c r="BU5" i="2" s="1"/>
  <c r="BX5" i="2" s="1"/>
  <c r="CA5" i="2" s="1"/>
  <c r="CD5" i="2" s="1"/>
  <c r="H5" i="2" s="1"/>
  <c r="G5" i="2"/>
  <c r="AD5" i="2"/>
  <c r="S5" i="2"/>
  <c r="BI27" i="2"/>
  <c r="BL27" i="2" s="1"/>
  <c r="BO27" i="2" s="1"/>
  <c r="BR27" i="2" s="1"/>
  <c r="BU27" i="2" s="1"/>
  <c r="BX27" i="2" s="1"/>
  <c r="CA27" i="2" s="1"/>
  <c r="CD27" i="2" s="1"/>
  <c r="J27" i="2"/>
  <c r="Y27" i="2"/>
  <c r="R30" i="2"/>
  <c r="V30" i="2"/>
  <c r="Z30" i="2"/>
  <c r="U30" i="2"/>
  <c r="J30" i="2"/>
  <c r="I30" i="2"/>
  <c r="AD30" i="2"/>
  <c r="Y30" i="2"/>
  <c r="S30" i="2"/>
  <c r="K30" i="2"/>
  <c r="W30" i="2"/>
  <c r="G30" i="2"/>
  <c r="AA30" i="2"/>
  <c r="H30" i="2"/>
  <c r="T30" i="2"/>
  <c r="X30" i="2"/>
  <c r="E28" i="2"/>
  <c r="P28" i="2"/>
  <c r="AC28" i="2"/>
  <c r="Y28" i="2"/>
  <c r="I28" i="2"/>
  <c r="U28" i="2"/>
  <c r="F28" i="2"/>
  <c r="D28" i="2"/>
  <c r="M28" i="2"/>
  <c r="S28" i="2"/>
  <c r="AA28" i="2"/>
  <c r="K28" i="2"/>
  <c r="N28" i="2"/>
  <c r="W28" i="2"/>
  <c r="AB28" i="2"/>
  <c r="H28" i="2"/>
  <c r="J28" i="2"/>
  <c r="X28" i="2"/>
  <c r="G28" i="2"/>
  <c r="L28" i="2"/>
  <c r="AD28" i="2"/>
  <c r="T28" i="2"/>
  <c r="R28" i="2"/>
  <c r="Z28" i="2"/>
  <c r="Q28" i="2"/>
  <c r="L19" i="2"/>
  <c r="S9" i="2"/>
  <c r="BI16" i="2"/>
  <c r="BL16" i="2" s="1"/>
  <c r="BO16" i="2" s="1"/>
  <c r="BR16" i="2" s="1"/>
  <c r="BU16" i="2" s="1"/>
  <c r="BX16" i="2" s="1"/>
  <c r="CA16" i="2" s="1"/>
  <c r="CD16" i="2" s="1"/>
  <c r="E16" i="2"/>
  <c r="AB16" i="2"/>
  <c r="Q13" i="2"/>
  <c r="AB13" i="2"/>
  <c r="Y13" i="2"/>
  <c r="AA13" i="2"/>
  <c r="G13" i="2"/>
  <c r="N13" i="2"/>
  <c r="O13" i="2"/>
  <c r="I13" i="2"/>
  <c r="R13" i="2"/>
  <c r="L13" i="2"/>
  <c r="J13" i="2"/>
  <c r="U13" i="2"/>
  <c r="P13" i="2"/>
  <c r="K13" i="2"/>
  <c r="S13" i="2"/>
  <c r="H13" i="2"/>
  <c r="AC13" i="2"/>
  <c r="V13" i="2"/>
  <c r="W13" i="2"/>
  <c r="Z13" i="2"/>
  <c r="BI20" i="2"/>
  <c r="BL20" i="2" s="1"/>
  <c r="BO20" i="2" s="1"/>
  <c r="BR20" i="2" s="1"/>
  <c r="BU20" i="2" s="1"/>
  <c r="BX20" i="2" s="1"/>
  <c r="CA20" i="2" s="1"/>
  <c r="CD20" i="2" s="1"/>
  <c r="F20" i="2"/>
  <c r="U20" i="2"/>
  <c r="BI4" i="2"/>
  <c r="BI43" i="2"/>
  <c r="BL43" i="2" s="1"/>
  <c r="BO43" i="2" s="1"/>
  <c r="BR43" i="2" s="1"/>
  <c r="BU43" i="2" s="1"/>
  <c r="BX43" i="2" s="1"/>
  <c r="CA43" i="2" s="1"/>
  <c r="CD43" i="2" s="1"/>
  <c r="T15" i="2"/>
  <c r="T51" i="2"/>
  <c r="AC51" i="2"/>
  <c r="K51" i="2"/>
  <c r="H51" i="2"/>
  <c r="F51" i="2"/>
  <c r="U51" i="2"/>
  <c r="R51" i="2"/>
  <c r="G51" i="2"/>
  <c r="J51" i="2"/>
  <c r="AD51" i="2"/>
  <c r="O51" i="2"/>
  <c r="Y51" i="2"/>
  <c r="L51" i="2"/>
  <c r="I51" i="2"/>
  <c r="E51" i="2"/>
  <c r="W51" i="2"/>
  <c r="AA51" i="2"/>
  <c r="AB51" i="2"/>
  <c r="N51" i="2"/>
  <c r="X51" i="2"/>
  <c r="Z51" i="2"/>
  <c r="P51" i="2"/>
  <c r="M51" i="2"/>
  <c r="S51" i="2"/>
  <c r="Q51" i="2"/>
  <c r="AC30" i="2"/>
  <c r="W67" i="2"/>
  <c r="O67" i="2"/>
  <c r="AB67" i="2"/>
  <c r="R67" i="2"/>
  <c r="J67" i="2"/>
  <c r="F67" i="2"/>
  <c r="AD67" i="2"/>
  <c r="E67" i="2"/>
  <c r="U67" i="2"/>
  <c r="Z67" i="2"/>
  <c r="S67" i="2"/>
  <c r="P67" i="2"/>
  <c r="X67" i="2"/>
  <c r="D67" i="2"/>
  <c r="G67" i="2"/>
  <c r="T67" i="2"/>
  <c r="L67" i="2"/>
  <c r="Y67" i="2"/>
  <c r="I67" i="2"/>
  <c r="Q67" i="2"/>
  <c r="K67" i="2"/>
  <c r="AC67" i="2"/>
  <c r="AD19" i="2"/>
  <c r="BF34" i="2"/>
  <c r="BI34" i="2" s="1"/>
  <c r="BL34" i="2" s="1"/>
  <c r="BO34" i="2" s="1"/>
  <c r="BR34" i="2" s="1"/>
  <c r="BU34" i="2" s="1"/>
  <c r="BX34" i="2" s="1"/>
  <c r="CA34" i="2" s="1"/>
  <c r="CD34" i="2" s="1"/>
  <c r="Z34" i="2"/>
  <c r="AC9" i="2"/>
  <c r="BI14" i="2"/>
  <c r="BL14" i="2" s="1"/>
  <c r="BO14" i="2" s="1"/>
  <c r="BR14" i="2" s="1"/>
  <c r="BU14" i="2" s="1"/>
  <c r="BX14" i="2" s="1"/>
  <c r="CA14" i="2" s="1"/>
  <c r="CD14" i="2" s="1"/>
  <c r="M14" i="2"/>
  <c r="K59" i="2"/>
  <c r="E59" i="2"/>
  <c r="J59" i="2"/>
  <c r="P59" i="2"/>
  <c r="S59" i="2"/>
  <c r="X59" i="2"/>
  <c r="AD59" i="2"/>
  <c r="F59" i="2"/>
  <c r="D59" i="2"/>
  <c r="W59" i="2"/>
  <c r="T59" i="2"/>
  <c r="AC59" i="2"/>
  <c r="Q59" i="2"/>
  <c r="G59" i="2"/>
  <c r="U59" i="2"/>
  <c r="N59" i="2"/>
  <c r="Y59" i="2"/>
  <c r="AB59" i="2"/>
  <c r="R59" i="2"/>
  <c r="H59" i="2"/>
  <c r="Z59" i="2"/>
  <c r="AA59" i="2"/>
  <c r="V59" i="2"/>
  <c r="BO77" i="2"/>
  <c r="BR77" i="2" s="1"/>
  <c r="BU77" i="2" s="1"/>
  <c r="BX77" i="2" s="1"/>
  <c r="CA77" i="2" s="1"/>
  <c r="CD77" i="2" s="1"/>
  <c r="AC55" i="2"/>
  <c r="BC79" i="2"/>
  <c r="O15" i="2"/>
  <c r="D15" i="2"/>
  <c r="N30" i="2"/>
  <c r="D69" i="2"/>
  <c r="R69" i="2"/>
  <c r="I69" i="2"/>
  <c r="X69" i="2"/>
  <c r="W69" i="2"/>
  <c r="K69" i="2"/>
  <c r="P69" i="2"/>
  <c r="Q69" i="2"/>
  <c r="U69" i="2"/>
  <c r="H69" i="2"/>
  <c r="Z69" i="2"/>
  <c r="G69" i="2"/>
  <c r="M69" i="2"/>
  <c r="AB69" i="2"/>
  <c r="V69" i="2"/>
  <c r="S69" i="2"/>
  <c r="N69" i="2"/>
  <c r="T69" i="2"/>
  <c r="AC69" i="2"/>
  <c r="L69" i="2"/>
  <c r="AA69" i="2"/>
  <c r="E69" i="2"/>
  <c r="F69" i="2"/>
  <c r="AD69" i="2"/>
  <c r="BF57" i="2"/>
  <c r="BI57" i="2" s="1"/>
  <c r="BL57" i="2" s="1"/>
  <c r="BO57" i="2" s="1"/>
  <c r="BR57" i="2" s="1"/>
  <c r="BU57" i="2" s="1"/>
  <c r="BX57" i="2" s="1"/>
  <c r="CA57" i="2" s="1"/>
  <c r="CD57" i="2" s="1"/>
  <c r="H57" i="2" s="1"/>
  <c r="BI18" i="2"/>
  <c r="BL18" i="2" s="1"/>
  <c r="BO18" i="2" s="1"/>
  <c r="BR18" i="2" s="1"/>
  <c r="BU18" i="2" s="1"/>
  <c r="BX18" i="2" s="1"/>
  <c r="CA18" i="2" s="1"/>
  <c r="CD18" i="2" s="1"/>
  <c r="H18" i="2"/>
  <c r="BI70" i="2"/>
  <c r="BL70" i="2" s="1"/>
  <c r="BO70" i="2" s="1"/>
  <c r="BR70" i="2" s="1"/>
  <c r="BU70" i="2" s="1"/>
  <c r="BX70" i="2" s="1"/>
  <c r="CA70" i="2" s="1"/>
  <c r="CD70" i="2" s="1"/>
  <c r="Q70" i="2"/>
  <c r="D19" i="2"/>
  <c r="AD12" i="2"/>
  <c r="H12" i="2"/>
  <c r="AC12" i="2"/>
  <c r="G12" i="2"/>
  <c r="K12" i="2"/>
  <c r="Y12" i="2"/>
  <c r="T12" i="2"/>
  <c r="O12" i="2"/>
  <c r="X12" i="2"/>
  <c r="Z12" i="2"/>
  <c r="D12" i="2"/>
  <c r="Q12" i="2"/>
  <c r="E12" i="2"/>
  <c r="J12" i="2"/>
  <c r="L12" i="2"/>
  <c r="S12" i="2"/>
  <c r="M12" i="2"/>
  <c r="I12" i="2"/>
  <c r="AB12" i="2"/>
  <c r="U12" i="2"/>
  <c r="AA12" i="2"/>
  <c r="W12" i="2"/>
  <c r="F12" i="2"/>
  <c r="V12" i="2"/>
  <c r="BI23" i="2"/>
  <c r="BL23" i="2" s="1"/>
  <c r="BO23" i="2" s="1"/>
  <c r="BR23" i="2" s="1"/>
  <c r="BU23" i="2" s="1"/>
  <c r="BX23" i="2" s="1"/>
  <c r="CA23" i="2" s="1"/>
  <c r="CD23" i="2" s="1"/>
  <c r="J23" i="2"/>
  <c r="AD23" i="2"/>
  <c r="E63" i="2"/>
  <c r="V63" i="2"/>
  <c r="AB63" i="2"/>
  <c r="U63" i="2"/>
  <c r="H63" i="2"/>
  <c r="Q63" i="2"/>
  <c r="AD63" i="2"/>
  <c r="Y63" i="2"/>
  <c r="AC63" i="2"/>
  <c r="D63" i="2"/>
  <c r="J63" i="2"/>
  <c r="R63" i="2"/>
  <c r="M63" i="2"/>
  <c r="I63" i="2"/>
  <c r="F63" i="2"/>
  <c r="AA63" i="2"/>
  <c r="G63" i="2"/>
  <c r="L63" i="2"/>
  <c r="P63" i="2"/>
  <c r="AC74" i="2"/>
  <c r="L74" i="2"/>
  <c r="X74" i="2"/>
  <c r="W74" i="2"/>
  <c r="O74" i="2"/>
  <c r="J74" i="2"/>
  <c r="D74" i="2"/>
  <c r="H74" i="2"/>
  <c r="K74" i="2"/>
  <c r="V74" i="2"/>
  <c r="F74" i="2"/>
  <c r="T74" i="2"/>
  <c r="G74" i="2"/>
  <c r="Q74" i="2"/>
  <c r="E74" i="2"/>
  <c r="N74" i="2"/>
  <c r="I74" i="2"/>
  <c r="M74" i="2"/>
  <c r="Z74" i="2"/>
  <c r="S74" i="2"/>
  <c r="AA74" i="2"/>
  <c r="F15" i="2"/>
  <c r="J15" i="2"/>
  <c r="Q6" i="2"/>
  <c r="F6" i="2"/>
  <c r="P6" i="2"/>
  <c r="AA6" i="2"/>
  <c r="T6" i="2"/>
  <c r="Y6" i="2"/>
  <c r="R6" i="2"/>
  <c r="J6" i="2"/>
  <c r="AC6" i="2"/>
  <c r="N6" i="2"/>
  <c r="X6" i="2"/>
  <c r="O6" i="2"/>
  <c r="H6" i="2"/>
  <c r="AB6" i="2"/>
  <c r="AD6" i="2"/>
  <c r="K6" i="2"/>
  <c r="S6" i="2"/>
  <c r="L6" i="2"/>
  <c r="M6" i="2"/>
  <c r="E6" i="2"/>
  <c r="D6" i="2"/>
  <c r="Z6" i="2"/>
  <c r="U6" i="2"/>
  <c r="V6" i="2"/>
  <c r="G6" i="2"/>
  <c r="I6" i="2"/>
  <c r="D30" i="2"/>
  <c r="U9" i="2"/>
  <c r="N9" i="2"/>
  <c r="AB9" i="2"/>
  <c r="D9" i="2"/>
  <c r="Q9" i="2"/>
  <c r="T9" i="2"/>
  <c r="G9" i="2"/>
  <c r="H9" i="2"/>
  <c r="O9" i="2"/>
  <c r="P9" i="2"/>
  <c r="F9" i="2"/>
  <c r="X9" i="2"/>
  <c r="Z9" i="2"/>
  <c r="E9" i="2"/>
  <c r="I9" i="2"/>
  <c r="AA9" i="2"/>
  <c r="W9" i="2"/>
  <c r="R9" i="2"/>
  <c r="AD9" i="2"/>
  <c r="L9" i="2"/>
  <c r="U68" i="2"/>
  <c r="K68" i="2"/>
  <c r="R68" i="2"/>
  <c r="W68" i="2"/>
  <c r="D68" i="2"/>
  <c r="L68" i="2"/>
  <c r="M68" i="2"/>
  <c r="S68" i="2"/>
  <c r="T68" i="2"/>
  <c r="AC68" i="2"/>
  <c r="X68" i="2"/>
  <c r="V68" i="2"/>
  <c r="AA68" i="2"/>
  <c r="O68" i="2"/>
  <c r="P68" i="2"/>
  <c r="I68" i="2"/>
  <c r="J68" i="2"/>
  <c r="G68" i="2"/>
  <c r="AB68" i="2"/>
  <c r="F68" i="2"/>
  <c r="Q68" i="2"/>
  <c r="AD68" i="2"/>
  <c r="H68" i="2"/>
  <c r="Z68" i="2"/>
  <c r="E68" i="2"/>
  <c r="N68" i="2"/>
  <c r="BF42" i="2"/>
  <c r="BI42" i="2" s="1"/>
  <c r="BL42" i="2" s="1"/>
  <c r="BO42" i="2" s="1"/>
  <c r="BR42" i="2" s="1"/>
  <c r="BU42" i="2" s="1"/>
  <c r="BX42" i="2" s="1"/>
  <c r="CA42" i="2" s="1"/>
  <c r="CD42" i="2" s="1"/>
  <c r="N42" i="2" s="1"/>
  <c r="AC42" i="2"/>
  <c r="Y69" i="2"/>
  <c r="BI78" i="2"/>
  <c r="BL2" i="2"/>
  <c r="Y52" i="2"/>
  <c r="H52" i="2"/>
  <c r="S52" i="2"/>
  <c r="G52" i="2"/>
  <c r="Q52" i="2"/>
  <c r="D52" i="2"/>
  <c r="M52" i="2"/>
  <c r="E52" i="2"/>
  <c r="AA52" i="2"/>
  <c r="V52" i="2"/>
  <c r="P52" i="2"/>
  <c r="L52" i="2"/>
  <c r="AB52" i="2"/>
  <c r="AC52" i="2"/>
  <c r="I52" i="2"/>
  <c r="Z52" i="2"/>
  <c r="K52" i="2"/>
  <c r="N52" i="2"/>
  <c r="W52" i="2"/>
  <c r="T52" i="2"/>
  <c r="AD52" i="2"/>
  <c r="X52" i="2"/>
  <c r="U52" i="2"/>
  <c r="F52" i="2"/>
  <c r="R52" i="2"/>
  <c r="E19" i="2"/>
  <c r="O69" i="2"/>
  <c r="AD13" i="2"/>
  <c r="Q19" i="2"/>
  <c r="Y19" i="2"/>
  <c r="F71" i="2"/>
  <c r="V9" i="2"/>
  <c r="BI44" i="2"/>
  <c r="BL44" i="2" s="1"/>
  <c r="BO44" i="2" s="1"/>
  <c r="BR44" i="2" s="1"/>
  <c r="BU44" i="2" s="1"/>
  <c r="BX44" i="2" s="1"/>
  <c r="CA44" i="2" s="1"/>
  <c r="CD44" i="2" s="1"/>
  <c r="W44" i="2" s="1"/>
  <c r="BI41" i="2"/>
  <c r="BL41" i="2" s="1"/>
  <c r="BO41" i="2" s="1"/>
  <c r="BR41" i="2" s="1"/>
  <c r="BU41" i="2" s="1"/>
  <c r="BX41" i="2" s="1"/>
  <c r="CA41" i="2" s="1"/>
  <c r="CD41" i="2" s="1"/>
  <c r="L41" i="2" s="1"/>
  <c r="T63" i="2"/>
  <c r="V28" i="2"/>
  <c r="E13" i="2"/>
  <c r="F73" i="2"/>
  <c r="F55" i="2"/>
  <c r="I55" i="2"/>
  <c r="H55" i="2"/>
  <c r="Z55" i="2"/>
  <c r="AA55" i="2"/>
  <c r="AB55" i="2"/>
  <c r="J55" i="2"/>
  <c r="V55" i="2"/>
  <c r="R55" i="2"/>
  <c r="M55" i="2"/>
  <c r="Q55" i="2"/>
  <c r="D55" i="2"/>
  <c r="X55" i="2"/>
  <c r="L55" i="2"/>
  <c r="AD55" i="2"/>
  <c r="P55" i="2"/>
  <c r="Y55" i="2"/>
  <c r="E55" i="2"/>
  <c r="T55" i="2"/>
  <c r="G55" i="2"/>
  <c r="U55" i="2"/>
  <c r="S55" i="2"/>
  <c r="K55" i="2"/>
  <c r="N55" i="2"/>
  <c r="O55" i="2"/>
  <c r="V15" i="2"/>
  <c r="H15" i="2"/>
  <c r="L30" i="2"/>
  <c r="Q30" i="2"/>
  <c r="AD77" i="2" l="1"/>
  <c r="N77" i="2"/>
  <c r="L77" i="2"/>
  <c r="J77" i="2"/>
  <c r="S77" i="2"/>
  <c r="R77" i="2"/>
  <c r="U77" i="2"/>
  <c r="D77" i="2"/>
  <c r="V77" i="2"/>
  <c r="X77" i="2"/>
  <c r="Q77" i="2"/>
  <c r="E77" i="2"/>
  <c r="P77" i="2"/>
  <c r="M77" i="2"/>
  <c r="AB77" i="2"/>
  <c r="Y77" i="2"/>
  <c r="AA77" i="2"/>
  <c r="O77" i="2"/>
  <c r="T77" i="2"/>
  <c r="I77" i="2"/>
  <c r="G77" i="2"/>
  <c r="F77" i="2"/>
  <c r="H77" i="2"/>
  <c r="Z77" i="2"/>
  <c r="W77" i="2"/>
  <c r="AB18" i="2"/>
  <c r="E18" i="2"/>
  <c r="AD18" i="2"/>
  <c r="F18" i="2"/>
  <c r="K18" i="2"/>
  <c r="T18" i="2"/>
  <c r="D18" i="2"/>
  <c r="J18" i="2"/>
  <c r="P18" i="2"/>
  <c r="V18" i="2"/>
  <c r="L18" i="2"/>
  <c r="R18" i="2"/>
  <c r="X18" i="2"/>
  <c r="AC18" i="2"/>
  <c r="U18" i="2"/>
  <c r="Y18" i="2"/>
  <c r="G18" i="2"/>
  <c r="M18" i="2"/>
  <c r="Z18" i="2"/>
  <c r="N18" i="2"/>
  <c r="AA18" i="2"/>
  <c r="W18" i="2"/>
  <c r="S18" i="2"/>
  <c r="Q18" i="2"/>
  <c r="Q14" i="2"/>
  <c r="X14" i="2"/>
  <c r="F14" i="2"/>
  <c r="O14" i="2"/>
  <c r="J14" i="2"/>
  <c r="T14" i="2"/>
  <c r="V14" i="2"/>
  <c r="I14" i="2"/>
  <c r="G14" i="2"/>
  <c r="Y14" i="2"/>
  <c r="Z14" i="2"/>
  <c r="H14" i="2"/>
  <c r="D14" i="2"/>
  <c r="AA14" i="2"/>
  <c r="W14" i="2"/>
  <c r="K14" i="2"/>
  <c r="E14" i="2"/>
  <c r="R14" i="2"/>
  <c r="N14" i="2"/>
  <c r="S14" i="2"/>
  <c r="U14" i="2"/>
  <c r="P14" i="2"/>
  <c r="AD14" i="2"/>
  <c r="AB14" i="2"/>
  <c r="L14" i="2"/>
  <c r="AC14" i="2"/>
  <c r="BI79" i="2"/>
  <c r="BL4" i="2"/>
  <c r="G16" i="2"/>
  <c r="T16" i="2"/>
  <c r="AD16" i="2"/>
  <c r="N16" i="2"/>
  <c r="X16" i="2"/>
  <c r="I16" i="2"/>
  <c r="H16" i="2"/>
  <c r="U16" i="2"/>
  <c r="P16" i="2"/>
  <c r="J16" i="2"/>
  <c r="F16" i="2"/>
  <c r="Y16" i="2"/>
  <c r="AA16" i="2"/>
  <c r="D16" i="2"/>
  <c r="O16" i="2"/>
  <c r="W16" i="2"/>
  <c r="V16" i="2"/>
  <c r="S16" i="2"/>
  <c r="K16" i="2"/>
  <c r="Z16" i="2"/>
  <c r="Q23" i="2"/>
  <c r="M23" i="2"/>
  <c r="F23" i="2"/>
  <c r="R23" i="2"/>
  <c r="L23" i="2"/>
  <c r="K23" i="2"/>
  <c r="I23" i="2"/>
  <c r="O23" i="2"/>
  <c r="AB23" i="2"/>
  <c r="AC23" i="2"/>
  <c r="W23" i="2"/>
  <c r="V23" i="2"/>
  <c r="AA23" i="2"/>
  <c r="T23" i="2"/>
  <c r="X23" i="2"/>
  <c r="U23" i="2"/>
  <c r="D23" i="2"/>
  <c r="H23" i="2"/>
  <c r="Y23" i="2"/>
  <c r="Z23" i="2"/>
  <c r="E23" i="2"/>
  <c r="G23" i="2"/>
  <c r="P23" i="2"/>
  <c r="S23" i="2"/>
  <c r="N23" i="2"/>
  <c r="S57" i="2"/>
  <c r="BF79" i="2"/>
  <c r="Q16" i="2"/>
  <c r="O42" i="2"/>
  <c r="G42" i="2"/>
  <c r="AB42" i="2"/>
  <c r="Z42" i="2"/>
  <c r="H42" i="2"/>
  <c r="T42" i="2"/>
  <c r="P42" i="2"/>
  <c r="AA42" i="2"/>
  <c r="L42" i="2"/>
  <c r="AD42" i="2"/>
  <c r="M42" i="2"/>
  <c r="S42" i="2"/>
  <c r="J42" i="2"/>
  <c r="V42" i="2"/>
  <c r="K42" i="2"/>
  <c r="R42" i="2"/>
  <c r="W42" i="2"/>
  <c r="Y42" i="2"/>
  <c r="I42" i="2"/>
  <c r="Q42" i="2"/>
  <c r="E42" i="2"/>
  <c r="D42" i="2"/>
  <c r="U42" i="2"/>
  <c r="X42" i="2"/>
  <c r="F42" i="2"/>
  <c r="Q57" i="2"/>
  <c r="AA34" i="2"/>
  <c r="X34" i="2"/>
  <c r="D34" i="2"/>
  <c r="E34" i="2"/>
  <c r="Q34" i="2"/>
  <c r="H34" i="2"/>
  <c r="M34" i="2"/>
  <c r="O34" i="2"/>
  <c r="J34" i="2"/>
  <c r="T34" i="2"/>
  <c r="I34" i="2"/>
  <c r="AB34" i="2"/>
  <c r="K34" i="2"/>
  <c r="N34" i="2"/>
  <c r="P34" i="2"/>
  <c r="R34" i="2"/>
  <c r="AD34" i="2"/>
  <c r="V34" i="2"/>
  <c r="G34" i="2"/>
  <c r="W34" i="2"/>
  <c r="AC34" i="2"/>
  <c r="L34" i="2"/>
  <c r="Y34" i="2"/>
  <c r="U34" i="2"/>
  <c r="S34" i="2"/>
  <c r="F34" i="2"/>
  <c r="AC16" i="2"/>
  <c r="I5" i="2"/>
  <c r="N5" i="2"/>
  <c r="D5" i="2"/>
  <c r="T5" i="2"/>
  <c r="Q5" i="2"/>
  <c r="K5" i="2"/>
  <c r="V5" i="2"/>
  <c r="P5" i="2"/>
  <c r="AB5" i="2"/>
  <c r="M5" i="2"/>
  <c r="R5" i="2"/>
  <c r="AC5" i="2"/>
  <c r="F5" i="2"/>
  <c r="O5" i="2"/>
  <c r="E5" i="2"/>
  <c r="J5" i="2"/>
  <c r="U5" i="2"/>
  <c r="AA5" i="2"/>
  <c r="Z5" i="2"/>
  <c r="Y5" i="2"/>
  <c r="L5" i="2"/>
  <c r="W5" i="2"/>
  <c r="AZ81" i="2"/>
  <c r="BC80" i="2"/>
  <c r="Z44" i="2"/>
  <c r="X70" i="2"/>
  <c r="AA70" i="2"/>
  <c r="G70" i="2"/>
  <c r="L70" i="2"/>
  <c r="K70" i="2"/>
  <c r="Z70" i="2"/>
  <c r="V70" i="2"/>
  <c r="O70" i="2"/>
  <c r="Y70" i="2"/>
  <c r="AC70" i="2"/>
  <c r="D70" i="2"/>
  <c r="P70" i="2"/>
  <c r="H70" i="2"/>
  <c r="M70" i="2"/>
  <c r="AB70" i="2"/>
  <c r="J70" i="2"/>
  <c r="T70" i="2"/>
  <c r="I70" i="2"/>
  <c r="R70" i="2"/>
  <c r="N70" i="2"/>
  <c r="S70" i="2"/>
  <c r="W70" i="2"/>
  <c r="E70" i="2"/>
  <c r="F70" i="2"/>
  <c r="AD70" i="2"/>
  <c r="U70" i="2"/>
  <c r="H20" i="2"/>
  <c r="P20" i="2"/>
  <c r="J20" i="2"/>
  <c r="E20" i="2"/>
  <c r="D20" i="2"/>
  <c r="AD20" i="2"/>
  <c r="M20" i="2"/>
  <c r="S20" i="2"/>
  <c r="I20" i="2"/>
  <c r="L20" i="2"/>
  <c r="R20" i="2"/>
  <c r="AB20" i="2"/>
  <c r="X20" i="2"/>
  <c r="V20" i="2"/>
  <c r="Z20" i="2"/>
  <c r="T20" i="2"/>
  <c r="N20" i="2"/>
  <c r="Q20" i="2"/>
  <c r="AC20" i="2"/>
  <c r="Y20" i="2"/>
  <c r="W20" i="2"/>
  <c r="AA20" i="2"/>
  <c r="K20" i="2"/>
  <c r="G20" i="2"/>
  <c r="O20" i="2"/>
  <c r="M16" i="2"/>
  <c r="V43" i="2"/>
  <c r="Q43" i="2"/>
  <c r="Y43" i="2"/>
  <c r="P43" i="2"/>
  <c r="J43" i="2"/>
  <c r="S43" i="2"/>
  <c r="R43" i="2"/>
  <c r="AB43" i="2"/>
  <c r="G43" i="2"/>
  <c r="H43" i="2"/>
  <c r="F43" i="2"/>
  <c r="W43" i="2"/>
  <c r="E43" i="2"/>
  <c r="D43" i="2"/>
  <c r="U43" i="2"/>
  <c r="O43" i="2"/>
  <c r="AC43" i="2"/>
  <c r="AA43" i="2"/>
  <c r="X43" i="2"/>
  <c r="I43" i="2"/>
  <c r="Z43" i="2"/>
  <c r="M43" i="2"/>
  <c r="K43" i="2"/>
  <c r="AD43" i="2"/>
  <c r="L43" i="2"/>
  <c r="T43" i="2"/>
  <c r="AB66" i="2"/>
  <c r="Y66" i="2"/>
  <c r="J66" i="2"/>
  <c r="K66" i="2"/>
  <c r="F66" i="2"/>
  <c r="N66" i="2"/>
  <c r="W66" i="2"/>
  <c r="O66" i="2"/>
  <c r="Z66" i="2"/>
  <c r="R66" i="2"/>
  <c r="U66" i="2"/>
  <c r="I66" i="2"/>
  <c r="D66" i="2"/>
  <c r="S66" i="2"/>
  <c r="L66" i="2"/>
  <c r="M66" i="2"/>
  <c r="T66" i="2"/>
  <c r="X66" i="2"/>
  <c r="AD66" i="2"/>
  <c r="G66" i="2"/>
  <c r="V66" i="2"/>
  <c r="Q66" i="2"/>
  <c r="E66" i="2"/>
  <c r="AA66" i="2"/>
  <c r="AC66" i="2"/>
  <c r="P66" i="2"/>
  <c r="K77" i="2"/>
  <c r="L16" i="2"/>
  <c r="AB61" i="2"/>
  <c r="X61" i="2"/>
  <c r="W61" i="2"/>
  <c r="M61" i="2"/>
  <c r="AD61" i="2"/>
  <c r="Z61" i="2"/>
  <c r="N61" i="2"/>
  <c r="U61" i="2"/>
  <c r="D61" i="2"/>
  <c r="H61" i="2"/>
  <c r="J61" i="2"/>
  <c r="L61" i="2"/>
  <c r="F61" i="2"/>
  <c r="O61" i="2"/>
  <c r="K61" i="2"/>
  <c r="I61" i="2"/>
  <c r="E61" i="2"/>
  <c r="G61" i="2"/>
  <c r="R61" i="2"/>
  <c r="T61" i="2"/>
  <c r="S61" i="2"/>
  <c r="V61" i="2"/>
  <c r="P61" i="2"/>
  <c r="Q61" i="2"/>
  <c r="AC61" i="2"/>
  <c r="D57" i="2"/>
  <c r="AD57" i="2"/>
  <c r="AB57" i="2"/>
  <c r="F57" i="2"/>
  <c r="V57" i="2"/>
  <c r="Z57" i="2"/>
  <c r="O57" i="2"/>
  <c r="W57" i="2"/>
  <c r="U57" i="2"/>
  <c r="K57" i="2"/>
  <c r="AA57" i="2"/>
  <c r="E57" i="2"/>
  <c r="G57" i="2"/>
  <c r="R57" i="2"/>
  <c r="L57" i="2"/>
  <c r="AC57" i="2"/>
  <c r="J57" i="2"/>
  <c r="T57" i="2"/>
  <c r="Y57" i="2"/>
  <c r="X57" i="2"/>
  <c r="N57" i="2"/>
  <c r="X41" i="2"/>
  <c r="Z41" i="2"/>
  <c r="R41" i="2"/>
  <c r="P41" i="2"/>
  <c r="D41" i="2"/>
  <c r="AB41" i="2"/>
  <c r="Y41" i="2"/>
  <c r="N41" i="2"/>
  <c r="E41" i="2"/>
  <c r="T41" i="2"/>
  <c r="K41" i="2"/>
  <c r="AC41" i="2"/>
  <c r="Q41" i="2"/>
  <c r="AA41" i="2"/>
  <c r="F41" i="2"/>
  <c r="O41" i="2"/>
  <c r="W41" i="2"/>
  <c r="I41" i="2"/>
  <c r="G41" i="2"/>
  <c r="S41" i="2"/>
  <c r="AD41" i="2"/>
  <c r="U41" i="2"/>
  <c r="H41" i="2"/>
  <c r="M41" i="2"/>
  <c r="V41" i="2"/>
  <c r="J41" i="2"/>
  <c r="M57" i="2"/>
  <c r="T44" i="2"/>
  <c r="AC44" i="2"/>
  <c r="D44" i="2"/>
  <c r="J44" i="2"/>
  <c r="P44" i="2"/>
  <c r="AB44" i="2"/>
  <c r="I44" i="2"/>
  <c r="M44" i="2"/>
  <c r="E44" i="2"/>
  <c r="U44" i="2"/>
  <c r="O44" i="2"/>
  <c r="X44" i="2"/>
  <c r="K44" i="2"/>
  <c r="AD44" i="2"/>
  <c r="N44" i="2"/>
  <c r="AA44" i="2"/>
  <c r="G44" i="2"/>
  <c r="H44" i="2"/>
  <c r="Q44" i="2"/>
  <c r="F44" i="2"/>
  <c r="Y44" i="2"/>
  <c r="L44" i="2"/>
  <c r="V44" i="2"/>
  <c r="S44" i="2"/>
  <c r="R44" i="2"/>
  <c r="I18" i="2"/>
  <c r="I57" i="2"/>
  <c r="BL78" i="2"/>
  <c r="BO2" i="2"/>
  <c r="O18" i="2"/>
  <c r="P57" i="2"/>
  <c r="AC77" i="2"/>
  <c r="N43" i="2"/>
  <c r="R16" i="2"/>
  <c r="I27" i="2"/>
  <c r="Z27" i="2"/>
  <c r="X27" i="2"/>
  <c r="K27" i="2"/>
  <c r="R27" i="2"/>
  <c r="F27" i="2"/>
  <c r="P27" i="2"/>
  <c r="V27" i="2"/>
  <c r="W27" i="2"/>
  <c r="M27" i="2"/>
  <c r="G27" i="2"/>
  <c r="AA27" i="2"/>
  <c r="N27" i="2"/>
  <c r="S27" i="2"/>
  <c r="O27" i="2"/>
  <c r="AB27" i="2"/>
  <c r="D27" i="2"/>
  <c r="U27" i="2"/>
  <c r="Q27" i="2"/>
  <c r="L27" i="2"/>
  <c r="AC27" i="2"/>
  <c r="AD27" i="2"/>
  <c r="H27" i="2"/>
  <c r="E27" i="2"/>
  <c r="T27" i="2"/>
  <c r="BL79" i="2" l="1"/>
  <c r="BO4" i="2"/>
  <c r="BO78" i="2"/>
  <c r="BR2" i="2"/>
  <c r="BF80" i="2"/>
  <c r="BC81" i="2"/>
  <c r="BR78" i="2" l="1"/>
  <c r="BU2" i="2"/>
  <c r="BF81" i="2"/>
  <c r="BI80" i="2"/>
  <c r="BO79" i="2"/>
  <c r="BR4" i="2"/>
  <c r="BR79" i="2" l="1"/>
  <c r="BU4" i="2"/>
  <c r="BI81" i="2"/>
  <c r="BL80" i="2"/>
  <c r="BU78" i="2"/>
  <c r="BX2" i="2"/>
  <c r="BX78" i="2" l="1"/>
  <c r="CA2" i="2"/>
  <c r="BL81" i="2"/>
  <c r="BO80" i="2"/>
  <c r="BU79" i="2"/>
  <c r="BX4" i="2"/>
  <c r="F10" i="1"/>
  <c r="BX79" i="2" l="1"/>
  <c r="CA4" i="2"/>
  <c r="BO81" i="2"/>
  <c r="BR80" i="2"/>
  <c r="CA78" i="2"/>
  <c r="CD2" i="2"/>
  <c r="CD78" i="2" s="1"/>
  <c r="BR81" i="2" l="1"/>
  <c r="BU80" i="2"/>
  <c r="CA79" i="2"/>
  <c r="CD4" i="2"/>
  <c r="CD79" i="2" l="1"/>
  <c r="Y4" i="2"/>
  <c r="Y78" i="2" s="1"/>
  <c r="G4" i="2"/>
  <c r="G78" i="2" s="1"/>
  <c r="AC4" i="2"/>
  <c r="AC78" i="2" s="1"/>
  <c r="AA4" i="2"/>
  <c r="AA78" i="2" s="1"/>
  <c r="F4" i="2"/>
  <c r="F78" i="2" s="1"/>
  <c r="V4" i="2"/>
  <c r="V78" i="2" s="1"/>
  <c r="K4" i="2"/>
  <c r="K78" i="2" s="1"/>
  <c r="AD4" i="2"/>
  <c r="AD78" i="2" s="1"/>
  <c r="T4" i="2"/>
  <c r="T78" i="2" s="1"/>
  <c r="R4" i="2"/>
  <c r="R78" i="2" s="1"/>
  <c r="Q4" i="2"/>
  <c r="Q78" i="2" s="1"/>
  <c r="L4" i="2"/>
  <c r="L78" i="2" s="1"/>
  <c r="S4" i="2"/>
  <c r="S78" i="2" s="1"/>
  <c r="U4" i="2"/>
  <c r="U78" i="2" s="1"/>
  <c r="H4" i="2"/>
  <c r="H78" i="2" s="1"/>
  <c r="E4" i="2"/>
  <c r="E78" i="2" s="1"/>
  <c r="N4" i="2"/>
  <c r="N78" i="2" s="1"/>
  <c r="P4" i="2"/>
  <c r="P78" i="2" s="1"/>
  <c r="J4" i="2"/>
  <c r="J78" i="2" s="1"/>
  <c r="AB4" i="2"/>
  <c r="AB78" i="2" s="1"/>
  <c r="W4" i="2"/>
  <c r="W78" i="2" s="1"/>
  <c r="O4" i="2"/>
  <c r="O78" i="2" s="1"/>
  <c r="Z4" i="2"/>
  <c r="Z78" i="2" s="1"/>
  <c r="M4" i="2"/>
  <c r="M78" i="2" s="1"/>
  <c r="X4" i="2"/>
  <c r="X78" i="2" s="1"/>
  <c r="D4" i="2"/>
  <c r="D78" i="2" s="1"/>
  <c r="I4" i="2"/>
  <c r="I78" i="2" s="1"/>
  <c r="BX80" i="2"/>
  <c r="BU81" i="2"/>
  <c r="BX81" i="2" l="1"/>
  <c r="CA80" i="2"/>
  <c r="CD80" i="2" l="1"/>
  <c r="CD81" i="2" s="1"/>
  <c r="CA81" i="2"/>
  <c r="G4" i="1" l="1"/>
  <c r="P4" i="1"/>
  <c r="N4" i="1"/>
  <c r="K4" i="1"/>
  <c r="F4" i="1"/>
  <c r="W4" i="1"/>
  <c r="R4" i="1"/>
  <c r="M4" i="1"/>
  <c r="O4" i="1"/>
  <c r="AB4" i="1"/>
  <c r="AC4" i="1"/>
  <c r="T4" i="1"/>
  <c r="E4" i="1"/>
  <c r="Z4" i="1"/>
  <c r="V4" i="1"/>
  <c r="J4" i="1"/>
  <c r="AA4" i="1"/>
  <c r="U4" i="1"/>
  <c r="Q4" i="1"/>
  <c r="S4" i="1"/>
  <c r="L4" i="1"/>
  <c r="AD4" i="1"/>
  <c r="H4" i="1"/>
  <c r="I4" i="1"/>
  <c r="AE4" i="1"/>
  <c r="X4" i="1"/>
</calcChain>
</file>

<file path=xl/sharedStrings.xml><?xml version="1.0" encoding="utf-8"?>
<sst xmlns="http://schemas.openxmlformats.org/spreadsheetml/2006/main" count="1524" uniqueCount="36">
  <si>
    <t>N/D</t>
  </si>
  <si>
    <t>ESCA CHOCOLAT</t>
  </si>
  <si>
    <t>ABSENT</t>
  </si>
  <si>
    <t>CROI AMANDES</t>
  </si>
  <si>
    <t>PATES LORRAIN</t>
  </si>
  <si>
    <t>BEIGNETS NATURE X5</t>
  </si>
  <si>
    <t>k</t>
  </si>
  <si>
    <t xml:space="preserve"> ATTENOT Stephane 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</si>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</sst>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0#&quot; &quot;##&quot; &quot;##&quot; &quot;##&quot; &quot;##"/>
    <numFmt numFmtId="167" formatCode="#,##0.00\ &quot;€&quot;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FF"/>
      <name val="Candy Round BTN"/>
      <family val="2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b/>
      <sz val="14"/>
      <color theme="1"/>
      <name val="Rockwell Condensed"/>
      <family val="1"/>
    </font>
    <font>
      <sz val="12"/>
      <color theme="1"/>
      <name val="Calibri"/>
      <family val="2"/>
      <scheme val="minor"/>
    </font>
    <font>
      <u/>
      <sz val="6.05"/>
      <color theme="10"/>
      <name val="Calibri"/>
      <family val="2"/>
    </font>
    <font>
      <u/>
      <sz val="14"/>
      <color theme="10"/>
      <name val="Calibri"/>
      <family val="2"/>
    </font>
    <font>
      <sz val="16"/>
      <color theme="1"/>
      <name val="Candy Round BTN"/>
      <family val="2"/>
    </font>
    <font>
      <sz val="16"/>
      <color rgb="FF9C0006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sz val="26"/>
      <name val="Candy Round BTN"/>
      <family val="2"/>
    </font>
    <font>
      <b/>
      <sz val="36"/>
      <color rgb="FF0000FF"/>
      <name val="Candy Round BTN"/>
      <family val="2"/>
    </font>
    <font>
      <b/>
      <i/>
      <sz val="36"/>
      <name val="Candy Round BTN"/>
      <family val="2"/>
    </font>
    <font>
      <b/>
      <sz val="36"/>
      <name val="Candy Round BTN"/>
      <family val="2"/>
    </font>
  </fonts>
  <fills count="3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</cellStyleXfs>
  <cellXfs count="230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44" fontId="3" fillId="4" borderId="1" xfId="3" applyNumberFormat="1" applyFont="1" applyFill="1" applyBorder="1" applyAlignment="1" applyProtection="1">
      <alignment horizontal="center" vertical="center"/>
    </xf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14" fontId="5" fillId="0" borderId="1" xfId="0" applyNumberFormat="1" applyFont="1" applyBorder="1"/>
    <xf numFmtId="44" fontId="6" fillId="5" borderId="1" xfId="1" applyNumberFormat="1" applyFont="1" applyFill="1" applyBorder="1" applyAlignment="1" applyProtection="1">
      <alignment horizontal="center" vertical="top"/>
    </xf>
    <xf numFmtId="0" fontId="7" fillId="6" borderId="1" xfId="0" applyFont="1" applyFill="1" applyBorder="1" applyAlignment="1" applyProtection="1">
      <alignment horizontal="center"/>
    </xf>
    <xf numFmtId="44" fontId="8" fillId="5" borderId="1" xfId="1" applyNumberFormat="1" applyFont="1" applyFill="1" applyBorder="1" applyAlignment="1" applyProtection="1">
      <alignment horizontal="center" vertical="center"/>
    </xf>
    <xf numFmtId="0" fontId="6" fillId="7" borderId="2" xfId="0" applyNumberFormat="1" applyFont="1" applyFill="1" applyBorder="1" applyAlignment="1" applyProtection="1">
      <alignment horizontal="center" vertical="center"/>
    </xf>
    <xf numFmtId="165" fontId="6" fillId="7" borderId="0" xfId="0" applyNumberFormat="1" applyFont="1" applyFill="1" applyBorder="1" applyAlignment="1" applyProtection="1">
      <alignment horizontal="center" vertical="center"/>
    </xf>
    <xf numFmtId="165" fontId="6" fillId="7" borderId="3" xfId="0" applyNumberFormat="1" applyFont="1" applyFill="1" applyBorder="1" applyAlignment="1" applyProtection="1">
      <alignment horizontal="center" vertical="center"/>
    </xf>
    <xf numFmtId="0" fontId="6" fillId="7" borderId="4" xfId="0" applyNumberFormat="1" applyFont="1" applyFill="1" applyBorder="1" applyAlignment="1" applyProtection="1">
      <alignment horizontal="center" vertical="center"/>
    </xf>
    <xf numFmtId="165" fontId="6" fillId="7" borderId="5" xfId="0" applyNumberFormat="1" applyFont="1" applyFill="1" applyBorder="1" applyAlignment="1" applyProtection="1">
      <alignment horizontal="center" vertical="center"/>
    </xf>
    <xf numFmtId="165" fontId="6" fillId="7" borderId="6" xfId="0" applyNumberFormat="1" applyFont="1" applyFill="1" applyBorder="1" applyAlignment="1" applyProtection="1">
      <alignment horizontal="center" vertical="center"/>
    </xf>
    <xf numFmtId="0" fontId="9" fillId="8" borderId="1" xfId="1" applyNumberFormat="1" applyFont="1" applyFill="1" applyBorder="1" applyAlignment="1" applyProtection="1">
      <alignment horizontal="center" vertical="center"/>
    </xf>
    <xf numFmtId="0" fontId="9" fillId="9" borderId="1" xfId="1" applyNumberFormat="1" applyFont="1" applyFill="1" applyBorder="1" applyAlignment="1" applyProtection="1">
      <alignment horizontal="center" vertical="center"/>
    </xf>
    <xf numFmtId="0" fontId="9" fillId="10" borderId="1" xfId="1" applyNumberFormat="1" applyFont="1" applyFill="1" applyBorder="1" applyAlignment="1" applyProtection="1">
      <alignment horizontal="center" vertical="center"/>
    </xf>
    <xf numFmtId="0" fontId="9" fillId="11" borderId="1" xfId="1" applyNumberFormat="1" applyFont="1" applyFill="1" applyBorder="1" applyAlignment="1" applyProtection="1">
      <alignment horizontal="center" vertical="center"/>
    </xf>
    <xf numFmtId="0" fontId="9" fillId="7" borderId="1" xfId="1" applyNumberFormat="1" applyFont="1" applyFill="1" applyBorder="1" applyAlignment="1" applyProtection="1">
      <alignment horizontal="center" vertical="center"/>
    </xf>
    <xf numFmtId="0" fontId="9" fillId="4" borderId="1" xfId="1" applyNumberFormat="1" applyFont="1" applyFill="1" applyBorder="1" applyAlignment="1" applyProtection="1">
      <alignment horizontal="center" vertical="center"/>
    </xf>
    <xf numFmtId="0" fontId="9" fillId="12" borderId="1" xfId="1" applyNumberFormat="1" applyFont="1" applyFill="1" applyBorder="1" applyAlignment="1" applyProtection="1">
      <alignment horizontal="center" vertical="center"/>
    </xf>
    <xf numFmtId="0" fontId="9" fillId="13" borderId="1" xfId="1" applyNumberFormat="1" applyFont="1" applyFill="1" applyBorder="1" applyAlignment="1" applyProtection="1">
      <alignment horizontal="center" vertical="center"/>
    </xf>
    <xf numFmtId="0" fontId="9" fillId="14" borderId="1" xfId="1" applyNumberFormat="1" applyFont="1" applyFill="1" applyBorder="1" applyAlignment="1" applyProtection="1">
      <alignment horizontal="center" vertical="center"/>
    </xf>
    <xf numFmtId="0" fontId="9" fillId="15" borderId="1" xfId="1" applyNumberFormat="1" applyFont="1" applyFill="1" applyBorder="1" applyAlignment="1" applyProtection="1">
      <alignment horizontal="center" vertical="center"/>
    </xf>
    <xf numFmtId="0" fontId="9" fillId="16" borderId="1" xfId="1" applyNumberFormat="1" applyFont="1" applyFill="1" applyBorder="1" applyAlignment="1" applyProtection="1">
      <alignment horizontal="center" vertical="center"/>
    </xf>
    <xf numFmtId="0" fontId="2" fillId="2" borderId="1" xfId="2" applyBorder="1" applyAlignment="1" applyProtection="1">
      <alignment horizontal="center" vertical="center"/>
    </xf>
    <xf numFmtId="0" fontId="2" fillId="9" borderId="1" xfId="2" applyFill="1" applyBorder="1" applyAlignment="1" applyProtection="1">
      <alignment horizontal="center" vertical="center"/>
    </xf>
    <xf numFmtId="0" fontId="2" fillId="10" borderId="1" xfId="2" applyFill="1" applyBorder="1" applyAlignment="1" applyProtection="1">
      <alignment horizontal="center" vertical="center"/>
    </xf>
    <xf numFmtId="0" fontId="2" fillId="11" borderId="1" xfId="2" applyFill="1" applyBorder="1" applyAlignment="1" applyProtection="1">
      <alignment horizontal="center" vertical="center"/>
    </xf>
    <xf numFmtId="0" fontId="2" fillId="7" borderId="1" xfId="2" applyFill="1" applyBorder="1" applyAlignment="1" applyProtection="1">
      <alignment horizontal="center" vertical="center"/>
    </xf>
    <xf numFmtId="0" fontId="2" fillId="4" borderId="1" xfId="2" applyFill="1" applyBorder="1" applyAlignment="1" applyProtection="1">
      <alignment horizontal="center" vertical="center"/>
    </xf>
    <xf numFmtId="0" fontId="2" fillId="12" borderId="1" xfId="2" applyFill="1" applyBorder="1" applyAlignment="1" applyProtection="1">
      <alignment horizontal="center" vertical="center"/>
    </xf>
    <xf numFmtId="0" fontId="2" fillId="13" borderId="1" xfId="2" applyFill="1" applyBorder="1" applyAlignment="1" applyProtection="1">
      <alignment horizontal="center" vertical="center"/>
    </xf>
    <xf numFmtId="0" fontId="2" fillId="14" borderId="1" xfId="2" applyFill="1" applyBorder="1" applyAlignment="1" applyProtection="1">
      <alignment horizontal="center" vertical="center"/>
    </xf>
    <xf numFmtId="0" fontId="2" fillId="14" borderId="1" xfId="2" applyNumberFormat="1" applyFill="1" applyBorder="1" applyAlignment="1" applyProtection="1">
      <alignment horizontal="center" vertical="center"/>
    </xf>
    <xf numFmtId="0" fontId="2" fillId="15" borderId="1" xfId="2" applyFill="1" applyBorder="1" applyAlignment="1" applyProtection="1">
      <alignment horizontal="center" vertical="center"/>
    </xf>
    <xf numFmtId="0" fontId="2" fillId="16" borderId="1" xfId="2" applyFill="1" applyBorder="1" applyAlignment="1" applyProtection="1">
      <alignment horizontal="center" vertical="center"/>
    </xf>
    <xf numFmtId="44" fontId="3" fillId="7" borderId="1" xfId="3" applyNumberFormat="1" applyFont="1" applyFill="1" applyBorder="1" applyAlignment="1" applyProtection="1">
      <alignment horizontal="center" vertical="center"/>
    </xf>
    <xf numFmtId="164" fontId="4" fillId="7" borderId="1" xfId="0" applyNumberFormat="1" applyFont="1" applyFill="1" applyBorder="1" applyAlignment="1" applyProtection="1">
      <alignment horizontal="center" vertical="center"/>
      <protection locked="0"/>
    </xf>
    <xf numFmtId="166" fontId="10" fillId="0" borderId="0" xfId="0" applyNumberFormat="1" applyFont="1" applyAlignment="1"/>
    <xf numFmtId="0" fontId="12" fillId="17" borderId="7" xfId="4" applyFont="1" applyFill="1" applyBorder="1" applyAlignment="1" applyProtection="1">
      <alignment horizontal="center"/>
    </xf>
    <xf numFmtId="0" fontId="13" fillId="0" borderId="0" xfId="0" applyFont="1"/>
    <xf numFmtId="164" fontId="13" fillId="0" borderId="0" xfId="0" applyNumberFormat="1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3" fillId="0" borderId="0" xfId="0" applyNumberFormat="1" applyFont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14" fillId="18" borderId="1" xfId="2" applyFont="1" applyFill="1" applyBorder="1" applyAlignment="1" applyProtection="1">
      <alignment horizontal="center" vertical="center"/>
    </xf>
    <xf numFmtId="0" fontId="14" fillId="15" borderId="1" xfId="2" applyFont="1" applyFill="1" applyBorder="1" applyAlignment="1" applyProtection="1">
      <alignment horizontal="center" vertical="center"/>
    </xf>
    <xf numFmtId="0" fontId="14" fillId="14" borderId="1" xfId="2" applyFont="1" applyFill="1" applyBorder="1" applyAlignment="1" applyProtection="1">
      <alignment horizontal="center" vertical="center"/>
    </xf>
    <xf numFmtId="0" fontId="14" fillId="14" borderId="1" xfId="2" applyNumberFormat="1" applyFont="1" applyFill="1" applyBorder="1" applyAlignment="1" applyProtection="1">
      <alignment horizontal="center" vertical="center"/>
    </xf>
    <xf numFmtId="0" fontId="14" fillId="13" borderId="1" xfId="2" applyFont="1" applyFill="1" applyBorder="1" applyAlignment="1" applyProtection="1">
      <alignment horizontal="center" vertical="center"/>
    </xf>
    <xf numFmtId="0" fontId="14" fillId="12" borderId="1" xfId="2" applyFont="1" applyFill="1" applyBorder="1" applyAlignment="1" applyProtection="1">
      <alignment horizontal="center" vertical="center"/>
    </xf>
    <xf numFmtId="0" fontId="14" fillId="4" borderId="1" xfId="2" applyFont="1" applyFill="1" applyBorder="1" applyAlignment="1" applyProtection="1">
      <alignment horizontal="center" vertical="center"/>
    </xf>
    <xf numFmtId="0" fontId="14" fillId="7" borderId="1" xfId="2" applyFont="1" applyFill="1" applyBorder="1" applyAlignment="1" applyProtection="1">
      <alignment horizontal="center" vertical="center"/>
    </xf>
    <xf numFmtId="0" fontId="14" fillId="11" borderId="1" xfId="2" applyFont="1" applyFill="1" applyBorder="1" applyAlignment="1" applyProtection="1">
      <alignment horizontal="center" vertical="center"/>
    </xf>
    <xf numFmtId="0" fontId="14" fillId="10" borderId="1" xfId="2" applyFont="1" applyFill="1" applyBorder="1" applyAlignment="1" applyProtection="1">
      <alignment horizontal="center" vertical="center"/>
    </xf>
    <xf numFmtId="0" fontId="14" fillId="9" borderId="1" xfId="2" applyFont="1" applyFill="1" applyBorder="1" applyAlignment="1" applyProtection="1">
      <alignment horizontal="center" vertical="center"/>
    </xf>
    <xf numFmtId="0" fontId="14" fillId="2" borderId="1" xfId="2" applyFont="1" applyBorder="1" applyAlignment="1" applyProtection="1">
      <alignment horizontal="center" vertical="center"/>
    </xf>
    <xf numFmtId="165" fontId="6" fillId="7" borderId="4" xfId="0" applyNumberFormat="1" applyFont="1" applyFill="1" applyBorder="1" applyAlignment="1" applyProtection="1">
      <alignment horizontal="center" vertical="center"/>
    </xf>
    <xf numFmtId="165" fontId="6" fillId="19" borderId="8" xfId="0" applyNumberFormat="1" applyFont="1" applyFill="1" applyBorder="1" applyAlignment="1" applyProtection="1">
      <alignment horizontal="center" vertical="center"/>
    </xf>
    <xf numFmtId="165" fontId="6" fillId="19" borderId="5" xfId="0" applyNumberFormat="1" applyFont="1" applyFill="1" applyBorder="1" applyAlignment="1" applyProtection="1">
      <alignment horizontal="center" vertical="center"/>
    </xf>
    <xf numFmtId="165" fontId="6" fillId="19" borderId="4" xfId="0" applyNumberFormat="1" applyFont="1" applyFill="1" applyBorder="1" applyAlignment="1" applyProtection="1">
      <alignment horizontal="center" vertical="center"/>
    </xf>
    <xf numFmtId="165" fontId="6" fillId="7" borderId="8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3" fillId="20" borderId="9" xfId="0" applyFont="1" applyFill="1" applyBorder="1" applyAlignment="1" applyProtection="1">
      <alignment horizontal="center" vertical="center"/>
    </xf>
    <xf numFmtId="164" fontId="13" fillId="20" borderId="10" xfId="0" applyNumberFormat="1" applyFont="1" applyFill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/>
    </xf>
    <xf numFmtId="167" fontId="14" fillId="18" borderId="1" xfId="2" applyNumberFormat="1" applyFont="1" applyFill="1" applyBorder="1" applyAlignment="1" applyProtection="1">
      <alignment horizontal="center" vertical="center"/>
    </xf>
    <xf numFmtId="167" fontId="14" fillId="15" borderId="1" xfId="2" applyNumberFormat="1" applyFont="1" applyFill="1" applyBorder="1" applyAlignment="1" applyProtection="1">
      <alignment horizontal="center" vertical="center"/>
    </xf>
    <xf numFmtId="167" fontId="14" fillId="14" borderId="1" xfId="2" applyNumberFormat="1" applyFont="1" applyFill="1" applyBorder="1" applyAlignment="1" applyProtection="1">
      <alignment horizontal="center" vertical="center"/>
    </xf>
    <xf numFmtId="167" fontId="14" fillId="13" borderId="1" xfId="2" applyNumberFormat="1" applyFont="1" applyFill="1" applyBorder="1" applyAlignment="1" applyProtection="1">
      <alignment horizontal="center" vertical="center"/>
    </xf>
    <xf numFmtId="167" fontId="14" fillId="12" borderId="1" xfId="2" applyNumberFormat="1" applyFont="1" applyFill="1" applyBorder="1" applyAlignment="1" applyProtection="1">
      <alignment horizontal="center" vertical="center"/>
    </xf>
    <xf numFmtId="167" fontId="14" fillId="4" borderId="1" xfId="2" applyNumberFormat="1" applyFont="1" applyFill="1" applyBorder="1" applyAlignment="1" applyProtection="1">
      <alignment horizontal="center" vertical="center"/>
    </xf>
    <xf numFmtId="167" fontId="14" fillId="7" borderId="1" xfId="2" applyNumberFormat="1" applyFont="1" applyFill="1" applyBorder="1" applyAlignment="1" applyProtection="1">
      <alignment horizontal="center" vertical="center"/>
    </xf>
    <xf numFmtId="167" fontId="14" fillId="11" borderId="1" xfId="2" applyNumberFormat="1" applyFont="1" applyFill="1" applyBorder="1" applyAlignment="1" applyProtection="1">
      <alignment horizontal="center" vertical="center"/>
    </xf>
    <xf numFmtId="167" fontId="14" fillId="10" borderId="1" xfId="2" applyNumberFormat="1" applyFont="1" applyFill="1" applyBorder="1" applyAlignment="1" applyProtection="1">
      <alignment horizontal="center" vertical="center"/>
    </xf>
    <xf numFmtId="167" fontId="14" fillId="9" borderId="1" xfId="2" applyNumberFormat="1" applyFont="1" applyFill="1" applyBorder="1" applyAlignment="1" applyProtection="1">
      <alignment horizontal="center" vertical="center"/>
    </xf>
    <xf numFmtId="167" fontId="14" fillId="2" borderId="1" xfId="2" applyNumberFormat="1" applyFont="1" applyBorder="1" applyAlignment="1" applyProtection="1">
      <alignment horizontal="center" vertical="center"/>
    </xf>
    <xf numFmtId="165" fontId="6" fillId="7" borderId="11" xfId="0" applyNumberFormat="1" applyFont="1" applyFill="1" applyBorder="1" applyAlignment="1" applyProtection="1">
      <alignment horizontal="center" vertical="center"/>
    </xf>
    <xf numFmtId="165" fontId="6" fillId="7" borderId="12" xfId="0" applyNumberFormat="1" applyFont="1" applyFill="1" applyBorder="1" applyAlignment="1" applyProtection="1">
      <alignment horizontal="center" vertical="center"/>
    </xf>
    <xf numFmtId="165" fontId="6" fillId="7" borderId="13" xfId="0" applyNumberFormat="1" applyFont="1" applyFill="1" applyBorder="1" applyAlignment="1" applyProtection="1">
      <alignment horizontal="center" vertical="center"/>
    </xf>
    <xf numFmtId="165" fontId="6" fillId="19" borderId="14" xfId="0" applyNumberFormat="1" applyFont="1" applyFill="1" applyBorder="1" applyAlignment="1" applyProtection="1">
      <alignment horizontal="center" vertical="center"/>
    </xf>
    <xf numFmtId="165" fontId="6" fillId="19" borderId="12" xfId="0" applyNumberFormat="1" applyFont="1" applyFill="1" applyBorder="1" applyAlignment="1" applyProtection="1">
      <alignment horizontal="center" vertical="center"/>
    </xf>
    <xf numFmtId="165" fontId="6" fillId="19" borderId="13" xfId="0" applyNumberFormat="1" applyFont="1" applyFill="1" applyBorder="1" applyAlignment="1" applyProtection="1">
      <alignment horizontal="center" vertical="center"/>
    </xf>
    <xf numFmtId="165" fontId="6" fillId="7" borderId="14" xfId="0" applyNumberFormat="1" applyFont="1" applyFill="1" applyBorder="1" applyAlignment="1" applyProtection="1">
      <alignment horizontal="center" vertical="center"/>
    </xf>
    <xf numFmtId="0" fontId="15" fillId="21" borderId="7" xfId="4" applyFont="1" applyFill="1" applyBorder="1" applyAlignment="1" applyProtection="1">
      <alignment horizontal="center"/>
    </xf>
    <xf numFmtId="164" fontId="13" fillId="7" borderId="0" xfId="0" applyNumberFormat="1" applyFont="1" applyFill="1" applyBorder="1" applyAlignment="1" applyProtection="1">
      <alignment horizontal="center" vertical="center"/>
    </xf>
    <xf numFmtId="44" fontId="16" fillId="8" borderId="15" xfId="1" applyNumberFormat="1" applyFont="1" applyFill="1" applyBorder="1" applyAlignment="1" applyProtection="1">
      <alignment horizontal="center" vertical="center"/>
    </xf>
    <xf numFmtId="0" fontId="16" fillId="18" borderId="1" xfId="1" applyNumberFormat="1" applyFont="1" applyFill="1" applyBorder="1" applyAlignment="1" applyProtection="1">
      <alignment horizontal="center" vertical="center"/>
    </xf>
    <xf numFmtId="0" fontId="16" fillId="15" borderId="1" xfId="1" applyNumberFormat="1" applyFont="1" applyFill="1" applyBorder="1" applyAlignment="1" applyProtection="1">
      <alignment horizontal="center" vertical="center"/>
    </xf>
    <xf numFmtId="0" fontId="16" fillId="14" borderId="1" xfId="1" applyNumberFormat="1" applyFont="1" applyFill="1" applyBorder="1" applyAlignment="1" applyProtection="1">
      <alignment horizontal="center" vertical="center"/>
    </xf>
    <xf numFmtId="0" fontId="16" fillId="13" borderId="1" xfId="1" applyNumberFormat="1" applyFont="1" applyFill="1" applyBorder="1" applyAlignment="1" applyProtection="1">
      <alignment horizontal="center" vertical="center"/>
    </xf>
    <xf numFmtId="0" fontId="16" fillId="12" borderId="1" xfId="1" applyNumberFormat="1" applyFont="1" applyFill="1" applyBorder="1" applyAlignment="1" applyProtection="1">
      <alignment horizontal="center" vertical="center"/>
    </xf>
    <xf numFmtId="0" fontId="16" fillId="4" borderId="1" xfId="1" applyNumberFormat="1" applyFont="1" applyFill="1" applyBorder="1" applyAlignment="1" applyProtection="1">
      <alignment horizontal="center" vertical="center"/>
    </xf>
    <xf numFmtId="0" fontId="16" fillId="7" borderId="1" xfId="1" applyNumberFormat="1" applyFont="1" applyFill="1" applyBorder="1" applyAlignment="1" applyProtection="1">
      <alignment horizontal="center" vertical="center"/>
    </xf>
    <xf numFmtId="0" fontId="16" fillId="11" borderId="1" xfId="1" applyNumberFormat="1" applyFont="1" applyFill="1" applyBorder="1" applyAlignment="1" applyProtection="1">
      <alignment horizontal="center" vertical="center"/>
    </xf>
    <xf numFmtId="0" fontId="16" fillId="10" borderId="1" xfId="1" applyNumberFormat="1" applyFont="1" applyFill="1" applyBorder="1" applyAlignment="1" applyProtection="1">
      <alignment horizontal="center" vertical="center"/>
    </xf>
    <xf numFmtId="0" fontId="16" fillId="9" borderId="1" xfId="1" applyNumberFormat="1" applyFont="1" applyFill="1" applyBorder="1" applyAlignment="1" applyProtection="1">
      <alignment horizontal="center" vertical="center"/>
    </xf>
    <xf numFmtId="0" fontId="16" fillId="8" borderId="1" xfId="1" applyNumberFormat="1" applyFont="1" applyFill="1" applyBorder="1" applyAlignment="1" applyProtection="1">
      <alignment horizontal="center" vertical="center"/>
    </xf>
    <xf numFmtId="44" fontId="8" fillId="5" borderId="16" xfId="1" applyNumberFormat="1" applyFont="1" applyFill="1" applyBorder="1" applyAlignment="1" applyProtection="1">
      <alignment horizontal="center" vertical="center"/>
    </xf>
    <xf numFmtId="0" fontId="7" fillId="6" borderId="17" xfId="0" applyFont="1" applyFill="1" applyBorder="1" applyAlignment="1" applyProtection="1">
      <alignment horizontal="center"/>
    </xf>
    <xf numFmtId="44" fontId="6" fillId="5" borderId="18" xfId="1" applyNumberFormat="1" applyFont="1" applyFill="1" applyBorder="1" applyAlignment="1" applyProtection="1">
      <alignment horizontal="center" vertical="top"/>
    </xf>
    <xf numFmtId="44" fontId="8" fillId="21" borderId="19" xfId="1" applyNumberFormat="1" applyFont="1" applyFill="1" applyBorder="1" applyAlignment="1" applyProtection="1">
      <alignment horizontal="center" vertical="center"/>
    </xf>
    <xf numFmtId="44" fontId="6" fillId="21" borderId="18" xfId="1" applyNumberFormat="1" applyFont="1" applyFill="1" applyBorder="1" applyAlignment="1" applyProtection="1">
      <alignment horizontal="center" vertical="top"/>
    </xf>
    <xf numFmtId="44" fontId="8" fillId="5" borderId="19" xfId="1" applyNumberFormat="1" applyFont="1" applyFill="1" applyBorder="1" applyAlignment="1" applyProtection="1">
      <alignment horizontal="center" vertical="center"/>
    </xf>
    <xf numFmtId="0" fontId="15" fillId="11" borderId="7" xfId="4" applyFont="1" applyFill="1" applyBorder="1" applyAlignment="1" applyProtection="1">
      <alignment horizontal="center"/>
    </xf>
    <xf numFmtId="0" fontId="15" fillId="7" borderId="7" xfId="4" applyFont="1" applyFill="1" applyBorder="1" applyAlignment="1" applyProtection="1">
      <alignment horizontal="center"/>
    </xf>
    <xf numFmtId="0" fontId="15" fillId="7" borderId="0" xfId="4" applyFont="1" applyFill="1" applyAlignment="1" applyProtection="1">
      <alignment horizontal="center"/>
    </xf>
    <xf numFmtId="0" fontId="15" fillId="22" borderId="7" xfId="4" applyFont="1" applyFill="1" applyBorder="1" applyAlignment="1" applyProtection="1">
      <alignment horizontal="center"/>
    </xf>
    <xf numFmtId="0" fontId="15" fillId="23" borderId="7" xfId="4" applyFont="1" applyFill="1" applyBorder="1" applyAlignment="1" applyProtection="1">
      <alignment horizontal="center"/>
    </xf>
    <xf numFmtId="0" fontId="15" fillId="24" borderId="7" xfId="4" applyFont="1" applyFill="1" applyBorder="1" applyAlignment="1" applyProtection="1">
      <alignment horizontal="center"/>
    </xf>
    <xf numFmtId="0" fontId="13" fillId="25" borderId="7" xfId="0" applyFont="1" applyFill="1" applyBorder="1" applyAlignment="1" applyProtection="1">
      <alignment horizontal="center"/>
    </xf>
    <xf numFmtId="164" fontId="13" fillId="0" borderId="0" xfId="0" applyNumberFormat="1" applyFont="1" applyBorder="1" applyAlignment="1" applyProtection="1">
      <alignment horizontal="center" vertical="center"/>
    </xf>
    <xf numFmtId="0" fontId="13" fillId="17" borderId="7" xfId="0" applyFont="1" applyFill="1" applyBorder="1" applyAlignment="1" applyProtection="1">
      <alignment horizontal="center"/>
    </xf>
    <xf numFmtId="44" fontId="17" fillId="5" borderId="16" xfId="1" applyNumberFormat="1" applyFont="1" applyFill="1" applyBorder="1" applyAlignment="1" applyProtection="1">
      <alignment horizontal="center" vertical="center"/>
    </xf>
    <xf numFmtId="0" fontId="16" fillId="6" borderId="17" xfId="0" applyFont="1" applyFill="1" applyBorder="1" applyAlignment="1" applyProtection="1">
      <alignment horizontal="center"/>
    </xf>
    <xf numFmtId="44" fontId="13" fillId="5" borderId="18" xfId="1" applyNumberFormat="1" applyFont="1" applyFill="1" applyBorder="1" applyAlignment="1" applyProtection="1">
      <alignment horizontal="center" vertical="top"/>
    </xf>
    <xf numFmtId="44" fontId="17" fillId="21" borderId="19" xfId="1" applyNumberFormat="1" applyFont="1" applyFill="1" applyBorder="1" applyAlignment="1" applyProtection="1">
      <alignment horizontal="center" vertical="center"/>
    </xf>
    <xf numFmtId="44" fontId="13" fillId="21" borderId="18" xfId="1" applyNumberFormat="1" applyFont="1" applyFill="1" applyBorder="1" applyAlignment="1" applyProtection="1">
      <alignment horizontal="center" vertical="top"/>
    </xf>
    <xf numFmtId="44" fontId="17" fillId="5" borderId="19" xfId="1" applyNumberFormat="1" applyFont="1" applyFill="1" applyBorder="1" applyAlignment="1" applyProtection="1">
      <alignment horizontal="center" vertical="center"/>
    </xf>
    <xf numFmtId="44" fontId="18" fillId="21" borderId="19" xfId="1" applyNumberFormat="1" applyFont="1" applyFill="1" applyBorder="1" applyAlignment="1" applyProtection="1">
      <alignment horizontal="center" vertical="center"/>
    </xf>
    <xf numFmtId="0" fontId="19" fillId="6" borderId="17" xfId="0" applyFont="1" applyFill="1" applyBorder="1" applyAlignment="1" applyProtection="1">
      <alignment horizontal="center"/>
    </xf>
    <xf numFmtId="44" fontId="20" fillId="21" borderId="18" xfId="1" applyNumberFormat="1" applyFont="1" applyFill="1" applyBorder="1" applyAlignment="1" applyProtection="1">
      <alignment horizontal="center" vertical="top"/>
    </xf>
    <xf numFmtId="44" fontId="18" fillId="5" borderId="19" xfId="1" applyNumberFormat="1" applyFont="1" applyFill="1" applyBorder="1" applyAlignment="1" applyProtection="1">
      <alignment horizontal="center" vertical="center"/>
    </xf>
    <xf numFmtId="44" fontId="20" fillId="5" borderId="18" xfId="1" applyNumberFormat="1" applyFont="1" applyFill="1" applyBorder="1" applyAlignment="1" applyProtection="1">
      <alignment horizontal="center" vertical="top"/>
    </xf>
    <xf numFmtId="44" fontId="21" fillId="21" borderId="19" xfId="1" applyNumberFormat="1" applyFont="1" applyFill="1" applyBorder="1" applyAlignment="1" applyProtection="1">
      <alignment horizontal="center" vertical="center"/>
    </xf>
    <xf numFmtId="0" fontId="22" fillId="6" borderId="17" xfId="0" applyFont="1" applyFill="1" applyBorder="1" applyAlignment="1" applyProtection="1">
      <alignment horizontal="center"/>
    </xf>
    <xf numFmtId="44" fontId="23" fillId="21" borderId="18" xfId="1" applyNumberFormat="1" applyFont="1" applyFill="1" applyBorder="1" applyAlignment="1" applyProtection="1">
      <alignment horizontal="center" vertical="top"/>
    </xf>
    <xf numFmtId="44" fontId="21" fillId="5" borderId="19" xfId="1" applyNumberFormat="1" applyFont="1" applyFill="1" applyBorder="1" applyAlignment="1" applyProtection="1">
      <alignment horizontal="center" vertical="center"/>
    </xf>
    <xf numFmtId="44" fontId="23" fillId="5" borderId="18" xfId="1" applyNumberFormat="1" applyFont="1" applyFill="1" applyBorder="1" applyAlignment="1" applyProtection="1">
      <alignment horizontal="center" vertical="top"/>
    </xf>
    <xf numFmtId="0" fontId="13" fillId="7" borderId="0" xfId="0" applyFont="1" applyFill="1" applyAlignment="1" applyProtection="1">
      <alignment horizontal="center"/>
    </xf>
    <xf numFmtId="0" fontId="13" fillId="7" borderId="1" xfId="0" applyFont="1" applyFill="1" applyBorder="1" applyAlignment="1" applyProtection="1">
      <alignment horizontal="center"/>
    </xf>
    <xf numFmtId="165" fontId="16" fillId="7" borderId="18" xfId="0" applyNumberFormat="1" applyFont="1" applyFill="1" applyBorder="1" applyAlignment="1" applyProtection="1">
      <alignment horizontal="center"/>
    </xf>
    <xf numFmtId="0" fontId="16" fillId="7" borderId="16" xfId="0" applyFont="1" applyFill="1" applyBorder="1" applyAlignment="1" applyProtection="1">
      <alignment horizontal="center"/>
    </xf>
    <xf numFmtId="0" fontId="24" fillId="18" borderId="0" xfId="0" applyFont="1" applyFill="1" applyAlignment="1" applyProtection="1">
      <alignment horizontal="center"/>
    </xf>
    <xf numFmtId="0" fontId="13" fillId="18" borderId="0" xfId="0" applyFont="1" applyFill="1" applyBorder="1" applyAlignment="1" applyProtection="1">
      <alignment horizontal="center"/>
    </xf>
    <xf numFmtId="165" fontId="16" fillId="7" borderId="16" xfId="0" applyNumberFormat="1" applyFont="1" applyFill="1" applyBorder="1" applyAlignment="1" applyProtection="1">
      <alignment horizontal="center"/>
    </xf>
    <xf numFmtId="0" fontId="25" fillId="16" borderId="1" xfId="0" applyFont="1" applyFill="1" applyBorder="1" applyAlignment="1" applyProtection="1">
      <alignment horizontal="center"/>
    </xf>
    <xf numFmtId="164" fontId="26" fillId="0" borderId="0" xfId="0" applyNumberFormat="1" applyFont="1" applyAlignment="1" applyProtection="1">
      <alignment horizontal="center" vertical="center"/>
    </xf>
    <xf numFmtId="167" fontId="27" fillId="8" borderId="16" xfId="0" applyNumberFormat="1" applyFont="1" applyFill="1" applyBorder="1" applyAlignment="1" applyProtection="1">
      <alignment horizontal="center" vertical="center"/>
    </xf>
    <xf numFmtId="167" fontId="27" fillId="8" borderId="1" xfId="0" applyNumberFormat="1" applyFont="1" applyFill="1" applyBorder="1" applyAlignment="1" applyProtection="1">
      <alignment horizontal="center" vertical="center"/>
    </xf>
    <xf numFmtId="0" fontId="27" fillId="8" borderId="1" xfId="0" applyNumberFormat="1" applyFont="1" applyFill="1" applyBorder="1" applyAlignment="1" applyProtection="1">
      <alignment horizontal="center" vertical="center"/>
    </xf>
    <xf numFmtId="167" fontId="28" fillId="26" borderId="16" xfId="0" applyNumberFormat="1" applyFont="1" applyFill="1" applyBorder="1" applyAlignment="1" applyProtection="1">
      <alignment horizontal="center" vertical="center"/>
    </xf>
    <xf numFmtId="0" fontId="26" fillId="16" borderId="1" xfId="0" applyFont="1" applyFill="1" applyBorder="1" applyAlignment="1" applyProtection="1">
      <alignment horizontal="center"/>
    </xf>
    <xf numFmtId="167" fontId="28" fillId="21" borderId="19" xfId="0" applyNumberFormat="1" applyFont="1" applyFill="1" applyBorder="1" applyAlignment="1" applyProtection="1">
      <alignment horizontal="center" vertical="center"/>
    </xf>
    <xf numFmtId="167" fontId="28" fillId="21" borderId="18" xfId="0" applyNumberFormat="1" applyFont="1" applyFill="1" applyBorder="1" applyAlignment="1" applyProtection="1">
      <alignment horizontal="center" vertical="center"/>
    </xf>
    <xf numFmtId="167" fontId="28" fillId="26" borderId="19" xfId="0" applyNumberFormat="1" applyFont="1" applyFill="1" applyBorder="1" applyAlignment="1" applyProtection="1">
      <alignment horizontal="center" vertical="center"/>
    </xf>
    <xf numFmtId="167" fontId="28" fillId="26" borderId="18" xfId="0" applyNumberFormat="1" applyFont="1" applyFill="1" applyBorder="1" applyAlignment="1" applyProtection="1">
      <alignment horizontal="center" vertical="center"/>
    </xf>
    <xf numFmtId="167" fontId="26" fillId="0" borderId="0" xfId="0" applyNumberFormat="1" applyFont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center"/>
    </xf>
    <xf numFmtId="164" fontId="27" fillId="8" borderId="0" xfId="0" applyNumberFormat="1" applyFont="1" applyFill="1" applyBorder="1" applyAlignment="1" applyProtection="1">
      <alignment horizontal="center" vertical="center"/>
    </xf>
    <xf numFmtId="167" fontId="27" fillId="8" borderId="0" xfId="0" applyNumberFormat="1" applyFont="1" applyFill="1" applyBorder="1" applyAlignment="1" applyProtection="1">
      <alignment horizontal="center" vertical="center"/>
    </xf>
    <xf numFmtId="167" fontId="30" fillId="26" borderId="16" xfId="0" applyNumberFormat="1" applyFont="1" applyFill="1" applyBorder="1" applyAlignment="1" applyProtection="1">
      <alignment horizontal="center" vertical="center"/>
    </xf>
    <xf numFmtId="0" fontId="31" fillId="0" borderId="1" xfId="0" applyFont="1" applyFill="1" applyBorder="1" applyAlignment="1" applyProtection="1">
      <alignment horizontal="center"/>
    </xf>
    <xf numFmtId="167" fontId="30" fillId="21" borderId="19" xfId="0" applyNumberFormat="1" applyFont="1" applyFill="1" applyBorder="1" applyAlignment="1" applyProtection="1">
      <alignment horizontal="center" vertical="center"/>
    </xf>
    <xf numFmtId="167" fontId="30" fillId="21" borderId="18" xfId="0" applyNumberFormat="1" applyFont="1" applyFill="1" applyBorder="1" applyAlignment="1" applyProtection="1">
      <alignment horizontal="center" vertical="center"/>
    </xf>
    <xf numFmtId="167" fontId="30" fillId="26" borderId="19" xfId="0" applyNumberFormat="1" applyFont="1" applyFill="1" applyBorder="1" applyAlignment="1" applyProtection="1">
      <alignment horizontal="center" vertical="center"/>
    </xf>
    <xf numFmtId="167" fontId="30" fillId="26" borderId="18" xfId="0" applyNumberFormat="1" applyFont="1" applyFill="1" applyBorder="1" applyAlignment="1" applyProtection="1">
      <alignment horizontal="center" vertical="center"/>
    </xf>
    <xf numFmtId="0" fontId="25" fillId="8" borderId="1" xfId="0" applyFont="1" applyFill="1" applyBorder="1" applyAlignment="1" applyProtection="1">
      <alignment horizontal="center"/>
    </xf>
    <xf numFmtId="164" fontId="32" fillId="8" borderId="0" xfId="0" applyNumberFormat="1" applyFont="1" applyFill="1" applyBorder="1" applyAlignment="1" applyProtection="1">
      <alignment horizontal="center"/>
    </xf>
    <xf numFmtId="167" fontId="32" fillId="8" borderId="0" xfId="0" applyNumberFormat="1" applyFont="1" applyFill="1" applyBorder="1" applyAlignment="1" applyProtection="1">
      <alignment horizontal="center"/>
    </xf>
    <xf numFmtId="167" fontId="32" fillId="8" borderId="1" xfId="0" applyNumberFormat="1" applyFont="1" applyFill="1" applyBorder="1" applyAlignment="1" applyProtection="1">
      <alignment horizontal="center"/>
    </xf>
    <xf numFmtId="0" fontId="32" fillId="8" borderId="1" xfId="0" applyNumberFormat="1" applyFont="1" applyFill="1" applyBorder="1" applyAlignment="1" applyProtection="1">
      <alignment horizontal="center"/>
    </xf>
    <xf numFmtId="167" fontId="33" fillId="26" borderId="16" xfId="0" applyNumberFormat="1" applyFont="1" applyFill="1" applyBorder="1" applyAlignment="1" applyProtection="1">
      <alignment horizontal="center" vertical="center"/>
    </xf>
    <xf numFmtId="0" fontId="26" fillId="8" borderId="1" xfId="0" applyFont="1" applyFill="1" applyBorder="1" applyAlignment="1" applyProtection="1">
      <alignment horizontal="center"/>
    </xf>
    <xf numFmtId="167" fontId="33" fillId="21" borderId="19" xfId="0" applyNumberFormat="1" applyFont="1" applyFill="1" applyBorder="1" applyAlignment="1" applyProtection="1">
      <alignment horizontal="center" vertical="center"/>
    </xf>
    <xf numFmtId="167" fontId="33" fillId="21" borderId="18" xfId="0" applyNumberFormat="1" applyFont="1" applyFill="1" applyBorder="1" applyAlignment="1" applyProtection="1">
      <alignment horizontal="center" vertical="center"/>
    </xf>
    <xf numFmtId="167" fontId="33" fillId="26" borderId="19" xfId="0" applyNumberFormat="1" applyFont="1" applyFill="1" applyBorder="1" applyAlignment="1" applyProtection="1">
      <alignment horizontal="center" vertical="center"/>
    </xf>
    <xf numFmtId="167" fontId="33" fillId="26" borderId="18" xfId="0" applyNumberFormat="1" applyFont="1" applyFill="1" applyBorder="1" applyAlignment="1" applyProtection="1">
      <alignment horizontal="center" vertical="center"/>
    </xf>
    <xf numFmtId="0" fontId="25" fillId="27" borderId="1" xfId="0" applyFont="1" applyFill="1" applyBorder="1" applyAlignment="1" applyProtection="1">
      <alignment horizontal="center"/>
    </xf>
    <xf numFmtId="164" fontId="34" fillId="8" borderId="0" xfId="0" applyNumberFormat="1" applyFont="1" applyFill="1" applyBorder="1" applyAlignment="1" applyProtection="1">
      <alignment horizontal="center" vertical="center"/>
    </xf>
    <xf numFmtId="167" fontId="34" fillId="8" borderId="0" xfId="0" applyNumberFormat="1" applyFont="1" applyFill="1" applyBorder="1" applyAlignment="1" applyProtection="1">
      <alignment horizontal="center" vertical="center"/>
    </xf>
    <xf numFmtId="167" fontId="34" fillId="8" borderId="1" xfId="0" applyNumberFormat="1" applyFont="1" applyFill="1" applyBorder="1" applyAlignment="1" applyProtection="1">
      <alignment horizontal="center" vertical="center"/>
    </xf>
    <xf numFmtId="0" fontId="34" fillId="8" borderId="1" xfId="0" applyNumberFormat="1" applyFont="1" applyFill="1" applyBorder="1" applyAlignment="1" applyProtection="1">
      <alignment horizontal="center" vertical="center"/>
    </xf>
    <xf numFmtId="10" fontId="35" fillId="26" borderId="18" xfId="0" applyNumberFormat="1" applyFont="1" applyFill="1" applyBorder="1" applyAlignment="1" applyProtection="1">
      <alignment horizontal="center" vertical="center"/>
    </xf>
    <xf numFmtId="0" fontId="26" fillId="27" borderId="1" xfId="0" applyFont="1" applyFill="1" applyBorder="1" applyAlignment="1" applyProtection="1">
      <alignment horizontal="center"/>
    </xf>
    <xf numFmtId="167" fontId="35" fillId="21" borderId="20" xfId="0" applyNumberFormat="1" applyFont="1" applyFill="1" applyBorder="1" applyAlignment="1" applyProtection="1">
      <alignment horizontal="center" vertical="center"/>
    </xf>
    <xf numFmtId="0" fontId="26" fillId="27" borderId="21" xfId="0" applyFont="1" applyFill="1" applyBorder="1" applyAlignment="1" applyProtection="1">
      <alignment horizontal="center"/>
    </xf>
    <xf numFmtId="167" fontId="35" fillId="26" borderId="22" xfId="0" applyNumberFormat="1" applyFont="1" applyFill="1" applyBorder="1" applyAlignment="1" applyProtection="1">
      <alignment horizontal="center" vertical="center"/>
    </xf>
    <xf numFmtId="10" fontId="35" fillId="21" borderId="18" xfId="0" applyNumberFormat="1" applyFont="1" applyFill="1" applyBorder="1" applyAlignment="1" applyProtection="1">
      <alignment horizontal="center" vertical="center"/>
    </xf>
    <xf numFmtId="167" fontId="35" fillId="21" borderId="22" xfId="0" applyNumberFormat="1" applyFont="1" applyFill="1" applyBorder="1" applyAlignment="1" applyProtection="1">
      <alignment horizontal="center" vertical="center"/>
    </xf>
    <xf numFmtId="49" fontId="16" fillId="28" borderId="1" xfId="0" applyNumberFormat="1" applyFont="1" applyFill="1" applyBorder="1" applyAlignment="1" applyProtection="1">
      <alignment horizontal="center"/>
    </xf>
    <xf numFmtId="164" fontId="24" fillId="0" borderId="0" xfId="0" applyNumberFormat="1" applyFont="1" applyFill="1" applyBorder="1" applyAlignment="1" applyProtection="1">
      <alignment horizontal="center" vertical="center"/>
    </xf>
    <xf numFmtId="0" fontId="24" fillId="0" borderId="0" xfId="0" applyFont="1" applyFill="1" applyBorder="1" applyAlignment="1" applyProtection="1">
      <alignment horizontal="center" vertical="center"/>
    </xf>
    <xf numFmtId="0" fontId="24" fillId="0" borderId="0" xfId="0" applyNumberFormat="1" applyFont="1" applyFill="1" applyBorder="1" applyAlignment="1" applyProtection="1">
      <alignment horizontal="center" vertical="center"/>
    </xf>
    <xf numFmtId="167" fontId="13" fillId="0" borderId="0" xfId="0" applyNumberFormat="1" applyFont="1" applyFill="1" applyAlignment="1" applyProtection="1">
      <alignment horizontal="center" vertical="center"/>
    </xf>
    <xf numFmtId="0" fontId="16" fillId="28" borderId="1" xfId="0" applyFont="1" applyFill="1" applyBorder="1" applyAlignment="1" applyProtection="1">
      <alignment horizontal="center"/>
    </xf>
    <xf numFmtId="167" fontId="13" fillId="0" borderId="0" xfId="0" applyNumberFormat="1" applyFont="1" applyFill="1" applyBorder="1" applyAlignment="1" applyProtection="1">
      <alignment horizontal="center" vertical="center"/>
    </xf>
    <xf numFmtId="167" fontId="16" fillId="0" borderId="0" xfId="0" applyNumberFormat="1" applyFont="1" applyFill="1" applyBorder="1" applyAlignment="1" applyProtection="1">
      <alignment horizontal="center" vertical="center"/>
    </xf>
    <xf numFmtId="0" fontId="16" fillId="28" borderId="23" xfId="0" applyFont="1" applyFill="1" applyBorder="1" applyAlignment="1" applyProtection="1">
      <alignment horizontal="center"/>
    </xf>
    <xf numFmtId="167" fontId="13" fillId="0" borderId="24" xfId="0" applyNumberFormat="1" applyFont="1" applyFill="1" applyBorder="1" applyAlignment="1" applyProtection="1">
      <alignment horizontal="center" vertical="center"/>
    </xf>
    <xf numFmtId="167" fontId="13" fillId="0" borderId="25" xfId="0" applyNumberFormat="1" applyFont="1" applyFill="1" applyBorder="1" applyAlignment="1" applyProtection="1">
      <alignment horizontal="center" vertical="center"/>
    </xf>
    <xf numFmtId="167" fontId="13" fillId="0" borderId="26" xfId="0" applyNumberFormat="1" applyFont="1" applyFill="1" applyBorder="1" applyAlignment="1" applyProtection="1">
      <alignment horizontal="center" vertical="center"/>
    </xf>
    <xf numFmtId="167" fontId="13" fillId="0" borderId="3" xfId="0" applyNumberFormat="1" applyFont="1" applyFill="1" applyBorder="1" applyAlignment="1" applyProtection="1">
      <alignment horizontal="center" vertical="center"/>
    </xf>
    <xf numFmtId="49" fontId="16" fillId="14" borderId="1" xfId="0" applyNumberFormat="1" applyFont="1" applyFill="1" applyBorder="1" applyAlignment="1" applyProtection="1">
      <alignment horizontal="center"/>
    </xf>
    <xf numFmtId="164" fontId="13" fillId="0" borderId="0" xfId="0" applyNumberFormat="1" applyFont="1" applyFill="1" applyBorder="1" applyAlignment="1" applyProtection="1">
      <alignment horizontal="center"/>
    </xf>
    <xf numFmtId="44" fontId="13" fillId="0" borderId="0" xfId="0" applyNumberFormat="1" applyFont="1" applyFill="1" applyBorder="1" applyAlignment="1" applyProtection="1">
      <alignment horizontal="center"/>
    </xf>
    <xf numFmtId="0" fontId="13" fillId="0" borderId="0" xfId="0" applyNumberFormat="1" applyFont="1" applyFill="1" applyBorder="1" applyAlignment="1" applyProtection="1">
      <alignment horizontal="center"/>
    </xf>
    <xf numFmtId="44" fontId="13" fillId="0" borderId="26" xfId="0" applyNumberFormat="1" applyFont="1" applyFill="1" applyBorder="1" applyAlignment="1" applyProtection="1">
      <alignment horizontal="center"/>
    </xf>
    <xf numFmtId="0" fontId="16" fillId="14" borderId="1" xfId="0" applyFont="1" applyFill="1" applyBorder="1" applyAlignment="1" applyProtection="1">
      <alignment horizontal="center"/>
    </xf>
    <xf numFmtId="0" fontId="13" fillId="0" borderId="0" xfId="0" applyNumberFormat="1" applyFont="1" applyBorder="1" applyAlignment="1" applyProtection="1">
      <alignment horizontal="center" vertical="center"/>
    </xf>
    <xf numFmtId="10" fontId="16" fillId="0" borderId="0" xfId="0" applyNumberFormat="1" applyFont="1" applyFill="1" applyBorder="1" applyAlignment="1" applyProtection="1">
      <alignment horizontal="center" vertical="center"/>
    </xf>
    <xf numFmtId="0" fontId="13" fillId="0" borderId="3" xfId="0" applyNumberFormat="1" applyFont="1" applyBorder="1" applyAlignment="1" applyProtection="1">
      <alignment horizontal="center" vertical="center"/>
    </xf>
    <xf numFmtId="0" fontId="13" fillId="0" borderId="26" xfId="0" applyNumberFormat="1" applyFont="1" applyBorder="1" applyAlignment="1" applyProtection="1">
      <alignment horizontal="center" vertical="center"/>
    </xf>
    <xf numFmtId="167" fontId="36" fillId="0" borderId="0" xfId="0" applyNumberFormat="1" applyFont="1" applyFill="1" applyBorder="1" applyAlignment="1" applyProtection="1">
      <alignment horizontal="center" vertical="center"/>
    </xf>
    <xf numFmtId="0" fontId="24" fillId="0" borderId="26" xfId="0" applyFont="1" applyFill="1" applyBorder="1" applyAlignment="1" applyProtection="1">
      <alignment horizontal="center" vertic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 applyProtection="1">
      <alignment horizontal="center" vertical="center"/>
    </xf>
    <xf numFmtId="49" fontId="16" fillId="29" borderId="1" xfId="0" applyNumberFormat="1" applyFont="1" applyFill="1" applyBorder="1" applyAlignment="1" applyProtection="1">
      <alignment horizontal="center"/>
    </xf>
    <xf numFmtId="0" fontId="16" fillId="29" borderId="1" xfId="0" applyFont="1" applyFill="1" applyBorder="1" applyAlignment="1" applyProtection="1">
      <alignment horizontal="center"/>
    </xf>
    <xf numFmtId="49" fontId="13" fillId="4" borderId="1" xfId="0" applyNumberFormat="1" applyFont="1" applyFill="1" applyBorder="1" applyAlignment="1" applyProtection="1">
      <alignment horizontal="center"/>
    </xf>
    <xf numFmtId="0" fontId="13" fillId="4" borderId="1" xfId="0" applyFont="1" applyFill="1" applyBorder="1" applyAlignment="1" applyProtection="1">
      <alignment horizontal="center"/>
    </xf>
    <xf numFmtId="49" fontId="13" fillId="7" borderId="1" xfId="0" applyNumberFormat="1" applyFont="1" applyFill="1" applyBorder="1" applyAlignment="1" applyProtection="1">
      <alignment horizontal="center"/>
    </xf>
    <xf numFmtId="167" fontId="6" fillId="0" borderId="26" xfId="0" applyNumberFormat="1" applyFont="1" applyFill="1" applyBorder="1" applyAlignment="1" applyProtection="1">
      <alignment horizontal="center" vertical="center"/>
    </xf>
    <xf numFmtId="0" fontId="13" fillId="30" borderId="1" xfId="0" applyFont="1" applyFill="1" applyBorder="1" applyAlignment="1" applyProtection="1">
      <alignment horizontal="center"/>
    </xf>
    <xf numFmtId="44" fontId="13" fillId="0" borderId="3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167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167" fontId="6" fillId="0" borderId="3" xfId="0" applyNumberFormat="1" applyFont="1" applyFill="1" applyBorder="1" applyAlignment="1" applyProtection="1">
      <alignment horizontal="center" vertical="center"/>
    </xf>
    <xf numFmtId="49" fontId="16" fillId="10" borderId="1" xfId="0" applyNumberFormat="1" applyFont="1" applyFill="1" applyBorder="1" applyAlignment="1" applyProtection="1">
      <alignment horizontal="center" vertical="center"/>
    </xf>
    <xf numFmtId="0" fontId="16" fillId="10" borderId="1" xfId="0" applyFont="1" applyFill="1" applyBorder="1" applyAlignment="1" applyProtection="1">
      <alignment horizontal="center" vertical="center"/>
    </xf>
    <xf numFmtId="0" fontId="13" fillId="31" borderId="1" xfId="0" applyFont="1" applyFill="1" applyBorder="1" applyAlignment="1" applyProtection="1">
      <alignment horizontal="center" vertical="center"/>
    </xf>
    <xf numFmtId="0" fontId="24" fillId="0" borderId="0" xfId="0" applyFont="1" applyAlignment="1" applyProtection="1">
      <alignment horizontal="center" vertical="center"/>
    </xf>
    <xf numFmtId="44" fontId="37" fillId="5" borderId="1" xfId="1" applyNumberFormat="1" applyFont="1" applyFill="1" applyBorder="1" applyAlignment="1" applyProtection="1">
      <alignment horizontal="center" vertical="top"/>
    </xf>
    <xf numFmtId="14" fontId="38" fillId="0" borderId="1" xfId="0" applyNumberFormat="1" applyFont="1" applyBorder="1"/>
    <xf numFmtId="44" fontId="39" fillId="5" borderId="1" xfId="1" applyNumberFormat="1" applyFont="1" applyFill="1" applyBorder="1" applyAlignment="1" applyProtection="1">
      <alignment horizontal="center" vertical="center"/>
    </xf>
    <xf numFmtId="0" fontId="40" fillId="6" borderId="1" xfId="0" applyFont="1" applyFill="1" applyBorder="1" applyAlignment="1" applyProtection="1">
      <alignment horizont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26"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ss!$E$3:$AE$3</c:f>
              <c:numCache>
                <c:formatCode>General</c:formatCode>
                <c:ptCount val="27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ss!$E$4:$AE$4</c:f>
              <c:numCache>
                <c:formatCode>General</c:formatCode>
                <c:ptCount val="27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11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4417373465679399E-2"/>
          <c:y val="1.0921612548181183E-2"/>
          <c:w val="0.93835766443121726"/>
          <c:h val="0.78033650757225237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5C5D-4279-9C84-EEBF7715B89D}"/>
              </c:ext>
            </c:extLst>
          </c:dPt>
          <c:dPt>
            <c:idx val="1"/>
            <c:invertIfNegative val="0"/>
            <c:bubble3D val="0"/>
            <c:spPr>
              <a:solidFill>
                <a:schemeClr val="bg1">
                  <a:lumMod val="6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3-5C5D-4279-9C84-EEBF7715B89D}"/>
              </c:ext>
            </c:extLst>
          </c:dPt>
          <c:dPt>
            <c:idx val="2"/>
            <c:invertIfNegative val="0"/>
            <c:bubble3D val="0"/>
            <c:spPr>
              <a:solidFill>
                <a:schemeClr val="bg1">
                  <a:lumMod val="6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5C5D-4279-9C84-EEBF7715B89D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/>
              </a:solidFill>
            </c:spPr>
            <c:extLst>
              <c:ext xmlns:c16="http://schemas.microsoft.com/office/drawing/2014/chart" uri="{C3380CC4-5D6E-409C-BE32-E72D297353CC}">
                <c16:uniqueId val="{00000007-5C5D-4279-9C84-EEBF7715B89D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6"/>
              </a:solidFill>
            </c:spPr>
            <c:extLst>
              <c:ext xmlns:c16="http://schemas.microsoft.com/office/drawing/2014/chart" uri="{C3380CC4-5D6E-409C-BE32-E72D297353CC}">
                <c16:uniqueId val="{00000009-5C5D-4279-9C84-EEBF7715B89D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6"/>
              </a:solidFill>
            </c:spPr>
            <c:extLst>
              <c:ext xmlns:c16="http://schemas.microsoft.com/office/drawing/2014/chart" uri="{C3380CC4-5D6E-409C-BE32-E72D297353CC}">
                <c16:uniqueId val="{0000000B-5C5D-4279-9C84-EEBF7715B89D}"/>
              </c:ext>
            </c:extLst>
          </c:dPt>
          <c:dPt>
            <c:idx val="6"/>
            <c:invertIfNegative val="0"/>
            <c:bubble3D val="0"/>
            <c:spPr>
              <a:solidFill>
                <a:schemeClr val="accent6"/>
              </a:solidFill>
            </c:spPr>
            <c:extLst>
              <c:ext xmlns:c16="http://schemas.microsoft.com/office/drawing/2014/chart" uri="{C3380CC4-5D6E-409C-BE32-E72D297353CC}">
                <c16:uniqueId val="{0000000D-5C5D-4279-9C84-EEBF7715B89D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6"/>
              </a:solidFill>
            </c:spPr>
            <c:extLst>
              <c:ext xmlns:c16="http://schemas.microsoft.com/office/drawing/2014/chart" uri="{C3380CC4-5D6E-409C-BE32-E72D297353CC}">
                <c16:uniqueId val="{0000000F-5C5D-4279-9C84-EEBF7715B89D}"/>
              </c:ext>
            </c:extLst>
          </c:dPt>
          <c:dPt>
            <c:idx val="8"/>
            <c:invertIfNegative val="0"/>
            <c:bubble3D val="0"/>
            <c:spPr>
              <a:solidFill>
                <a:srgbClr val="9C5A02"/>
              </a:solidFill>
            </c:spPr>
            <c:extLst>
              <c:ext xmlns:c16="http://schemas.microsoft.com/office/drawing/2014/chart" uri="{C3380CC4-5D6E-409C-BE32-E72D297353CC}">
                <c16:uniqueId val="{00000011-5C5D-4279-9C84-EEBF7715B89D}"/>
              </c:ext>
            </c:extLst>
          </c:dPt>
          <c:dPt>
            <c:idx val="10"/>
            <c:invertIfNegative val="0"/>
            <c:bubble3D val="0"/>
            <c:spPr>
              <a:solidFill>
                <a:srgbClr val="FFFF00"/>
              </a:solidFill>
            </c:spPr>
            <c:extLst>
              <c:ext xmlns:c16="http://schemas.microsoft.com/office/drawing/2014/chart" uri="{C3380CC4-5D6E-409C-BE32-E72D297353CC}">
                <c16:uniqueId val="{00000013-5C5D-4279-9C84-EEBF7715B89D}"/>
              </c:ext>
            </c:extLst>
          </c:dPt>
          <c:dPt>
            <c:idx val="11"/>
            <c:invertIfNegative val="0"/>
            <c:bubble3D val="0"/>
            <c:spPr>
              <a:solidFill>
                <a:srgbClr val="FFFF00"/>
              </a:solidFill>
            </c:spPr>
            <c:extLst>
              <c:ext xmlns:c16="http://schemas.microsoft.com/office/drawing/2014/chart" uri="{C3380CC4-5D6E-409C-BE32-E72D297353CC}">
                <c16:uniqueId val="{00000015-5C5D-4279-9C84-EEBF7715B89D}"/>
              </c:ext>
            </c:extLst>
          </c:dPt>
          <c:dPt>
            <c:idx val="12"/>
            <c:invertIfNegative val="0"/>
            <c:bubble3D val="0"/>
            <c:spPr>
              <a:solidFill>
                <a:srgbClr val="00B050"/>
              </a:solidFill>
            </c:spPr>
            <c:extLst>
              <c:ext xmlns:c16="http://schemas.microsoft.com/office/drawing/2014/chart" uri="{C3380CC4-5D6E-409C-BE32-E72D297353CC}">
                <c16:uniqueId val="{00000017-5C5D-4279-9C84-EEBF7715B89D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19-5C5D-4279-9C84-EEBF7715B89D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1B-5C5D-4279-9C84-EEBF7715B89D}"/>
              </c:ext>
            </c:extLst>
          </c:dPt>
          <c:dPt>
            <c:idx val="15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1D-5C5D-4279-9C84-EEBF7715B89D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1F-5C5D-4279-9C84-EEBF7715B89D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5"/>
              </a:solidFill>
            </c:spPr>
            <c:extLst>
              <c:ext xmlns:c16="http://schemas.microsoft.com/office/drawing/2014/chart" uri="{C3380CC4-5D6E-409C-BE32-E72D297353CC}">
                <c16:uniqueId val="{00000021-5C5D-4279-9C84-EEBF7715B89D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23-5C5D-4279-9C84-EEBF7715B89D}"/>
              </c:ext>
            </c:extLst>
          </c:dPt>
          <c:dPt>
            <c:idx val="19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25-5C5D-4279-9C84-EEBF7715B89D}"/>
              </c:ext>
            </c:extLst>
          </c:dPt>
          <c:dPt>
            <c:idx val="20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27-5C5D-4279-9C84-EEBF7715B89D}"/>
              </c:ext>
            </c:extLst>
          </c:dPt>
          <c:dPt>
            <c:idx val="21"/>
            <c:invertIfNegative val="0"/>
            <c:bubble3D val="0"/>
            <c:spPr>
              <a:solidFill>
                <a:srgbClr val="7030A0"/>
              </a:solidFill>
            </c:spPr>
            <c:extLst>
              <c:ext xmlns:c16="http://schemas.microsoft.com/office/drawing/2014/chart" uri="{C3380CC4-5D6E-409C-BE32-E72D297353CC}">
                <c16:uniqueId val="{00000029-5C5D-4279-9C84-EEBF7715B89D}"/>
              </c:ext>
            </c:extLst>
          </c:dPt>
          <c:dPt>
            <c:idx val="22"/>
            <c:invertIfNegative val="0"/>
            <c:bubble3D val="0"/>
            <c:spPr>
              <a:solidFill>
                <a:srgbClr val="7030A0"/>
              </a:solidFill>
            </c:spPr>
            <c:extLst>
              <c:ext xmlns:c16="http://schemas.microsoft.com/office/drawing/2014/chart" uri="{C3380CC4-5D6E-409C-BE32-E72D297353CC}">
                <c16:uniqueId val="{0000002B-5C5D-4279-9C84-EEBF7715B89D}"/>
              </c:ext>
            </c:extLst>
          </c:dPt>
          <c:dPt>
            <c:idx val="23"/>
            <c:invertIfNegative val="0"/>
            <c:bubble3D val="0"/>
            <c:spPr>
              <a:solidFill>
                <a:srgbClr val="7030A0"/>
              </a:solidFill>
            </c:spPr>
            <c:extLst>
              <c:ext xmlns:c16="http://schemas.microsoft.com/office/drawing/2014/chart" uri="{C3380CC4-5D6E-409C-BE32-E72D297353CC}">
                <c16:uniqueId val="{0000002D-5C5D-4279-9C84-EEBF7715B89D}"/>
              </c:ext>
            </c:extLst>
          </c:dPt>
          <c:cat>
            <c:strRef>
              <c:extLst>
                <c:ext xmlns:c15="http://schemas.microsoft.com/office/drawing/2012/chart" uri="{02D57815-91ED-43cb-92C2-25804820EDAC}">
                  <c15:fullRef>
                    <c15:sqref>ss!$E$3:$AE$3</c15:sqref>
                  </c15:fullRef>
                </c:ext>
              </c:extLst>
              <c:f>(ss!$E$3:$M$3,ss!$O$3:$AE$3)</c:f>
              <c:strCache>
                <c:ptCount val="26"/>
                <c:pt idx="0">
                  <c:v>2</c:v>
                </c:pt>
                <c:pt idx="1">
                  <c:v>BEIGNETS NATURE X5</c:v>
                </c:pt>
                <c:pt idx="2">
                  <c:v>BEIGNETS NUTELLA X5</c:v>
                </c:pt>
                <c:pt idx="3">
                  <c:v>CROI AMANDES</c:v>
                </c:pt>
                <c:pt idx="4">
                  <c:v>CROI BEURRE</c:v>
                </c:pt>
                <c:pt idx="5">
                  <c:v>CROI CHOCOLAT</c:v>
                </c:pt>
                <c:pt idx="6">
                  <c:v>CROI FRAMBOISES</c:v>
                </c:pt>
                <c:pt idx="7">
                  <c:v>CROI NUTELLA</c:v>
                </c:pt>
                <c:pt idx="8">
                  <c:v>ESCA CHOCOLAT</c:v>
                </c:pt>
                <c:pt idx="9">
                  <c:v>PAIN CHOCOLAT</c:v>
                </c:pt>
                <c:pt idx="10">
                  <c:v>PATES LORRAIN</c:v>
                </c:pt>
                <c:pt idx="11">
                  <c:v>PATES POULET</c:v>
                </c:pt>
                <c:pt idx="12">
                  <c:v>PRESENT</c:v>
                </c:pt>
                <c:pt idx="13">
                  <c:v>QUICHE FROMAGE </c:v>
                </c:pt>
                <c:pt idx="14">
                  <c:v>QUICHE CHEVRE EPINARDS</c:v>
                </c:pt>
                <c:pt idx="15">
                  <c:v>QUICHE LORRAINES</c:v>
                </c:pt>
                <c:pt idx="16">
                  <c:v>QUICHE THON TOMATES</c:v>
                </c:pt>
                <c:pt idx="17">
                  <c:v>TOURTE LORRAINE</c:v>
                </c:pt>
                <c:pt idx="18">
                  <c:v>A</c:v>
                </c:pt>
                <c:pt idx="19">
                  <c:v>B</c:v>
                </c:pt>
                <c:pt idx="20">
                  <c:v>C</c:v>
                </c:pt>
                <c:pt idx="21">
                  <c:v>D</c:v>
                </c:pt>
                <c:pt idx="22">
                  <c:v>E</c:v>
                </c:pt>
                <c:pt idx="23">
                  <c:v>F</c:v>
                </c:pt>
                <c:pt idx="24">
                  <c:v>G</c:v>
                </c:pt>
                <c:pt idx="25">
                  <c:v>H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ss!$E$4:$AE$4</c15:sqref>
                  </c15:fullRef>
                </c:ext>
              </c:extLst>
              <c:f>(ss!$E$4:$M$4,ss!$O$4:$AE$4)</c:f>
              <c:numCache>
                <c:formatCode>General</c:formatCode>
                <c:ptCount val="26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E-5C5D-4279-9C84-EEBF7715B8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75"/>
        <c:shape val="box"/>
        <c:axId val="106821888"/>
        <c:axId val="107155456"/>
        <c:axId val="97370560"/>
      </c:bar3DChart>
      <c:catAx>
        <c:axId val="1068218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 baseline="0"/>
            </a:pPr>
            <a:endParaRPr lang="fr-FR"/>
          </a:p>
        </c:txPr>
        <c:crossAx val="107155456"/>
        <c:crosses val="autoZero"/>
        <c:auto val="1"/>
        <c:lblAlgn val="ctr"/>
        <c:lblOffset val="100"/>
        <c:noMultiLvlLbl val="0"/>
      </c:catAx>
      <c:valAx>
        <c:axId val="10715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821888"/>
        <c:crosses val="autoZero"/>
        <c:crossBetween val="between"/>
        <c:majorUnit val="1"/>
      </c:valAx>
      <c:serAx>
        <c:axId val="97370560"/>
        <c:scaling>
          <c:orientation val="minMax"/>
        </c:scaling>
        <c:delete val="0"/>
        <c:axPos val="b"/>
        <c:majorTickMark val="out"/>
        <c:minorTickMark val="none"/>
        <c:tickLblPos val="nextTo"/>
        <c:crossAx val="107155456"/>
        <c:crosses val="autoZero"/>
      </c:serAx>
    </c:plotArea>
    <c:plotVisOnly val="1"/>
    <c:dispBlanksAs val="gap"/>
    <c:showDLblsOverMax val="0"/>
  </c:chart>
  <c:spPr>
    <a:blipFill dpi="0" rotWithShape="1">
      <a:blip xmlns:r="http://schemas.openxmlformats.org/officeDocument/2006/relationships" r:embed="rId1"/>
      <a:srcRect/>
      <a:tile tx="0" ty="0" sx="100000" sy="100000" flip="y" algn="tl"/>
    </a:blipFill>
    <a:ln w="0" cmpd="dbl">
      <a:round/>
    </a:ln>
    <a:effectLst>
      <a:outerShdw blurRad="50800" dist="50800" dir="5400000" sx="1000" sy="1000" algn="ctr" rotWithShape="0">
        <a:srgbClr val="000000"/>
      </a:outerShdw>
    </a:effectLst>
    <a:scene3d>
      <a:camera prst="orthographicFront"/>
      <a:lightRig rig="threePt" dir="t"/>
    </a:scene3d>
    <a:sp3d prstMaterial="matte">
      <a:bevelT h="82550" prst="relaxedInset"/>
      <a:bevelB prst="relaxedInset"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103911</xdr:colOff>
      <xdr:row>51</xdr:row>
      <xdr:rowOff>34636</xdr:rowOff>
    </xdr:from>
    <xdr:to>
      <xdr:col>5</xdr:col>
      <xdr:colOff>1056411</xdr:colOff>
      <xdr:row>54</xdr:row>
      <xdr:rowOff>103908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888176</xdr:colOff>
      <xdr:row>19</xdr:row>
      <xdr:rowOff>163287</xdr:rowOff>
    </xdr:from>
    <xdr:to>
      <xdr:col>14</xdr:col>
      <xdr:colOff>799112</xdr:colOff>
      <xdr:row>58</xdr:row>
      <xdr:rowOff>165760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IENNOISERIE%20MOTEUR%20COMMUN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definedNames>
      <definedName name="VIENNOISERIES_PRIX" refersTo="='GEN'!$D$2:$AD$3"/>
    </definedNames>
    <sheetDataSet>
      <sheetData sheetId="2"/>
      <sheetData sheetId="3">
        <row r="2">
          <cell r="D2" t="str">
            <v>ABSENT</v>
          </cell>
          <cell r="E2" t="str">
            <v>BEIGNETS NATURE X5</v>
          </cell>
          <cell r="F2" t="str">
            <v>BEIGNETS NUTELLA X5</v>
          </cell>
          <cell r="G2" t="str">
            <v>CROI AMANDES</v>
          </cell>
          <cell r="H2" t="str">
            <v>CROI BEURRE</v>
          </cell>
          <cell r="I2" t="str">
            <v>CROI CHOCOLAT</v>
          </cell>
          <cell r="J2" t="str">
            <v>CROI FRAMBOISES</v>
          </cell>
          <cell r="K2" t="str">
            <v>CROI NUTELLA</v>
          </cell>
          <cell r="L2" t="str">
            <v>ESCA CHOCOLAT</v>
          </cell>
          <cell r="M2" t="str">
            <v>N/C</v>
          </cell>
          <cell r="N2" t="str">
            <v>PAIN CHOCOLAT</v>
          </cell>
          <cell r="O2" t="str">
            <v>PATES LORRAIN</v>
          </cell>
          <cell r="P2" t="str">
            <v>PATES POULET</v>
          </cell>
          <cell r="Q2" t="str">
            <v>PRESENT</v>
          </cell>
          <cell r="R2" t="str">
            <v xml:space="preserve">QUICHE FROMAGE </v>
          </cell>
          <cell r="S2" t="str">
            <v>QUICHE CHEVRE EPINARDS</v>
          </cell>
          <cell r="T2" t="str">
            <v>QUICHE LORRAINES</v>
          </cell>
          <cell r="U2" t="str">
            <v>QUICHE THON TOMATES</v>
          </cell>
          <cell r="V2" t="str">
            <v>TOURTE LORRAINE</v>
          </cell>
          <cell r="W2" t="str">
            <v>A</v>
          </cell>
          <cell r="X2" t="str">
            <v>B</v>
          </cell>
          <cell r="Y2" t="str">
            <v>C</v>
          </cell>
          <cell r="Z2" t="str">
            <v>D</v>
          </cell>
          <cell r="AA2" t="str">
            <v>E</v>
          </cell>
          <cell r="AB2" t="str">
            <v>F</v>
          </cell>
          <cell r="AC2" t="str">
            <v>G</v>
          </cell>
          <cell r="AD2" t="str">
            <v>H</v>
          </cell>
        </row>
        <row r="3">
          <cell r="D3">
            <v>0</v>
          </cell>
          <cell r="E3">
            <v>2.75</v>
          </cell>
          <cell r="F3">
            <v>3.25</v>
          </cell>
          <cell r="G3">
            <v>1.25</v>
          </cell>
          <cell r="H3">
            <v>1.05</v>
          </cell>
          <cell r="I3">
            <v>1.1499999999999999</v>
          </cell>
          <cell r="J3">
            <v>1.3</v>
          </cell>
          <cell r="K3">
            <v>1.3</v>
          </cell>
          <cell r="L3">
            <v>1.25</v>
          </cell>
          <cell r="M3">
            <v>0</v>
          </cell>
          <cell r="N3">
            <v>1.1499999999999999</v>
          </cell>
          <cell r="O3">
            <v>2.65</v>
          </cell>
          <cell r="P3">
            <v>2.65</v>
          </cell>
          <cell r="R3">
            <v>2.2999999999999998</v>
          </cell>
          <cell r="S3">
            <v>2.2999999999999998</v>
          </cell>
          <cell r="T3">
            <v>2.2999999999999998</v>
          </cell>
          <cell r="U3">
            <v>2.2999999999999998</v>
          </cell>
          <cell r="V3">
            <v>2.65</v>
          </cell>
          <cell r="W3">
            <v>0</v>
          </cell>
        </row>
        <row r="4">
          <cell r="AH4">
            <v>7.7999999999999989</v>
          </cell>
        </row>
        <row r="5">
          <cell r="D5">
            <v>3</v>
          </cell>
          <cell r="E5">
            <v>0</v>
          </cell>
          <cell r="F5">
            <v>0</v>
          </cell>
          <cell r="G5">
            <v>0</v>
          </cell>
          <cell r="H5">
            <v>2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13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H5">
            <v>9.5</v>
          </cell>
        </row>
        <row r="6">
          <cell r="AH6">
            <v>8.8999999999999986</v>
          </cell>
        </row>
        <row r="7">
          <cell r="AH7">
            <v>0</v>
          </cell>
        </row>
        <row r="8">
          <cell r="AH8">
            <v>2.85</v>
          </cell>
        </row>
        <row r="10">
          <cell r="D10">
            <v>2</v>
          </cell>
        </row>
        <row r="51">
          <cell r="AM51">
            <v>0</v>
          </cell>
        </row>
      </sheetData>
      <sheetData sheetId="4">
        <row r="5">
          <cell r="B5">
            <v>0</v>
          </cell>
          <cell r="C5">
            <v>0</v>
          </cell>
        </row>
      </sheetData>
      <sheetData sheetId="5">
        <row r="5">
          <cell r="B5">
            <v>0</v>
          </cell>
          <cell r="C5">
            <v>0</v>
          </cell>
        </row>
      </sheetData>
      <sheetData sheetId="6">
        <row r="4">
          <cell r="B4">
            <v>43766</v>
          </cell>
          <cell r="C4">
            <v>7</v>
          </cell>
        </row>
      </sheetData>
      <sheetData sheetId="7">
        <row r="4">
          <cell r="B4">
            <v>43374</v>
          </cell>
          <cell r="C4">
            <v>10</v>
          </cell>
        </row>
      </sheetData>
      <sheetData sheetId="8">
        <row r="4">
          <cell r="B4">
            <v>43454</v>
          </cell>
          <cell r="C4">
            <v>16</v>
          </cell>
        </row>
      </sheetData>
      <sheetData sheetId="9">
        <row r="4">
          <cell r="B4">
            <v>43529</v>
          </cell>
          <cell r="C4">
            <v>5</v>
          </cell>
        </row>
      </sheetData>
      <sheetData sheetId="10">
        <row r="4">
          <cell r="B4">
            <v>43418</v>
          </cell>
          <cell r="C4">
            <v>30</v>
          </cell>
        </row>
      </sheetData>
      <sheetData sheetId="11">
        <row r="5">
          <cell r="B5">
            <v>0</v>
          </cell>
          <cell r="C5">
            <v>0</v>
          </cell>
        </row>
      </sheetData>
      <sheetData sheetId="12">
        <row r="5">
          <cell r="B5">
            <v>0</v>
          </cell>
          <cell r="C5">
            <v>0</v>
          </cell>
        </row>
      </sheetData>
      <sheetData sheetId="13">
        <row r="5">
          <cell r="B5">
            <v>0</v>
          </cell>
          <cell r="C5">
            <v>0</v>
          </cell>
        </row>
      </sheetData>
      <sheetData sheetId="14">
        <row r="4">
          <cell r="B4">
            <v>43383</v>
          </cell>
          <cell r="C4">
            <v>10</v>
          </cell>
        </row>
      </sheetData>
      <sheetData sheetId="15">
        <row r="4">
          <cell r="B4">
            <v>43474</v>
          </cell>
          <cell r="C4">
            <v>20</v>
          </cell>
        </row>
      </sheetData>
      <sheetData sheetId="16">
        <row r="4">
          <cell r="B4">
            <v>43473</v>
          </cell>
          <cell r="C4">
            <v>5.5</v>
          </cell>
        </row>
      </sheetData>
      <sheetData sheetId="17">
        <row r="4">
          <cell r="B4">
            <v>43378</v>
          </cell>
          <cell r="C4">
            <v>5</v>
          </cell>
        </row>
      </sheetData>
      <sheetData sheetId="18">
        <row r="4">
          <cell r="B4">
            <v>43392</v>
          </cell>
          <cell r="C4">
            <v>10</v>
          </cell>
        </row>
      </sheetData>
      <sheetData sheetId="19">
        <row r="5">
          <cell r="B5">
            <v>0</v>
          </cell>
          <cell r="C5">
            <v>0</v>
          </cell>
        </row>
      </sheetData>
      <sheetData sheetId="20">
        <row r="4">
          <cell r="B4">
            <v>43392</v>
          </cell>
          <cell r="C4">
            <v>20</v>
          </cell>
        </row>
      </sheetData>
      <sheetData sheetId="21">
        <row r="4">
          <cell r="B4">
            <v>0</v>
          </cell>
          <cell r="C4">
            <v>0</v>
          </cell>
        </row>
      </sheetData>
      <sheetData sheetId="22">
        <row r="4">
          <cell r="B4">
            <v>43374</v>
          </cell>
          <cell r="C4">
            <v>20</v>
          </cell>
        </row>
      </sheetData>
      <sheetData sheetId="23">
        <row r="4">
          <cell r="B4">
            <v>43378</v>
          </cell>
          <cell r="C4">
            <v>10</v>
          </cell>
        </row>
      </sheetData>
      <sheetData sheetId="24">
        <row r="5">
          <cell r="B5">
            <v>0</v>
          </cell>
          <cell r="C5">
            <v>0</v>
          </cell>
        </row>
      </sheetData>
      <sheetData sheetId="25">
        <row r="4">
          <cell r="B4">
            <v>43529</v>
          </cell>
          <cell r="C4">
            <v>16</v>
          </cell>
        </row>
      </sheetData>
      <sheetData sheetId="26">
        <row r="4">
          <cell r="B4">
            <v>43397</v>
          </cell>
          <cell r="C4">
            <v>10</v>
          </cell>
        </row>
      </sheetData>
      <sheetData sheetId="27">
        <row r="4">
          <cell r="B4">
            <v>0</v>
          </cell>
          <cell r="C4">
            <v>0</v>
          </cell>
        </row>
      </sheetData>
      <sheetData sheetId="28">
        <row r="5">
          <cell r="B5">
            <v>0</v>
          </cell>
          <cell r="C5">
            <v>0</v>
          </cell>
        </row>
      </sheetData>
      <sheetData sheetId="29">
        <row r="5">
          <cell r="B5">
            <v>0</v>
          </cell>
          <cell r="C5">
            <v>0</v>
          </cell>
        </row>
      </sheetData>
      <sheetData sheetId="30">
        <row r="5">
          <cell r="B5">
            <v>0</v>
          </cell>
          <cell r="C5">
            <v>0</v>
          </cell>
        </row>
      </sheetData>
      <sheetData sheetId="31">
        <row r="5">
          <cell r="B5">
            <v>0</v>
          </cell>
          <cell r="C5">
            <v>0</v>
          </cell>
        </row>
      </sheetData>
      <sheetData sheetId="32">
        <row r="5">
          <cell r="B5">
            <v>0</v>
          </cell>
          <cell r="C5">
            <v>0</v>
          </cell>
        </row>
      </sheetData>
      <sheetData sheetId="33">
        <row r="5">
          <cell r="B5">
            <v>0</v>
          </cell>
          <cell r="C5">
            <v>0</v>
          </cell>
        </row>
      </sheetData>
      <sheetData sheetId="34">
        <row r="4">
          <cell r="B4">
            <v>0</v>
          </cell>
          <cell r="C4">
            <v>0</v>
          </cell>
        </row>
      </sheetData>
      <sheetData sheetId="35">
        <row r="4">
          <cell r="B4">
            <v>0</v>
          </cell>
          <cell r="C4">
            <v>0</v>
          </cell>
        </row>
      </sheetData>
      <sheetData sheetId="36">
        <row r="4">
          <cell r="B4">
            <v>43529</v>
          </cell>
          <cell r="C4">
            <v>15</v>
          </cell>
        </row>
      </sheetData>
      <sheetData sheetId="37">
        <row r="4">
          <cell r="B4">
            <v>0</v>
          </cell>
          <cell r="C4">
            <v>0</v>
          </cell>
        </row>
      </sheetData>
      <sheetData sheetId="38">
        <row r="4">
          <cell r="B4">
            <v>0</v>
          </cell>
          <cell r="C4">
            <v>0</v>
          </cell>
        </row>
      </sheetData>
      <sheetData sheetId="39">
        <row r="4">
          <cell r="B4">
            <v>0</v>
          </cell>
          <cell r="C4">
            <v>0</v>
          </cell>
        </row>
      </sheetData>
      <sheetData sheetId="40">
        <row r="5">
          <cell r="B5">
            <v>0</v>
          </cell>
          <cell r="C5">
            <v>0</v>
          </cell>
        </row>
      </sheetData>
      <sheetData sheetId="41">
        <row r="4">
          <cell r="B4">
            <v>43378</v>
          </cell>
          <cell r="C4">
            <v>5</v>
          </cell>
        </row>
      </sheetData>
      <sheetData sheetId="42">
        <row r="5">
          <cell r="B5">
            <v>0</v>
          </cell>
          <cell r="C5">
            <v>0</v>
          </cell>
        </row>
      </sheetData>
      <sheetData sheetId="43">
        <row r="5">
          <cell r="B5">
            <v>0</v>
          </cell>
          <cell r="C5">
            <v>0</v>
          </cell>
        </row>
      </sheetData>
      <sheetData sheetId="44">
        <row r="5">
          <cell r="B5">
            <v>0</v>
          </cell>
          <cell r="C5">
            <v>0</v>
          </cell>
        </row>
      </sheetData>
      <sheetData sheetId="45">
        <row r="4">
          <cell r="B4">
            <v>43452</v>
          </cell>
          <cell r="C4">
            <v>20</v>
          </cell>
        </row>
      </sheetData>
      <sheetData sheetId="46">
        <row r="5">
          <cell r="B5">
            <v>0</v>
          </cell>
          <cell r="C5">
            <v>0</v>
          </cell>
        </row>
      </sheetData>
      <sheetData sheetId="47">
        <row r="4">
          <cell r="B4">
            <v>0</v>
          </cell>
          <cell r="C4">
            <v>0</v>
          </cell>
        </row>
      </sheetData>
      <sheetData sheetId="48">
        <row r="4">
          <cell r="B4">
            <v>0</v>
          </cell>
          <cell r="C4">
            <v>0</v>
          </cell>
        </row>
      </sheetData>
      <sheetData sheetId="49">
        <row r="5">
          <cell r="B5">
            <v>43516</v>
          </cell>
          <cell r="C5">
            <v>9</v>
          </cell>
        </row>
      </sheetData>
      <sheetData sheetId="50">
        <row r="4">
          <cell r="B4">
            <v>43530</v>
          </cell>
          <cell r="C4">
            <v>15</v>
          </cell>
        </row>
      </sheetData>
      <sheetData sheetId="51">
        <row r="5">
          <cell r="B5">
            <v>0</v>
          </cell>
          <cell r="C5">
            <v>0</v>
          </cell>
        </row>
      </sheetData>
      <sheetData sheetId="52">
        <row r="4">
          <cell r="B4">
            <v>0</v>
          </cell>
          <cell r="C4">
            <v>0</v>
          </cell>
        </row>
      </sheetData>
      <sheetData sheetId="53">
        <row r="5">
          <cell r="B5">
            <v>0</v>
          </cell>
          <cell r="C5">
            <v>0</v>
          </cell>
        </row>
      </sheetData>
      <sheetData sheetId="54">
        <row r="5">
          <cell r="B5">
            <v>0</v>
          </cell>
          <cell r="C5">
            <v>0</v>
          </cell>
        </row>
      </sheetData>
      <sheetData sheetId="55">
        <row r="4">
          <cell r="B4">
            <v>0</v>
          </cell>
          <cell r="C4">
            <v>0</v>
          </cell>
        </row>
      </sheetData>
      <sheetData sheetId="56">
        <row r="4">
          <cell r="B4">
            <v>43398</v>
          </cell>
          <cell r="C4">
            <v>10</v>
          </cell>
        </row>
      </sheetData>
      <sheetData sheetId="57">
        <row r="5">
          <cell r="B5">
            <v>0</v>
          </cell>
          <cell r="C5">
            <v>0</v>
          </cell>
        </row>
      </sheetData>
      <sheetData sheetId="58">
        <row r="5">
          <cell r="B5">
            <v>0</v>
          </cell>
          <cell r="C5">
            <v>0</v>
          </cell>
        </row>
      </sheetData>
      <sheetData sheetId="59">
        <row r="5">
          <cell r="B5">
            <v>0</v>
          </cell>
          <cell r="C5">
            <v>0</v>
          </cell>
        </row>
      </sheetData>
      <sheetData sheetId="60">
        <row r="5">
          <cell r="B5">
            <v>0</v>
          </cell>
          <cell r="C5">
            <v>0</v>
          </cell>
        </row>
      </sheetData>
      <sheetData sheetId="61">
        <row r="4">
          <cell r="B4">
            <v>43398</v>
          </cell>
          <cell r="C4">
            <v>20</v>
          </cell>
        </row>
      </sheetData>
      <sheetData sheetId="62">
        <row r="5">
          <cell r="B5">
            <v>0</v>
          </cell>
          <cell r="C5">
            <v>0</v>
          </cell>
        </row>
      </sheetData>
      <sheetData sheetId="63">
        <row r="4">
          <cell r="B4">
            <v>43529</v>
          </cell>
          <cell r="C4">
            <v>30</v>
          </cell>
        </row>
      </sheetData>
      <sheetData sheetId="64">
        <row r="5">
          <cell r="B5">
            <v>0</v>
          </cell>
          <cell r="C5">
            <v>0</v>
          </cell>
        </row>
      </sheetData>
      <sheetData sheetId="65">
        <row r="5">
          <cell r="B5">
            <v>0</v>
          </cell>
          <cell r="C5">
            <v>0</v>
          </cell>
        </row>
      </sheetData>
      <sheetData sheetId="66">
        <row r="5">
          <cell r="B5">
            <v>0</v>
          </cell>
          <cell r="C5">
            <v>0</v>
          </cell>
        </row>
      </sheetData>
      <sheetData sheetId="67">
        <row r="5">
          <cell r="B5">
            <v>0</v>
          </cell>
          <cell r="C5">
            <v>0</v>
          </cell>
        </row>
      </sheetData>
      <sheetData sheetId="68">
        <row r="5">
          <cell r="B5">
            <v>0</v>
          </cell>
          <cell r="C5">
            <v>0</v>
          </cell>
        </row>
      </sheetData>
      <sheetData sheetId="69">
        <row r="5">
          <cell r="B5">
            <v>0</v>
          </cell>
          <cell r="C5">
            <v>0</v>
          </cell>
        </row>
      </sheetData>
      <sheetData sheetId="70">
        <row r="2">
          <cell r="D2">
            <v>0</v>
          </cell>
        </row>
        <row r="3">
          <cell r="B3">
            <v>0.25</v>
          </cell>
        </row>
        <row r="4">
          <cell r="B4">
            <v>0.5</v>
          </cell>
        </row>
        <row r="5">
          <cell r="B5">
            <v>0.75</v>
          </cell>
        </row>
        <row r="6">
          <cell r="B6">
            <v>1</v>
          </cell>
        </row>
        <row r="7">
          <cell r="B7">
            <v>1.25</v>
          </cell>
        </row>
        <row r="8">
          <cell r="B8">
            <v>1.5</v>
          </cell>
        </row>
        <row r="9">
          <cell r="B9">
            <v>1.75</v>
          </cell>
        </row>
        <row r="10">
          <cell r="B10">
            <v>2</v>
          </cell>
        </row>
        <row r="11">
          <cell r="B11">
            <v>2.25</v>
          </cell>
        </row>
        <row r="12">
          <cell r="B12">
            <v>2.5</v>
          </cell>
        </row>
        <row r="13">
          <cell r="B13">
            <v>2.75</v>
          </cell>
        </row>
        <row r="14">
          <cell r="B14">
            <v>3</v>
          </cell>
        </row>
        <row r="15">
          <cell r="B15">
            <v>3.25</v>
          </cell>
        </row>
        <row r="16">
          <cell r="B16">
            <v>3.5</v>
          </cell>
        </row>
        <row r="17">
          <cell r="B17">
            <v>3.75</v>
          </cell>
        </row>
        <row r="18">
          <cell r="B18">
            <v>4</v>
          </cell>
        </row>
        <row r="19">
          <cell r="B19">
            <v>4.25</v>
          </cell>
        </row>
        <row r="20">
          <cell r="B20">
            <v>4.5</v>
          </cell>
        </row>
        <row r="21">
          <cell r="B21">
            <v>4.75</v>
          </cell>
        </row>
        <row r="22">
          <cell r="B22">
            <v>5</v>
          </cell>
        </row>
        <row r="23">
          <cell r="B23">
            <v>5.25</v>
          </cell>
        </row>
        <row r="24">
          <cell r="B24">
            <v>5.5</v>
          </cell>
        </row>
        <row r="25">
          <cell r="B25">
            <v>5.75</v>
          </cell>
        </row>
        <row r="26">
          <cell r="B26">
            <v>6</v>
          </cell>
        </row>
        <row r="27">
          <cell r="B27">
            <v>6.25</v>
          </cell>
        </row>
        <row r="28">
          <cell r="B28">
            <v>6.5</v>
          </cell>
        </row>
        <row r="29">
          <cell r="B29">
            <v>6.75</v>
          </cell>
        </row>
        <row r="30">
          <cell r="B30">
            <v>7</v>
          </cell>
        </row>
        <row r="31">
          <cell r="B31">
            <v>7.25</v>
          </cell>
        </row>
        <row r="32">
          <cell r="B32">
            <v>7.5</v>
          </cell>
        </row>
        <row r="33">
          <cell r="B33">
            <v>7.75</v>
          </cell>
        </row>
        <row r="34">
          <cell r="B34">
            <v>8</v>
          </cell>
        </row>
        <row r="35">
          <cell r="B35">
            <v>8.25</v>
          </cell>
        </row>
        <row r="36">
          <cell r="B36">
            <v>8.5</v>
          </cell>
        </row>
        <row r="37">
          <cell r="B37">
            <v>8.75</v>
          </cell>
        </row>
        <row r="38">
          <cell r="B38">
            <v>9</v>
          </cell>
        </row>
        <row r="39">
          <cell r="B39">
            <v>9.25</v>
          </cell>
        </row>
        <row r="40">
          <cell r="B40">
            <v>9.5</v>
          </cell>
        </row>
        <row r="41">
          <cell r="B41">
            <v>9.75</v>
          </cell>
        </row>
        <row r="42">
          <cell r="B42">
            <v>10</v>
          </cell>
        </row>
        <row r="43">
          <cell r="B43">
            <v>15</v>
          </cell>
        </row>
        <row r="44">
          <cell r="B44">
            <v>20</v>
          </cell>
        </row>
        <row r="45">
          <cell r="B45">
            <v>25</v>
          </cell>
        </row>
        <row r="46">
          <cell r="B46">
            <v>30</v>
          </cell>
        </row>
        <row r="47">
          <cell r="B47">
            <v>35</v>
          </cell>
        </row>
        <row r="48">
          <cell r="B48">
            <v>40</v>
          </cell>
        </row>
        <row r="49">
          <cell r="B49">
            <v>45</v>
          </cell>
        </row>
        <row r="50">
          <cell r="B50">
            <v>50</v>
          </cell>
        </row>
      </sheetData>
      <sheetData sheetId="71">
        <row r="1">
          <cell r="A1">
            <v>43374</v>
          </cell>
        </row>
        <row r="2">
          <cell r="A2">
            <v>43375</v>
          </cell>
          <cell r="E2">
            <v>2019</v>
          </cell>
          <cell r="F2" t="str">
            <v>JANVIER</v>
          </cell>
        </row>
        <row r="3">
          <cell r="A3">
            <v>43376</v>
          </cell>
          <cell r="E3">
            <v>2020</v>
          </cell>
          <cell r="F3" t="str">
            <v>FÉVRIER</v>
          </cell>
        </row>
        <row r="4">
          <cell r="A4">
            <v>43377</v>
          </cell>
          <cell r="E4">
            <v>2021</v>
          </cell>
          <cell r="F4" t="str">
            <v>MARS</v>
          </cell>
        </row>
        <row r="5">
          <cell r="A5">
            <v>43378</v>
          </cell>
          <cell r="E5">
            <v>2022</v>
          </cell>
          <cell r="F5" t="str">
            <v>AVRIL</v>
          </cell>
        </row>
        <row r="6">
          <cell r="A6">
            <v>43379</v>
          </cell>
          <cell r="F6" t="str">
            <v>MAI</v>
          </cell>
        </row>
        <row r="7">
          <cell r="A7">
            <v>43380</v>
          </cell>
          <cell r="F7" t="str">
            <v>JUIN</v>
          </cell>
        </row>
        <row r="8">
          <cell r="A8">
            <v>43381</v>
          </cell>
          <cell r="F8" t="str">
            <v>JUILLET</v>
          </cell>
        </row>
        <row r="9">
          <cell r="A9">
            <v>43382</v>
          </cell>
          <cell r="F9" t="str">
            <v>AOÛT</v>
          </cell>
        </row>
        <row r="10">
          <cell r="A10">
            <v>43383</v>
          </cell>
          <cell r="F10" t="str">
            <v>SEPTEMBRE</v>
          </cell>
        </row>
        <row r="11">
          <cell r="A11">
            <v>43384</v>
          </cell>
          <cell r="F11" t="str">
            <v>OCTOBRE</v>
          </cell>
        </row>
        <row r="12">
          <cell r="A12">
            <v>43385</v>
          </cell>
          <cell r="F12" t="str">
            <v>NOVEMBRE</v>
          </cell>
        </row>
        <row r="13">
          <cell r="A13">
            <v>43386</v>
          </cell>
          <cell r="F13" t="str">
            <v>DÉCEMBRE</v>
          </cell>
        </row>
        <row r="14">
          <cell r="A14">
            <v>43387</v>
          </cell>
        </row>
        <row r="15">
          <cell r="A15">
            <v>43388</v>
          </cell>
        </row>
        <row r="16">
          <cell r="A16">
            <v>43389</v>
          </cell>
        </row>
        <row r="17">
          <cell r="A17">
            <v>43390</v>
          </cell>
        </row>
        <row r="18">
          <cell r="A18">
            <v>43391</v>
          </cell>
        </row>
        <row r="19">
          <cell r="A19">
            <v>43392</v>
          </cell>
        </row>
        <row r="20">
          <cell r="A20">
            <v>43393</v>
          </cell>
        </row>
        <row r="21">
          <cell r="A21">
            <v>43394</v>
          </cell>
        </row>
        <row r="22">
          <cell r="A22">
            <v>43395</v>
          </cell>
        </row>
        <row r="23">
          <cell r="A23">
            <v>43396</v>
          </cell>
        </row>
        <row r="24">
          <cell r="A24">
            <v>43397</v>
          </cell>
        </row>
        <row r="25">
          <cell r="A25">
            <v>43398</v>
          </cell>
        </row>
        <row r="26">
          <cell r="A26">
            <v>43399</v>
          </cell>
        </row>
        <row r="27">
          <cell r="A27">
            <v>43400</v>
          </cell>
        </row>
        <row r="28">
          <cell r="A28">
            <v>43401</v>
          </cell>
        </row>
        <row r="29">
          <cell r="A29">
            <v>43402</v>
          </cell>
        </row>
        <row r="30">
          <cell r="A30">
            <v>43403</v>
          </cell>
        </row>
        <row r="31">
          <cell r="A31">
            <v>43404</v>
          </cell>
        </row>
        <row r="32">
          <cell r="A32">
            <v>43405</v>
          </cell>
        </row>
        <row r="33">
          <cell r="A33">
            <v>43406</v>
          </cell>
        </row>
        <row r="34">
          <cell r="A34">
            <v>43407</v>
          </cell>
        </row>
        <row r="35">
          <cell r="A35">
            <v>43408</v>
          </cell>
        </row>
        <row r="36">
          <cell r="A36">
            <v>43409</v>
          </cell>
        </row>
        <row r="37">
          <cell r="A37">
            <v>43410</v>
          </cell>
        </row>
        <row r="38">
          <cell r="A38">
            <v>43411</v>
          </cell>
        </row>
        <row r="39">
          <cell r="A39">
            <v>43412</v>
          </cell>
        </row>
        <row r="40">
          <cell r="A40">
            <v>43413</v>
          </cell>
        </row>
        <row r="41">
          <cell r="A41">
            <v>43414</v>
          </cell>
        </row>
        <row r="42">
          <cell r="A42">
            <v>43415</v>
          </cell>
        </row>
        <row r="43">
          <cell r="A43">
            <v>43416</v>
          </cell>
        </row>
        <row r="44">
          <cell r="A44">
            <v>43417</v>
          </cell>
        </row>
        <row r="45">
          <cell r="A45">
            <v>43418</v>
          </cell>
        </row>
        <row r="46">
          <cell r="A46">
            <v>43419</v>
          </cell>
        </row>
        <row r="47">
          <cell r="A47">
            <v>43420</v>
          </cell>
        </row>
        <row r="48">
          <cell r="A48">
            <v>43421</v>
          </cell>
        </row>
        <row r="49">
          <cell r="A49">
            <v>43422</v>
          </cell>
        </row>
        <row r="50">
          <cell r="A50">
            <v>43423</v>
          </cell>
        </row>
        <row r="51">
          <cell r="A51">
            <v>43424</v>
          </cell>
        </row>
        <row r="52">
          <cell r="A52">
            <v>43425</v>
          </cell>
        </row>
        <row r="53">
          <cell r="A53">
            <v>43426</v>
          </cell>
        </row>
        <row r="54">
          <cell r="A54">
            <v>43427</v>
          </cell>
        </row>
        <row r="55">
          <cell r="A55">
            <v>43428</v>
          </cell>
        </row>
        <row r="56">
          <cell r="A56">
            <v>43429</v>
          </cell>
        </row>
        <row r="57">
          <cell r="A57">
            <v>43430</v>
          </cell>
        </row>
        <row r="58">
          <cell r="A58">
            <v>43431</v>
          </cell>
        </row>
        <row r="59">
          <cell r="A59">
            <v>43432</v>
          </cell>
        </row>
        <row r="60">
          <cell r="A60">
            <v>43433</v>
          </cell>
        </row>
        <row r="61">
          <cell r="A61">
            <v>43434</v>
          </cell>
        </row>
        <row r="62">
          <cell r="A62">
            <v>43435</v>
          </cell>
        </row>
        <row r="63">
          <cell r="A63">
            <v>43436</v>
          </cell>
        </row>
        <row r="64">
          <cell r="A64">
            <v>43437</v>
          </cell>
        </row>
        <row r="65">
          <cell r="A65">
            <v>43438</v>
          </cell>
        </row>
        <row r="66">
          <cell r="A66">
            <v>43439</v>
          </cell>
        </row>
        <row r="67">
          <cell r="A67">
            <v>43440</v>
          </cell>
        </row>
        <row r="68">
          <cell r="A68">
            <v>43441</v>
          </cell>
        </row>
        <row r="69">
          <cell r="A69">
            <v>43442</v>
          </cell>
        </row>
        <row r="70">
          <cell r="A70">
            <v>43443</v>
          </cell>
        </row>
        <row r="71">
          <cell r="A71">
            <v>43444</v>
          </cell>
        </row>
        <row r="72">
          <cell r="A72">
            <v>43445</v>
          </cell>
        </row>
        <row r="73">
          <cell r="A73">
            <v>43446</v>
          </cell>
        </row>
        <row r="74">
          <cell r="A74">
            <v>43447</v>
          </cell>
        </row>
        <row r="75">
          <cell r="A75">
            <v>43448</v>
          </cell>
        </row>
        <row r="76">
          <cell r="A76">
            <v>43449</v>
          </cell>
        </row>
        <row r="77">
          <cell r="A77">
            <v>43450</v>
          </cell>
        </row>
        <row r="78">
          <cell r="A78">
            <v>43451</v>
          </cell>
        </row>
        <row r="79">
          <cell r="A79">
            <v>43452</v>
          </cell>
        </row>
        <row r="80">
          <cell r="A80">
            <v>43453</v>
          </cell>
        </row>
        <row r="81">
          <cell r="A81">
            <v>43454</v>
          </cell>
        </row>
        <row r="82">
          <cell r="A82">
            <v>43455</v>
          </cell>
        </row>
        <row r="83">
          <cell r="A83">
            <v>43456</v>
          </cell>
        </row>
        <row r="84">
          <cell r="A84">
            <v>43457</v>
          </cell>
        </row>
        <row r="85">
          <cell r="A85">
            <v>43458</v>
          </cell>
        </row>
        <row r="86">
          <cell r="A86">
            <v>43459</v>
          </cell>
        </row>
        <row r="87">
          <cell r="A87">
            <v>43460</v>
          </cell>
        </row>
        <row r="88">
          <cell r="A88">
            <v>43461</v>
          </cell>
        </row>
        <row r="89">
          <cell r="A89">
            <v>43462</v>
          </cell>
        </row>
        <row r="90">
          <cell r="A90">
            <v>43463</v>
          </cell>
        </row>
        <row r="91">
          <cell r="A91">
            <v>43464</v>
          </cell>
        </row>
        <row r="92">
          <cell r="A92">
            <v>43465</v>
          </cell>
        </row>
        <row r="93">
          <cell r="A93">
            <v>43466</v>
          </cell>
        </row>
        <row r="94">
          <cell r="A94">
            <v>43467</v>
          </cell>
        </row>
        <row r="95">
          <cell r="A95">
            <v>43468</v>
          </cell>
        </row>
        <row r="96">
          <cell r="A96">
            <v>43469</v>
          </cell>
        </row>
        <row r="97">
          <cell r="A97">
            <v>43470</v>
          </cell>
        </row>
        <row r="98">
          <cell r="A98">
            <v>43471</v>
          </cell>
        </row>
        <row r="99">
          <cell r="A99">
            <v>43472</v>
          </cell>
        </row>
        <row r="100">
          <cell r="A100">
            <v>43473</v>
          </cell>
        </row>
        <row r="101">
          <cell r="A101">
            <v>43474</v>
          </cell>
        </row>
        <row r="102">
          <cell r="A102">
            <v>43475</v>
          </cell>
        </row>
        <row r="103">
          <cell r="A103">
            <v>43476</v>
          </cell>
        </row>
        <row r="104">
          <cell r="A104">
            <v>43477</v>
          </cell>
        </row>
        <row r="105">
          <cell r="A105">
            <v>43478</v>
          </cell>
        </row>
        <row r="106">
          <cell r="A106">
            <v>43479</v>
          </cell>
        </row>
        <row r="107">
          <cell r="A107">
            <v>43480</v>
          </cell>
        </row>
        <row r="108">
          <cell r="A108">
            <v>43481</v>
          </cell>
        </row>
        <row r="109">
          <cell r="A109">
            <v>43482</v>
          </cell>
        </row>
        <row r="110">
          <cell r="A110">
            <v>43483</v>
          </cell>
        </row>
        <row r="111">
          <cell r="A111">
            <v>43484</v>
          </cell>
        </row>
        <row r="112">
          <cell r="A112">
            <v>43485</v>
          </cell>
        </row>
        <row r="113">
          <cell r="A113">
            <v>43486</v>
          </cell>
        </row>
        <row r="114">
          <cell r="A114">
            <v>43487</v>
          </cell>
        </row>
        <row r="115">
          <cell r="A115">
            <v>43488</v>
          </cell>
        </row>
        <row r="116">
          <cell r="A116">
            <v>43489</v>
          </cell>
        </row>
        <row r="117">
          <cell r="A117">
            <v>43490</v>
          </cell>
        </row>
        <row r="118">
          <cell r="A118">
            <v>43491</v>
          </cell>
        </row>
        <row r="119">
          <cell r="A119">
            <v>43492</v>
          </cell>
        </row>
        <row r="120">
          <cell r="A120">
            <v>43493</v>
          </cell>
        </row>
        <row r="121">
          <cell r="A121">
            <v>43494</v>
          </cell>
        </row>
        <row r="122">
          <cell r="A122">
            <v>43495</v>
          </cell>
        </row>
        <row r="123">
          <cell r="A123">
            <v>43496</v>
          </cell>
        </row>
        <row r="124">
          <cell r="A124">
            <v>43497</v>
          </cell>
        </row>
        <row r="125">
          <cell r="A125">
            <v>43498</v>
          </cell>
        </row>
        <row r="126">
          <cell r="A126">
            <v>43499</v>
          </cell>
        </row>
        <row r="127">
          <cell r="A127">
            <v>43500</v>
          </cell>
        </row>
        <row r="128">
          <cell r="A128">
            <v>43501</v>
          </cell>
        </row>
        <row r="129">
          <cell r="A129">
            <v>43502</v>
          </cell>
        </row>
        <row r="130">
          <cell r="A130">
            <v>43503</v>
          </cell>
        </row>
        <row r="131">
          <cell r="A131">
            <v>43504</v>
          </cell>
        </row>
        <row r="132">
          <cell r="A132">
            <v>43505</v>
          </cell>
        </row>
        <row r="133">
          <cell r="A133">
            <v>43506</v>
          </cell>
        </row>
        <row r="134">
          <cell r="A134">
            <v>43507</v>
          </cell>
        </row>
        <row r="135">
          <cell r="A135">
            <v>43508</v>
          </cell>
        </row>
        <row r="136">
          <cell r="A136">
            <v>43509</v>
          </cell>
        </row>
        <row r="137">
          <cell r="A137">
            <v>43510</v>
          </cell>
        </row>
        <row r="138">
          <cell r="A138">
            <v>43511</v>
          </cell>
        </row>
        <row r="139">
          <cell r="A139">
            <v>43512</v>
          </cell>
        </row>
        <row r="140">
          <cell r="A140">
            <v>43513</v>
          </cell>
        </row>
        <row r="141">
          <cell r="A141">
            <v>43514</v>
          </cell>
        </row>
        <row r="142">
          <cell r="A142">
            <v>43515</v>
          </cell>
        </row>
        <row r="143">
          <cell r="A143">
            <v>43516</v>
          </cell>
        </row>
        <row r="144">
          <cell r="A144">
            <v>43517</v>
          </cell>
        </row>
        <row r="145">
          <cell r="A145">
            <v>43518</v>
          </cell>
        </row>
        <row r="146">
          <cell r="A146">
            <v>43519</v>
          </cell>
        </row>
        <row r="147">
          <cell r="A147">
            <v>43520</v>
          </cell>
        </row>
        <row r="148">
          <cell r="A148">
            <v>43521</v>
          </cell>
        </row>
        <row r="149">
          <cell r="A149">
            <v>43522</v>
          </cell>
        </row>
        <row r="150">
          <cell r="A150">
            <v>43523</v>
          </cell>
        </row>
        <row r="151">
          <cell r="A151">
            <v>43524</v>
          </cell>
        </row>
        <row r="152">
          <cell r="A152">
            <v>43525</v>
          </cell>
        </row>
        <row r="153">
          <cell r="A153">
            <v>43526</v>
          </cell>
        </row>
        <row r="154">
          <cell r="A154">
            <v>43527</v>
          </cell>
        </row>
        <row r="155">
          <cell r="A155">
            <v>43528</v>
          </cell>
        </row>
        <row r="156">
          <cell r="A156">
            <v>43529</v>
          </cell>
        </row>
        <row r="157">
          <cell r="A157">
            <v>43530</v>
          </cell>
        </row>
        <row r="158">
          <cell r="A158">
            <v>43531</v>
          </cell>
        </row>
        <row r="159">
          <cell r="A159">
            <v>43532</v>
          </cell>
        </row>
        <row r="160">
          <cell r="A160">
            <v>43533</v>
          </cell>
        </row>
        <row r="161">
          <cell r="A161">
            <v>43534</v>
          </cell>
        </row>
        <row r="162">
          <cell r="A162">
            <v>43535</v>
          </cell>
        </row>
        <row r="163">
          <cell r="A163">
            <v>43536</v>
          </cell>
        </row>
        <row r="164">
          <cell r="A164">
            <v>43537</v>
          </cell>
        </row>
        <row r="165">
          <cell r="A165">
            <v>43538</v>
          </cell>
        </row>
        <row r="166">
          <cell r="A166">
            <v>43539</v>
          </cell>
        </row>
        <row r="167">
          <cell r="A167">
            <v>43540</v>
          </cell>
        </row>
        <row r="168">
          <cell r="A168">
            <v>43541</v>
          </cell>
        </row>
        <row r="169">
          <cell r="A169">
            <v>43542</v>
          </cell>
        </row>
        <row r="170">
          <cell r="A170">
            <v>43543</v>
          </cell>
        </row>
        <row r="171">
          <cell r="A171">
            <v>43544</v>
          </cell>
        </row>
        <row r="172">
          <cell r="A172">
            <v>43545</v>
          </cell>
        </row>
        <row r="173">
          <cell r="A173">
            <v>43546</v>
          </cell>
        </row>
        <row r="174">
          <cell r="A174">
            <v>43547</v>
          </cell>
        </row>
        <row r="175">
          <cell r="A175">
            <v>43548</v>
          </cell>
        </row>
        <row r="176">
          <cell r="A176">
            <v>43549</v>
          </cell>
        </row>
        <row r="177">
          <cell r="A177">
            <v>43550</v>
          </cell>
        </row>
        <row r="178">
          <cell r="A178">
            <v>43551</v>
          </cell>
        </row>
        <row r="179">
          <cell r="A179">
            <v>43552</v>
          </cell>
        </row>
        <row r="180">
          <cell r="A180">
            <v>43553</v>
          </cell>
        </row>
        <row r="181">
          <cell r="A181">
            <v>43554</v>
          </cell>
        </row>
        <row r="182">
          <cell r="A182">
            <v>43555</v>
          </cell>
        </row>
        <row r="183">
          <cell r="A183">
            <v>43556</v>
          </cell>
        </row>
        <row r="184">
          <cell r="A184">
            <v>43557</v>
          </cell>
        </row>
        <row r="185">
          <cell r="A185">
            <v>43558</v>
          </cell>
        </row>
        <row r="186">
          <cell r="A186">
            <v>43559</v>
          </cell>
        </row>
        <row r="187">
          <cell r="A187">
            <v>43560</v>
          </cell>
        </row>
        <row r="188">
          <cell r="A188">
            <v>43561</v>
          </cell>
        </row>
        <row r="189">
          <cell r="A189">
            <v>43562</v>
          </cell>
        </row>
        <row r="190">
          <cell r="A190">
            <v>43563</v>
          </cell>
        </row>
        <row r="191">
          <cell r="A191">
            <v>43564</v>
          </cell>
        </row>
        <row r="192">
          <cell r="A192">
            <v>43565</v>
          </cell>
        </row>
        <row r="193">
          <cell r="A193">
            <v>43566</v>
          </cell>
        </row>
        <row r="194">
          <cell r="A194">
            <v>43567</v>
          </cell>
        </row>
        <row r="195">
          <cell r="A195">
            <v>43568</v>
          </cell>
        </row>
        <row r="196">
          <cell r="A196">
            <v>43569</v>
          </cell>
        </row>
        <row r="197">
          <cell r="A197">
            <v>43570</v>
          </cell>
        </row>
        <row r="198">
          <cell r="A198">
            <v>43571</v>
          </cell>
        </row>
        <row r="199">
          <cell r="A199">
            <v>43572</v>
          </cell>
        </row>
        <row r="200">
          <cell r="A200">
            <v>43573</v>
          </cell>
        </row>
        <row r="201">
          <cell r="A201">
            <v>43574</v>
          </cell>
        </row>
        <row r="202">
          <cell r="A202">
            <v>43575</v>
          </cell>
        </row>
        <row r="203">
          <cell r="A203">
            <v>43576</v>
          </cell>
        </row>
        <row r="204">
          <cell r="A204">
            <v>43577</v>
          </cell>
        </row>
        <row r="205">
          <cell r="A205">
            <v>43578</v>
          </cell>
        </row>
        <row r="206">
          <cell r="A206">
            <v>43579</v>
          </cell>
        </row>
        <row r="207">
          <cell r="A207">
            <v>43580</v>
          </cell>
        </row>
        <row r="208">
          <cell r="A208">
            <v>43581</v>
          </cell>
        </row>
        <row r="209">
          <cell r="A209">
            <v>43582</v>
          </cell>
        </row>
        <row r="210">
          <cell r="A210">
            <v>43583</v>
          </cell>
        </row>
        <row r="211">
          <cell r="A211">
            <v>43584</v>
          </cell>
        </row>
        <row r="212">
          <cell r="A212">
            <v>43585</v>
          </cell>
        </row>
        <row r="213">
          <cell r="A213">
            <v>43586</v>
          </cell>
        </row>
        <row r="214">
          <cell r="A214">
            <v>43587</v>
          </cell>
        </row>
        <row r="215">
          <cell r="A215">
            <v>43588</v>
          </cell>
        </row>
        <row r="216">
          <cell r="A216">
            <v>43589</v>
          </cell>
        </row>
        <row r="217">
          <cell r="A217">
            <v>43590</v>
          </cell>
        </row>
        <row r="218">
          <cell r="A218">
            <v>43591</v>
          </cell>
        </row>
        <row r="219">
          <cell r="A219">
            <v>43592</v>
          </cell>
        </row>
        <row r="220">
          <cell r="A220">
            <v>43593</v>
          </cell>
        </row>
        <row r="221">
          <cell r="A221">
            <v>43594</v>
          </cell>
        </row>
        <row r="222">
          <cell r="A222">
            <v>43595</v>
          </cell>
        </row>
        <row r="223">
          <cell r="A223">
            <v>43596</v>
          </cell>
        </row>
        <row r="224">
          <cell r="A224">
            <v>43597</v>
          </cell>
        </row>
        <row r="225">
          <cell r="A225">
            <v>43598</v>
          </cell>
        </row>
        <row r="226">
          <cell r="A226">
            <v>43599</v>
          </cell>
        </row>
        <row r="227">
          <cell r="A227">
            <v>43600</v>
          </cell>
        </row>
        <row r="228">
          <cell r="A228">
            <v>43601</v>
          </cell>
        </row>
        <row r="229">
          <cell r="A229">
            <v>43602</v>
          </cell>
        </row>
        <row r="230">
          <cell r="A230">
            <v>43603</v>
          </cell>
        </row>
        <row r="231">
          <cell r="A231">
            <v>43604</v>
          </cell>
        </row>
        <row r="232">
          <cell r="A232">
            <v>43605</v>
          </cell>
        </row>
        <row r="233">
          <cell r="A233">
            <v>43606</v>
          </cell>
        </row>
        <row r="234">
          <cell r="A234">
            <v>43607</v>
          </cell>
        </row>
        <row r="235">
          <cell r="A235">
            <v>43608</v>
          </cell>
        </row>
        <row r="236">
          <cell r="A236">
            <v>43609</v>
          </cell>
        </row>
        <row r="237">
          <cell r="A237">
            <v>43610</v>
          </cell>
        </row>
        <row r="238">
          <cell r="A238">
            <v>43611</v>
          </cell>
        </row>
        <row r="239">
          <cell r="A239">
            <v>43612</v>
          </cell>
        </row>
        <row r="240">
          <cell r="A240">
            <v>43613</v>
          </cell>
        </row>
        <row r="241">
          <cell r="A241">
            <v>43614</v>
          </cell>
        </row>
        <row r="242">
          <cell r="A242">
            <v>43615</v>
          </cell>
        </row>
        <row r="243">
          <cell r="A243">
            <v>43616</v>
          </cell>
        </row>
        <row r="244">
          <cell r="A244">
            <v>43617</v>
          </cell>
        </row>
        <row r="245">
          <cell r="A245">
            <v>43618</v>
          </cell>
        </row>
        <row r="246">
          <cell r="A246">
            <v>43619</v>
          </cell>
        </row>
        <row r="247">
          <cell r="A247">
            <v>43620</v>
          </cell>
        </row>
        <row r="248">
          <cell r="A248">
            <v>43621</v>
          </cell>
        </row>
        <row r="249">
          <cell r="A249">
            <v>43622</v>
          </cell>
        </row>
        <row r="250">
          <cell r="A250">
            <v>43623</v>
          </cell>
        </row>
        <row r="251">
          <cell r="A251">
            <v>43624</v>
          </cell>
        </row>
        <row r="252">
          <cell r="A252">
            <v>43625</v>
          </cell>
        </row>
        <row r="253">
          <cell r="A253">
            <v>43626</v>
          </cell>
        </row>
        <row r="254">
          <cell r="A254">
            <v>43627</v>
          </cell>
        </row>
        <row r="255">
          <cell r="A255">
            <v>43628</v>
          </cell>
        </row>
        <row r="256">
          <cell r="A256">
            <v>43629</v>
          </cell>
        </row>
        <row r="257">
          <cell r="A257">
            <v>43630</v>
          </cell>
        </row>
        <row r="258">
          <cell r="A258">
            <v>43631</v>
          </cell>
        </row>
        <row r="259">
          <cell r="A259">
            <v>43632</v>
          </cell>
        </row>
        <row r="260">
          <cell r="A260">
            <v>43633</v>
          </cell>
        </row>
        <row r="261">
          <cell r="A261">
            <v>43634</v>
          </cell>
        </row>
        <row r="262">
          <cell r="A262">
            <v>43635</v>
          </cell>
        </row>
        <row r="263">
          <cell r="A263">
            <v>43636</v>
          </cell>
        </row>
        <row r="264">
          <cell r="A264">
            <v>43637</v>
          </cell>
        </row>
        <row r="265">
          <cell r="A265">
            <v>43638</v>
          </cell>
        </row>
        <row r="266">
          <cell r="A266">
            <v>43639</v>
          </cell>
        </row>
        <row r="267">
          <cell r="A267">
            <v>43640</v>
          </cell>
        </row>
        <row r="268">
          <cell r="A268">
            <v>43641</v>
          </cell>
        </row>
        <row r="269">
          <cell r="A269">
            <v>43642</v>
          </cell>
        </row>
        <row r="270">
          <cell r="A270">
            <v>43643</v>
          </cell>
        </row>
        <row r="271">
          <cell r="A271">
            <v>43644</v>
          </cell>
        </row>
        <row r="272">
          <cell r="A272">
            <v>43645</v>
          </cell>
        </row>
        <row r="273">
          <cell r="A273">
            <v>43646</v>
          </cell>
        </row>
        <row r="274">
          <cell r="A274">
            <v>43647</v>
          </cell>
        </row>
        <row r="275">
          <cell r="A275">
            <v>43648</v>
          </cell>
        </row>
        <row r="276">
          <cell r="A276">
            <v>43649</v>
          </cell>
        </row>
        <row r="277">
          <cell r="A277">
            <v>43650</v>
          </cell>
        </row>
        <row r="278">
          <cell r="A278">
            <v>43651</v>
          </cell>
        </row>
        <row r="279">
          <cell r="A279">
            <v>43652</v>
          </cell>
        </row>
        <row r="280">
          <cell r="A280">
            <v>43653</v>
          </cell>
        </row>
        <row r="281">
          <cell r="A281">
            <v>43654</v>
          </cell>
        </row>
        <row r="282">
          <cell r="A282">
            <v>43655</v>
          </cell>
        </row>
        <row r="283">
          <cell r="A283">
            <v>43656</v>
          </cell>
        </row>
        <row r="284">
          <cell r="A284">
            <v>43657</v>
          </cell>
        </row>
        <row r="285">
          <cell r="A285">
            <v>43658</v>
          </cell>
        </row>
        <row r="286">
          <cell r="A286">
            <v>43659</v>
          </cell>
        </row>
        <row r="287">
          <cell r="A287">
            <v>43660</v>
          </cell>
        </row>
        <row r="288">
          <cell r="A288">
            <v>43661</v>
          </cell>
        </row>
        <row r="289">
          <cell r="A289">
            <v>43662</v>
          </cell>
        </row>
        <row r="290">
          <cell r="A290">
            <v>43663</v>
          </cell>
        </row>
        <row r="291">
          <cell r="A291">
            <v>43664</v>
          </cell>
        </row>
        <row r="292">
          <cell r="A292">
            <v>43665</v>
          </cell>
        </row>
        <row r="293">
          <cell r="A293">
            <v>43666</v>
          </cell>
        </row>
        <row r="294">
          <cell r="A294">
            <v>43667</v>
          </cell>
        </row>
        <row r="295">
          <cell r="A295">
            <v>43668</v>
          </cell>
        </row>
        <row r="296">
          <cell r="A296">
            <v>43669</v>
          </cell>
        </row>
        <row r="297">
          <cell r="A297">
            <v>43670</v>
          </cell>
        </row>
        <row r="298">
          <cell r="A298">
            <v>43671</v>
          </cell>
        </row>
        <row r="299">
          <cell r="A299">
            <v>43672</v>
          </cell>
        </row>
        <row r="300">
          <cell r="A300">
            <v>43673</v>
          </cell>
        </row>
        <row r="301">
          <cell r="A301">
            <v>43674</v>
          </cell>
        </row>
        <row r="302">
          <cell r="A302">
            <v>43675</v>
          </cell>
        </row>
        <row r="303">
          <cell r="A303">
            <v>43676</v>
          </cell>
        </row>
        <row r="304">
          <cell r="A304">
            <v>43677</v>
          </cell>
        </row>
        <row r="305">
          <cell r="A305">
            <v>43678</v>
          </cell>
        </row>
        <row r="306">
          <cell r="A306">
            <v>43679</v>
          </cell>
        </row>
        <row r="307">
          <cell r="A307">
            <v>43680</v>
          </cell>
        </row>
        <row r="308">
          <cell r="A308">
            <v>43681</v>
          </cell>
        </row>
        <row r="309">
          <cell r="A309">
            <v>43682</v>
          </cell>
        </row>
        <row r="310">
          <cell r="A310">
            <v>43683</v>
          </cell>
        </row>
        <row r="311">
          <cell r="A311">
            <v>43684</v>
          </cell>
        </row>
        <row r="312">
          <cell r="A312">
            <v>43685</v>
          </cell>
        </row>
        <row r="313">
          <cell r="A313">
            <v>43686</v>
          </cell>
        </row>
        <row r="314">
          <cell r="A314">
            <v>43687</v>
          </cell>
        </row>
        <row r="315">
          <cell r="A315">
            <v>43688</v>
          </cell>
        </row>
        <row r="316">
          <cell r="A316">
            <v>43689</v>
          </cell>
        </row>
        <row r="317">
          <cell r="A317">
            <v>43690</v>
          </cell>
        </row>
        <row r="318">
          <cell r="A318">
            <v>43691</v>
          </cell>
        </row>
        <row r="319">
          <cell r="A319">
            <v>43692</v>
          </cell>
        </row>
        <row r="320">
          <cell r="A320">
            <v>43693</v>
          </cell>
        </row>
        <row r="321">
          <cell r="A321">
            <v>43694</v>
          </cell>
        </row>
        <row r="322">
          <cell r="A322">
            <v>43695</v>
          </cell>
        </row>
        <row r="323">
          <cell r="A323">
            <v>43696</v>
          </cell>
        </row>
        <row r="324">
          <cell r="A324">
            <v>43697</v>
          </cell>
        </row>
        <row r="325">
          <cell r="A325">
            <v>43698</v>
          </cell>
        </row>
        <row r="326">
          <cell r="A326">
            <v>43699</v>
          </cell>
        </row>
        <row r="327">
          <cell r="A327">
            <v>43700</v>
          </cell>
        </row>
        <row r="328">
          <cell r="A328">
            <v>43701</v>
          </cell>
        </row>
        <row r="329">
          <cell r="A329">
            <v>43702</v>
          </cell>
        </row>
        <row r="330">
          <cell r="A330">
            <v>43703</v>
          </cell>
        </row>
        <row r="331">
          <cell r="A331">
            <v>43704</v>
          </cell>
        </row>
        <row r="332">
          <cell r="A332">
            <v>43705</v>
          </cell>
        </row>
        <row r="333">
          <cell r="A333">
            <v>43706</v>
          </cell>
        </row>
        <row r="334">
          <cell r="A334">
            <v>43707</v>
          </cell>
        </row>
        <row r="335">
          <cell r="A335">
            <v>43708</v>
          </cell>
        </row>
        <row r="336">
          <cell r="A336">
            <v>43709</v>
          </cell>
        </row>
        <row r="337">
          <cell r="A337">
            <v>43710</v>
          </cell>
        </row>
        <row r="338">
          <cell r="A338">
            <v>43711</v>
          </cell>
        </row>
        <row r="339">
          <cell r="A339">
            <v>43712</v>
          </cell>
        </row>
        <row r="340">
          <cell r="A340">
            <v>43713</v>
          </cell>
        </row>
        <row r="341">
          <cell r="A341">
            <v>43714</v>
          </cell>
        </row>
        <row r="342">
          <cell r="A342">
            <v>43715</v>
          </cell>
        </row>
        <row r="343">
          <cell r="A343">
            <v>43716</v>
          </cell>
        </row>
        <row r="344">
          <cell r="A344">
            <v>43717</v>
          </cell>
        </row>
        <row r="345">
          <cell r="A345">
            <v>43718</v>
          </cell>
        </row>
        <row r="346">
          <cell r="A346">
            <v>43719</v>
          </cell>
        </row>
        <row r="347">
          <cell r="A347">
            <v>43720</v>
          </cell>
        </row>
        <row r="348">
          <cell r="A348">
            <v>43721</v>
          </cell>
        </row>
        <row r="349">
          <cell r="A349">
            <v>43722</v>
          </cell>
        </row>
        <row r="350">
          <cell r="A350">
            <v>43723</v>
          </cell>
        </row>
        <row r="351">
          <cell r="A351">
            <v>43724</v>
          </cell>
        </row>
        <row r="352">
          <cell r="A352">
            <v>43725</v>
          </cell>
        </row>
        <row r="353">
          <cell r="A353">
            <v>43726</v>
          </cell>
        </row>
        <row r="354">
          <cell r="A354">
            <v>43727</v>
          </cell>
        </row>
        <row r="355">
          <cell r="A355">
            <v>43728</v>
          </cell>
        </row>
        <row r="356">
          <cell r="A356">
            <v>43729</v>
          </cell>
        </row>
        <row r="357">
          <cell r="A357">
            <v>43730</v>
          </cell>
        </row>
        <row r="358">
          <cell r="A358">
            <v>43731</v>
          </cell>
        </row>
        <row r="359">
          <cell r="A359">
            <v>43732</v>
          </cell>
        </row>
        <row r="360">
          <cell r="A360">
            <v>43733</v>
          </cell>
        </row>
        <row r="361">
          <cell r="A361">
            <v>43734</v>
          </cell>
        </row>
        <row r="362">
          <cell r="A362">
            <v>43735</v>
          </cell>
        </row>
        <row r="363">
          <cell r="A363">
            <v>43736</v>
          </cell>
        </row>
        <row r="364">
          <cell r="A364">
            <v>43737</v>
          </cell>
        </row>
        <row r="365">
          <cell r="A365">
            <v>43738</v>
          </cell>
        </row>
        <row r="366">
          <cell r="A366">
            <v>43739</v>
          </cell>
        </row>
        <row r="367">
          <cell r="A367">
            <v>43740</v>
          </cell>
        </row>
        <row r="368">
          <cell r="A368">
            <v>43741</v>
          </cell>
        </row>
        <row r="369">
          <cell r="A369">
            <v>43742</v>
          </cell>
        </row>
        <row r="370">
          <cell r="A370">
            <v>43743</v>
          </cell>
        </row>
        <row r="371">
          <cell r="A371">
            <v>43744</v>
          </cell>
        </row>
        <row r="372">
          <cell r="A372">
            <v>43745</v>
          </cell>
        </row>
        <row r="373">
          <cell r="A373">
            <v>43746</v>
          </cell>
        </row>
        <row r="374">
          <cell r="A374">
            <v>43747</v>
          </cell>
        </row>
        <row r="375">
          <cell r="A375">
            <v>43748</v>
          </cell>
        </row>
        <row r="376">
          <cell r="A376">
            <v>43749</v>
          </cell>
        </row>
        <row r="377">
          <cell r="A377">
            <v>43750</v>
          </cell>
        </row>
        <row r="378">
          <cell r="A378">
            <v>43751</v>
          </cell>
        </row>
        <row r="379">
          <cell r="A379">
            <v>43752</v>
          </cell>
        </row>
        <row r="380">
          <cell r="A380">
            <v>43753</v>
          </cell>
        </row>
        <row r="381">
          <cell r="A381">
            <v>43754</v>
          </cell>
        </row>
        <row r="382">
          <cell r="A382">
            <v>43755</v>
          </cell>
        </row>
        <row r="383">
          <cell r="A383">
            <v>43756</v>
          </cell>
        </row>
        <row r="384">
          <cell r="A384">
            <v>43757</v>
          </cell>
        </row>
        <row r="385">
          <cell r="A385">
            <v>43758</v>
          </cell>
        </row>
        <row r="386">
          <cell r="A386">
            <v>43759</v>
          </cell>
        </row>
        <row r="387">
          <cell r="A387">
            <v>43760</v>
          </cell>
        </row>
        <row r="388">
          <cell r="A388">
            <v>43761</v>
          </cell>
        </row>
        <row r="389">
          <cell r="A389">
            <v>43762</v>
          </cell>
        </row>
        <row r="390">
          <cell r="A390">
            <v>43763</v>
          </cell>
        </row>
        <row r="391">
          <cell r="A391">
            <v>43764</v>
          </cell>
        </row>
        <row r="392">
          <cell r="A392">
            <v>43765</v>
          </cell>
        </row>
        <row r="393">
          <cell r="A393">
            <v>43766</v>
          </cell>
        </row>
        <row r="394">
          <cell r="A394">
            <v>43767</v>
          </cell>
        </row>
        <row r="395">
          <cell r="A395">
            <v>43768</v>
          </cell>
        </row>
        <row r="396">
          <cell r="A396">
            <v>43769</v>
          </cell>
        </row>
        <row r="397">
          <cell r="A397">
            <v>43770</v>
          </cell>
        </row>
        <row r="398">
          <cell r="A398">
            <v>43771</v>
          </cell>
        </row>
        <row r="399">
          <cell r="A399">
            <v>43772</v>
          </cell>
        </row>
        <row r="400">
          <cell r="A400">
            <v>43773</v>
          </cell>
        </row>
        <row r="401">
          <cell r="A401">
            <v>43774</v>
          </cell>
        </row>
        <row r="402">
          <cell r="A402">
            <v>43775</v>
          </cell>
        </row>
        <row r="403">
          <cell r="A403">
            <v>43776</v>
          </cell>
        </row>
        <row r="404">
          <cell r="A404">
            <v>43777</v>
          </cell>
        </row>
        <row r="405">
          <cell r="A405">
            <v>43778</v>
          </cell>
        </row>
        <row r="406">
          <cell r="A406">
            <v>43779</v>
          </cell>
        </row>
        <row r="407">
          <cell r="A407">
            <v>43780</v>
          </cell>
        </row>
        <row r="408">
          <cell r="A408">
            <v>43781</v>
          </cell>
        </row>
        <row r="409">
          <cell r="A409">
            <v>43782</v>
          </cell>
        </row>
        <row r="410">
          <cell r="A410">
            <v>43783</v>
          </cell>
        </row>
        <row r="411">
          <cell r="A411">
            <v>43784</v>
          </cell>
        </row>
        <row r="412">
          <cell r="A412">
            <v>43785</v>
          </cell>
        </row>
        <row r="413">
          <cell r="A413">
            <v>43786</v>
          </cell>
        </row>
        <row r="414">
          <cell r="A414">
            <v>43787</v>
          </cell>
        </row>
        <row r="415">
          <cell r="A415">
            <v>43788</v>
          </cell>
        </row>
        <row r="416">
          <cell r="A416">
            <v>43789</v>
          </cell>
        </row>
        <row r="417">
          <cell r="A417">
            <v>43790</v>
          </cell>
        </row>
        <row r="418">
          <cell r="A418">
            <v>43791</v>
          </cell>
        </row>
        <row r="419">
          <cell r="A419">
            <v>43792</v>
          </cell>
        </row>
        <row r="420">
          <cell r="A420">
            <v>43793</v>
          </cell>
        </row>
        <row r="421">
          <cell r="A421">
            <v>43794</v>
          </cell>
        </row>
        <row r="422">
          <cell r="A422">
            <v>43795</v>
          </cell>
        </row>
        <row r="423">
          <cell r="A423">
            <v>43796</v>
          </cell>
        </row>
        <row r="424">
          <cell r="A424">
            <v>43797</v>
          </cell>
        </row>
        <row r="425">
          <cell r="A425">
            <v>43798</v>
          </cell>
        </row>
        <row r="426">
          <cell r="A426">
            <v>43799</v>
          </cell>
        </row>
        <row r="427">
          <cell r="A427">
            <v>43800</v>
          </cell>
        </row>
        <row r="428">
          <cell r="A428">
            <v>43801</v>
          </cell>
        </row>
        <row r="429">
          <cell r="A429">
            <v>43802</v>
          </cell>
        </row>
        <row r="430">
          <cell r="A430">
            <v>43803</v>
          </cell>
        </row>
        <row r="431">
          <cell r="A431">
            <v>43804</v>
          </cell>
        </row>
        <row r="432">
          <cell r="A432">
            <v>43805</v>
          </cell>
        </row>
        <row r="433">
          <cell r="A433">
            <v>43806</v>
          </cell>
        </row>
        <row r="434">
          <cell r="A434">
            <v>43807</v>
          </cell>
        </row>
        <row r="435">
          <cell r="A435">
            <v>43808</v>
          </cell>
        </row>
        <row r="436">
          <cell r="A436">
            <v>43809</v>
          </cell>
        </row>
        <row r="437">
          <cell r="A437">
            <v>43810</v>
          </cell>
        </row>
        <row r="438">
          <cell r="A438">
            <v>43811</v>
          </cell>
        </row>
        <row r="439">
          <cell r="A439">
            <v>43812</v>
          </cell>
        </row>
        <row r="440">
          <cell r="A440">
            <v>43813</v>
          </cell>
        </row>
        <row r="441">
          <cell r="A441">
            <v>43814</v>
          </cell>
        </row>
        <row r="442">
          <cell r="A442">
            <v>43815</v>
          </cell>
        </row>
        <row r="443">
          <cell r="A443">
            <v>43816</v>
          </cell>
        </row>
        <row r="444">
          <cell r="A444">
            <v>43817</v>
          </cell>
        </row>
        <row r="445">
          <cell r="A445">
            <v>43818</v>
          </cell>
        </row>
        <row r="446">
          <cell r="A446">
            <v>43819</v>
          </cell>
        </row>
        <row r="447">
          <cell r="A447">
            <v>43820</v>
          </cell>
        </row>
        <row r="448">
          <cell r="A448">
            <v>43821</v>
          </cell>
        </row>
        <row r="449">
          <cell r="A449">
            <v>43822</v>
          </cell>
        </row>
        <row r="450">
          <cell r="A450">
            <v>43823</v>
          </cell>
        </row>
        <row r="451">
          <cell r="A451">
            <v>43824</v>
          </cell>
        </row>
        <row r="452">
          <cell r="A452">
            <v>43825</v>
          </cell>
        </row>
        <row r="453">
          <cell r="A453">
            <v>43826</v>
          </cell>
        </row>
        <row r="454">
          <cell r="A454">
            <v>43827</v>
          </cell>
        </row>
        <row r="455">
          <cell r="A455">
            <v>43828</v>
          </cell>
        </row>
        <row r="456">
          <cell r="A456">
            <v>43829</v>
          </cell>
        </row>
        <row r="457">
          <cell r="A457">
            <v>43830</v>
          </cell>
        </row>
        <row r="458">
          <cell r="A458">
            <v>43831</v>
          </cell>
        </row>
        <row r="459">
          <cell r="A459">
            <v>43832</v>
          </cell>
        </row>
        <row r="460">
          <cell r="A460">
            <v>43833</v>
          </cell>
        </row>
        <row r="461">
          <cell r="A461">
            <v>43834</v>
          </cell>
        </row>
        <row r="462">
          <cell r="A462">
            <v>43835</v>
          </cell>
        </row>
        <row r="463">
          <cell r="A463">
            <v>43836</v>
          </cell>
        </row>
        <row r="464">
          <cell r="A464">
            <v>43837</v>
          </cell>
        </row>
        <row r="465">
          <cell r="A465">
            <v>43838</v>
          </cell>
        </row>
        <row r="466">
          <cell r="A466">
            <v>43839</v>
          </cell>
        </row>
        <row r="467">
          <cell r="A467">
            <v>43840</v>
          </cell>
        </row>
        <row r="468">
          <cell r="A468">
            <v>43841</v>
          </cell>
        </row>
        <row r="469">
          <cell r="A469">
            <v>43842</v>
          </cell>
        </row>
        <row r="470">
          <cell r="A470">
            <v>43843</v>
          </cell>
        </row>
        <row r="471">
          <cell r="A471">
            <v>43844</v>
          </cell>
        </row>
        <row r="472">
          <cell r="A472">
            <v>43845</v>
          </cell>
        </row>
        <row r="473">
          <cell r="A473">
            <v>43846</v>
          </cell>
        </row>
        <row r="474">
          <cell r="A474">
            <v>43847</v>
          </cell>
        </row>
        <row r="475">
          <cell r="A475">
            <v>43848</v>
          </cell>
        </row>
        <row r="476">
          <cell r="A476">
            <v>43849</v>
          </cell>
        </row>
        <row r="477">
          <cell r="A477">
            <v>43850</v>
          </cell>
        </row>
        <row r="478">
          <cell r="A478">
            <v>43851</v>
          </cell>
        </row>
        <row r="479">
          <cell r="A479">
            <v>43852</v>
          </cell>
        </row>
        <row r="480">
          <cell r="A480">
            <v>43853</v>
          </cell>
        </row>
        <row r="481">
          <cell r="A481">
            <v>43854</v>
          </cell>
        </row>
        <row r="482">
          <cell r="A482">
            <v>43855</v>
          </cell>
        </row>
        <row r="483">
          <cell r="A483">
            <v>43856</v>
          </cell>
        </row>
        <row r="484">
          <cell r="A484">
            <v>43857</v>
          </cell>
        </row>
        <row r="485">
          <cell r="A485">
            <v>43858</v>
          </cell>
        </row>
        <row r="486">
          <cell r="A486">
            <v>43859</v>
          </cell>
        </row>
        <row r="487">
          <cell r="A487">
            <v>43860</v>
          </cell>
        </row>
        <row r="488">
          <cell r="A488">
            <v>43861</v>
          </cell>
        </row>
        <row r="489">
          <cell r="A489">
            <v>43862</v>
          </cell>
        </row>
        <row r="490">
          <cell r="A490">
            <v>43863</v>
          </cell>
        </row>
        <row r="491">
          <cell r="A491">
            <v>43864</v>
          </cell>
        </row>
        <row r="492">
          <cell r="A492">
            <v>43865</v>
          </cell>
        </row>
        <row r="493">
          <cell r="A493">
            <v>43866</v>
          </cell>
        </row>
        <row r="494">
          <cell r="A494">
            <v>43867</v>
          </cell>
        </row>
        <row r="495">
          <cell r="A495">
            <v>43868</v>
          </cell>
        </row>
        <row r="496">
          <cell r="A496">
            <v>43869</v>
          </cell>
        </row>
        <row r="497">
          <cell r="A497">
            <v>43870</v>
          </cell>
        </row>
        <row r="498">
          <cell r="A498">
            <v>43871</v>
          </cell>
        </row>
        <row r="499">
          <cell r="A499">
            <v>43872</v>
          </cell>
        </row>
        <row r="500">
          <cell r="A500">
            <v>43873</v>
          </cell>
        </row>
        <row r="501">
          <cell r="A501">
            <v>43874</v>
          </cell>
        </row>
        <row r="502">
          <cell r="A502">
            <v>43875</v>
          </cell>
        </row>
        <row r="503">
          <cell r="A503">
            <v>43876</v>
          </cell>
        </row>
        <row r="504">
          <cell r="A504">
            <v>43877</v>
          </cell>
        </row>
        <row r="505">
          <cell r="A505">
            <v>43878</v>
          </cell>
        </row>
        <row r="506">
          <cell r="A506">
            <v>43879</v>
          </cell>
        </row>
        <row r="507">
          <cell r="A507">
            <v>43880</v>
          </cell>
        </row>
        <row r="508">
          <cell r="A508">
            <v>43881</v>
          </cell>
        </row>
        <row r="509">
          <cell r="A509">
            <v>43882</v>
          </cell>
        </row>
        <row r="510">
          <cell r="A510">
            <v>43883</v>
          </cell>
        </row>
        <row r="511">
          <cell r="A511">
            <v>43884</v>
          </cell>
        </row>
        <row r="512">
          <cell r="A512">
            <v>43885</v>
          </cell>
        </row>
        <row r="513">
          <cell r="A513">
            <v>43886</v>
          </cell>
        </row>
        <row r="514">
          <cell r="A514">
            <v>43887</v>
          </cell>
        </row>
        <row r="515">
          <cell r="A515">
            <v>43888</v>
          </cell>
        </row>
        <row r="516">
          <cell r="A516">
            <v>43889</v>
          </cell>
        </row>
        <row r="517">
          <cell r="A517">
            <v>43890</v>
          </cell>
        </row>
        <row r="518">
          <cell r="A518">
            <v>43891</v>
          </cell>
        </row>
        <row r="519">
          <cell r="A519">
            <v>43892</v>
          </cell>
        </row>
        <row r="520">
          <cell r="A520">
            <v>43893</v>
          </cell>
        </row>
        <row r="521">
          <cell r="A521">
            <v>43894</v>
          </cell>
        </row>
        <row r="522">
          <cell r="A522">
            <v>43895</v>
          </cell>
        </row>
        <row r="523">
          <cell r="A523">
            <v>43896</v>
          </cell>
        </row>
        <row r="524">
          <cell r="A524">
            <v>43897</v>
          </cell>
        </row>
        <row r="525">
          <cell r="A525">
            <v>43898</v>
          </cell>
        </row>
        <row r="526">
          <cell r="A526">
            <v>43899</v>
          </cell>
        </row>
        <row r="527">
          <cell r="A527">
            <v>43900</v>
          </cell>
        </row>
        <row r="528">
          <cell r="A528">
            <v>43901</v>
          </cell>
        </row>
        <row r="529">
          <cell r="A529">
            <v>43902</v>
          </cell>
        </row>
        <row r="530">
          <cell r="A530">
            <v>43903</v>
          </cell>
        </row>
        <row r="531">
          <cell r="A531">
            <v>43904</v>
          </cell>
        </row>
        <row r="532">
          <cell r="A532">
            <v>43905</v>
          </cell>
        </row>
        <row r="533">
          <cell r="A533">
            <v>43906</v>
          </cell>
        </row>
        <row r="534">
          <cell r="A534">
            <v>43907</v>
          </cell>
        </row>
        <row r="535">
          <cell r="A535">
            <v>43908</v>
          </cell>
        </row>
        <row r="536">
          <cell r="A536">
            <v>43909</v>
          </cell>
        </row>
        <row r="537">
          <cell r="A537">
            <v>43910</v>
          </cell>
        </row>
        <row r="538">
          <cell r="A538">
            <v>43911</v>
          </cell>
        </row>
        <row r="539">
          <cell r="A539">
            <v>43912</v>
          </cell>
        </row>
        <row r="540">
          <cell r="A540">
            <v>43913</v>
          </cell>
        </row>
        <row r="541">
          <cell r="A541">
            <v>43914</v>
          </cell>
        </row>
        <row r="542">
          <cell r="A542">
            <v>43915</v>
          </cell>
        </row>
        <row r="543">
          <cell r="A543">
            <v>43916</v>
          </cell>
        </row>
        <row r="544">
          <cell r="A544">
            <v>43917</v>
          </cell>
        </row>
        <row r="545">
          <cell r="A545">
            <v>43918</v>
          </cell>
        </row>
        <row r="546">
          <cell r="A546">
            <v>43919</v>
          </cell>
        </row>
        <row r="547">
          <cell r="A547">
            <v>43920</v>
          </cell>
        </row>
        <row r="548">
          <cell r="A548">
            <v>43921</v>
          </cell>
        </row>
        <row r="549">
          <cell r="A549">
            <v>43922</v>
          </cell>
        </row>
        <row r="550">
          <cell r="A550">
            <v>43923</v>
          </cell>
        </row>
        <row r="551">
          <cell r="A551">
            <v>43924</v>
          </cell>
        </row>
        <row r="552">
          <cell r="A552">
            <v>43925</v>
          </cell>
        </row>
        <row r="553">
          <cell r="A553">
            <v>43926</v>
          </cell>
        </row>
        <row r="554">
          <cell r="A554">
            <v>43927</v>
          </cell>
        </row>
        <row r="555">
          <cell r="A555">
            <v>43928</v>
          </cell>
        </row>
        <row r="556">
          <cell r="A556">
            <v>43929</v>
          </cell>
        </row>
        <row r="557">
          <cell r="A557">
            <v>43930</v>
          </cell>
        </row>
        <row r="558">
          <cell r="A558">
            <v>43931</v>
          </cell>
        </row>
        <row r="559">
          <cell r="A559">
            <v>43932</v>
          </cell>
        </row>
        <row r="560">
          <cell r="A560">
            <v>43933</v>
          </cell>
        </row>
        <row r="561">
          <cell r="A561">
            <v>43934</v>
          </cell>
        </row>
        <row r="562">
          <cell r="A562">
            <v>43935</v>
          </cell>
        </row>
        <row r="563">
          <cell r="A563">
            <v>43936</v>
          </cell>
        </row>
        <row r="564">
          <cell r="A564">
            <v>43937</v>
          </cell>
        </row>
        <row r="565">
          <cell r="A565">
            <v>43938</v>
          </cell>
        </row>
        <row r="566">
          <cell r="A566">
            <v>43939</v>
          </cell>
        </row>
        <row r="567">
          <cell r="A567">
            <v>43940</v>
          </cell>
        </row>
        <row r="568">
          <cell r="A568">
            <v>43941</v>
          </cell>
        </row>
        <row r="569">
          <cell r="A569">
            <v>43942</v>
          </cell>
        </row>
        <row r="570">
          <cell r="A570">
            <v>43943</v>
          </cell>
        </row>
        <row r="571">
          <cell r="A571">
            <v>43944</v>
          </cell>
        </row>
        <row r="572">
          <cell r="A572">
            <v>43945</v>
          </cell>
        </row>
        <row r="573">
          <cell r="A573">
            <v>43946</v>
          </cell>
        </row>
        <row r="574">
          <cell r="A574">
            <v>43947</v>
          </cell>
        </row>
        <row r="575">
          <cell r="A575">
            <v>43948</v>
          </cell>
        </row>
        <row r="576">
          <cell r="A576">
            <v>43949</v>
          </cell>
        </row>
        <row r="577">
          <cell r="A577">
            <v>43950</v>
          </cell>
        </row>
        <row r="578">
          <cell r="A578">
            <v>43951</v>
          </cell>
        </row>
        <row r="579">
          <cell r="A579">
            <v>43952</v>
          </cell>
        </row>
        <row r="580">
          <cell r="A580">
            <v>43953</v>
          </cell>
        </row>
        <row r="581">
          <cell r="A581">
            <v>43954</v>
          </cell>
        </row>
        <row r="582">
          <cell r="A582">
            <v>43955</v>
          </cell>
        </row>
        <row r="583">
          <cell r="A583">
            <v>43956</v>
          </cell>
        </row>
        <row r="584">
          <cell r="A584">
            <v>43957</v>
          </cell>
        </row>
        <row r="585">
          <cell r="A585">
            <v>43958</v>
          </cell>
        </row>
        <row r="586">
          <cell r="A586">
            <v>43959</v>
          </cell>
        </row>
        <row r="587">
          <cell r="A587">
            <v>43960</v>
          </cell>
        </row>
        <row r="588">
          <cell r="A588">
            <v>43961</v>
          </cell>
        </row>
        <row r="589">
          <cell r="A589">
            <v>43962</v>
          </cell>
        </row>
        <row r="590">
          <cell r="A590">
            <v>43963</v>
          </cell>
        </row>
        <row r="591">
          <cell r="A591">
            <v>43964</v>
          </cell>
        </row>
        <row r="592">
          <cell r="A592">
            <v>43965</v>
          </cell>
        </row>
        <row r="593">
          <cell r="A593">
            <v>43966</v>
          </cell>
        </row>
        <row r="594">
          <cell r="A594">
            <v>43967</v>
          </cell>
        </row>
        <row r="595">
          <cell r="A595">
            <v>43968</v>
          </cell>
        </row>
        <row r="596">
          <cell r="A596">
            <v>43969</v>
          </cell>
        </row>
        <row r="597">
          <cell r="A597">
            <v>43970</v>
          </cell>
        </row>
        <row r="598">
          <cell r="A598">
            <v>43971</v>
          </cell>
        </row>
        <row r="599">
          <cell r="A599">
            <v>43972</v>
          </cell>
        </row>
        <row r="600">
          <cell r="A600">
            <v>43973</v>
          </cell>
        </row>
        <row r="601">
          <cell r="A601">
            <v>43974</v>
          </cell>
        </row>
        <row r="602">
          <cell r="A602">
            <v>43975</v>
          </cell>
        </row>
        <row r="603">
          <cell r="A603">
            <v>43976</v>
          </cell>
        </row>
        <row r="604">
          <cell r="A604">
            <v>43977</v>
          </cell>
        </row>
        <row r="605">
          <cell r="A605">
            <v>43978</v>
          </cell>
        </row>
        <row r="606">
          <cell r="A606">
            <v>43979</v>
          </cell>
        </row>
        <row r="607">
          <cell r="A607">
            <v>43980</v>
          </cell>
        </row>
        <row r="608">
          <cell r="A608">
            <v>43981</v>
          </cell>
        </row>
        <row r="609">
          <cell r="A609">
            <v>43982</v>
          </cell>
        </row>
        <row r="610">
          <cell r="A610">
            <v>43983</v>
          </cell>
        </row>
        <row r="611">
          <cell r="A611">
            <v>43984</v>
          </cell>
        </row>
        <row r="612">
          <cell r="A612">
            <v>43985</v>
          </cell>
        </row>
        <row r="613">
          <cell r="A613">
            <v>43986</v>
          </cell>
        </row>
        <row r="614">
          <cell r="A614">
            <v>43987</v>
          </cell>
        </row>
        <row r="615">
          <cell r="A615">
            <v>43988</v>
          </cell>
        </row>
        <row r="616">
          <cell r="A616">
            <v>43989</v>
          </cell>
        </row>
        <row r="617">
          <cell r="A617">
            <v>43990</v>
          </cell>
        </row>
        <row r="618">
          <cell r="A618">
            <v>43991</v>
          </cell>
        </row>
        <row r="619">
          <cell r="A619">
            <v>43992</v>
          </cell>
        </row>
        <row r="620">
          <cell r="A620">
            <v>43993</v>
          </cell>
        </row>
        <row r="621">
          <cell r="A621">
            <v>43994</v>
          </cell>
        </row>
        <row r="622">
          <cell r="A622">
            <v>43995</v>
          </cell>
        </row>
        <row r="623">
          <cell r="A623">
            <v>43996</v>
          </cell>
        </row>
        <row r="624">
          <cell r="A624">
            <v>43997</v>
          </cell>
        </row>
        <row r="625">
          <cell r="A625">
            <v>43998</v>
          </cell>
        </row>
        <row r="626">
          <cell r="A626">
            <v>43999</v>
          </cell>
        </row>
        <row r="627">
          <cell r="A627">
            <v>44000</v>
          </cell>
        </row>
        <row r="628">
          <cell r="A628">
            <v>44001</v>
          </cell>
        </row>
        <row r="629">
          <cell r="A629">
            <v>44002</v>
          </cell>
        </row>
        <row r="630">
          <cell r="A630">
            <v>44003</v>
          </cell>
        </row>
        <row r="631">
          <cell r="A631">
            <v>44004</v>
          </cell>
        </row>
        <row r="632">
          <cell r="A632">
            <v>44005</v>
          </cell>
        </row>
        <row r="633">
          <cell r="A633">
            <v>44006</v>
          </cell>
        </row>
        <row r="634">
          <cell r="A634">
            <v>44007</v>
          </cell>
        </row>
        <row r="635">
          <cell r="A635">
            <v>44008</v>
          </cell>
        </row>
        <row r="636">
          <cell r="A636">
            <v>44009</v>
          </cell>
        </row>
        <row r="637">
          <cell r="A637">
            <v>44010</v>
          </cell>
        </row>
        <row r="638">
          <cell r="A638">
            <v>44011</v>
          </cell>
        </row>
        <row r="639">
          <cell r="A639">
            <v>44012</v>
          </cell>
        </row>
        <row r="640">
          <cell r="A640">
            <v>44013</v>
          </cell>
        </row>
        <row r="641">
          <cell r="A641">
            <v>44014</v>
          </cell>
        </row>
        <row r="642">
          <cell r="A642">
            <v>44015</v>
          </cell>
        </row>
        <row r="643">
          <cell r="A643">
            <v>44016</v>
          </cell>
        </row>
        <row r="644">
          <cell r="A644">
            <v>44017</v>
          </cell>
        </row>
        <row r="645">
          <cell r="A645">
            <v>44018</v>
          </cell>
        </row>
        <row r="646">
          <cell r="A646">
            <v>44019</v>
          </cell>
        </row>
        <row r="647">
          <cell r="A647">
            <v>44020</v>
          </cell>
        </row>
        <row r="648">
          <cell r="A648">
            <v>44021</v>
          </cell>
        </row>
        <row r="649">
          <cell r="A649">
            <v>44022</v>
          </cell>
        </row>
        <row r="650">
          <cell r="A650">
            <v>44023</v>
          </cell>
        </row>
        <row r="651">
          <cell r="A651">
            <v>44024</v>
          </cell>
        </row>
        <row r="652">
          <cell r="A652">
            <v>44025</v>
          </cell>
        </row>
        <row r="653">
          <cell r="A653">
            <v>44026</v>
          </cell>
        </row>
        <row r="654">
          <cell r="A654">
            <v>44027</v>
          </cell>
        </row>
        <row r="655">
          <cell r="A655">
            <v>44028</v>
          </cell>
        </row>
        <row r="656">
          <cell r="A656">
            <v>44029</v>
          </cell>
        </row>
        <row r="657">
          <cell r="A657">
            <v>44030</v>
          </cell>
        </row>
        <row r="658">
          <cell r="A658">
            <v>44031</v>
          </cell>
        </row>
        <row r="659">
          <cell r="A659">
            <v>44032</v>
          </cell>
        </row>
        <row r="660">
          <cell r="A660">
            <v>44033</v>
          </cell>
        </row>
        <row r="661">
          <cell r="A661">
            <v>44034</v>
          </cell>
        </row>
        <row r="662">
          <cell r="A662">
            <v>44035</v>
          </cell>
        </row>
        <row r="663">
          <cell r="A663">
            <v>44036</v>
          </cell>
        </row>
        <row r="664">
          <cell r="A664">
            <v>44037</v>
          </cell>
        </row>
        <row r="665">
          <cell r="A665">
            <v>44038</v>
          </cell>
        </row>
        <row r="666">
          <cell r="A666">
            <v>44039</v>
          </cell>
        </row>
        <row r="667">
          <cell r="A667">
            <v>44040</v>
          </cell>
        </row>
        <row r="668">
          <cell r="A668">
            <v>44041</v>
          </cell>
        </row>
        <row r="669">
          <cell r="A669">
            <v>44042</v>
          </cell>
        </row>
        <row r="670">
          <cell r="A670">
            <v>44043</v>
          </cell>
        </row>
        <row r="671">
          <cell r="A671">
            <v>44044</v>
          </cell>
        </row>
        <row r="672">
          <cell r="A672">
            <v>44045</v>
          </cell>
        </row>
        <row r="673">
          <cell r="A673">
            <v>44046</v>
          </cell>
        </row>
        <row r="674">
          <cell r="A674">
            <v>44047</v>
          </cell>
        </row>
        <row r="675">
          <cell r="A675">
            <v>44048</v>
          </cell>
        </row>
        <row r="676">
          <cell r="A676">
            <v>44049</v>
          </cell>
        </row>
        <row r="677">
          <cell r="A677">
            <v>44050</v>
          </cell>
        </row>
        <row r="678">
          <cell r="A678">
            <v>44051</v>
          </cell>
        </row>
        <row r="679">
          <cell r="A679">
            <v>44052</v>
          </cell>
        </row>
        <row r="680">
          <cell r="A680">
            <v>44053</v>
          </cell>
        </row>
        <row r="681">
          <cell r="A681">
            <v>44054</v>
          </cell>
        </row>
        <row r="682">
          <cell r="A682">
            <v>44055</v>
          </cell>
        </row>
        <row r="683">
          <cell r="A683">
            <v>44056</v>
          </cell>
        </row>
        <row r="684">
          <cell r="A684">
            <v>44057</v>
          </cell>
        </row>
        <row r="685">
          <cell r="A685">
            <v>44058</v>
          </cell>
        </row>
        <row r="686">
          <cell r="A686">
            <v>44059</v>
          </cell>
        </row>
        <row r="687">
          <cell r="A687">
            <v>44060</v>
          </cell>
        </row>
        <row r="688">
          <cell r="A688">
            <v>44061</v>
          </cell>
        </row>
        <row r="689">
          <cell r="A689">
            <v>44062</v>
          </cell>
        </row>
        <row r="690">
          <cell r="A690">
            <v>44063</v>
          </cell>
        </row>
        <row r="691">
          <cell r="A691">
            <v>44064</v>
          </cell>
        </row>
        <row r="692">
          <cell r="A692">
            <v>44065</v>
          </cell>
        </row>
        <row r="693">
          <cell r="A693">
            <v>44066</v>
          </cell>
        </row>
        <row r="694">
          <cell r="A694">
            <v>44067</v>
          </cell>
        </row>
        <row r="695">
          <cell r="A695">
            <v>44068</v>
          </cell>
        </row>
        <row r="696">
          <cell r="A696">
            <v>44069</v>
          </cell>
        </row>
        <row r="697">
          <cell r="A697">
            <v>44070</v>
          </cell>
        </row>
        <row r="698">
          <cell r="A698">
            <v>44071</v>
          </cell>
        </row>
        <row r="699">
          <cell r="A699">
            <v>44072</v>
          </cell>
        </row>
        <row r="700">
          <cell r="A700">
            <v>44073</v>
          </cell>
        </row>
        <row r="701">
          <cell r="A701">
            <v>44074</v>
          </cell>
        </row>
        <row r="702">
          <cell r="A702">
            <v>44075</v>
          </cell>
        </row>
        <row r="703">
          <cell r="A703">
            <v>44076</v>
          </cell>
        </row>
        <row r="704">
          <cell r="A704">
            <v>44077</v>
          </cell>
        </row>
        <row r="705">
          <cell r="A705">
            <v>44078</v>
          </cell>
        </row>
        <row r="706">
          <cell r="A706">
            <v>44079</v>
          </cell>
        </row>
        <row r="707">
          <cell r="A707">
            <v>44080</v>
          </cell>
        </row>
        <row r="708">
          <cell r="A708">
            <v>44081</v>
          </cell>
        </row>
        <row r="709">
          <cell r="A709">
            <v>44082</v>
          </cell>
        </row>
        <row r="710">
          <cell r="A710">
            <v>44083</v>
          </cell>
        </row>
        <row r="711">
          <cell r="A711">
            <v>44084</v>
          </cell>
        </row>
        <row r="712">
          <cell r="A712">
            <v>44085</v>
          </cell>
        </row>
        <row r="713">
          <cell r="A713">
            <v>44086</v>
          </cell>
        </row>
        <row r="714">
          <cell r="A714">
            <v>44087</v>
          </cell>
        </row>
        <row r="715">
          <cell r="A715">
            <v>44088</v>
          </cell>
        </row>
        <row r="716">
          <cell r="A716">
            <v>44089</v>
          </cell>
        </row>
        <row r="717">
          <cell r="A717">
            <v>44090</v>
          </cell>
        </row>
        <row r="718">
          <cell r="A718">
            <v>44091</v>
          </cell>
        </row>
        <row r="719">
          <cell r="A719">
            <v>44092</v>
          </cell>
        </row>
        <row r="720">
          <cell r="A720">
            <v>44093</v>
          </cell>
        </row>
        <row r="721">
          <cell r="A721">
            <v>44094</v>
          </cell>
        </row>
        <row r="722">
          <cell r="A722">
            <v>44095</v>
          </cell>
        </row>
        <row r="723">
          <cell r="A723">
            <v>44096</v>
          </cell>
        </row>
        <row r="724">
          <cell r="A724">
            <v>44097</v>
          </cell>
        </row>
        <row r="725">
          <cell r="A725">
            <v>44098</v>
          </cell>
        </row>
        <row r="726">
          <cell r="A726">
            <v>44099</v>
          </cell>
        </row>
        <row r="727">
          <cell r="A727">
            <v>44100</v>
          </cell>
        </row>
        <row r="728">
          <cell r="A728">
            <v>44101</v>
          </cell>
        </row>
        <row r="729">
          <cell r="A729">
            <v>44102</v>
          </cell>
        </row>
        <row r="730">
          <cell r="A730">
            <v>44103</v>
          </cell>
        </row>
        <row r="731">
          <cell r="A731">
            <v>44104</v>
          </cell>
        </row>
        <row r="732">
          <cell r="A732">
            <v>44105</v>
          </cell>
        </row>
        <row r="733">
          <cell r="A733">
            <v>44106</v>
          </cell>
        </row>
        <row r="734">
          <cell r="A734">
            <v>44107</v>
          </cell>
        </row>
        <row r="735">
          <cell r="A735">
            <v>44108</v>
          </cell>
        </row>
        <row r="736">
          <cell r="A736">
            <v>44109</v>
          </cell>
        </row>
        <row r="737">
          <cell r="A737">
            <v>44110</v>
          </cell>
        </row>
        <row r="738">
          <cell r="A738">
            <v>44111</v>
          </cell>
        </row>
        <row r="739">
          <cell r="A739">
            <v>44112</v>
          </cell>
        </row>
        <row r="740">
          <cell r="A740">
            <v>44113</v>
          </cell>
        </row>
        <row r="741">
          <cell r="A741">
            <v>44114</v>
          </cell>
        </row>
        <row r="742">
          <cell r="A742">
            <v>44115</v>
          </cell>
        </row>
        <row r="743">
          <cell r="A743">
            <v>44116</v>
          </cell>
        </row>
        <row r="744">
          <cell r="A744">
            <v>44117</v>
          </cell>
        </row>
        <row r="745">
          <cell r="A745">
            <v>44118</v>
          </cell>
        </row>
        <row r="746">
          <cell r="A746">
            <v>44119</v>
          </cell>
        </row>
        <row r="747">
          <cell r="A747">
            <v>44120</v>
          </cell>
        </row>
        <row r="748">
          <cell r="A748">
            <v>44121</v>
          </cell>
        </row>
        <row r="749">
          <cell r="A749">
            <v>44122</v>
          </cell>
        </row>
        <row r="750">
          <cell r="A750">
            <v>44123</v>
          </cell>
        </row>
        <row r="751">
          <cell r="A751">
            <v>44124</v>
          </cell>
        </row>
        <row r="752">
          <cell r="A752">
            <v>44125</v>
          </cell>
        </row>
        <row r="753">
          <cell r="A753">
            <v>44126</v>
          </cell>
        </row>
        <row r="754">
          <cell r="A754">
            <v>44127</v>
          </cell>
        </row>
        <row r="755">
          <cell r="A755">
            <v>44128</v>
          </cell>
        </row>
        <row r="756">
          <cell r="A756">
            <v>44129</v>
          </cell>
        </row>
        <row r="757">
          <cell r="A757">
            <v>44130</v>
          </cell>
        </row>
        <row r="758">
          <cell r="A758">
            <v>44131</v>
          </cell>
        </row>
        <row r="759">
          <cell r="A759">
            <v>44132</v>
          </cell>
        </row>
        <row r="760">
          <cell r="A760">
            <v>44133</v>
          </cell>
        </row>
        <row r="761">
          <cell r="A761">
            <v>44134</v>
          </cell>
        </row>
        <row r="762">
          <cell r="A762">
            <v>44135</v>
          </cell>
        </row>
        <row r="763">
          <cell r="A763">
            <v>44136</v>
          </cell>
        </row>
        <row r="764">
          <cell r="A764">
            <v>44137</v>
          </cell>
        </row>
        <row r="765">
          <cell r="A765">
            <v>44138</v>
          </cell>
        </row>
        <row r="766">
          <cell r="A766">
            <v>44139</v>
          </cell>
        </row>
        <row r="767">
          <cell r="A767">
            <v>44140</v>
          </cell>
        </row>
        <row r="768">
          <cell r="A768">
            <v>44141</v>
          </cell>
        </row>
        <row r="769">
          <cell r="A769">
            <v>44142</v>
          </cell>
        </row>
        <row r="770">
          <cell r="A770">
            <v>44143</v>
          </cell>
        </row>
        <row r="771">
          <cell r="A771">
            <v>44144</v>
          </cell>
        </row>
        <row r="772">
          <cell r="A772">
            <v>44145</v>
          </cell>
        </row>
        <row r="773">
          <cell r="A773">
            <v>44146</v>
          </cell>
        </row>
        <row r="774">
          <cell r="A774">
            <v>44147</v>
          </cell>
        </row>
        <row r="775">
          <cell r="A775">
            <v>44148</v>
          </cell>
        </row>
        <row r="776">
          <cell r="A776">
            <v>44149</v>
          </cell>
        </row>
        <row r="777">
          <cell r="A777">
            <v>44150</v>
          </cell>
        </row>
        <row r="778">
          <cell r="A778">
            <v>44151</v>
          </cell>
        </row>
        <row r="779">
          <cell r="A779">
            <v>44152</v>
          </cell>
        </row>
        <row r="780">
          <cell r="A780">
            <v>44153</v>
          </cell>
        </row>
        <row r="781">
          <cell r="A781">
            <v>44154</v>
          </cell>
        </row>
        <row r="782">
          <cell r="A782">
            <v>44155</v>
          </cell>
        </row>
        <row r="783">
          <cell r="A783">
            <v>44156</v>
          </cell>
        </row>
        <row r="784">
          <cell r="A784">
            <v>44157</v>
          </cell>
        </row>
        <row r="785">
          <cell r="A785">
            <v>44158</v>
          </cell>
        </row>
        <row r="786">
          <cell r="A786">
            <v>44159</v>
          </cell>
        </row>
        <row r="787">
          <cell r="A787">
            <v>44160</v>
          </cell>
        </row>
        <row r="788">
          <cell r="A788">
            <v>44161</v>
          </cell>
        </row>
        <row r="789">
          <cell r="A789">
            <v>44162</v>
          </cell>
        </row>
        <row r="790">
          <cell r="A790">
            <v>44163</v>
          </cell>
        </row>
        <row r="791">
          <cell r="A791">
            <v>44164</v>
          </cell>
        </row>
        <row r="792">
          <cell r="A792">
            <v>44165</v>
          </cell>
        </row>
        <row r="793">
          <cell r="A793">
            <v>44166</v>
          </cell>
        </row>
        <row r="794">
          <cell r="A794">
            <v>44167</v>
          </cell>
        </row>
        <row r="795">
          <cell r="A795">
            <v>44168</v>
          </cell>
        </row>
        <row r="796">
          <cell r="A796">
            <v>44169</v>
          </cell>
        </row>
        <row r="797">
          <cell r="A797">
            <v>44170</v>
          </cell>
        </row>
        <row r="798">
          <cell r="A798">
            <v>44171</v>
          </cell>
        </row>
        <row r="799">
          <cell r="A799">
            <v>44172</v>
          </cell>
        </row>
        <row r="800">
          <cell r="A800">
            <v>44173</v>
          </cell>
        </row>
        <row r="801">
          <cell r="A801">
            <v>44174</v>
          </cell>
        </row>
        <row r="802">
          <cell r="A802">
            <v>44175</v>
          </cell>
        </row>
        <row r="803">
          <cell r="A803">
            <v>44176</v>
          </cell>
        </row>
        <row r="804">
          <cell r="A804">
            <v>44177</v>
          </cell>
        </row>
        <row r="805">
          <cell r="A805">
            <v>44178</v>
          </cell>
        </row>
        <row r="806">
          <cell r="A806">
            <v>44179</v>
          </cell>
        </row>
        <row r="807">
          <cell r="A807">
            <v>44180</v>
          </cell>
        </row>
        <row r="808">
          <cell r="A808">
            <v>44181</v>
          </cell>
        </row>
        <row r="809">
          <cell r="A809">
            <v>44182</v>
          </cell>
        </row>
        <row r="810">
          <cell r="A810">
            <v>44183</v>
          </cell>
        </row>
        <row r="811">
          <cell r="A811">
            <v>44184</v>
          </cell>
        </row>
        <row r="812">
          <cell r="A812">
            <v>44185</v>
          </cell>
        </row>
        <row r="813">
          <cell r="A813">
            <v>44186</v>
          </cell>
        </row>
        <row r="814">
          <cell r="A814">
            <v>44187</v>
          </cell>
        </row>
        <row r="815">
          <cell r="A815">
            <v>44188</v>
          </cell>
        </row>
        <row r="816">
          <cell r="A816">
            <v>44189</v>
          </cell>
        </row>
        <row r="817">
          <cell r="A817">
            <v>44190</v>
          </cell>
        </row>
        <row r="818">
          <cell r="A818">
            <v>44191</v>
          </cell>
        </row>
        <row r="819">
          <cell r="A819">
            <v>44192</v>
          </cell>
        </row>
        <row r="820">
          <cell r="A820">
            <v>44193</v>
          </cell>
        </row>
        <row r="821">
          <cell r="A821">
            <v>44194</v>
          </cell>
        </row>
        <row r="822">
          <cell r="A822">
            <v>44195</v>
          </cell>
        </row>
        <row r="823">
          <cell r="A823">
            <v>44196</v>
          </cell>
        </row>
        <row r="824">
          <cell r="A824">
            <v>44197</v>
          </cell>
        </row>
        <row r="825">
          <cell r="A825">
            <v>44198</v>
          </cell>
        </row>
        <row r="826">
          <cell r="A826">
            <v>44199</v>
          </cell>
        </row>
        <row r="827">
          <cell r="A827">
            <v>44200</v>
          </cell>
        </row>
        <row r="828">
          <cell r="A828">
            <v>44201</v>
          </cell>
        </row>
        <row r="829">
          <cell r="A829">
            <v>44202</v>
          </cell>
        </row>
        <row r="830">
          <cell r="A830">
            <v>44203</v>
          </cell>
        </row>
        <row r="831">
          <cell r="A831">
            <v>44204</v>
          </cell>
        </row>
        <row r="832">
          <cell r="A832">
            <v>44205</v>
          </cell>
        </row>
        <row r="833">
          <cell r="A833">
            <v>44206</v>
          </cell>
        </row>
        <row r="834">
          <cell r="A834">
            <v>44207</v>
          </cell>
        </row>
        <row r="835">
          <cell r="A835">
            <v>44208</v>
          </cell>
        </row>
        <row r="836">
          <cell r="A836">
            <v>44209</v>
          </cell>
        </row>
        <row r="837">
          <cell r="A837">
            <v>44210</v>
          </cell>
        </row>
        <row r="838">
          <cell r="A838">
            <v>44211</v>
          </cell>
        </row>
        <row r="839">
          <cell r="A839">
            <v>44212</v>
          </cell>
        </row>
        <row r="840">
          <cell r="A840">
            <v>44213</v>
          </cell>
        </row>
        <row r="841">
          <cell r="A841">
            <v>44214</v>
          </cell>
        </row>
        <row r="842">
          <cell r="A842">
            <v>44215</v>
          </cell>
        </row>
        <row r="843">
          <cell r="A843">
            <v>44216</v>
          </cell>
        </row>
        <row r="844">
          <cell r="A844">
            <v>44217</v>
          </cell>
        </row>
        <row r="845">
          <cell r="A845">
            <v>44218</v>
          </cell>
        </row>
        <row r="846">
          <cell r="A846">
            <v>44219</v>
          </cell>
        </row>
        <row r="847">
          <cell r="A847">
            <v>44220</v>
          </cell>
        </row>
        <row r="848">
          <cell r="A848">
            <v>44221</v>
          </cell>
        </row>
        <row r="849">
          <cell r="A849">
            <v>44222</v>
          </cell>
        </row>
        <row r="850">
          <cell r="A850">
            <v>44223</v>
          </cell>
        </row>
        <row r="851">
          <cell r="A851">
            <v>44224</v>
          </cell>
        </row>
        <row r="852">
          <cell r="A852">
            <v>44225</v>
          </cell>
        </row>
        <row r="853">
          <cell r="A853">
            <v>44226</v>
          </cell>
        </row>
        <row r="854">
          <cell r="A854">
            <v>44227</v>
          </cell>
        </row>
        <row r="855">
          <cell r="A855">
            <v>44228</v>
          </cell>
        </row>
        <row r="856">
          <cell r="A856">
            <v>44229</v>
          </cell>
        </row>
        <row r="857">
          <cell r="A857">
            <v>44230</v>
          </cell>
        </row>
        <row r="858">
          <cell r="A858">
            <v>44231</v>
          </cell>
        </row>
        <row r="859">
          <cell r="A859">
            <v>44232</v>
          </cell>
        </row>
        <row r="860">
          <cell r="A860">
            <v>44233</v>
          </cell>
        </row>
        <row r="861">
          <cell r="A861">
            <v>44234</v>
          </cell>
        </row>
        <row r="862">
          <cell r="A862">
            <v>44235</v>
          </cell>
        </row>
        <row r="863">
          <cell r="A863">
            <v>44236</v>
          </cell>
        </row>
        <row r="864">
          <cell r="A864">
            <v>44237</v>
          </cell>
        </row>
        <row r="865">
          <cell r="A865">
            <v>44238</v>
          </cell>
        </row>
        <row r="866">
          <cell r="A866">
            <v>44239</v>
          </cell>
        </row>
        <row r="867">
          <cell r="A867">
            <v>44240</v>
          </cell>
        </row>
        <row r="868">
          <cell r="A868">
            <v>44241</v>
          </cell>
        </row>
        <row r="869">
          <cell r="A869">
            <v>44242</v>
          </cell>
        </row>
        <row r="870">
          <cell r="A870">
            <v>44243</v>
          </cell>
        </row>
        <row r="871">
          <cell r="A871">
            <v>44244</v>
          </cell>
        </row>
        <row r="872">
          <cell r="A872">
            <v>44245</v>
          </cell>
        </row>
        <row r="873">
          <cell r="A873">
            <v>44246</v>
          </cell>
        </row>
        <row r="874">
          <cell r="A874">
            <v>44247</v>
          </cell>
        </row>
        <row r="875">
          <cell r="A875">
            <v>44248</v>
          </cell>
        </row>
        <row r="876">
          <cell r="A876">
            <v>44249</v>
          </cell>
        </row>
        <row r="877">
          <cell r="A877">
            <v>44250</v>
          </cell>
        </row>
        <row r="878">
          <cell r="A878">
            <v>44251</v>
          </cell>
        </row>
        <row r="879">
          <cell r="A879">
            <v>44252</v>
          </cell>
        </row>
        <row r="880">
          <cell r="A880">
            <v>44253</v>
          </cell>
        </row>
        <row r="881">
          <cell r="A881">
            <v>44254</v>
          </cell>
        </row>
        <row r="882">
          <cell r="A882">
            <v>44255</v>
          </cell>
        </row>
        <row r="883">
          <cell r="A883">
            <v>44256</v>
          </cell>
        </row>
        <row r="884">
          <cell r="A884">
            <v>44257</v>
          </cell>
        </row>
        <row r="885">
          <cell r="A885">
            <v>44258</v>
          </cell>
        </row>
        <row r="886">
          <cell r="A886">
            <v>44259</v>
          </cell>
        </row>
        <row r="887">
          <cell r="A887">
            <v>44260</v>
          </cell>
        </row>
        <row r="888">
          <cell r="A888">
            <v>44261</v>
          </cell>
        </row>
        <row r="889">
          <cell r="A889">
            <v>44262</v>
          </cell>
        </row>
        <row r="890">
          <cell r="A890">
            <v>44263</v>
          </cell>
        </row>
        <row r="891">
          <cell r="A891">
            <v>44264</v>
          </cell>
        </row>
        <row r="892">
          <cell r="A892">
            <v>44265</v>
          </cell>
        </row>
        <row r="893">
          <cell r="A893">
            <v>44266</v>
          </cell>
        </row>
        <row r="894">
          <cell r="A894">
            <v>44267</v>
          </cell>
        </row>
        <row r="895">
          <cell r="A895">
            <v>44268</v>
          </cell>
        </row>
        <row r="896">
          <cell r="A896">
            <v>44269</v>
          </cell>
        </row>
        <row r="897">
          <cell r="A897">
            <v>44270</v>
          </cell>
        </row>
        <row r="898">
          <cell r="A898">
            <v>44271</v>
          </cell>
        </row>
        <row r="899">
          <cell r="A899">
            <v>44272</v>
          </cell>
        </row>
        <row r="900">
          <cell r="A900">
            <v>44273</v>
          </cell>
        </row>
        <row r="901">
          <cell r="A901">
            <v>44274</v>
          </cell>
        </row>
        <row r="902">
          <cell r="A902">
            <v>44275</v>
          </cell>
        </row>
        <row r="903">
          <cell r="A903">
            <v>44276</v>
          </cell>
        </row>
        <row r="904">
          <cell r="A904">
            <v>44277</v>
          </cell>
        </row>
        <row r="905">
          <cell r="A905">
            <v>44278</v>
          </cell>
        </row>
        <row r="906">
          <cell r="A906">
            <v>44279</v>
          </cell>
        </row>
        <row r="907">
          <cell r="A907">
            <v>44280</v>
          </cell>
        </row>
        <row r="908">
          <cell r="A908">
            <v>44281</v>
          </cell>
        </row>
        <row r="909">
          <cell r="A909">
            <v>44282</v>
          </cell>
        </row>
        <row r="910">
          <cell r="A910">
            <v>44283</v>
          </cell>
        </row>
        <row r="911">
          <cell r="A911">
            <v>44284</v>
          </cell>
        </row>
        <row r="912">
          <cell r="A912">
            <v>44285</v>
          </cell>
        </row>
        <row r="913">
          <cell r="A913">
            <v>44286</v>
          </cell>
        </row>
        <row r="914">
          <cell r="A914">
            <v>44287</v>
          </cell>
        </row>
        <row r="915">
          <cell r="A915">
            <v>44288</v>
          </cell>
        </row>
        <row r="916">
          <cell r="A916">
            <v>44289</v>
          </cell>
        </row>
        <row r="917">
          <cell r="A917">
            <v>44290</v>
          </cell>
        </row>
        <row r="918">
          <cell r="A918">
            <v>44291</v>
          </cell>
        </row>
        <row r="919">
          <cell r="A919">
            <v>44292</v>
          </cell>
        </row>
        <row r="920">
          <cell r="A920">
            <v>44293</v>
          </cell>
        </row>
        <row r="921">
          <cell r="A921">
            <v>44294</v>
          </cell>
        </row>
        <row r="922">
          <cell r="A922">
            <v>44295</v>
          </cell>
        </row>
        <row r="923">
          <cell r="A923">
            <v>44296</v>
          </cell>
        </row>
        <row r="924">
          <cell r="A924">
            <v>44297</v>
          </cell>
        </row>
        <row r="925">
          <cell r="A925">
            <v>44298</v>
          </cell>
        </row>
        <row r="926">
          <cell r="A926">
            <v>44299</v>
          </cell>
        </row>
        <row r="927">
          <cell r="A927">
            <v>44300</v>
          </cell>
        </row>
        <row r="928">
          <cell r="A928">
            <v>44301</v>
          </cell>
        </row>
        <row r="929">
          <cell r="A929">
            <v>44302</v>
          </cell>
        </row>
        <row r="930">
          <cell r="A930">
            <v>44303</v>
          </cell>
        </row>
        <row r="931">
          <cell r="A931">
            <v>44304</v>
          </cell>
        </row>
        <row r="932">
          <cell r="A932">
            <v>44305</v>
          </cell>
        </row>
        <row r="933">
          <cell r="A933">
            <v>44306</v>
          </cell>
        </row>
        <row r="934">
          <cell r="A934">
            <v>44307</v>
          </cell>
        </row>
        <row r="935">
          <cell r="A935">
            <v>44308</v>
          </cell>
        </row>
        <row r="936">
          <cell r="A936">
            <v>44309</v>
          </cell>
        </row>
        <row r="937">
          <cell r="A937">
            <v>44310</v>
          </cell>
        </row>
        <row r="938">
          <cell r="A938">
            <v>44311</v>
          </cell>
        </row>
        <row r="939">
          <cell r="A939">
            <v>44312</v>
          </cell>
        </row>
        <row r="940">
          <cell r="A940">
            <v>44313</v>
          </cell>
        </row>
        <row r="941">
          <cell r="A941">
            <v>44314</v>
          </cell>
        </row>
        <row r="942">
          <cell r="A942">
            <v>44315</v>
          </cell>
        </row>
        <row r="943">
          <cell r="A943">
            <v>44316</v>
          </cell>
        </row>
        <row r="944">
          <cell r="A944">
            <v>44317</v>
          </cell>
        </row>
        <row r="945">
          <cell r="A945">
            <v>44318</v>
          </cell>
        </row>
        <row r="946">
          <cell r="A946">
            <v>44319</v>
          </cell>
        </row>
        <row r="947">
          <cell r="A947">
            <v>44320</v>
          </cell>
        </row>
        <row r="948">
          <cell r="A948">
            <v>44321</v>
          </cell>
        </row>
        <row r="949">
          <cell r="A949">
            <v>44322</v>
          </cell>
        </row>
        <row r="950">
          <cell r="A950">
            <v>44323</v>
          </cell>
        </row>
        <row r="951">
          <cell r="A951">
            <v>44324</v>
          </cell>
        </row>
        <row r="952">
          <cell r="A952">
            <v>44325</v>
          </cell>
        </row>
        <row r="953">
          <cell r="A953">
            <v>44326</v>
          </cell>
        </row>
        <row r="954">
          <cell r="A954">
            <v>44327</v>
          </cell>
        </row>
        <row r="955">
          <cell r="A955">
            <v>44328</v>
          </cell>
        </row>
        <row r="956">
          <cell r="A956">
            <v>44329</v>
          </cell>
        </row>
        <row r="957">
          <cell r="A957">
            <v>44330</v>
          </cell>
        </row>
        <row r="958">
          <cell r="A958">
            <v>44331</v>
          </cell>
        </row>
        <row r="959">
          <cell r="A959">
            <v>44332</v>
          </cell>
        </row>
        <row r="960">
          <cell r="A960">
            <v>44333</v>
          </cell>
        </row>
        <row r="961">
          <cell r="A961">
            <v>44334</v>
          </cell>
        </row>
        <row r="962">
          <cell r="A962">
            <v>44335</v>
          </cell>
        </row>
        <row r="963">
          <cell r="A963">
            <v>44336</v>
          </cell>
        </row>
        <row r="964">
          <cell r="A964">
            <v>44337</v>
          </cell>
        </row>
        <row r="965">
          <cell r="A965">
            <v>44338</v>
          </cell>
        </row>
        <row r="966">
          <cell r="A966">
            <v>44339</v>
          </cell>
        </row>
        <row r="967">
          <cell r="A967">
            <v>44340</v>
          </cell>
        </row>
        <row r="968">
          <cell r="A968">
            <v>44341</v>
          </cell>
        </row>
        <row r="969">
          <cell r="A969">
            <v>44342</v>
          </cell>
        </row>
        <row r="970">
          <cell r="A970">
            <v>44343</v>
          </cell>
        </row>
        <row r="971">
          <cell r="A971">
            <v>44344</v>
          </cell>
        </row>
        <row r="972">
          <cell r="A972">
            <v>44345</v>
          </cell>
        </row>
        <row r="973">
          <cell r="A973">
            <v>44346</v>
          </cell>
        </row>
        <row r="974">
          <cell r="A974">
            <v>44347</v>
          </cell>
        </row>
        <row r="975">
          <cell r="A975">
            <v>44348</v>
          </cell>
        </row>
        <row r="976">
          <cell r="A976">
            <v>44349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HH337"/>
  <sheetViews>
    <sheetView showZeros="0" zoomScale="70" zoomScaleNormal="70" workbookViewId="0">
      <pane xSplit="1" topLeftCell="G1" activePane="topRight" state="frozen"/>
      <selection activeCell="E21" sqref="E21"/>
      <selection pane="topRight" activeCell="AF6" sqref="AF6"/>
    </sheetView>
  </sheetViews>
  <sheetFormatPr baseColWidth="10" defaultColWidth="11.42578125" defaultRowHeight="20.25" x14ac:dyDescent="0.25"/>
  <cols>
    <col min="1" max="1" width="31.42578125" style="44" bestFit="1" customWidth="1"/>
    <col min="2" max="2" width="17" style="43" bestFit="1" customWidth="1"/>
    <col min="3" max="3" width="12.85546875" style="44" customWidth="1"/>
    <col min="4" max="4" width="9.7109375" style="44" customWidth="1"/>
    <col min="5" max="5" width="23.28515625" style="44" customWidth="1"/>
    <col min="6" max="6" width="24.42578125" style="44" customWidth="1"/>
    <col min="7" max="7" width="16.85546875" style="44" customWidth="1"/>
    <col min="8" max="8" width="15" style="44" hidden="1" customWidth="1"/>
    <col min="9" max="9" width="18.28515625" style="44" hidden="1" customWidth="1"/>
    <col min="10" max="10" width="20.28515625" style="44" hidden="1" customWidth="1"/>
    <col min="11" max="11" width="16" style="44" hidden="1" customWidth="1"/>
    <col min="12" max="12" width="18.85546875" style="44" hidden="1" customWidth="1"/>
    <col min="13" max="13" width="8" style="44" hidden="1" customWidth="1"/>
    <col min="14" max="14" width="18" style="44" hidden="1" customWidth="1"/>
    <col min="15" max="15" width="17.5703125" style="44" hidden="1" customWidth="1"/>
    <col min="16" max="16" width="16.85546875" style="44" hidden="1" customWidth="1"/>
    <col min="17" max="17" width="10.85546875" style="44" hidden="1" customWidth="1"/>
    <col min="18" max="18" width="20.28515625" style="44" hidden="1" customWidth="1"/>
    <col min="19" max="19" width="28.7109375" style="44" hidden="1" customWidth="1"/>
    <col min="20" max="20" width="21.28515625" style="44" hidden="1" customWidth="1"/>
    <col min="21" max="21" width="25.5703125" style="44" hidden="1" customWidth="1"/>
    <col min="22" max="22" width="20.42578125" style="44" hidden="1" customWidth="1"/>
    <col min="23" max="26" width="2.85546875" style="44" hidden="1" customWidth="1"/>
    <col min="27" max="28" width="2.5703125" style="44" hidden="1" customWidth="1"/>
    <col min="29" max="29" width="3" style="44" hidden="1" customWidth="1"/>
    <col min="30" max="30" width="2.85546875" style="45" hidden="1" customWidth="1"/>
    <col min="31" max="31" width="13.85546875" style="44" customWidth="1"/>
    <col min="32" max="32" width="23.7109375" style="44" customWidth="1"/>
    <col min="33" max="33" width="12.5703125" style="44" bestFit="1" customWidth="1"/>
    <col min="34" max="34" width="13.85546875" style="44" customWidth="1"/>
    <col min="35" max="35" width="27.5703125" style="44" customWidth="1"/>
    <col min="36" max="36" width="11.28515625" style="44" customWidth="1"/>
    <col min="37" max="37" width="13.85546875" style="44" customWidth="1"/>
    <col min="38" max="38" width="24" style="44" customWidth="1"/>
    <col min="39" max="39" width="11.28515625" style="44" customWidth="1"/>
    <col min="40" max="40" width="13.85546875" style="44" customWidth="1"/>
    <col min="41" max="41" width="11.28515625" style="44" customWidth="1"/>
    <col min="42" max="42" width="11" style="44" customWidth="1"/>
    <col min="43" max="43" width="13.42578125" style="44" customWidth="1"/>
    <col min="44" max="44" width="23.85546875" style="44" bestFit="1" customWidth="1"/>
    <col min="45" max="45" width="11.5703125" style="44" bestFit="1" customWidth="1"/>
    <col min="46" max="46" width="13.5703125" style="44" bestFit="1" customWidth="1"/>
    <col min="47" max="47" width="11.42578125" style="44" bestFit="1" customWidth="1"/>
    <col min="48" max="48" width="11.140625" style="44" bestFit="1" customWidth="1"/>
    <col min="49" max="49" width="13.5703125" style="44" bestFit="1" customWidth="1"/>
    <col min="50" max="50" width="6.140625" style="44" bestFit="1" customWidth="1"/>
    <col min="51" max="51" width="11.140625" style="44" bestFit="1" customWidth="1"/>
    <col min="52" max="52" width="13.5703125" style="44" bestFit="1" customWidth="1"/>
    <col min="53" max="53" width="30.28515625" style="44" bestFit="1" customWidth="1"/>
    <col min="54" max="54" width="12.7109375" style="44" bestFit="1" customWidth="1"/>
    <col min="55" max="55" width="13.5703125" style="44" bestFit="1" customWidth="1"/>
    <col min="56" max="56" width="6.140625" style="44" bestFit="1" customWidth="1"/>
    <col min="57" max="57" width="11.140625" style="44" bestFit="1" customWidth="1"/>
    <col min="58" max="58" width="13.5703125" style="44" bestFit="1" customWidth="1"/>
    <col min="59" max="59" width="6.140625" style="44" bestFit="1" customWidth="1"/>
    <col min="60" max="60" width="11.140625" style="44" bestFit="1" customWidth="1"/>
    <col min="61" max="61" width="13.5703125" style="44" bestFit="1" customWidth="1"/>
    <col min="62" max="62" width="6.140625" style="44" bestFit="1" customWidth="1"/>
    <col min="63" max="63" width="11.140625" style="44" bestFit="1" customWidth="1"/>
    <col min="64" max="64" width="13.5703125" style="44" bestFit="1" customWidth="1"/>
    <col min="65" max="65" width="6.140625" style="44" bestFit="1" customWidth="1"/>
    <col min="66" max="66" width="11.140625" style="44" bestFit="1" customWidth="1"/>
    <col min="67" max="67" width="13.5703125" style="44" bestFit="1" customWidth="1"/>
    <col min="68" max="68" width="6.140625" style="44" bestFit="1" customWidth="1"/>
    <col min="69" max="69" width="11.140625" style="44" bestFit="1" customWidth="1"/>
    <col min="70" max="70" width="13.5703125" style="44" bestFit="1" customWidth="1"/>
    <col min="71" max="71" width="6.140625" style="44" bestFit="1" customWidth="1"/>
    <col min="72" max="72" width="11.140625" style="44" bestFit="1" customWidth="1"/>
    <col min="73" max="73" width="13.5703125" style="44" bestFit="1" customWidth="1"/>
    <col min="74" max="74" width="6.140625" style="44" bestFit="1" customWidth="1"/>
    <col min="75" max="75" width="11.140625" style="44" bestFit="1" customWidth="1"/>
    <col min="76" max="76" width="13.5703125" style="44" bestFit="1" customWidth="1"/>
    <col min="77" max="77" width="6.140625" style="44" bestFit="1" customWidth="1"/>
    <col min="78" max="78" width="11.140625" style="44" bestFit="1" customWidth="1"/>
    <col min="79" max="79" width="13.5703125" style="44" bestFit="1" customWidth="1"/>
    <col min="80" max="80" width="6.140625" style="44" bestFit="1" customWidth="1"/>
    <col min="81" max="81" width="11.140625" style="44" bestFit="1" customWidth="1"/>
    <col min="82" max="82" width="13.5703125" style="44" bestFit="1" customWidth="1"/>
    <col min="83" max="83" width="6.140625" style="44" bestFit="1" customWidth="1"/>
    <col min="84" max="84" width="11.140625" style="44" bestFit="1" customWidth="1"/>
    <col min="85" max="16384" width="11.42578125" style="44"/>
  </cols>
  <sheetData>
    <row r="1" spans="1:216" ht="24" customHeight="1" thickBot="1" x14ac:dyDescent="0.35">
      <c r="A1" s="42"/>
    </row>
    <row r="2" spans="1:216" x14ac:dyDescent="0.25">
      <c r="C2" s="46"/>
      <c r="D2" s="47" t="s">
        <v>2</v>
      </c>
      <c r="E2" s="48" t="s">
        <v>5</v>
      </c>
      <c r="F2" s="48" t="s">
        <v>8</v>
      </c>
      <c r="G2" s="49" t="s">
        <v>3</v>
      </c>
      <c r="H2" s="50" t="s">
        <v>9</v>
      </c>
      <c r="I2" s="49" t="s">
        <v>10</v>
      </c>
      <c r="J2" s="49" t="s">
        <v>11</v>
      </c>
      <c r="K2" s="49" t="s">
        <v>12</v>
      </c>
      <c r="L2" s="51" t="s">
        <v>1</v>
      </c>
      <c r="M2" s="52" t="s">
        <v>13</v>
      </c>
      <c r="N2" s="53" t="s">
        <v>14</v>
      </c>
      <c r="O2" s="54" t="s">
        <v>4</v>
      </c>
      <c r="P2" s="54" t="s">
        <v>15</v>
      </c>
      <c r="Q2" s="55" t="s">
        <v>16</v>
      </c>
      <c r="R2" s="56" t="s">
        <v>17</v>
      </c>
      <c r="S2" s="56" t="s">
        <v>18</v>
      </c>
      <c r="T2" s="56" t="s">
        <v>19</v>
      </c>
      <c r="U2" s="56" t="s">
        <v>20</v>
      </c>
      <c r="V2" s="57" t="s">
        <v>21</v>
      </c>
      <c r="W2" s="58" t="s">
        <v>22</v>
      </c>
      <c r="X2" s="58" t="s">
        <v>23</v>
      </c>
      <c r="Y2" s="58" t="s">
        <v>24</v>
      </c>
      <c r="Z2" s="58" t="s">
        <v>25</v>
      </c>
      <c r="AA2" s="58" t="s">
        <v>26</v>
      </c>
      <c r="AB2" s="58" t="s">
        <v>27</v>
      </c>
      <c r="AC2" s="58" t="s">
        <v>28</v>
      </c>
      <c r="AD2" s="58" t="s">
        <v>29</v>
      </c>
      <c r="AE2" s="14">
        <v>43504</v>
      </c>
      <c r="AF2" s="13"/>
      <c r="AG2" s="59"/>
      <c r="AH2" s="60">
        <f>AE2+7</f>
        <v>43511</v>
      </c>
      <c r="AI2" s="61"/>
      <c r="AJ2" s="62"/>
      <c r="AK2" s="63">
        <f>AH2+7</f>
        <v>43518</v>
      </c>
      <c r="AL2" s="13"/>
      <c r="AM2" s="59"/>
      <c r="AN2" s="60">
        <f>AK2+7</f>
        <v>43525</v>
      </c>
      <c r="AO2" s="61"/>
      <c r="AP2" s="62"/>
      <c r="AQ2" s="63">
        <f>AN2+7</f>
        <v>43532</v>
      </c>
      <c r="AR2" s="13"/>
      <c r="AS2" s="59"/>
      <c r="AT2" s="60">
        <f>AQ2+7</f>
        <v>43539</v>
      </c>
      <c r="AU2" s="61"/>
      <c r="AV2" s="61"/>
      <c r="AW2" s="63">
        <f t="shared" ref="AW2" si="0">AT2+7</f>
        <v>43546</v>
      </c>
      <c r="AX2" s="13"/>
      <c r="AY2" s="59"/>
      <c r="AZ2" s="60">
        <f t="shared" ref="AZ2" si="1">AW2+7</f>
        <v>43553</v>
      </c>
      <c r="BA2" s="61"/>
      <c r="BB2" s="62"/>
      <c r="BC2" s="63">
        <f t="shared" ref="BC2" si="2">AZ2+7</f>
        <v>43560</v>
      </c>
      <c r="BD2" s="13"/>
      <c r="BE2" s="59"/>
      <c r="BF2" s="60">
        <f t="shared" ref="BF2" si="3">BC2+7</f>
        <v>43567</v>
      </c>
      <c r="BG2" s="61"/>
      <c r="BH2" s="61"/>
      <c r="BI2" s="63">
        <f t="shared" ref="BI2" si="4">BF2+7</f>
        <v>43574</v>
      </c>
      <c r="BJ2" s="13"/>
      <c r="BK2" s="59"/>
      <c r="BL2" s="60">
        <f t="shared" ref="BL2" si="5">BI2+7</f>
        <v>43581</v>
      </c>
      <c r="BM2" s="61"/>
      <c r="BN2" s="62"/>
      <c r="BO2" s="63">
        <f t="shared" ref="BO2" si="6">BL2+7</f>
        <v>43588</v>
      </c>
      <c r="BP2" s="13"/>
      <c r="BQ2" s="59"/>
      <c r="BR2" s="60">
        <f t="shared" ref="BR2" si="7">BO2+7</f>
        <v>43595</v>
      </c>
      <c r="BS2" s="61"/>
      <c r="BT2" s="61"/>
      <c r="BU2" s="63">
        <f t="shared" ref="BU2" si="8">BR2+7</f>
        <v>43602</v>
      </c>
      <c r="BV2" s="13"/>
      <c r="BW2" s="59"/>
      <c r="BX2" s="60">
        <f t="shared" ref="BX2" si="9">BU2+7</f>
        <v>43609</v>
      </c>
      <c r="BY2" s="61"/>
      <c r="BZ2" s="62"/>
      <c r="CA2" s="63">
        <f t="shared" ref="CA2" si="10">BX2+7</f>
        <v>43616</v>
      </c>
      <c r="CB2" s="13"/>
      <c r="CC2" s="59"/>
      <c r="CD2" s="60">
        <f t="shared" ref="CD2" si="11">CA2+7</f>
        <v>43623</v>
      </c>
      <c r="CE2" s="61"/>
      <c r="CF2" s="61"/>
      <c r="CG2" s="64"/>
      <c r="CH2" s="64"/>
      <c r="CI2" s="64"/>
      <c r="CJ2" s="64"/>
      <c r="CK2" s="64"/>
      <c r="CL2" s="64"/>
      <c r="CM2" s="64"/>
      <c r="CN2" s="64"/>
      <c r="CO2" s="64"/>
      <c r="CP2" s="64"/>
      <c r="CQ2" s="64"/>
      <c r="CR2" s="64"/>
      <c r="CS2" s="64"/>
      <c r="CT2" s="64"/>
      <c r="CU2" s="64"/>
      <c r="CV2" s="64"/>
      <c r="CW2" s="64"/>
      <c r="CX2" s="64"/>
      <c r="CY2" s="64"/>
      <c r="CZ2" s="64"/>
      <c r="DA2" s="64"/>
      <c r="DB2" s="64"/>
      <c r="DC2" s="64"/>
      <c r="DD2" s="64"/>
      <c r="DE2" s="64"/>
      <c r="DF2" s="64"/>
      <c r="DG2" s="64"/>
      <c r="DH2" s="64"/>
      <c r="DI2" s="64"/>
      <c r="DJ2" s="64"/>
      <c r="DK2" s="64"/>
      <c r="DL2" s="64"/>
      <c r="DM2" s="64"/>
      <c r="DN2" s="64"/>
      <c r="DO2" s="64"/>
      <c r="DP2" s="64"/>
      <c r="DQ2" s="64"/>
      <c r="DR2" s="64"/>
      <c r="DS2" s="64"/>
      <c r="DT2" s="64"/>
      <c r="DU2" s="64"/>
      <c r="DV2" s="64"/>
      <c r="DW2" s="64"/>
      <c r="DX2" s="64"/>
      <c r="DY2" s="64"/>
      <c r="DZ2" s="64"/>
      <c r="EA2" s="64"/>
      <c r="EB2" s="64"/>
      <c r="EC2" s="64"/>
      <c r="ED2" s="64"/>
      <c r="EE2" s="64"/>
      <c r="EF2" s="64"/>
      <c r="EG2" s="64"/>
      <c r="EH2" s="64"/>
      <c r="EI2" s="64"/>
      <c r="EJ2" s="64"/>
      <c r="EK2" s="64"/>
      <c r="EL2" s="64"/>
      <c r="EM2" s="64"/>
      <c r="EN2" s="64"/>
      <c r="EO2" s="64"/>
      <c r="EP2" s="64"/>
      <c r="EQ2" s="64"/>
      <c r="ER2" s="64"/>
      <c r="ES2" s="64"/>
      <c r="ET2" s="64"/>
      <c r="EU2" s="64"/>
      <c r="EV2" s="64"/>
      <c r="EW2" s="64"/>
      <c r="EX2" s="64"/>
      <c r="EY2" s="64"/>
      <c r="EZ2" s="64"/>
      <c r="FA2" s="64"/>
      <c r="FB2" s="64"/>
      <c r="FC2" s="64"/>
      <c r="FD2" s="64"/>
      <c r="FE2" s="64"/>
      <c r="FF2" s="64"/>
      <c r="FG2" s="64"/>
      <c r="FH2" s="64"/>
      <c r="FI2" s="64"/>
      <c r="FJ2" s="64"/>
      <c r="FK2" s="64"/>
      <c r="FL2" s="64"/>
      <c r="FM2" s="64"/>
      <c r="FN2" s="64"/>
      <c r="FO2" s="64"/>
      <c r="FP2" s="64"/>
      <c r="FQ2" s="64"/>
      <c r="FR2" s="64"/>
      <c r="FS2" s="64"/>
      <c r="FT2" s="64"/>
      <c r="FU2" s="64"/>
      <c r="FV2" s="64"/>
      <c r="FW2" s="64"/>
      <c r="FX2" s="64"/>
      <c r="FY2" s="64"/>
      <c r="FZ2" s="64"/>
      <c r="GA2" s="64"/>
      <c r="GB2" s="64"/>
      <c r="GC2" s="64"/>
      <c r="GD2" s="64"/>
      <c r="GE2" s="64"/>
      <c r="GF2" s="64"/>
      <c r="GG2" s="64"/>
      <c r="GH2" s="64"/>
      <c r="GI2" s="64"/>
      <c r="GJ2" s="64"/>
      <c r="GK2" s="64"/>
      <c r="GL2" s="64"/>
      <c r="GM2" s="64"/>
      <c r="GN2" s="64"/>
      <c r="GO2" s="64"/>
      <c r="GP2" s="64"/>
      <c r="GQ2" s="64"/>
      <c r="GR2" s="64"/>
      <c r="GS2" s="64"/>
      <c r="GT2" s="64"/>
      <c r="GU2" s="64"/>
      <c r="GV2" s="64"/>
      <c r="GW2" s="64"/>
      <c r="GX2" s="64"/>
      <c r="GY2" s="64"/>
      <c r="GZ2" s="64"/>
      <c r="HA2" s="64"/>
      <c r="HB2" s="64"/>
      <c r="HC2" s="64"/>
      <c r="HD2" s="64"/>
      <c r="HE2" s="64"/>
      <c r="HF2" s="64"/>
      <c r="HG2" s="64"/>
      <c r="HH2" s="64"/>
    </row>
    <row r="3" spans="1:216" ht="21" thickBot="1" x14ac:dyDescent="0.35">
      <c r="A3" s="65"/>
      <c r="B3" s="66" t="s">
        <v>30</v>
      </c>
      <c r="C3" s="67" t="s">
        <v>30</v>
      </c>
      <c r="D3" s="68">
        <v>0</v>
      </c>
      <c r="E3" s="69">
        <v>2.75</v>
      </c>
      <c r="F3" s="69">
        <v>3.25</v>
      </c>
      <c r="G3" s="70">
        <v>1.25</v>
      </c>
      <c r="H3" s="70">
        <v>1.05</v>
      </c>
      <c r="I3" s="70">
        <v>1.1499999999999999</v>
      </c>
      <c r="J3" s="70">
        <v>1.3</v>
      </c>
      <c r="K3" s="70">
        <v>1.3</v>
      </c>
      <c r="L3" s="71">
        <v>1.25</v>
      </c>
      <c r="M3" s="72">
        <v>0</v>
      </c>
      <c r="N3" s="73">
        <v>1.1499999999999999</v>
      </c>
      <c r="O3" s="74">
        <v>2.65</v>
      </c>
      <c r="P3" s="74">
        <v>2.65</v>
      </c>
      <c r="Q3" s="75"/>
      <c r="R3" s="76">
        <v>2.2999999999999998</v>
      </c>
      <c r="S3" s="76">
        <v>2.2999999999999998</v>
      </c>
      <c r="T3" s="76">
        <v>2.2999999999999998</v>
      </c>
      <c r="U3" s="76">
        <v>2.2999999999999998</v>
      </c>
      <c r="V3" s="77">
        <v>2.65</v>
      </c>
      <c r="W3" s="78">
        <v>0</v>
      </c>
      <c r="X3" s="78"/>
      <c r="Y3" s="78"/>
      <c r="Z3" s="78"/>
      <c r="AA3" s="78"/>
      <c r="AB3" s="78"/>
      <c r="AC3" s="78"/>
      <c r="AD3" s="78"/>
      <c r="AE3" s="79"/>
      <c r="AF3" s="80"/>
      <c r="AG3" s="81"/>
      <c r="AH3" s="82"/>
      <c r="AI3" s="83"/>
      <c r="AJ3" s="84"/>
      <c r="AK3" s="85"/>
      <c r="AL3" s="80"/>
      <c r="AM3" s="81"/>
      <c r="AN3" s="82"/>
      <c r="AO3" s="83"/>
      <c r="AP3" s="84"/>
      <c r="AQ3" s="85"/>
      <c r="AR3" s="80"/>
      <c r="AS3" s="81"/>
      <c r="AT3" s="82"/>
      <c r="AU3" s="83"/>
      <c r="AV3" s="83"/>
      <c r="AW3" s="85"/>
      <c r="AX3" s="80"/>
      <c r="AY3" s="81"/>
      <c r="AZ3" s="82"/>
      <c r="BA3" s="83"/>
      <c r="BB3" s="84"/>
      <c r="BC3" s="85"/>
      <c r="BD3" s="80"/>
      <c r="BE3" s="81"/>
      <c r="BF3" s="82"/>
      <c r="BG3" s="83"/>
      <c r="BH3" s="83"/>
      <c r="BI3" s="85"/>
      <c r="BJ3" s="80"/>
      <c r="BK3" s="81"/>
      <c r="BL3" s="82"/>
      <c r="BM3" s="83"/>
      <c r="BN3" s="84"/>
      <c r="BO3" s="85"/>
      <c r="BP3" s="80"/>
      <c r="BQ3" s="81"/>
      <c r="BR3" s="82"/>
      <c r="BS3" s="83"/>
      <c r="BT3" s="83"/>
      <c r="BU3" s="85"/>
      <c r="BV3" s="80"/>
      <c r="BW3" s="81"/>
      <c r="BX3" s="82"/>
      <c r="BY3" s="83"/>
      <c r="BZ3" s="84"/>
      <c r="CA3" s="85"/>
      <c r="CB3" s="80"/>
      <c r="CC3" s="81"/>
      <c r="CD3" s="82"/>
      <c r="CE3" s="83"/>
      <c r="CF3" s="83"/>
      <c r="CG3" s="64"/>
      <c r="CH3" s="64"/>
      <c r="CI3" s="64"/>
      <c r="CJ3" s="64"/>
      <c r="CK3" s="64"/>
      <c r="CL3" s="64"/>
      <c r="CM3" s="64"/>
      <c r="CN3" s="64"/>
      <c r="CO3" s="64"/>
      <c r="CP3" s="64"/>
      <c r="CQ3" s="64"/>
      <c r="CR3" s="64"/>
      <c r="CS3" s="64"/>
      <c r="CT3" s="64"/>
      <c r="CU3" s="64"/>
      <c r="CV3" s="64"/>
      <c r="CW3" s="64"/>
      <c r="CX3" s="64"/>
      <c r="CY3" s="64"/>
      <c r="CZ3" s="64"/>
      <c r="DA3" s="64"/>
      <c r="DB3" s="64"/>
      <c r="DC3" s="64"/>
      <c r="DD3" s="64"/>
      <c r="DE3" s="64"/>
      <c r="DF3" s="64"/>
      <c r="DG3" s="64"/>
      <c r="DH3" s="64"/>
      <c r="DI3" s="64"/>
      <c r="DJ3" s="64"/>
      <c r="DK3" s="64"/>
      <c r="DL3" s="64"/>
      <c r="DM3" s="64"/>
      <c r="DN3" s="64"/>
      <c r="DO3" s="64"/>
      <c r="DP3" s="64"/>
      <c r="DQ3" s="64"/>
      <c r="DR3" s="64"/>
      <c r="DS3" s="64"/>
      <c r="DT3" s="64"/>
      <c r="DU3" s="64"/>
      <c r="DV3" s="64"/>
      <c r="DW3" s="64"/>
      <c r="DX3" s="64"/>
      <c r="DY3" s="64"/>
      <c r="DZ3" s="64"/>
      <c r="EA3" s="64"/>
      <c r="EB3" s="64"/>
      <c r="EC3" s="64"/>
      <c r="ED3" s="64"/>
      <c r="EE3" s="64"/>
      <c r="EF3" s="64"/>
      <c r="EG3" s="64"/>
      <c r="EH3" s="64"/>
      <c r="EI3" s="64"/>
      <c r="EJ3" s="64"/>
      <c r="EK3" s="64"/>
      <c r="EL3" s="64"/>
      <c r="EM3" s="64"/>
      <c r="EN3" s="64"/>
      <c r="EO3" s="64"/>
      <c r="EP3" s="64"/>
      <c r="EQ3" s="64"/>
      <c r="ER3" s="64"/>
      <c r="ES3" s="64"/>
      <c r="ET3" s="64"/>
      <c r="EU3" s="64"/>
      <c r="EV3" s="64"/>
      <c r="EW3" s="64"/>
      <c r="EX3" s="64"/>
      <c r="EY3" s="64"/>
      <c r="EZ3" s="64"/>
      <c r="FA3" s="64"/>
      <c r="FB3" s="64"/>
      <c r="FC3" s="64"/>
      <c r="FD3" s="64"/>
      <c r="FE3" s="64"/>
      <c r="FF3" s="64"/>
      <c r="FG3" s="64"/>
      <c r="FH3" s="64"/>
      <c r="FI3" s="64"/>
      <c r="FJ3" s="64"/>
      <c r="FK3" s="64"/>
      <c r="FL3" s="64"/>
      <c r="FM3" s="64"/>
      <c r="FN3" s="64"/>
      <c r="FO3" s="64"/>
      <c r="FP3" s="64"/>
      <c r="FQ3" s="64"/>
      <c r="FR3" s="64"/>
      <c r="FS3" s="64"/>
      <c r="FT3" s="64"/>
      <c r="FU3" s="64"/>
      <c r="FV3" s="64"/>
      <c r="FW3" s="64"/>
      <c r="FX3" s="64"/>
      <c r="FY3" s="64"/>
      <c r="FZ3" s="64"/>
      <c r="GA3" s="64"/>
      <c r="GB3" s="64"/>
      <c r="GC3" s="64"/>
      <c r="GD3" s="64"/>
      <c r="GE3" s="64"/>
      <c r="GF3" s="64"/>
      <c r="GG3" s="64"/>
      <c r="GH3" s="64"/>
      <c r="GI3" s="64"/>
      <c r="GJ3" s="64"/>
      <c r="GK3" s="64"/>
      <c r="GL3" s="64"/>
      <c r="GM3" s="64"/>
      <c r="GN3" s="64"/>
      <c r="GO3" s="64"/>
      <c r="GP3" s="64"/>
      <c r="GQ3" s="64"/>
      <c r="GR3" s="64"/>
      <c r="GS3" s="64"/>
      <c r="GT3" s="64"/>
      <c r="GU3" s="64"/>
      <c r="GV3" s="64"/>
      <c r="GW3" s="64"/>
      <c r="GX3" s="64"/>
      <c r="GY3" s="64"/>
      <c r="GZ3" s="64"/>
      <c r="HA3" s="64"/>
      <c r="HB3" s="64"/>
      <c r="HC3" s="64"/>
      <c r="HD3" s="64"/>
      <c r="HE3" s="64"/>
      <c r="HF3" s="64"/>
      <c r="HG3" s="64"/>
      <c r="HH3" s="64"/>
    </row>
    <row r="4" spans="1:216" ht="21.75" thickTop="1" thickBot="1" x14ac:dyDescent="0.35">
      <c r="A4" s="86"/>
      <c r="B4" s="87">
        <f>'[1] DUBUC Major'!B4</f>
        <v>43529</v>
      </c>
      <c r="C4" s="88">
        <f>'[1] DUBUC Major'!C4-5.9</f>
        <v>10.1</v>
      </c>
      <c r="D4" s="89">
        <f t="shared" ref="D4:S19" si="12">COUNTIF($AE4:$UG4,D$2)</f>
        <v>3</v>
      </c>
      <c r="E4" s="90">
        <f t="shared" si="12"/>
        <v>0</v>
      </c>
      <c r="F4" s="90">
        <f t="shared" si="12"/>
        <v>0</v>
      </c>
      <c r="G4" s="91">
        <f t="shared" si="12"/>
        <v>0</v>
      </c>
      <c r="H4" s="91">
        <f t="shared" si="12"/>
        <v>0</v>
      </c>
      <c r="I4" s="91">
        <f t="shared" si="12"/>
        <v>0</v>
      </c>
      <c r="J4" s="91">
        <f t="shared" si="12"/>
        <v>0</v>
      </c>
      <c r="K4" s="91">
        <f t="shared" si="12"/>
        <v>0</v>
      </c>
      <c r="L4" s="92">
        <f t="shared" si="12"/>
        <v>0</v>
      </c>
      <c r="M4" s="93">
        <f t="shared" si="12"/>
        <v>12</v>
      </c>
      <c r="N4" s="94">
        <f t="shared" si="12"/>
        <v>3</v>
      </c>
      <c r="O4" s="95">
        <f t="shared" si="12"/>
        <v>0</v>
      </c>
      <c r="P4" s="95">
        <f t="shared" si="12"/>
        <v>0</v>
      </c>
      <c r="Q4" s="96">
        <f t="shared" si="12"/>
        <v>0</v>
      </c>
      <c r="R4" s="97">
        <f t="shared" si="12"/>
        <v>0</v>
      </c>
      <c r="S4" s="97">
        <f t="shared" si="12"/>
        <v>0</v>
      </c>
      <c r="T4" s="97">
        <f t="shared" ref="T4:AD19" si="13">COUNTIF($AE4:$UG4,T$2)</f>
        <v>0</v>
      </c>
      <c r="U4" s="97">
        <f t="shared" si="13"/>
        <v>0</v>
      </c>
      <c r="V4" s="98">
        <f t="shared" si="13"/>
        <v>0</v>
      </c>
      <c r="W4" s="99">
        <f t="shared" si="13"/>
        <v>0</v>
      </c>
      <c r="X4" s="99">
        <f t="shared" si="13"/>
        <v>0</v>
      </c>
      <c r="Y4" s="99">
        <f t="shared" si="13"/>
        <v>0</v>
      </c>
      <c r="Z4" s="99">
        <f t="shared" si="13"/>
        <v>0</v>
      </c>
      <c r="AA4" s="99">
        <f t="shared" si="13"/>
        <v>0</v>
      </c>
      <c r="AB4" s="99">
        <f t="shared" si="13"/>
        <v>0</v>
      </c>
      <c r="AC4" s="99">
        <f t="shared" si="13"/>
        <v>0</v>
      </c>
      <c r="AD4" s="99">
        <f t="shared" si="13"/>
        <v>0</v>
      </c>
      <c r="AE4" s="100">
        <f t="shared" ref="AE4:AE67" si="14">C4-AG4</f>
        <v>8.9499999999999993</v>
      </c>
      <c r="AF4" s="101" t="s">
        <v>14</v>
      </c>
      <c r="AG4" s="102">
        <f t="shared" ref="AG4:AG35" si="15">HLOOKUP(AF4,VIENNOISERIES_PRIX,2,FALSE)</f>
        <v>1.1499999999999999</v>
      </c>
      <c r="AH4" s="103">
        <f t="shared" ref="AH4:AH67" si="16">AE4-AJ4</f>
        <v>7.7999999999999989</v>
      </c>
      <c r="AI4" s="101" t="s">
        <v>14</v>
      </c>
      <c r="AJ4" s="104">
        <f t="shared" ref="AJ4:AJ35" si="17">HLOOKUP(AI4,VIENNOISERIES_PRIX,2,FALSE)</f>
        <v>1.1499999999999999</v>
      </c>
      <c r="AK4" s="105">
        <f t="shared" ref="AK4:AK23" si="18">AH4-AM4</f>
        <v>7.7999999999999989</v>
      </c>
      <c r="AL4" s="101" t="s">
        <v>2</v>
      </c>
      <c r="AM4" s="102">
        <f t="shared" ref="AM4:AM35" si="19">HLOOKUP(AL4,VIENNOISERIES_PRIX,2,FALSE)</f>
        <v>0</v>
      </c>
      <c r="AN4" s="103">
        <f t="shared" ref="AN4:AN67" si="20">AK4-AP4</f>
        <v>7.7999999999999989</v>
      </c>
      <c r="AO4" s="101" t="s">
        <v>2</v>
      </c>
      <c r="AP4" s="104">
        <f t="shared" ref="AP4:AP35" si="21">HLOOKUP(AO4,VIENNOISERIES_PRIX,2,FALSE)</f>
        <v>0</v>
      </c>
      <c r="AQ4" s="105">
        <f t="shared" ref="AQ4:AQ67" si="22">AN4-AS4</f>
        <v>6.6499999999999986</v>
      </c>
      <c r="AR4" s="101" t="s">
        <v>14</v>
      </c>
      <c r="AS4" s="102">
        <f t="shared" ref="AS4:AS35" si="23">HLOOKUP(AR4,VIENNOISERIES_PRIX,2,FALSE)</f>
        <v>1.1499999999999999</v>
      </c>
      <c r="AT4" s="103">
        <f t="shared" ref="AT4:AT67" si="24">AQ4-AV4</f>
        <v>6.6499999999999986</v>
      </c>
      <c r="AU4" s="101" t="s">
        <v>2</v>
      </c>
      <c r="AV4" s="104">
        <f t="shared" ref="AV4:AV35" si="25">HLOOKUP(AU4,VIENNOISERIES_PRIX,2,FALSE)</f>
        <v>0</v>
      </c>
      <c r="AW4" s="105">
        <f t="shared" ref="AW4:AW67" si="26">AT4-AY4</f>
        <v>6.6499999999999986</v>
      </c>
      <c r="AX4" s="101" t="s">
        <v>13</v>
      </c>
      <c r="AY4" s="102">
        <f t="shared" ref="AY4:BE19" si="27">HLOOKUP(AX4,VIENNOISERIES_PRIX,2,FALSE)</f>
        <v>0</v>
      </c>
      <c r="AZ4" s="103">
        <f t="shared" ref="AZ4:AZ67" si="28">AW4-BB4</f>
        <v>6.6499999999999986</v>
      </c>
      <c r="BA4" s="101" t="s">
        <v>13</v>
      </c>
      <c r="BB4" s="104">
        <f t="shared" ref="BB4:BH19" si="29">HLOOKUP(BA4,VIENNOISERIES_PRIX,2,FALSE)</f>
        <v>0</v>
      </c>
      <c r="BC4" s="105">
        <f t="shared" ref="BC4:BC67" si="30">AZ4-BE4</f>
        <v>6.6499999999999986</v>
      </c>
      <c r="BD4" s="101" t="s">
        <v>13</v>
      </c>
      <c r="BE4" s="102">
        <f t="shared" si="27"/>
        <v>0</v>
      </c>
      <c r="BF4" s="103">
        <f t="shared" ref="BF4:BF67" si="31">BC4-BH4</f>
        <v>6.6499999999999986</v>
      </c>
      <c r="BG4" s="101" t="s">
        <v>13</v>
      </c>
      <c r="BH4" s="104">
        <f t="shared" si="29"/>
        <v>0</v>
      </c>
      <c r="BI4" s="105">
        <f t="shared" ref="BI4:BI67" si="32">BF4-BK4</f>
        <v>6.6499999999999986</v>
      </c>
      <c r="BJ4" s="101" t="s">
        <v>13</v>
      </c>
      <c r="BK4" s="102">
        <f t="shared" ref="BK4" si="33">HLOOKUP(BJ4,VIENNOISERIES_PRIX,2,FALSE)</f>
        <v>0</v>
      </c>
      <c r="BL4" s="103">
        <f t="shared" ref="BL4:BL67" si="34">BI4-BN4</f>
        <v>6.6499999999999986</v>
      </c>
      <c r="BM4" s="101" t="s">
        <v>13</v>
      </c>
      <c r="BN4" s="104">
        <f t="shared" ref="BN4" si="35">HLOOKUP(BM4,VIENNOISERIES_PRIX,2,FALSE)</f>
        <v>0</v>
      </c>
      <c r="BO4" s="105">
        <f t="shared" ref="BO4:BO67" si="36">BL4-BQ4</f>
        <v>6.6499999999999986</v>
      </c>
      <c r="BP4" s="101" t="s">
        <v>13</v>
      </c>
      <c r="BQ4" s="102">
        <f t="shared" ref="BQ4" si="37">HLOOKUP(BP4,VIENNOISERIES_PRIX,2,FALSE)</f>
        <v>0</v>
      </c>
      <c r="BR4" s="103">
        <f t="shared" ref="BR4:BR67" si="38">BO4-BT4</f>
        <v>6.6499999999999986</v>
      </c>
      <c r="BS4" s="101" t="s">
        <v>13</v>
      </c>
      <c r="BT4" s="104">
        <f t="shared" ref="BT4" si="39">HLOOKUP(BS4,VIENNOISERIES_PRIX,2,FALSE)</f>
        <v>0</v>
      </c>
      <c r="BU4" s="105">
        <f t="shared" ref="BU4:BU67" si="40">BR4-BW4</f>
        <v>6.6499999999999986</v>
      </c>
      <c r="BV4" s="101" t="s">
        <v>13</v>
      </c>
      <c r="BW4" s="102">
        <f t="shared" ref="BW4" si="41">HLOOKUP(BV4,VIENNOISERIES_PRIX,2,FALSE)</f>
        <v>0</v>
      </c>
      <c r="BX4" s="103">
        <f t="shared" ref="BX4:BX67" si="42">BU4-BZ4</f>
        <v>6.6499999999999986</v>
      </c>
      <c r="BY4" s="101" t="s">
        <v>13</v>
      </c>
      <c r="BZ4" s="104">
        <f t="shared" ref="BZ4" si="43">HLOOKUP(BY4,VIENNOISERIES_PRIX,2,FALSE)</f>
        <v>0</v>
      </c>
      <c r="CA4" s="105">
        <f t="shared" ref="CA4:CA67" si="44">BX4-CC4</f>
        <v>6.6499999999999986</v>
      </c>
      <c r="CB4" s="101" t="s">
        <v>13</v>
      </c>
      <c r="CC4" s="102">
        <f t="shared" ref="CC4" si="45">HLOOKUP(CB4,VIENNOISERIES_PRIX,2,FALSE)</f>
        <v>0</v>
      </c>
      <c r="CD4" s="103">
        <f t="shared" ref="CD4:CD67" si="46">CA4-CF4</f>
        <v>6.6499999999999986</v>
      </c>
      <c r="CE4" s="101" t="s">
        <v>13</v>
      </c>
      <c r="CF4" s="104">
        <f t="shared" ref="CF4" si="47">HLOOKUP(CE4,VIENNOISERIES_PRIX,2,FALSE)</f>
        <v>0</v>
      </c>
      <c r="CG4" s="64"/>
      <c r="CH4" s="64"/>
      <c r="CI4" s="64"/>
      <c r="CJ4" s="64"/>
      <c r="CK4" s="64"/>
      <c r="CL4" s="64"/>
      <c r="CM4" s="64"/>
      <c r="CN4" s="64"/>
      <c r="CO4" s="64"/>
      <c r="CP4" s="64"/>
      <c r="CQ4" s="64"/>
      <c r="CR4" s="64"/>
      <c r="CS4" s="64"/>
      <c r="CT4" s="64"/>
      <c r="CU4" s="64"/>
      <c r="CV4" s="64"/>
      <c r="CW4" s="64"/>
      <c r="CX4" s="64"/>
      <c r="CY4" s="64"/>
      <c r="CZ4" s="64"/>
      <c r="DA4" s="64"/>
      <c r="DB4" s="64"/>
      <c r="DC4" s="64"/>
      <c r="DD4" s="64"/>
      <c r="DE4" s="64"/>
      <c r="DF4" s="64"/>
      <c r="DG4" s="64"/>
      <c r="DH4" s="64"/>
      <c r="DI4" s="64"/>
      <c r="DJ4" s="64"/>
      <c r="DK4" s="64"/>
      <c r="DL4" s="64"/>
      <c r="DM4" s="64"/>
      <c r="DN4" s="64"/>
      <c r="DO4" s="64"/>
      <c r="DP4" s="64"/>
      <c r="DQ4" s="64"/>
      <c r="DR4" s="64"/>
      <c r="DS4" s="64"/>
      <c r="DT4" s="64"/>
      <c r="DU4" s="64"/>
      <c r="DV4" s="64"/>
      <c r="DW4" s="64"/>
      <c r="DX4" s="64"/>
      <c r="DY4" s="64"/>
      <c r="DZ4" s="64"/>
      <c r="EA4" s="64"/>
      <c r="EB4" s="64"/>
      <c r="EC4" s="64"/>
      <c r="ED4" s="64"/>
      <c r="EE4" s="64"/>
      <c r="EF4" s="64"/>
      <c r="EG4" s="64"/>
      <c r="EH4" s="64"/>
      <c r="EI4" s="64"/>
      <c r="EJ4" s="64"/>
      <c r="EK4" s="64"/>
      <c r="EL4" s="64"/>
      <c r="EM4" s="64"/>
      <c r="EN4" s="64"/>
      <c r="EO4" s="64"/>
      <c r="EP4" s="64"/>
      <c r="EQ4" s="64"/>
      <c r="ER4" s="64"/>
      <c r="ES4" s="64"/>
      <c r="ET4" s="64"/>
      <c r="EU4" s="64"/>
      <c r="EV4" s="64"/>
      <c r="EW4" s="64"/>
      <c r="EX4" s="64"/>
      <c r="EY4" s="64"/>
      <c r="EZ4" s="64"/>
      <c r="FA4" s="64"/>
      <c r="FB4" s="64"/>
      <c r="FC4" s="64"/>
      <c r="FD4" s="64"/>
      <c r="FE4" s="64"/>
      <c r="FF4" s="64"/>
      <c r="FG4" s="64"/>
      <c r="FH4" s="64"/>
      <c r="FI4" s="64"/>
      <c r="FJ4" s="64"/>
      <c r="FK4" s="64"/>
      <c r="FL4" s="64"/>
      <c r="FM4" s="64"/>
      <c r="FN4" s="64"/>
      <c r="FO4" s="64"/>
      <c r="FP4" s="64"/>
      <c r="FQ4" s="64"/>
      <c r="FR4" s="64"/>
      <c r="FS4" s="64"/>
      <c r="FT4" s="64"/>
      <c r="FU4" s="64"/>
      <c r="FV4" s="64"/>
      <c r="FW4" s="64"/>
      <c r="FX4" s="64"/>
      <c r="FY4" s="64"/>
      <c r="FZ4" s="64"/>
      <c r="GA4" s="64"/>
      <c r="GB4" s="64"/>
      <c r="GC4" s="64"/>
      <c r="GD4" s="64"/>
      <c r="GE4" s="64"/>
      <c r="GF4" s="64"/>
      <c r="GG4" s="64"/>
      <c r="GH4" s="64"/>
      <c r="GI4" s="64"/>
      <c r="GJ4" s="64"/>
      <c r="GK4" s="64"/>
      <c r="GL4" s="64"/>
      <c r="GM4" s="64"/>
      <c r="GN4" s="64"/>
      <c r="GO4" s="64"/>
      <c r="GP4" s="64"/>
      <c r="GQ4" s="64"/>
      <c r="GR4" s="64"/>
      <c r="GS4" s="64"/>
      <c r="GT4" s="64"/>
      <c r="GU4" s="64"/>
      <c r="GV4" s="64"/>
      <c r="GW4" s="64"/>
      <c r="GX4" s="64"/>
      <c r="GY4" s="64"/>
      <c r="GZ4" s="64"/>
      <c r="HA4" s="64"/>
      <c r="HB4" s="64"/>
      <c r="HC4" s="64"/>
      <c r="HD4" s="64"/>
      <c r="HE4" s="64"/>
      <c r="HF4" s="64"/>
      <c r="HG4" s="64"/>
      <c r="HH4" s="64"/>
    </row>
    <row r="5" spans="1:216" ht="21.75" thickTop="1" thickBot="1" x14ac:dyDescent="0.35">
      <c r="A5" s="106"/>
      <c r="B5" s="87">
        <f>ss!B3</f>
        <v>43381</v>
      </c>
      <c r="C5" s="88">
        <f>ss!C3-0.5</f>
        <v>9.5</v>
      </c>
      <c r="D5" s="89">
        <f t="shared" si="12"/>
        <v>3</v>
      </c>
      <c r="E5" s="90">
        <f t="shared" si="12"/>
        <v>0</v>
      </c>
      <c r="F5" s="90">
        <f t="shared" si="12"/>
        <v>0</v>
      </c>
      <c r="G5" s="91">
        <f t="shared" si="12"/>
        <v>0</v>
      </c>
      <c r="H5" s="91">
        <f t="shared" si="12"/>
        <v>2</v>
      </c>
      <c r="I5" s="91">
        <f t="shared" si="12"/>
        <v>0</v>
      </c>
      <c r="J5" s="91">
        <f t="shared" si="12"/>
        <v>0</v>
      </c>
      <c r="K5" s="91">
        <f t="shared" si="12"/>
        <v>0</v>
      </c>
      <c r="L5" s="92">
        <f t="shared" si="12"/>
        <v>0</v>
      </c>
      <c r="M5" s="93">
        <f t="shared" si="12"/>
        <v>13</v>
      </c>
      <c r="N5" s="94">
        <f t="shared" si="12"/>
        <v>0</v>
      </c>
      <c r="O5" s="95">
        <f t="shared" si="12"/>
        <v>0</v>
      </c>
      <c r="P5" s="95">
        <f t="shared" si="12"/>
        <v>0</v>
      </c>
      <c r="Q5" s="96">
        <f t="shared" si="12"/>
        <v>0</v>
      </c>
      <c r="R5" s="97">
        <f t="shared" si="12"/>
        <v>0</v>
      </c>
      <c r="S5" s="97">
        <f t="shared" si="12"/>
        <v>0</v>
      </c>
      <c r="T5" s="97">
        <f t="shared" si="13"/>
        <v>0</v>
      </c>
      <c r="U5" s="97">
        <f t="shared" si="13"/>
        <v>0</v>
      </c>
      <c r="V5" s="98">
        <f t="shared" si="13"/>
        <v>0</v>
      </c>
      <c r="W5" s="99">
        <f t="shared" si="13"/>
        <v>0</v>
      </c>
      <c r="X5" s="99">
        <v>0</v>
      </c>
      <c r="Y5" s="99">
        <f t="shared" si="13"/>
        <v>0</v>
      </c>
      <c r="Z5" s="99">
        <f t="shared" si="13"/>
        <v>0</v>
      </c>
      <c r="AA5" s="99">
        <f t="shared" si="13"/>
        <v>0</v>
      </c>
      <c r="AB5" s="99">
        <f t="shared" si="13"/>
        <v>0</v>
      </c>
      <c r="AC5" s="99">
        <f t="shared" si="13"/>
        <v>0</v>
      </c>
      <c r="AD5" s="99">
        <f t="shared" si="13"/>
        <v>0</v>
      </c>
      <c r="AE5" s="100">
        <f t="shared" si="14"/>
        <v>9.5</v>
      </c>
      <c r="AF5" s="101" t="s">
        <v>2</v>
      </c>
      <c r="AG5" s="102">
        <f>HLOOKUP(AF5,VIENNOISERIES_PRIX,2,FALSE)</f>
        <v>0</v>
      </c>
      <c r="AH5" s="103">
        <f>AE5-AJ5</f>
        <v>9.5</v>
      </c>
      <c r="AI5" s="101" t="s">
        <v>2</v>
      </c>
      <c r="AJ5" s="104">
        <f t="shared" si="17"/>
        <v>0</v>
      </c>
      <c r="AK5" s="105">
        <f t="shared" si="18"/>
        <v>8.4499999999999993</v>
      </c>
      <c r="AL5" s="101" t="s">
        <v>9</v>
      </c>
      <c r="AM5" s="102">
        <f t="shared" si="19"/>
        <v>1.05</v>
      </c>
      <c r="AN5" s="103">
        <f t="shared" si="20"/>
        <v>8.4499999999999993</v>
      </c>
      <c r="AO5" s="101" t="s">
        <v>2</v>
      </c>
      <c r="AP5" s="104">
        <f t="shared" si="21"/>
        <v>0</v>
      </c>
      <c r="AQ5" s="105">
        <f t="shared" si="22"/>
        <v>7.3999999999999995</v>
      </c>
      <c r="AR5" s="101" t="s">
        <v>9</v>
      </c>
      <c r="AS5" s="102">
        <f t="shared" si="23"/>
        <v>1.05</v>
      </c>
      <c r="AT5" s="103">
        <f t="shared" si="24"/>
        <v>7.3999999999999995</v>
      </c>
      <c r="AU5" s="101" t="s">
        <v>13</v>
      </c>
      <c r="AV5" s="104">
        <f t="shared" si="25"/>
        <v>0</v>
      </c>
      <c r="AW5" s="105">
        <f t="shared" si="26"/>
        <v>7.3999999999999995</v>
      </c>
      <c r="AX5" s="101" t="s">
        <v>13</v>
      </c>
      <c r="AY5" s="102">
        <f t="shared" si="27"/>
        <v>0</v>
      </c>
      <c r="AZ5" s="103">
        <f t="shared" si="28"/>
        <v>7.3999999999999995</v>
      </c>
      <c r="BA5" s="101" t="s">
        <v>13</v>
      </c>
      <c r="BB5" s="104">
        <f t="shared" si="29"/>
        <v>0</v>
      </c>
      <c r="BC5" s="105">
        <f t="shared" si="30"/>
        <v>7.3999999999999995</v>
      </c>
      <c r="BD5" s="101" t="s">
        <v>13</v>
      </c>
      <c r="BE5" s="102">
        <f t="shared" si="27"/>
        <v>0</v>
      </c>
      <c r="BF5" s="103">
        <f t="shared" si="31"/>
        <v>7.3999999999999995</v>
      </c>
      <c r="BG5" s="101" t="s">
        <v>13</v>
      </c>
      <c r="BH5" s="104">
        <f t="shared" si="29"/>
        <v>0</v>
      </c>
      <c r="BI5" s="105">
        <f t="shared" si="32"/>
        <v>7.3999999999999995</v>
      </c>
      <c r="BJ5" s="101" t="s">
        <v>13</v>
      </c>
      <c r="BK5" s="102">
        <f t="shared" ref="BK5" si="48">HLOOKUP(BJ5,VIENNOISERIES_PRIX,2,FALSE)</f>
        <v>0</v>
      </c>
      <c r="BL5" s="103">
        <f t="shared" si="34"/>
        <v>7.3999999999999995</v>
      </c>
      <c r="BM5" s="101" t="s">
        <v>13</v>
      </c>
      <c r="BN5" s="104">
        <f t="shared" ref="BN5" si="49">HLOOKUP(BM5,VIENNOISERIES_PRIX,2,FALSE)</f>
        <v>0</v>
      </c>
      <c r="BO5" s="105">
        <f t="shared" si="36"/>
        <v>7.3999999999999995</v>
      </c>
      <c r="BP5" s="101" t="s">
        <v>13</v>
      </c>
      <c r="BQ5" s="102">
        <f t="shared" ref="BQ5" si="50">HLOOKUP(BP5,VIENNOISERIES_PRIX,2,FALSE)</f>
        <v>0</v>
      </c>
      <c r="BR5" s="103">
        <f t="shared" si="38"/>
        <v>7.3999999999999995</v>
      </c>
      <c r="BS5" s="101" t="s">
        <v>13</v>
      </c>
      <c r="BT5" s="104">
        <f t="shared" ref="BT5" si="51">HLOOKUP(BS5,VIENNOISERIES_PRIX,2,FALSE)</f>
        <v>0</v>
      </c>
      <c r="BU5" s="105">
        <f t="shared" si="40"/>
        <v>7.3999999999999995</v>
      </c>
      <c r="BV5" s="101" t="s">
        <v>13</v>
      </c>
      <c r="BW5" s="102">
        <f t="shared" ref="BW5" si="52">HLOOKUP(BV5,VIENNOISERIES_PRIX,2,FALSE)</f>
        <v>0</v>
      </c>
      <c r="BX5" s="103">
        <f t="shared" si="42"/>
        <v>7.3999999999999995</v>
      </c>
      <c r="BY5" s="101" t="s">
        <v>13</v>
      </c>
      <c r="BZ5" s="104">
        <f t="shared" ref="BZ5" si="53">HLOOKUP(BY5,VIENNOISERIES_PRIX,2,FALSE)</f>
        <v>0</v>
      </c>
      <c r="CA5" s="105">
        <f t="shared" si="44"/>
        <v>7.3999999999999995</v>
      </c>
      <c r="CB5" s="101" t="s">
        <v>13</v>
      </c>
      <c r="CC5" s="102">
        <f t="shared" ref="CC5" si="54">HLOOKUP(CB5,VIENNOISERIES_PRIX,2,FALSE)</f>
        <v>0</v>
      </c>
      <c r="CD5" s="103">
        <f t="shared" si="46"/>
        <v>7.3999999999999995</v>
      </c>
      <c r="CE5" s="101" t="s">
        <v>13</v>
      </c>
      <c r="CF5" s="104">
        <f t="shared" ref="CF5" si="55">HLOOKUP(CE5,VIENNOISERIES_PRIX,2,FALSE)</f>
        <v>0</v>
      </c>
      <c r="CG5" s="64"/>
      <c r="CH5" s="64"/>
      <c r="CI5" s="64"/>
      <c r="CJ5" s="64"/>
      <c r="CK5" s="64"/>
      <c r="CL5" s="64"/>
      <c r="CM5" s="64"/>
      <c r="CN5" s="64"/>
      <c r="CO5" s="64"/>
      <c r="CP5" s="64"/>
      <c r="CQ5" s="64"/>
      <c r="CR5" s="64"/>
      <c r="CS5" s="64"/>
      <c r="CT5" s="64"/>
      <c r="CU5" s="64"/>
      <c r="CV5" s="64"/>
      <c r="CW5" s="64"/>
      <c r="CX5" s="64"/>
      <c r="CY5" s="64"/>
      <c r="CZ5" s="64"/>
      <c r="DA5" s="64"/>
      <c r="DB5" s="64"/>
      <c r="DC5" s="64"/>
      <c r="DD5" s="64"/>
      <c r="DE5" s="64"/>
      <c r="DF5" s="64"/>
      <c r="DG5" s="64"/>
      <c r="DH5" s="64"/>
      <c r="DI5" s="64"/>
      <c r="DJ5" s="64"/>
      <c r="DK5" s="64"/>
      <c r="DL5" s="64"/>
      <c r="DM5" s="64"/>
      <c r="DN5" s="64"/>
      <c r="DO5" s="64"/>
      <c r="DP5" s="64"/>
      <c r="DQ5" s="64"/>
      <c r="DR5" s="64"/>
      <c r="DS5" s="64"/>
      <c r="DT5" s="64"/>
      <c r="DU5" s="64"/>
      <c r="DV5" s="64"/>
      <c r="DW5" s="64"/>
      <c r="DX5" s="64"/>
      <c r="DY5" s="64"/>
      <c r="DZ5" s="64"/>
      <c r="EA5" s="64"/>
      <c r="EB5" s="64"/>
      <c r="EC5" s="64"/>
      <c r="ED5" s="64"/>
      <c r="EE5" s="64"/>
      <c r="EF5" s="64"/>
      <c r="EG5" s="64"/>
      <c r="EH5" s="64"/>
      <c r="EI5" s="64"/>
      <c r="EJ5" s="64"/>
      <c r="EK5" s="64"/>
      <c r="EL5" s="64"/>
      <c r="EM5" s="64"/>
      <c r="EN5" s="64"/>
      <c r="EO5" s="64"/>
      <c r="EP5" s="64"/>
      <c r="EQ5" s="64"/>
      <c r="ER5" s="64"/>
      <c r="ES5" s="64"/>
      <c r="ET5" s="64"/>
      <c r="EU5" s="64"/>
      <c r="EV5" s="64"/>
      <c r="EW5" s="64"/>
      <c r="EX5" s="64"/>
      <c r="EY5" s="64"/>
      <c r="EZ5" s="64"/>
      <c r="FA5" s="64"/>
      <c r="FB5" s="64"/>
      <c r="FC5" s="64"/>
      <c r="FD5" s="64"/>
      <c r="FE5" s="64"/>
      <c r="FF5" s="64"/>
      <c r="FG5" s="64"/>
      <c r="FH5" s="64"/>
      <c r="FI5" s="64"/>
      <c r="FJ5" s="64"/>
      <c r="FK5" s="64"/>
      <c r="FL5" s="64"/>
      <c r="FM5" s="64"/>
      <c r="FN5" s="64"/>
      <c r="FO5" s="64"/>
      <c r="FP5" s="64"/>
      <c r="FQ5" s="64"/>
      <c r="FR5" s="64"/>
      <c r="FS5" s="64"/>
      <c r="FT5" s="64"/>
      <c r="FU5" s="64"/>
      <c r="FV5" s="64"/>
      <c r="FW5" s="64"/>
      <c r="FX5" s="64"/>
      <c r="FY5" s="64"/>
      <c r="FZ5" s="64"/>
      <c r="GA5" s="64"/>
      <c r="GB5" s="64"/>
      <c r="GC5" s="64"/>
      <c r="GD5" s="64"/>
      <c r="GE5" s="64"/>
      <c r="GF5" s="64"/>
      <c r="GG5" s="64"/>
      <c r="GH5" s="64"/>
      <c r="GI5" s="64"/>
      <c r="GJ5" s="64"/>
      <c r="GK5" s="64"/>
      <c r="GL5" s="64"/>
      <c r="GM5" s="64"/>
      <c r="GN5" s="64"/>
      <c r="GO5" s="64"/>
      <c r="GP5" s="64"/>
      <c r="GQ5" s="64"/>
      <c r="GR5" s="64"/>
      <c r="GS5" s="64"/>
      <c r="GT5" s="64"/>
      <c r="GU5" s="64"/>
      <c r="GV5" s="64"/>
      <c r="GW5" s="64"/>
      <c r="GX5" s="64"/>
      <c r="GY5" s="64"/>
      <c r="GZ5" s="64"/>
      <c r="HA5" s="64"/>
      <c r="HB5" s="64"/>
      <c r="HC5" s="64"/>
      <c r="HD5" s="64"/>
      <c r="HE5" s="64"/>
      <c r="HF5" s="64"/>
      <c r="HG5" s="64"/>
      <c r="HH5" s="64"/>
    </row>
    <row r="6" spans="1:216" ht="21.75" thickTop="1" thickBot="1" x14ac:dyDescent="0.35">
      <c r="A6" s="106"/>
      <c r="B6" s="87">
        <f>'[1] DESPORTES Alex'!B4</f>
        <v>43374</v>
      </c>
      <c r="C6" s="88">
        <f>'[1] DESPORTES Alex'!C4-8.8</f>
        <v>11.2</v>
      </c>
      <c r="D6" s="89">
        <f t="shared" si="12"/>
        <v>3</v>
      </c>
      <c r="E6" s="90">
        <f t="shared" si="12"/>
        <v>0</v>
      </c>
      <c r="F6" s="90">
        <f t="shared" si="12"/>
        <v>0</v>
      </c>
      <c r="G6" s="91">
        <f t="shared" si="12"/>
        <v>0</v>
      </c>
      <c r="H6" s="91">
        <f t="shared" si="12"/>
        <v>0</v>
      </c>
      <c r="I6" s="91">
        <f t="shared" si="12"/>
        <v>0</v>
      </c>
      <c r="J6" s="91">
        <f t="shared" si="12"/>
        <v>0</v>
      </c>
      <c r="K6" s="91">
        <f t="shared" si="12"/>
        <v>0</v>
      </c>
      <c r="L6" s="92">
        <f t="shared" si="12"/>
        <v>0</v>
      </c>
      <c r="M6" s="93">
        <f t="shared" si="12"/>
        <v>12</v>
      </c>
      <c r="N6" s="94">
        <f t="shared" si="12"/>
        <v>3</v>
      </c>
      <c r="O6" s="95">
        <f t="shared" si="12"/>
        <v>0</v>
      </c>
      <c r="P6" s="95">
        <f t="shared" si="12"/>
        <v>0</v>
      </c>
      <c r="Q6" s="96">
        <f t="shared" si="12"/>
        <v>0</v>
      </c>
      <c r="R6" s="97">
        <f t="shared" si="12"/>
        <v>0</v>
      </c>
      <c r="S6" s="97">
        <f t="shared" si="12"/>
        <v>0</v>
      </c>
      <c r="T6" s="97">
        <f t="shared" si="13"/>
        <v>0</v>
      </c>
      <c r="U6" s="97">
        <f t="shared" si="13"/>
        <v>0</v>
      </c>
      <c r="V6" s="98">
        <f t="shared" si="13"/>
        <v>0</v>
      </c>
      <c r="W6" s="99">
        <f t="shared" si="13"/>
        <v>0</v>
      </c>
      <c r="X6" s="99">
        <f t="shared" si="13"/>
        <v>0</v>
      </c>
      <c r="Y6" s="99">
        <f t="shared" si="13"/>
        <v>0</v>
      </c>
      <c r="Z6" s="99">
        <f t="shared" si="13"/>
        <v>0</v>
      </c>
      <c r="AA6" s="99">
        <f t="shared" si="13"/>
        <v>0</v>
      </c>
      <c r="AB6" s="99">
        <f t="shared" si="13"/>
        <v>0</v>
      </c>
      <c r="AC6" s="99">
        <f t="shared" si="13"/>
        <v>0</v>
      </c>
      <c r="AD6" s="99">
        <f t="shared" si="13"/>
        <v>0</v>
      </c>
      <c r="AE6" s="100">
        <f t="shared" si="14"/>
        <v>10.049999999999999</v>
      </c>
      <c r="AF6" s="101" t="s">
        <v>14</v>
      </c>
      <c r="AG6" s="102">
        <f t="shared" si="15"/>
        <v>1.1499999999999999</v>
      </c>
      <c r="AH6" s="103">
        <f t="shared" si="16"/>
        <v>8.8999999999999986</v>
      </c>
      <c r="AI6" s="101" t="s">
        <v>14</v>
      </c>
      <c r="AJ6" s="104">
        <f t="shared" si="17"/>
        <v>1.1499999999999999</v>
      </c>
      <c r="AK6" s="105">
        <f t="shared" si="18"/>
        <v>7.7499999999999982</v>
      </c>
      <c r="AL6" s="101" t="s">
        <v>14</v>
      </c>
      <c r="AM6" s="102">
        <f t="shared" si="19"/>
        <v>1.1499999999999999</v>
      </c>
      <c r="AN6" s="103">
        <f t="shared" si="20"/>
        <v>7.7499999999999982</v>
      </c>
      <c r="AO6" s="101" t="s">
        <v>2</v>
      </c>
      <c r="AP6" s="104">
        <f t="shared" si="21"/>
        <v>0</v>
      </c>
      <c r="AQ6" s="105">
        <f t="shared" si="22"/>
        <v>7.7499999999999982</v>
      </c>
      <c r="AR6" s="101" t="s">
        <v>2</v>
      </c>
      <c r="AS6" s="102">
        <f t="shared" si="23"/>
        <v>0</v>
      </c>
      <c r="AT6" s="103">
        <f t="shared" si="24"/>
        <v>7.7499999999999982</v>
      </c>
      <c r="AU6" s="101" t="s">
        <v>2</v>
      </c>
      <c r="AV6" s="104">
        <f t="shared" si="25"/>
        <v>0</v>
      </c>
      <c r="AW6" s="105">
        <f t="shared" si="26"/>
        <v>7.7499999999999982</v>
      </c>
      <c r="AX6" s="101" t="s">
        <v>13</v>
      </c>
      <c r="AY6" s="102">
        <f t="shared" si="27"/>
        <v>0</v>
      </c>
      <c r="AZ6" s="103">
        <f t="shared" si="28"/>
        <v>7.7499999999999982</v>
      </c>
      <c r="BA6" s="101" t="s">
        <v>13</v>
      </c>
      <c r="BB6" s="104">
        <f t="shared" si="29"/>
        <v>0</v>
      </c>
      <c r="BC6" s="105">
        <f t="shared" si="30"/>
        <v>7.7499999999999982</v>
      </c>
      <c r="BD6" s="101" t="s">
        <v>13</v>
      </c>
      <c r="BE6" s="102">
        <f t="shared" si="27"/>
        <v>0</v>
      </c>
      <c r="BF6" s="103">
        <f t="shared" si="31"/>
        <v>7.7499999999999982</v>
      </c>
      <c r="BG6" s="101" t="s">
        <v>13</v>
      </c>
      <c r="BH6" s="104">
        <f t="shared" si="29"/>
        <v>0</v>
      </c>
      <c r="BI6" s="105">
        <f t="shared" si="32"/>
        <v>7.7499999999999982</v>
      </c>
      <c r="BJ6" s="101" t="s">
        <v>13</v>
      </c>
      <c r="BK6" s="102">
        <f t="shared" ref="BK6" si="56">HLOOKUP(BJ6,VIENNOISERIES_PRIX,2,FALSE)</f>
        <v>0</v>
      </c>
      <c r="BL6" s="103">
        <f t="shared" si="34"/>
        <v>7.7499999999999982</v>
      </c>
      <c r="BM6" s="101" t="s">
        <v>13</v>
      </c>
      <c r="BN6" s="104">
        <f t="shared" ref="BN6" si="57">HLOOKUP(BM6,VIENNOISERIES_PRIX,2,FALSE)</f>
        <v>0</v>
      </c>
      <c r="BO6" s="105">
        <f t="shared" si="36"/>
        <v>7.7499999999999982</v>
      </c>
      <c r="BP6" s="101" t="s">
        <v>13</v>
      </c>
      <c r="BQ6" s="102">
        <f t="shared" ref="BQ6" si="58">HLOOKUP(BP6,VIENNOISERIES_PRIX,2,FALSE)</f>
        <v>0</v>
      </c>
      <c r="BR6" s="103">
        <f t="shared" si="38"/>
        <v>7.7499999999999982</v>
      </c>
      <c r="BS6" s="101" t="s">
        <v>13</v>
      </c>
      <c r="BT6" s="104">
        <f t="shared" ref="BT6" si="59">HLOOKUP(BS6,VIENNOISERIES_PRIX,2,FALSE)</f>
        <v>0</v>
      </c>
      <c r="BU6" s="105">
        <f t="shared" si="40"/>
        <v>7.7499999999999982</v>
      </c>
      <c r="BV6" s="101" t="s">
        <v>13</v>
      </c>
      <c r="BW6" s="102">
        <f t="shared" ref="BW6" si="60">HLOOKUP(BV6,VIENNOISERIES_PRIX,2,FALSE)</f>
        <v>0</v>
      </c>
      <c r="BX6" s="103">
        <f t="shared" si="42"/>
        <v>7.7499999999999982</v>
      </c>
      <c r="BY6" s="101" t="s">
        <v>13</v>
      </c>
      <c r="BZ6" s="104">
        <f t="shared" ref="BZ6" si="61">HLOOKUP(BY6,VIENNOISERIES_PRIX,2,FALSE)</f>
        <v>0</v>
      </c>
      <c r="CA6" s="105">
        <f t="shared" si="44"/>
        <v>7.7499999999999982</v>
      </c>
      <c r="CB6" s="101" t="s">
        <v>13</v>
      </c>
      <c r="CC6" s="102">
        <f t="shared" ref="CC6" si="62">HLOOKUP(CB6,VIENNOISERIES_PRIX,2,FALSE)</f>
        <v>0</v>
      </c>
      <c r="CD6" s="103">
        <f t="shared" si="46"/>
        <v>7.7499999999999982</v>
      </c>
      <c r="CE6" s="101" t="s">
        <v>13</v>
      </c>
      <c r="CF6" s="104">
        <f t="shared" ref="CF6" si="63">HLOOKUP(CE6,VIENNOISERIES_PRIX,2,FALSE)</f>
        <v>0</v>
      </c>
      <c r="CG6" s="64"/>
      <c r="CH6" s="64"/>
      <c r="CI6" s="64"/>
      <c r="CJ6" s="64"/>
      <c r="CK6" s="64"/>
      <c r="CL6" s="64"/>
      <c r="CM6" s="64"/>
      <c r="CN6" s="64"/>
      <c r="CO6" s="64"/>
      <c r="CP6" s="64"/>
      <c r="CQ6" s="64"/>
      <c r="CR6" s="64"/>
      <c r="CS6" s="64"/>
      <c r="CT6" s="64"/>
      <c r="CU6" s="64"/>
      <c r="CV6" s="64"/>
      <c r="CW6" s="64"/>
      <c r="CX6" s="64"/>
      <c r="CY6" s="64"/>
      <c r="CZ6" s="64"/>
      <c r="DA6" s="64"/>
      <c r="DB6" s="64"/>
      <c r="DC6" s="64"/>
      <c r="DD6" s="64"/>
      <c r="DE6" s="64"/>
      <c r="DF6" s="64"/>
      <c r="DG6" s="64"/>
      <c r="DH6" s="64"/>
      <c r="DI6" s="64"/>
      <c r="DJ6" s="64"/>
      <c r="DK6" s="64"/>
      <c r="DL6" s="64"/>
      <c r="DM6" s="64"/>
      <c r="DN6" s="64"/>
      <c r="DO6" s="64"/>
      <c r="DP6" s="64"/>
      <c r="DQ6" s="64"/>
      <c r="DR6" s="64"/>
      <c r="DS6" s="64"/>
      <c r="DT6" s="64"/>
      <c r="DU6" s="64"/>
      <c r="DV6" s="64"/>
      <c r="DW6" s="64"/>
      <c r="DX6" s="64"/>
      <c r="DY6" s="64"/>
      <c r="DZ6" s="64"/>
      <c r="EA6" s="64"/>
      <c r="EB6" s="64"/>
      <c r="EC6" s="64"/>
      <c r="ED6" s="64"/>
      <c r="EE6" s="64"/>
      <c r="EF6" s="64"/>
      <c r="EG6" s="64"/>
      <c r="EH6" s="64"/>
      <c r="EI6" s="64"/>
      <c r="EJ6" s="64"/>
      <c r="EK6" s="64"/>
      <c r="EL6" s="64"/>
      <c r="EM6" s="64"/>
      <c r="EN6" s="64"/>
      <c r="EO6" s="64"/>
      <c r="EP6" s="64"/>
      <c r="EQ6" s="64"/>
      <c r="ER6" s="64"/>
      <c r="ES6" s="64"/>
      <c r="ET6" s="64"/>
      <c r="EU6" s="64"/>
      <c r="EV6" s="64"/>
      <c r="EW6" s="64"/>
      <c r="EX6" s="64"/>
      <c r="EY6" s="64"/>
      <c r="EZ6" s="64"/>
      <c r="FA6" s="64"/>
      <c r="FB6" s="64"/>
      <c r="FC6" s="64"/>
      <c r="FD6" s="64"/>
      <c r="FE6" s="64"/>
      <c r="FF6" s="64"/>
      <c r="FG6" s="64"/>
      <c r="FH6" s="64"/>
      <c r="FI6" s="64"/>
      <c r="FJ6" s="64"/>
      <c r="FK6" s="64"/>
      <c r="FL6" s="64"/>
      <c r="FM6" s="64"/>
      <c r="FN6" s="64"/>
      <c r="FO6" s="64"/>
      <c r="FP6" s="64"/>
      <c r="FQ6" s="64"/>
      <c r="FR6" s="64"/>
      <c r="FS6" s="64"/>
      <c r="FT6" s="64"/>
      <c r="FU6" s="64"/>
      <c r="FV6" s="64"/>
      <c r="FW6" s="64"/>
      <c r="FX6" s="64"/>
      <c r="FY6" s="64"/>
      <c r="FZ6" s="64"/>
      <c r="GA6" s="64"/>
      <c r="GB6" s="64"/>
      <c r="GC6" s="64"/>
      <c r="GD6" s="64"/>
      <c r="GE6" s="64"/>
      <c r="GF6" s="64"/>
      <c r="GG6" s="64"/>
      <c r="GH6" s="64"/>
      <c r="GI6" s="64"/>
      <c r="GJ6" s="64"/>
      <c r="GK6" s="64"/>
      <c r="GL6" s="64"/>
      <c r="GM6" s="64"/>
      <c r="GN6" s="64"/>
      <c r="GO6" s="64"/>
      <c r="GP6" s="64"/>
      <c r="GQ6" s="64"/>
      <c r="GR6" s="64"/>
      <c r="GS6" s="64"/>
      <c r="GT6" s="64"/>
      <c r="GU6" s="64"/>
      <c r="GV6" s="64"/>
      <c r="GW6" s="64"/>
      <c r="GX6" s="64"/>
      <c r="GY6" s="64"/>
      <c r="GZ6" s="64"/>
      <c r="HA6" s="64"/>
      <c r="HB6" s="64"/>
      <c r="HC6" s="64"/>
      <c r="HD6" s="64"/>
      <c r="HE6" s="64"/>
      <c r="HF6" s="64"/>
      <c r="HG6" s="64"/>
      <c r="HH6" s="64"/>
    </row>
    <row r="7" spans="1:216" ht="21.75" thickTop="1" thickBot="1" x14ac:dyDescent="0.35">
      <c r="A7" s="106"/>
      <c r="B7" s="87">
        <f>'[1]AUBRAS Michael'!B5</f>
        <v>0</v>
      </c>
      <c r="C7" s="88">
        <f>'[1]AUBRAS Michael'!C5</f>
        <v>0</v>
      </c>
      <c r="D7" s="89">
        <f t="shared" si="12"/>
        <v>2</v>
      </c>
      <c r="E7" s="90">
        <f t="shared" si="12"/>
        <v>0</v>
      </c>
      <c r="F7" s="90">
        <f t="shared" si="12"/>
        <v>0</v>
      </c>
      <c r="G7" s="91">
        <f t="shared" si="12"/>
        <v>0</v>
      </c>
      <c r="H7" s="91">
        <f t="shared" si="12"/>
        <v>0</v>
      </c>
      <c r="I7" s="91">
        <f t="shared" si="12"/>
        <v>0</v>
      </c>
      <c r="J7" s="91">
        <f t="shared" si="12"/>
        <v>0</v>
      </c>
      <c r="K7" s="91">
        <f t="shared" si="12"/>
        <v>0</v>
      </c>
      <c r="L7" s="92">
        <f t="shared" si="12"/>
        <v>0</v>
      </c>
      <c r="M7" s="93">
        <f t="shared" si="12"/>
        <v>16</v>
      </c>
      <c r="N7" s="94">
        <f t="shared" si="12"/>
        <v>0</v>
      </c>
      <c r="O7" s="95">
        <f t="shared" si="12"/>
        <v>0</v>
      </c>
      <c r="P7" s="95">
        <f t="shared" si="12"/>
        <v>0</v>
      </c>
      <c r="Q7" s="96">
        <f t="shared" si="12"/>
        <v>0</v>
      </c>
      <c r="R7" s="97">
        <f t="shared" si="12"/>
        <v>0</v>
      </c>
      <c r="S7" s="97">
        <f t="shared" si="12"/>
        <v>0</v>
      </c>
      <c r="T7" s="97">
        <f t="shared" si="13"/>
        <v>0</v>
      </c>
      <c r="U7" s="97">
        <f t="shared" si="13"/>
        <v>0</v>
      </c>
      <c r="V7" s="98">
        <f t="shared" si="13"/>
        <v>0</v>
      </c>
      <c r="W7" s="99">
        <f t="shared" si="13"/>
        <v>0</v>
      </c>
      <c r="X7" s="99">
        <f t="shared" si="13"/>
        <v>0</v>
      </c>
      <c r="Y7" s="99">
        <f t="shared" si="13"/>
        <v>0</v>
      </c>
      <c r="Z7" s="99">
        <f t="shared" si="13"/>
        <v>0</v>
      </c>
      <c r="AA7" s="99">
        <f t="shared" si="13"/>
        <v>0</v>
      </c>
      <c r="AB7" s="99">
        <f t="shared" si="13"/>
        <v>0</v>
      </c>
      <c r="AC7" s="99">
        <f t="shared" si="13"/>
        <v>0</v>
      </c>
      <c r="AD7" s="99">
        <f t="shared" si="13"/>
        <v>0</v>
      </c>
      <c r="AE7" s="100">
        <f t="shared" si="14"/>
        <v>0</v>
      </c>
      <c r="AF7" s="101" t="s">
        <v>13</v>
      </c>
      <c r="AG7" s="102">
        <f t="shared" si="15"/>
        <v>0</v>
      </c>
      <c r="AH7" s="103">
        <f t="shared" si="16"/>
        <v>0</v>
      </c>
      <c r="AI7" s="101" t="s">
        <v>13</v>
      </c>
      <c r="AJ7" s="104">
        <f t="shared" si="17"/>
        <v>0</v>
      </c>
      <c r="AK7" s="105">
        <f t="shared" si="18"/>
        <v>0</v>
      </c>
      <c r="AL7" s="101" t="s">
        <v>13</v>
      </c>
      <c r="AM7" s="102">
        <f t="shared" si="19"/>
        <v>0</v>
      </c>
      <c r="AN7" s="103">
        <f t="shared" si="20"/>
        <v>0</v>
      </c>
      <c r="AO7" s="101" t="s">
        <v>2</v>
      </c>
      <c r="AP7" s="104">
        <f t="shared" si="21"/>
        <v>0</v>
      </c>
      <c r="AQ7" s="105">
        <f t="shared" si="22"/>
        <v>0</v>
      </c>
      <c r="AR7" s="101" t="s">
        <v>13</v>
      </c>
      <c r="AS7" s="102">
        <f t="shared" si="23"/>
        <v>0</v>
      </c>
      <c r="AT7" s="103">
        <f t="shared" si="24"/>
        <v>0</v>
      </c>
      <c r="AU7" s="101" t="s">
        <v>2</v>
      </c>
      <c r="AV7" s="104">
        <f t="shared" si="25"/>
        <v>0</v>
      </c>
      <c r="AW7" s="105">
        <f t="shared" si="26"/>
        <v>0</v>
      </c>
      <c r="AX7" s="101" t="s">
        <v>13</v>
      </c>
      <c r="AY7" s="102">
        <f t="shared" si="27"/>
        <v>0</v>
      </c>
      <c r="AZ7" s="103">
        <f t="shared" si="28"/>
        <v>0</v>
      </c>
      <c r="BA7" s="101" t="s">
        <v>13</v>
      </c>
      <c r="BB7" s="104">
        <f t="shared" si="29"/>
        <v>0</v>
      </c>
      <c r="BC7" s="105">
        <f t="shared" si="30"/>
        <v>0</v>
      </c>
      <c r="BD7" s="101" t="s">
        <v>13</v>
      </c>
      <c r="BE7" s="102">
        <f t="shared" si="27"/>
        <v>0</v>
      </c>
      <c r="BF7" s="103">
        <f t="shared" si="31"/>
        <v>0</v>
      </c>
      <c r="BG7" s="101" t="s">
        <v>13</v>
      </c>
      <c r="BH7" s="104">
        <f t="shared" si="29"/>
        <v>0</v>
      </c>
      <c r="BI7" s="105">
        <f t="shared" si="32"/>
        <v>0</v>
      </c>
      <c r="BJ7" s="101" t="s">
        <v>13</v>
      </c>
      <c r="BK7" s="102">
        <f t="shared" ref="BK7" si="64">HLOOKUP(BJ7,VIENNOISERIES_PRIX,2,FALSE)</f>
        <v>0</v>
      </c>
      <c r="BL7" s="103">
        <f t="shared" si="34"/>
        <v>0</v>
      </c>
      <c r="BM7" s="101" t="s">
        <v>13</v>
      </c>
      <c r="BN7" s="104">
        <f t="shared" ref="BN7" si="65">HLOOKUP(BM7,VIENNOISERIES_PRIX,2,FALSE)</f>
        <v>0</v>
      </c>
      <c r="BO7" s="105">
        <f t="shared" si="36"/>
        <v>0</v>
      </c>
      <c r="BP7" s="101" t="s">
        <v>13</v>
      </c>
      <c r="BQ7" s="102">
        <f t="shared" ref="BQ7" si="66">HLOOKUP(BP7,VIENNOISERIES_PRIX,2,FALSE)</f>
        <v>0</v>
      </c>
      <c r="BR7" s="103">
        <f t="shared" si="38"/>
        <v>0</v>
      </c>
      <c r="BS7" s="101" t="s">
        <v>13</v>
      </c>
      <c r="BT7" s="104">
        <f t="shared" ref="BT7" si="67">HLOOKUP(BS7,VIENNOISERIES_PRIX,2,FALSE)</f>
        <v>0</v>
      </c>
      <c r="BU7" s="105">
        <f t="shared" si="40"/>
        <v>0</v>
      </c>
      <c r="BV7" s="101" t="s">
        <v>13</v>
      </c>
      <c r="BW7" s="102">
        <f t="shared" ref="BW7" si="68">HLOOKUP(BV7,VIENNOISERIES_PRIX,2,FALSE)</f>
        <v>0</v>
      </c>
      <c r="BX7" s="103">
        <f t="shared" si="42"/>
        <v>0</v>
      </c>
      <c r="BY7" s="101" t="s">
        <v>13</v>
      </c>
      <c r="BZ7" s="104">
        <f t="shared" ref="BZ7" si="69">HLOOKUP(BY7,VIENNOISERIES_PRIX,2,FALSE)</f>
        <v>0</v>
      </c>
      <c r="CA7" s="105">
        <f t="shared" si="44"/>
        <v>0</v>
      </c>
      <c r="CB7" s="101" t="s">
        <v>13</v>
      </c>
      <c r="CC7" s="102">
        <f t="shared" ref="CC7" si="70">HLOOKUP(CB7,VIENNOISERIES_PRIX,2,FALSE)</f>
        <v>0</v>
      </c>
      <c r="CD7" s="103">
        <f t="shared" si="46"/>
        <v>0</v>
      </c>
      <c r="CE7" s="101" t="s">
        <v>13</v>
      </c>
      <c r="CF7" s="104">
        <f t="shared" ref="CF7" si="71">HLOOKUP(CE7,VIENNOISERIES_PRIX,2,FALSE)</f>
        <v>0</v>
      </c>
      <c r="CG7" s="64"/>
      <c r="CH7" s="64"/>
      <c r="CI7" s="64"/>
      <c r="CJ7" s="64"/>
      <c r="CK7" s="64"/>
      <c r="CL7" s="64"/>
      <c r="CM7" s="64"/>
      <c r="CN7" s="64"/>
      <c r="CO7" s="64"/>
      <c r="CP7" s="64"/>
      <c r="CQ7" s="64"/>
      <c r="CR7" s="64"/>
      <c r="CS7" s="64"/>
      <c r="CT7" s="64"/>
      <c r="CU7" s="64"/>
      <c r="CV7" s="64"/>
      <c r="CW7" s="64"/>
      <c r="CX7" s="64"/>
      <c r="CY7" s="64"/>
      <c r="CZ7" s="64"/>
      <c r="DA7" s="64"/>
      <c r="DB7" s="64"/>
      <c r="DC7" s="64"/>
      <c r="DD7" s="64"/>
      <c r="DE7" s="64"/>
      <c r="DF7" s="64"/>
      <c r="DG7" s="64"/>
      <c r="DH7" s="64"/>
      <c r="DI7" s="64"/>
      <c r="DJ7" s="64"/>
      <c r="DK7" s="64"/>
      <c r="DL7" s="64"/>
      <c r="DM7" s="64"/>
      <c r="DN7" s="64"/>
      <c r="DO7" s="64"/>
      <c r="DP7" s="64"/>
      <c r="DQ7" s="64"/>
      <c r="DR7" s="64"/>
      <c r="DS7" s="64"/>
      <c r="DT7" s="64"/>
      <c r="DU7" s="64"/>
      <c r="DV7" s="64"/>
      <c r="DW7" s="64"/>
      <c r="DX7" s="64"/>
      <c r="DY7" s="64"/>
      <c r="DZ7" s="64"/>
      <c r="EA7" s="64"/>
      <c r="EB7" s="64"/>
      <c r="EC7" s="64"/>
      <c r="ED7" s="64"/>
      <c r="EE7" s="64"/>
      <c r="EF7" s="64"/>
      <c r="EG7" s="64"/>
      <c r="EH7" s="64"/>
      <c r="EI7" s="64"/>
      <c r="EJ7" s="64"/>
      <c r="EK7" s="64"/>
      <c r="EL7" s="64"/>
      <c r="EM7" s="64"/>
      <c r="EN7" s="64"/>
      <c r="EO7" s="64"/>
      <c r="EP7" s="64"/>
      <c r="EQ7" s="64"/>
      <c r="ER7" s="64"/>
      <c r="ES7" s="64"/>
      <c r="ET7" s="64"/>
      <c r="EU7" s="64"/>
      <c r="EV7" s="64"/>
      <c r="EW7" s="64"/>
      <c r="EX7" s="64"/>
      <c r="EY7" s="64"/>
      <c r="EZ7" s="64"/>
      <c r="FA7" s="64"/>
      <c r="FB7" s="64"/>
      <c r="FC7" s="64"/>
      <c r="FD7" s="64"/>
      <c r="FE7" s="64"/>
      <c r="FF7" s="64"/>
      <c r="FG7" s="64"/>
      <c r="FH7" s="64"/>
      <c r="FI7" s="64"/>
      <c r="FJ7" s="64"/>
      <c r="FK7" s="64"/>
      <c r="FL7" s="64"/>
      <c r="FM7" s="64"/>
      <c r="FN7" s="64"/>
      <c r="FO7" s="64"/>
      <c r="FP7" s="64"/>
      <c r="FQ7" s="64"/>
      <c r="FR7" s="64"/>
      <c r="FS7" s="64"/>
      <c r="FT7" s="64"/>
      <c r="FU7" s="64"/>
      <c r="FV7" s="64"/>
      <c r="FW7" s="64"/>
      <c r="FX7" s="64"/>
      <c r="FY7" s="64"/>
      <c r="FZ7" s="64"/>
      <c r="GA7" s="64"/>
      <c r="GB7" s="64"/>
      <c r="GC7" s="64"/>
      <c r="GD7" s="64"/>
      <c r="GE7" s="64"/>
      <c r="GF7" s="64"/>
      <c r="GG7" s="64"/>
      <c r="GH7" s="64"/>
      <c r="GI7" s="64"/>
      <c r="GJ7" s="64"/>
      <c r="GK7" s="64"/>
      <c r="GL7" s="64"/>
      <c r="GM7" s="64"/>
      <c r="GN7" s="64"/>
      <c r="GO7" s="64"/>
      <c r="GP7" s="64"/>
      <c r="GQ7" s="64"/>
      <c r="GR7" s="64"/>
      <c r="GS7" s="64"/>
      <c r="GT7" s="64"/>
      <c r="GU7" s="64"/>
      <c r="GV7" s="64"/>
      <c r="GW7" s="64"/>
      <c r="GX7" s="64"/>
      <c r="GY7" s="64"/>
      <c r="GZ7" s="64"/>
      <c r="HA7" s="64"/>
      <c r="HB7" s="64"/>
      <c r="HC7" s="64"/>
      <c r="HD7" s="64"/>
      <c r="HE7" s="64"/>
      <c r="HF7" s="64"/>
      <c r="HG7" s="64"/>
      <c r="HH7" s="64"/>
    </row>
    <row r="8" spans="1:216" ht="21.75" thickTop="1" thickBot="1" x14ac:dyDescent="0.35">
      <c r="A8" s="106"/>
      <c r="B8" s="87">
        <f>'[1]BAESA Cédric'!B4</f>
        <v>43766</v>
      </c>
      <c r="C8" s="88">
        <f>'[1]BAESA Cédric'!C4-1.5</f>
        <v>5.5</v>
      </c>
      <c r="D8" s="89">
        <f t="shared" si="12"/>
        <v>4</v>
      </c>
      <c r="E8" s="90">
        <f>COUNTIF($AE8:$UG8,E$2)</f>
        <v>0</v>
      </c>
      <c r="F8" s="90">
        <f t="shared" si="12"/>
        <v>0</v>
      </c>
      <c r="G8" s="91">
        <f t="shared" si="12"/>
        <v>0</v>
      </c>
      <c r="H8" s="91">
        <f t="shared" si="12"/>
        <v>0</v>
      </c>
      <c r="I8" s="91">
        <f t="shared" si="12"/>
        <v>0</v>
      </c>
      <c r="J8" s="91">
        <f t="shared" si="12"/>
        <v>0</v>
      </c>
      <c r="K8" s="91">
        <f t="shared" si="12"/>
        <v>0</v>
      </c>
      <c r="L8" s="92">
        <f t="shared" si="12"/>
        <v>0</v>
      </c>
      <c r="M8" s="93">
        <f t="shared" si="12"/>
        <v>12</v>
      </c>
      <c r="N8" s="94">
        <f t="shared" si="12"/>
        <v>0</v>
      </c>
      <c r="O8" s="95">
        <f t="shared" si="12"/>
        <v>2</v>
      </c>
      <c r="P8" s="95">
        <f t="shared" si="12"/>
        <v>0</v>
      </c>
      <c r="Q8" s="96">
        <f t="shared" si="12"/>
        <v>0</v>
      </c>
      <c r="R8" s="97">
        <f t="shared" si="12"/>
        <v>0</v>
      </c>
      <c r="S8" s="97">
        <f t="shared" si="12"/>
        <v>0</v>
      </c>
      <c r="T8" s="97">
        <f t="shared" si="13"/>
        <v>0</v>
      </c>
      <c r="U8" s="97">
        <f t="shared" si="13"/>
        <v>0</v>
      </c>
      <c r="V8" s="98">
        <f t="shared" si="13"/>
        <v>0</v>
      </c>
      <c r="W8" s="99">
        <f t="shared" si="13"/>
        <v>0</v>
      </c>
      <c r="X8" s="99">
        <f t="shared" si="13"/>
        <v>0</v>
      </c>
      <c r="Y8" s="99">
        <f t="shared" si="13"/>
        <v>0</v>
      </c>
      <c r="Z8" s="99">
        <f t="shared" si="13"/>
        <v>0</v>
      </c>
      <c r="AA8" s="99">
        <f t="shared" si="13"/>
        <v>0</v>
      </c>
      <c r="AB8" s="99">
        <f t="shared" si="13"/>
        <v>0</v>
      </c>
      <c r="AC8" s="99">
        <f t="shared" si="13"/>
        <v>0</v>
      </c>
      <c r="AD8" s="99">
        <f t="shared" si="13"/>
        <v>0</v>
      </c>
      <c r="AE8" s="100">
        <f t="shared" si="14"/>
        <v>2.85</v>
      </c>
      <c r="AF8" s="101" t="s">
        <v>4</v>
      </c>
      <c r="AG8" s="102">
        <f t="shared" si="15"/>
        <v>2.65</v>
      </c>
      <c r="AH8" s="103">
        <f t="shared" si="16"/>
        <v>2.85</v>
      </c>
      <c r="AI8" s="101" t="s">
        <v>2</v>
      </c>
      <c r="AJ8" s="104">
        <f t="shared" si="17"/>
        <v>0</v>
      </c>
      <c r="AK8" s="105">
        <f t="shared" si="18"/>
        <v>2.85</v>
      </c>
      <c r="AL8" s="101" t="s">
        <v>2</v>
      </c>
      <c r="AM8" s="102">
        <f t="shared" si="19"/>
        <v>0</v>
      </c>
      <c r="AN8" s="103">
        <f t="shared" si="20"/>
        <v>2.85</v>
      </c>
      <c r="AO8" s="101" t="s">
        <v>2</v>
      </c>
      <c r="AP8" s="104">
        <f t="shared" si="21"/>
        <v>0</v>
      </c>
      <c r="AQ8" s="105">
        <f t="shared" si="22"/>
        <v>0.20000000000000018</v>
      </c>
      <c r="AR8" s="101" t="s">
        <v>4</v>
      </c>
      <c r="AS8" s="102">
        <f t="shared" si="23"/>
        <v>2.65</v>
      </c>
      <c r="AT8" s="103">
        <f t="shared" si="24"/>
        <v>0.20000000000000018</v>
      </c>
      <c r="AU8" s="101" t="s">
        <v>2</v>
      </c>
      <c r="AV8" s="104">
        <f t="shared" si="25"/>
        <v>0</v>
      </c>
      <c r="AW8" s="105">
        <f t="shared" si="26"/>
        <v>0.20000000000000018</v>
      </c>
      <c r="AX8" s="101" t="s">
        <v>13</v>
      </c>
      <c r="AY8" s="102">
        <f t="shared" si="27"/>
        <v>0</v>
      </c>
      <c r="AZ8" s="103">
        <f t="shared" si="28"/>
        <v>0.20000000000000018</v>
      </c>
      <c r="BA8" s="101" t="s">
        <v>13</v>
      </c>
      <c r="BB8" s="104">
        <f t="shared" si="29"/>
        <v>0</v>
      </c>
      <c r="BC8" s="105">
        <f t="shared" si="30"/>
        <v>0.20000000000000018</v>
      </c>
      <c r="BD8" s="101" t="s">
        <v>13</v>
      </c>
      <c r="BE8" s="102">
        <f t="shared" si="27"/>
        <v>0</v>
      </c>
      <c r="BF8" s="103">
        <f t="shared" si="31"/>
        <v>0.20000000000000018</v>
      </c>
      <c r="BG8" s="101" t="s">
        <v>13</v>
      </c>
      <c r="BH8" s="104">
        <f t="shared" si="29"/>
        <v>0</v>
      </c>
      <c r="BI8" s="105">
        <f t="shared" si="32"/>
        <v>0.20000000000000018</v>
      </c>
      <c r="BJ8" s="101" t="s">
        <v>13</v>
      </c>
      <c r="BK8" s="102">
        <f t="shared" ref="BK8" si="72">HLOOKUP(BJ8,VIENNOISERIES_PRIX,2,FALSE)</f>
        <v>0</v>
      </c>
      <c r="BL8" s="103">
        <f t="shared" si="34"/>
        <v>0.20000000000000018</v>
      </c>
      <c r="BM8" s="101" t="s">
        <v>13</v>
      </c>
      <c r="BN8" s="104">
        <f t="shared" ref="BN8" si="73">HLOOKUP(BM8,VIENNOISERIES_PRIX,2,FALSE)</f>
        <v>0</v>
      </c>
      <c r="BO8" s="105">
        <f t="shared" si="36"/>
        <v>0.20000000000000018</v>
      </c>
      <c r="BP8" s="101" t="s">
        <v>13</v>
      </c>
      <c r="BQ8" s="102">
        <f t="shared" ref="BQ8" si="74">HLOOKUP(BP8,VIENNOISERIES_PRIX,2,FALSE)</f>
        <v>0</v>
      </c>
      <c r="BR8" s="103">
        <f t="shared" si="38"/>
        <v>0.20000000000000018</v>
      </c>
      <c r="BS8" s="101" t="s">
        <v>13</v>
      </c>
      <c r="BT8" s="104">
        <f t="shared" ref="BT8" si="75">HLOOKUP(BS8,VIENNOISERIES_PRIX,2,FALSE)</f>
        <v>0</v>
      </c>
      <c r="BU8" s="105">
        <f t="shared" si="40"/>
        <v>0.20000000000000018</v>
      </c>
      <c r="BV8" s="101" t="s">
        <v>13</v>
      </c>
      <c r="BW8" s="102">
        <f t="shared" ref="BW8" si="76">HLOOKUP(BV8,VIENNOISERIES_PRIX,2,FALSE)</f>
        <v>0</v>
      </c>
      <c r="BX8" s="103">
        <f t="shared" si="42"/>
        <v>0.20000000000000018</v>
      </c>
      <c r="BY8" s="101" t="s">
        <v>13</v>
      </c>
      <c r="BZ8" s="104">
        <f t="shared" ref="BZ8" si="77">HLOOKUP(BY8,VIENNOISERIES_PRIX,2,FALSE)</f>
        <v>0</v>
      </c>
      <c r="CA8" s="105">
        <f t="shared" si="44"/>
        <v>0.20000000000000018</v>
      </c>
      <c r="CB8" s="101" t="s">
        <v>13</v>
      </c>
      <c r="CC8" s="102">
        <f t="shared" ref="CC8" si="78">HLOOKUP(CB8,VIENNOISERIES_PRIX,2,FALSE)</f>
        <v>0</v>
      </c>
      <c r="CD8" s="103">
        <f t="shared" si="46"/>
        <v>0.20000000000000018</v>
      </c>
      <c r="CE8" s="101" t="s">
        <v>13</v>
      </c>
      <c r="CF8" s="104">
        <f t="shared" ref="CF8" si="79">HLOOKUP(CE8,VIENNOISERIES_PRIX,2,FALSE)</f>
        <v>0</v>
      </c>
      <c r="CG8" s="64"/>
      <c r="CH8" s="64"/>
      <c r="CI8" s="64"/>
      <c r="CJ8" s="64"/>
      <c r="CK8" s="64"/>
      <c r="CL8" s="64"/>
      <c r="CM8" s="64"/>
      <c r="CN8" s="64"/>
      <c r="CO8" s="64"/>
      <c r="CP8" s="64"/>
      <c r="CQ8" s="64"/>
      <c r="CR8" s="64"/>
      <c r="CS8" s="64"/>
      <c r="CT8" s="64"/>
      <c r="CU8" s="64"/>
      <c r="CV8" s="64"/>
      <c r="CW8" s="64"/>
      <c r="CX8" s="64"/>
      <c r="CY8" s="64"/>
      <c r="CZ8" s="64"/>
      <c r="DA8" s="64"/>
      <c r="DB8" s="64"/>
      <c r="DC8" s="64"/>
      <c r="DD8" s="64"/>
      <c r="DE8" s="64"/>
      <c r="DF8" s="64"/>
      <c r="DG8" s="64"/>
      <c r="DH8" s="64"/>
      <c r="DI8" s="64"/>
      <c r="DJ8" s="64"/>
      <c r="DK8" s="64"/>
      <c r="DL8" s="64"/>
      <c r="DM8" s="64"/>
      <c r="DN8" s="64"/>
      <c r="DO8" s="64"/>
      <c r="DP8" s="64"/>
      <c r="DQ8" s="64"/>
      <c r="DR8" s="64"/>
      <c r="DS8" s="64"/>
      <c r="DT8" s="64"/>
      <c r="DU8" s="64"/>
      <c r="DV8" s="64"/>
      <c r="DW8" s="64"/>
      <c r="DX8" s="64"/>
      <c r="DY8" s="64"/>
      <c r="DZ8" s="64"/>
      <c r="EA8" s="64"/>
      <c r="EB8" s="64"/>
      <c r="EC8" s="64"/>
      <c r="ED8" s="64"/>
      <c r="EE8" s="64"/>
      <c r="EF8" s="64"/>
      <c r="EG8" s="64"/>
      <c r="EH8" s="64"/>
      <c r="EI8" s="64"/>
      <c r="EJ8" s="64"/>
      <c r="EK8" s="64"/>
      <c r="EL8" s="64"/>
      <c r="EM8" s="64"/>
      <c r="EN8" s="64"/>
      <c r="EO8" s="64"/>
      <c r="EP8" s="64"/>
      <c r="EQ8" s="64"/>
      <c r="ER8" s="64"/>
      <c r="ES8" s="64"/>
      <c r="ET8" s="64"/>
      <c r="EU8" s="64"/>
      <c r="EV8" s="64"/>
      <c r="EW8" s="64"/>
      <c r="EX8" s="64"/>
      <c r="EY8" s="64"/>
      <c r="EZ8" s="64"/>
      <c r="FA8" s="64"/>
      <c r="FB8" s="64"/>
      <c r="FC8" s="64"/>
      <c r="FD8" s="64"/>
      <c r="FE8" s="64"/>
      <c r="FF8" s="64"/>
      <c r="FG8" s="64"/>
      <c r="FH8" s="64"/>
      <c r="FI8" s="64"/>
      <c r="FJ8" s="64"/>
      <c r="FK8" s="64"/>
      <c r="FL8" s="64"/>
      <c r="FM8" s="64"/>
      <c r="FN8" s="64"/>
      <c r="FO8" s="64"/>
      <c r="FP8" s="64"/>
      <c r="FQ8" s="64"/>
      <c r="FR8" s="64"/>
      <c r="FS8" s="64"/>
      <c r="FT8" s="64"/>
      <c r="FU8" s="64"/>
      <c r="FV8" s="64"/>
      <c r="FW8" s="64"/>
      <c r="FX8" s="64"/>
      <c r="FY8" s="64"/>
      <c r="FZ8" s="64"/>
      <c r="GA8" s="64"/>
      <c r="GB8" s="64"/>
      <c r="GC8" s="64"/>
      <c r="GD8" s="64"/>
      <c r="GE8" s="64"/>
      <c r="GF8" s="64"/>
      <c r="GG8" s="64"/>
      <c r="GH8" s="64"/>
      <c r="GI8" s="64"/>
      <c r="GJ8" s="64"/>
      <c r="GK8" s="64"/>
      <c r="GL8" s="64"/>
      <c r="GM8" s="64"/>
      <c r="GN8" s="64"/>
      <c r="GO8" s="64"/>
      <c r="GP8" s="64"/>
      <c r="GQ8" s="64"/>
      <c r="GR8" s="64"/>
      <c r="GS8" s="64"/>
      <c r="GT8" s="64"/>
      <c r="GU8" s="64"/>
      <c r="GV8" s="64"/>
      <c r="GW8" s="64"/>
      <c r="GX8" s="64"/>
      <c r="GY8" s="64"/>
      <c r="GZ8" s="64"/>
      <c r="HA8" s="64"/>
      <c r="HB8" s="64"/>
      <c r="HC8" s="64"/>
      <c r="HD8" s="64"/>
      <c r="HE8" s="64"/>
      <c r="HF8" s="64"/>
      <c r="HG8" s="64"/>
      <c r="HH8" s="64"/>
    </row>
    <row r="9" spans="1:216" ht="21.75" thickTop="1" thickBot="1" x14ac:dyDescent="0.35">
      <c r="A9" s="106"/>
      <c r="B9" s="87">
        <f>'[1]BALZAN Geoffrey'!B4</f>
        <v>43374</v>
      </c>
      <c r="C9" s="88">
        <f>'[1]BALZAN Geoffrey'!C4-6.3</f>
        <v>3.7</v>
      </c>
      <c r="D9" s="89">
        <f t="shared" si="12"/>
        <v>3</v>
      </c>
      <c r="E9" s="90">
        <f t="shared" si="12"/>
        <v>0</v>
      </c>
      <c r="F9" s="90">
        <f t="shared" si="12"/>
        <v>0</v>
      </c>
      <c r="G9" s="91">
        <f t="shared" si="12"/>
        <v>0</v>
      </c>
      <c r="H9" s="91">
        <f t="shared" si="12"/>
        <v>3</v>
      </c>
      <c r="I9" s="91">
        <f t="shared" si="12"/>
        <v>0</v>
      </c>
      <c r="J9" s="91">
        <f t="shared" si="12"/>
        <v>0</v>
      </c>
      <c r="K9" s="91">
        <f t="shared" si="12"/>
        <v>0</v>
      </c>
      <c r="L9" s="92">
        <f t="shared" si="12"/>
        <v>0</v>
      </c>
      <c r="M9" s="93">
        <f t="shared" si="12"/>
        <v>12</v>
      </c>
      <c r="N9" s="94">
        <f t="shared" si="12"/>
        <v>0</v>
      </c>
      <c r="O9" s="95">
        <f t="shared" si="12"/>
        <v>0</v>
      </c>
      <c r="P9" s="95">
        <f t="shared" si="12"/>
        <v>0</v>
      </c>
      <c r="Q9" s="96">
        <f t="shared" si="12"/>
        <v>0</v>
      </c>
      <c r="R9" s="97">
        <f t="shared" si="12"/>
        <v>0</v>
      </c>
      <c r="S9" s="97">
        <f t="shared" si="12"/>
        <v>0</v>
      </c>
      <c r="T9" s="97">
        <f t="shared" si="13"/>
        <v>0</v>
      </c>
      <c r="U9" s="97">
        <f t="shared" si="13"/>
        <v>0</v>
      </c>
      <c r="V9" s="98">
        <f t="shared" si="13"/>
        <v>0</v>
      </c>
      <c r="W9" s="99">
        <f t="shared" si="13"/>
        <v>0</v>
      </c>
      <c r="X9" s="99">
        <f t="shared" si="13"/>
        <v>0</v>
      </c>
      <c r="Y9" s="99">
        <f t="shared" si="13"/>
        <v>0</v>
      </c>
      <c r="Z9" s="99">
        <f t="shared" si="13"/>
        <v>0</v>
      </c>
      <c r="AA9" s="99">
        <f t="shared" si="13"/>
        <v>0</v>
      </c>
      <c r="AB9" s="99">
        <f t="shared" si="13"/>
        <v>0</v>
      </c>
      <c r="AC9" s="99">
        <f t="shared" si="13"/>
        <v>0</v>
      </c>
      <c r="AD9" s="99">
        <f t="shared" si="13"/>
        <v>0</v>
      </c>
      <c r="AE9" s="100">
        <f t="shared" si="14"/>
        <v>2.6500000000000004</v>
      </c>
      <c r="AF9" s="101" t="s">
        <v>9</v>
      </c>
      <c r="AG9" s="102">
        <f t="shared" si="15"/>
        <v>1.05</v>
      </c>
      <c r="AH9" s="103">
        <f t="shared" si="16"/>
        <v>1.6000000000000003</v>
      </c>
      <c r="AI9" s="101" t="s">
        <v>9</v>
      </c>
      <c r="AJ9" s="104">
        <f t="shared" si="17"/>
        <v>1.05</v>
      </c>
      <c r="AK9" s="105">
        <f t="shared" si="18"/>
        <v>1.6000000000000003</v>
      </c>
      <c r="AL9" s="101" t="s">
        <v>2</v>
      </c>
      <c r="AM9" s="102">
        <f t="shared" si="19"/>
        <v>0</v>
      </c>
      <c r="AN9" s="103">
        <f t="shared" si="20"/>
        <v>1.6000000000000003</v>
      </c>
      <c r="AO9" s="101" t="s">
        <v>2</v>
      </c>
      <c r="AP9" s="104">
        <f t="shared" si="21"/>
        <v>0</v>
      </c>
      <c r="AQ9" s="105">
        <f t="shared" si="22"/>
        <v>0.55000000000000027</v>
      </c>
      <c r="AR9" s="101" t="s">
        <v>9</v>
      </c>
      <c r="AS9" s="102">
        <f t="shared" si="23"/>
        <v>1.05</v>
      </c>
      <c r="AT9" s="103">
        <f t="shared" si="24"/>
        <v>0.55000000000000027</v>
      </c>
      <c r="AU9" s="101" t="s">
        <v>2</v>
      </c>
      <c r="AV9" s="104">
        <f t="shared" si="25"/>
        <v>0</v>
      </c>
      <c r="AW9" s="105">
        <f t="shared" si="26"/>
        <v>0.55000000000000027</v>
      </c>
      <c r="AX9" s="101" t="s">
        <v>13</v>
      </c>
      <c r="AY9" s="102">
        <f t="shared" si="27"/>
        <v>0</v>
      </c>
      <c r="AZ9" s="103">
        <f t="shared" si="28"/>
        <v>0.55000000000000027</v>
      </c>
      <c r="BA9" s="101" t="s">
        <v>13</v>
      </c>
      <c r="BB9" s="104">
        <f t="shared" si="29"/>
        <v>0</v>
      </c>
      <c r="BC9" s="105">
        <f t="shared" si="30"/>
        <v>0.55000000000000027</v>
      </c>
      <c r="BD9" s="101" t="s">
        <v>13</v>
      </c>
      <c r="BE9" s="102">
        <f t="shared" si="27"/>
        <v>0</v>
      </c>
      <c r="BF9" s="103">
        <f t="shared" si="31"/>
        <v>0.55000000000000027</v>
      </c>
      <c r="BG9" s="101" t="s">
        <v>13</v>
      </c>
      <c r="BH9" s="104">
        <f t="shared" si="29"/>
        <v>0</v>
      </c>
      <c r="BI9" s="105">
        <f t="shared" si="32"/>
        <v>0.55000000000000027</v>
      </c>
      <c r="BJ9" s="101" t="s">
        <v>13</v>
      </c>
      <c r="BK9" s="102">
        <f t="shared" ref="BK9" si="80">HLOOKUP(BJ9,VIENNOISERIES_PRIX,2,FALSE)</f>
        <v>0</v>
      </c>
      <c r="BL9" s="103">
        <f t="shared" si="34"/>
        <v>0.55000000000000027</v>
      </c>
      <c r="BM9" s="101" t="s">
        <v>13</v>
      </c>
      <c r="BN9" s="104">
        <f t="shared" ref="BN9" si="81">HLOOKUP(BM9,VIENNOISERIES_PRIX,2,FALSE)</f>
        <v>0</v>
      </c>
      <c r="BO9" s="105">
        <f t="shared" si="36"/>
        <v>0.55000000000000027</v>
      </c>
      <c r="BP9" s="101" t="s">
        <v>13</v>
      </c>
      <c r="BQ9" s="102">
        <f t="shared" ref="BQ9" si="82">HLOOKUP(BP9,VIENNOISERIES_PRIX,2,FALSE)</f>
        <v>0</v>
      </c>
      <c r="BR9" s="103">
        <f t="shared" si="38"/>
        <v>0.55000000000000027</v>
      </c>
      <c r="BS9" s="101" t="s">
        <v>13</v>
      </c>
      <c r="BT9" s="104">
        <f t="shared" ref="BT9" si="83">HLOOKUP(BS9,VIENNOISERIES_PRIX,2,FALSE)</f>
        <v>0</v>
      </c>
      <c r="BU9" s="105">
        <f t="shared" si="40"/>
        <v>0.55000000000000027</v>
      </c>
      <c r="BV9" s="101" t="s">
        <v>13</v>
      </c>
      <c r="BW9" s="102">
        <f t="shared" ref="BW9" si="84">HLOOKUP(BV9,VIENNOISERIES_PRIX,2,FALSE)</f>
        <v>0</v>
      </c>
      <c r="BX9" s="103">
        <f t="shared" si="42"/>
        <v>0.55000000000000027</v>
      </c>
      <c r="BY9" s="101" t="s">
        <v>13</v>
      </c>
      <c r="BZ9" s="104">
        <f t="shared" ref="BZ9" si="85">HLOOKUP(BY9,VIENNOISERIES_PRIX,2,FALSE)</f>
        <v>0</v>
      </c>
      <c r="CA9" s="105">
        <f t="shared" si="44"/>
        <v>0.55000000000000027</v>
      </c>
      <c r="CB9" s="101" t="s">
        <v>13</v>
      </c>
      <c r="CC9" s="102">
        <f t="shared" ref="CC9" si="86">HLOOKUP(CB9,VIENNOISERIES_PRIX,2,FALSE)</f>
        <v>0</v>
      </c>
      <c r="CD9" s="103">
        <f t="shared" si="46"/>
        <v>0.55000000000000027</v>
      </c>
      <c r="CE9" s="101" t="s">
        <v>13</v>
      </c>
      <c r="CF9" s="104">
        <f t="shared" ref="CF9" si="87">HLOOKUP(CE9,VIENNOISERIES_PRIX,2,FALSE)</f>
        <v>0</v>
      </c>
      <c r="CG9" s="64"/>
      <c r="CH9" s="64"/>
      <c r="CI9" s="64"/>
      <c r="CJ9" s="64"/>
      <c r="CK9" s="64"/>
      <c r="CL9" s="64"/>
      <c r="CM9" s="64"/>
      <c r="CN9" s="64"/>
      <c r="CO9" s="64"/>
      <c r="CP9" s="64"/>
      <c r="CQ9" s="64"/>
      <c r="CR9" s="64"/>
      <c r="CS9" s="64"/>
      <c r="CT9" s="64"/>
      <c r="CU9" s="64"/>
      <c r="CV9" s="64"/>
      <c r="CW9" s="64"/>
      <c r="CX9" s="64"/>
      <c r="CY9" s="64"/>
      <c r="CZ9" s="64"/>
      <c r="DA9" s="64"/>
      <c r="DB9" s="64"/>
      <c r="DC9" s="64"/>
      <c r="DD9" s="64"/>
      <c r="DE9" s="64"/>
      <c r="DF9" s="64"/>
      <c r="DG9" s="64"/>
      <c r="DH9" s="64"/>
      <c r="DI9" s="64"/>
      <c r="DJ9" s="64"/>
      <c r="DK9" s="64"/>
      <c r="DL9" s="64"/>
      <c r="DM9" s="64"/>
      <c r="DN9" s="64"/>
      <c r="DO9" s="64"/>
      <c r="DP9" s="64"/>
      <c r="DQ9" s="64"/>
      <c r="DR9" s="64"/>
      <c r="DS9" s="64"/>
      <c r="DT9" s="64"/>
      <c r="DU9" s="64"/>
      <c r="DV9" s="64"/>
      <c r="DW9" s="64"/>
      <c r="DX9" s="64"/>
      <c r="DY9" s="64"/>
      <c r="DZ9" s="64"/>
      <c r="EA9" s="64"/>
      <c r="EB9" s="64"/>
      <c r="EC9" s="64"/>
      <c r="ED9" s="64"/>
      <c r="EE9" s="64"/>
      <c r="EF9" s="64"/>
      <c r="EG9" s="64"/>
      <c r="EH9" s="64"/>
      <c r="EI9" s="64"/>
      <c r="EJ9" s="64"/>
      <c r="EK9" s="64"/>
      <c r="EL9" s="64"/>
      <c r="EM9" s="64"/>
      <c r="EN9" s="64"/>
      <c r="EO9" s="64"/>
      <c r="EP9" s="64"/>
      <c r="EQ9" s="64"/>
      <c r="ER9" s="64"/>
      <c r="ES9" s="64"/>
      <c r="ET9" s="64"/>
      <c r="EU9" s="64"/>
      <c r="EV9" s="64"/>
      <c r="EW9" s="64"/>
      <c r="EX9" s="64"/>
      <c r="EY9" s="64"/>
      <c r="EZ9" s="64"/>
      <c r="FA9" s="64"/>
      <c r="FB9" s="64"/>
      <c r="FC9" s="64"/>
      <c r="FD9" s="64"/>
      <c r="FE9" s="64"/>
      <c r="FF9" s="64"/>
      <c r="FG9" s="64"/>
      <c r="FH9" s="64"/>
      <c r="FI9" s="64"/>
      <c r="FJ9" s="64"/>
      <c r="FK9" s="64"/>
      <c r="FL9" s="64"/>
      <c r="FM9" s="64"/>
      <c r="FN9" s="64"/>
      <c r="FO9" s="64"/>
      <c r="FP9" s="64"/>
      <c r="FQ9" s="64"/>
      <c r="FR9" s="64"/>
      <c r="FS9" s="64"/>
      <c r="FT9" s="64"/>
      <c r="FU9" s="64"/>
      <c r="FV9" s="64"/>
      <c r="FW9" s="64"/>
      <c r="FX9" s="64"/>
      <c r="FY9" s="64"/>
      <c r="FZ9" s="64"/>
      <c r="GA9" s="64"/>
      <c r="GB9" s="64"/>
      <c r="GC9" s="64"/>
      <c r="GD9" s="64"/>
      <c r="GE9" s="64"/>
      <c r="GF9" s="64"/>
      <c r="GG9" s="64"/>
      <c r="GH9" s="64"/>
      <c r="GI9" s="64"/>
      <c r="GJ9" s="64"/>
      <c r="GK9" s="64"/>
      <c r="GL9" s="64"/>
      <c r="GM9" s="64"/>
      <c r="GN9" s="64"/>
      <c r="GO9" s="64"/>
      <c r="GP9" s="64"/>
      <c r="GQ9" s="64"/>
      <c r="GR9" s="64"/>
      <c r="GS9" s="64"/>
      <c r="GT9" s="64"/>
      <c r="GU9" s="64"/>
      <c r="GV9" s="64"/>
      <c r="GW9" s="64"/>
      <c r="GX9" s="64"/>
      <c r="GY9" s="64"/>
      <c r="GZ9" s="64"/>
      <c r="HA9" s="64"/>
      <c r="HB9" s="64"/>
      <c r="HC9" s="64"/>
      <c r="HD9" s="64"/>
      <c r="HE9" s="64"/>
      <c r="HF9" s="64"/>
      <c r="HG9" s="64"/>
      <c r="HH9" s="64"/>
    </row>
    <row r="10" spans="1:216" ht="21.75" thickTop="1" thickBot="1" x14ac:dyDescent="0.35">
      <c r="A10" s="106"/>
      <c r="B10" s="87">
        <f>'[1]BAUMGARTEN Thomas'!B4</f>
        <v>43454</v>
      </c>
      <c r="C10" s="88">
        <f>'[1]BAUMGARTEN Thomas'!C4-12.15</f>
        <v>3.8499999999999996</v>
      </c>
      <c r="D10" s="89">
        <f t="shared" si="12"/>
        <v>2</v>
      </c>
      <c r="E10" s="90">
        <f t="shared" si="12"/>
        <v>0</v>
      </c>
      <c r="F10" s="90">
        <f t="shared" si="12"/>
        <v>0</v>
      </c>
      <c r="G10" s="91">
        <f t="shared" si="12"/>
        <v>0</v>
      </c>
      <c r="H10" s="91">
        <f t="shared" si="12"/>
        <v>0</v>
      </c>
      <c r="I10" s="91">
        <f t="shared" si="12"/>
        <v>0</v>
      </c>
      <c r="J10" s="91">
        <f t="shared" si="12"/>
        <v>1</v>
      </c>
      <c r="K10" s="91">
        <f t="shared" si="12"/>
        <v>1</v>
      </c>
      <c r="L10" s="92">
        <f t="shared" si="12"/>
        <v>0</v>
      </c>
      <c r="M10" s="93">
        <f t="shared" si="12"/>
        <v>12</v>
      </c>
      <c r="N10" s="94">
        <f t="shared" si="12"/>
        <v>1</v>
      </c>
      <c r="O10" s="95">
        <f t="shared" si="12"/>
        <v>0</v>
      </c>
      <c r="P10" s="95">
        <f t="shared" si="12"/>
        <v>0</v>
      </c>
      <c r="Q10" s="96">
        <f t="shared" si="12"/>
        <v>1</v>
      </c>
      <c r="R10" s="97">
        <f t="shared" si="12"/>
        <v>0</v>
      </c>
      <c r="S10" s="97">
        <f t="shared" si="12"/>
        <v>0</v>
      </c>
      <c r="T10" s="97">
        <f t="shared" si="13"/>
        <v>0</v>
      </c>
      <c r="U10" s="97">
        <f t="shared" si="13"/>
        <v>0</v>
      </c>
      <c r="V10" s="98">
        <f t="shared" si="13"/>
        <v>0</v>
      </c>
      <c r="W10" s="99">
        <f t="shared" si="13"/>
        <v>0</v>
      </c>
      <c r="X10" s="99">
        <f t="shared" si="13"/>
        <v>0</v>
      </c>
      <c r="Y10" s="99">
        <f t="shared" si="13"/>
        <v>0</v>
      </c>
      <c r="Z10" s="99">
        <f t="shared" si="13"/>
        <v>0</v>
      </c>
      <c r="AA10" s="99">
        <f t="shared" si="13"/>
        <v>0</v>
      </c>
      <c r="AB10" s="99">
        <f t="shared" si="13"/>
        <v>0</v>
      </c>
      <c r="AC10" s="99">
        <f t="shared" si="13"/>
        <v>0</v>
      </c>
      <c r="AD10" s="99">
        <f t="shared" si="13"/>
        <v>0</v>
      </c>
      <c r="AE10" s="100">
        <f t="shared" si="14"/>
        <v>2.5499999999999998</v>
      </c>
      <c r="AF10" s="101" t="s">
        <v>12</v>
      </c>
      <c r="AG10" s="102">
        <f t="shared" si="15"/>
        <v>1.3</v>
      </c>
      <c r="AH10" s="103">
        <f t="shared" si="16"/>
        <v>1.2499999999999998</v>
      </c>
      <c r="AI10" s="101" t="s">
        <v>11</v>
      </c>
      <c r="AJ10" s="104">
        <f t="shared" si="17"/>
        <v>1.3</v>
      </c>
      <c r="AK10" s="105">
        <f t="shared" si="18"/>
        <v>9.9999999999999867E-2</v>
      </c>
      <c r="AL10" s="101" t="s">
        <v>14</v>
      </c>
      <c r="AM10" s="102">
        <f t="shared" si="19"/>
        <v>1.1499999999999999</v>
      </c>
      <c r="AN10" s="103">
        <f t="shared" si="20"/>
        <v>9.9999999999999867E-2</v>
      </c>
      <c r="AO10" s="101" t="s">
        <v>2</v>
      </c>
      <c r="AP10" s="104">
        <f t="shared" si="21"/>
        <v>0</v>
      </c>
      <c r="AQ10" s="105">
        <f t="shared" si="22"/>
        <v>9.9999999999999867E-2</v>
      </c>
      <c r="AR10" s="101" t="s">
        <v>16</v>
      </c>
      <c r="AS10" s="102">
        <f t="shared" si="23"/>
        <v>0</v>
      </c>
      <c r="AT10" s="103">
        <f t="shared" si="24"/>
        <v>9.9999999999999867E-2</v>
      </c>
      <c r="AU10" s="101" t="s">
        <v>2</v>
      </c>
      <c r="AV10" s="104">
        <f t="shared" si="25"/>
        <v>0</v>
      </c>
      <c r="AW10" s="105">
        <f t="shared" si="26"/>
        <v>9.9999999999999867E-2</v>
      </c>
      <c r="AX10" s="101" t="s">
        <v>13</v>
      </c>
      <c r="AY10" s="102">
        <f t="shared" si="27"/>
        <v>0</v>
      </c>
      <c r="AZ10" s="103">
        <f t="shared" si="28"/>
        <v>9.9999999999999867E-2</v>
      </c>
      <c r="BA10" s="101" t="s">
        <v>13</v>
      </c>
      <c r="BB10" s="104">
        <f t="shared" si="29"/>
        <v>0</v>
      </c>
      <c r="BC10" s="105">
        <f t="shared" si="30"/>
        <v>9.9999999999999867E-2</v>
      </c>
      <c r="BD10" s="101" t="s">
        <v>13</v>
      </c>
      <c r="BE10" s="102">
        <f t="shared" si="27"/>
        <v>0</v>
      </c>
      <c r="BF10" s="103">
        <f t="shared" si="31"/>
        <v>9.9999999999999867E-2</v>
      </c>
      <c r="BG10" s="101" t="s">
        <v>13</v>
      </c>
      <c r="BH10" s="104">
        <f t="shared" si="29"/>
        <v>0</v>
      </c>
      <c r="BI10" s="105">
        <f t="shared" si="32"/>
        <v>9.9999999999999867E-2</v>
      </c>
      <c r="BJ10" s="101" t="s">
        <v>13</v>
      </c>
      <c r="BK10" s="102">
        <f t="shared" ref="BK10" si="88">HLOOKUP(BJ10,VIENNOISERIES_PRIX,2,FALSE)</f>
        <v>0</v>
      </c>
      <c r="BL10" s="103">
        <f t="shared" si="34"/>
        <v>9.9999999999999867E-2</v>
      </c>
      <c r="BM10" s="101" t="s">
        <v>13</v>
      </c>
      <c r="BN10" s="104">
        <f t="shared" ref="BN10" si="89">HLOOKUP(BM10,VIENNOISERIES_PRIX,2,FALSE)</f>
        <v>0</v>
      </c>
      <c r="BO10" s="105">
        <f t="shared" si="36"/>
        <v>9.9999999999999867E-2</v>
      </c>
      <c r="BP10" s="101" t="s">
        <v>13</v>
      </c>
      <c r="BQ10" s="102">
        <f t="shared" ref="BQ10" si="90">HLOOKUP(BP10,VIENNOISERIES_PRIX,2,FALSE)</f>
        <v>0</v>
      </c>
      <c r="BR10" s="103">
        <f t="shared" si="38"/>
        <v>9.9999999999999867E-2</v>
      </c>
      <c r="BS10" s="101" t="s">
        <v>13</v>
      </c>
      <c r="BT10" s="104">
        <f t="shared" ref="BT10" si="91">HLOOKUP(BS10,VIENNOISERIES_PRIX,2,FALSE)</f>
        <v>0</v>
      </c>
      <c r="BU10" s="105">
        <f t="shared" si="40"/>
        <v>9.9999999999999867E-2</v>
      </c>
      <c r="BV10" s="101" t="s">
        <v>13</v>
      </c>
      <c r="BW10" s="102">
        <f t="shared" ref="BW10" si="92">HLOOKUP(BV10,VIENNOISERIES_PRIX,2,FALSE)</f>
        <v>0</v>
      </c>
      <c r="BX10" s="103">
        <f t="shared" si="42"/>
        <v>9.9999999999999867E-2</v>
      </c>
      <c r="BY10" s="101" t="s">
        <v>13</v>
      </c>
      <c r="BZ10" s="104">
        <f t="shared" ref="BZ10" si="93">HLOOKUP(BY10,VIENNOISERIES_PRIX,2,FALSE)</f>
        <v>0</v>
      </c>
      <c r="CA10" s="105">
        <f t="shared" si="44"/>
        <v>9.9999999999999867E-2</v>
      </c>
      <c r="CB10" s="101" t="s">
        <v>13</v>
      </c>
      <c r="CC10" s="102">
        <f t="shared" ref="CC10" si="94">HLOOKUP(CB10,VIENNOISERIES_PRIX,2,FALSE)</f>
        <v>0</v>
      </c>
      <c r="CD10" s="103">
        <f t="shared" si="46"/>
        <v>9.9999999999999867E-2</v>
      </c>
      <c r="CE10" s="101" t="s">
        <v>13</v>
      </c>
      <c r="CF10" s="104">
        <f t="shared" ref="CF10" si="95">HLOOKUP(CE10,VIENNOISERIES_PRIX,2,FALSE)</f>
        <v>0</v>
      </c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64"/>
      <c r="CU10" s="64"/>
      <c r="CV10" s="64"/>
      <c r="CW10" s="64"/>
      <c r="CX10" s="64"/>
      <c r="CY10" s="64"/>
      <c r="CZ10" s="64"/>
      <c r="DA10" s="64"/>
      <c r="DB10" s="64"/>
      <c r="DC10" s="64"/>
      <c r="DD10" s="64"/>
      <c r="DE10" s="64"/>
      <c r="DF10" s="64"/>
      <c r="DG10" s="64"/>
      <c r="DH10" s="64"/>
      <c r="DI10" s="64"/>
      <c r="DJ10" s="64"/>
      <c r="DK10" s="64"/>
      <c r="DL10" s="64"/>
      <c r="DM10" s="64"/>
      <c r="DN10" s="64"/>
      <c r="DO10" s="64"/>
      <c r="DP10" s="64"/>
      <c r="DQ10" s="64"/>
      <c r="DR10" s="64"/>
      <c r="DS10" s="64"/>
      <c r="DT10" s="64"/>
      <c r="DU10" s="64"/>
      <c r="DV10" s="64"/>
      <c r="DW10" s="64"/>
      <c r="DX10" s="64"/>
      <c r="DY10" s="64"/>
      <c r="DZ10" s="64"/>
      <c r="EA10" s="64"/>
      <c r="EB10" s="64"/>
      <c r="EC10" s="64"/>
      <c r="ED10" s="64"/>
      <c r="EE10" s="64"/>
      <c r="EF10" s="64"/>
      <c r="EG10" s="64"/>
      <c r="EH10" s="64"/>
      <c r="EI10" s="64"/>
      <c r="EJ10" s="64"/>
      <c r="EK10" s="64"/>
      <c r="EL10" s="64"/>
      <c r="EM10" s="64"/>
      <c r="EN10" s="64"/>
      <c r="EO10" s="64"/>
      <c r="EP10" s="64"/>
      <c r="EQ10" s="64"/>
      <c r="ER10" s="64"/>
      <c r="ES10" s="64"/>
      <c r="ET10" s="64"/>
      <c r="EU10" s="64"/>
      <c r="EV10" s="64"/>
      <c r="EW10" s="64"/>
      <c r="EX10" s="64"/>
      <c r="EY10" s="64"/>
      <c r="EZ10" s="64"/>
      <c r="FA10" s="64"/>
      <c r="FB10" s="64"/>
      <c r="FC10" s="64"/>
      <c r="FD10" s="64"/>
      <c r="FE10" s="64"/>
      <c r="FF10" s="64"/>
      <c r="FG10" s="64"/>
      <c r="FH10" s="64"/>
      <c r="FI10" s="64"/>
      <c r="FJ10" s="64"/>
      <c r="FK10" s="64"/>
      <c r="FL10" s="64"/>
      <c r="FM10" s="64"/>
      <c r="FN10" s="64"/>
      <c r="FO10" s="64"/>
      <c r="FP10" s="64"/>
      <c r="FQ10" s="64"/>
      <c r="FR10" s="64"/>
      <c r="FS10" s="64"/>
      <c r="FT10" s="64"/>
      <c r="FU10" s="64"/>
      <c r="FV10" s="64"/>
      <c r="FW10" s="64"/>
      <c r="FX10" s="64"/>
      <c r="FY10" s="64"/>
      <c r="FZ10" s="64"/>
      <c r="GA10" s="64"/>
      <c r="GB10" s="64"/>
      <c r="GC10" s="64"/>
      <c r="GD10" s="64"/>
      <c r="GE10" s="64"/>
      <c r="GF10" s="64"/>
      <c r="GG10" s="64"/>
      <c r="GH10" s="64"/>
      <c r="GI10" s="64"/>
      <c r="GJ10" s="64"/>
      <c r="GK10" s="64"/>
      <c r="GL10" s="64"/>
      <c r="GM10" s="64"/>
      <c r="GN10" s="64"/>
      <c r="GO10" s="64"/>
      <c r="GP10" s="64"/>
      <c r="GQ10" s="64"/>
      <c r="GR10" s="64"/>
      <c r="GS10" s="64"/>
      <c r="GT10" s="64"/>
      <c r="GU10" s="64"/>
      <c r="GV10" s="64"/>
      <c r="GW10" s="64"/>
      <c r="GX10" s="64"/>
      <c r="GY10" s="64"/>
      <c r="GZ10" s="64"/>
      <c r="HA10" s="64"/>
      <c r="HB10" s="64"/>
      <c r="HC10" s="64"/>
      <c r="HD10" s="64"/>
      <c r="HE10" s="64"/>
      <c r="HF10" s="64"/>
      <c r="HG10" s="64"/>
      <c r="HH10" s="64"/>
    </row>
    <row r="11" spans="1:216" ht="21.75" thickTop="1" thickBot="1" x14ac:dyDescent="0.35">
      <c r="A11" s="106"/>
      <c r="B11" s="87">
        <f>'[1]BIDALLE Julien'!B4</f>
        <v>43529</v>
      </c>
      <c r="C11" s="88">
        <f>'[1]BIDALLE Julien'!C4</f>
        <v>5</v>
      </c>
      <c r="D11" s="89">
        <f t="shared" si="12"/>
        <v>5</v>
      </c>
      <c r="E11" s="90">
        <f t="shared" si="12"/>
        <v>0</v>
      </c>
      <c r="F11" s="90">
        <f t="shared" si="12"/>
        <v>0</v>
      </c>
      <c r="G11" s="91">
        <f t="shared" si="12"/>
        <v>0</v>
      </c>
      <c r="H11" s="91">
        <f t="shared" si="12"/>
        <v>0</v>
      </c>
      <c r="I11" s="91">
        <f t="shared" si="12"/>
        <v>0</v>
      </c>
      <c r="J11" s="91">
        <f t="shared" si="12"/>
        <v>1</v>
      </c>
      <c r="K11" s="91">
        <f t="shared" si="12"/>
        <v>0</v>
      </c>
      <c r="L11" s="92">
        <f t="shared" si="12"/>
        <v>0</v>
      </c>
      <c r="M11" s="93">
        <f t="shared" si="12"/>
        <v>12</v>
      </c>
      <c r="N11" s="94">
        <f t="shared" si="12"/>
        <v>0</v>
      </c>
      <c r="O11" s="95">
        <f t="shared" si="12"/>
        <v>0</v>
      </c>
      <c r="P11" s="95">
        <f t="shared" si="12"/>
        <v>0</v>
      </c>
      <c r="Q11" s="96">
        <f t="shared" si="12"/>
        <v>0</v>
      </c>
      <c r="R11" s="97">
        <f t="shared" si="12"/>
        <v>0</v>
      </c>
      <c r="S11" s="97">
        <f t="shared" si="12"/>
        <v>0</v>
      </c>
      <c r="T11" s="97">
        <f t="shared" si="13"/>
        <v>0</v>
      </c>
      <c r="U11" s="97">
        <f t="shared" si="13"/>
        <v>0</v>
      </c>
      <c r="V11" s="98">
        <f t="shared" si="13"/>
        <v>0</v>
      </c>
      <c r="W11" s="99">
        <f t="shared" si="13"/>
        <v>0</v>
      </c>
      <c r="X11" s="99">
        <f t="shared" si="13"/>
        <v>0</v>
      </c>
      <c r="Y11" s="99">
        <f t="shared" si="13"/>
        <v>0</v>
      </c>
      <c r="Z11" s="99">
        <f t="shared" si="13"/>
        <v>0</v>
      </c>
      <c r="AA11" s="99">
        <f t="shared" si="13"/>
        <v>0</v>
      </c>
      <c r="AB11" s="99">
        <f t="shared" si="13"/>
        <v>0</v>
      </c>
      <c r="AC11" s="99">
        <f t="shared" si="13"/>
        <v>0</v>
      </c>
      <c r="AD11" s="99">
        <f t="shared" si="13"/>
        <v>0</v>
      </c>
      <c r="AE11" s="100">
        <f t="shared" si="14"/>
        <v>5</v>
      </c>
      <c r="AF11" s="101" t="s">
        <v>2</v>
      </c>
      <c r="AG11" s="102">
        <f t="shared" si="15"/>
        <v>0</v>
      </c>
      <c r="AH11" s="103">
        <f t="shared" si="16"/>
        <v>5</v>
      </c>
      <c r="AI11" s="101" t="s">
        <v>2</v>
      </c>
      <c r="AJ11" s="104">
        <f t="shared" si="17"/>
        <v>0</v>
      </c>
      <c r="AK11" s="105">
        <f t="shared" si="18"/>
        <v>5</v>
      </c>
      <c r="AL11" s="101" t="s">
        <v>2</v>
      </c>
      <c r="AM11" s="102">
        <f t="shared" si="19"/>
        <v>0</v>
      </c>
      <c r="AN11" s="103">
        <f t="shared" si="20"/>
        <v>5</v>
      </c>
      <c r="AO11" s="101" t="s">
        <v>2</v>
      </c>
      <c r="AP11" s="104">
        <f t="shared" si="21"/>
        <v>0</v>
      </c>
      <c r="AQ11" s="105">
        <f t="shared" si="22"/>
        <v>3.7</v>
      </c>
      <c r="AR11" s="101" t="s">
        <v>11</v>
      </c>
      <c r="AS11" s="102">
        <f t="shared" si="23"/>
        <v>1.3</v>
      </c>
      <c r="AT11" s="103">
        <f t="shared" si="24"/>
        <v>3.7</v>
      </c>
      <c r="AU11" s="101" t="s">
        <v>2</v>
      </c>
      <c r="AV11" s="104">
        <f t="shared" si="25"/>
        <v>0</v>
      </c>
      <c r="AW11" s="105">
        <f t="shared" si="26"/>
        <v>3.7</v>
      </c>
      <c r="AX11" s="101" t="s">
        <v>13</v>
      </c>
      <c r="AY11" s="102">
        <f t="shared" si="27"/>
        <v>0</v>
      </c>
      <c r="AZ11" s="103">
        <f t="shared" si="28"/>
        <v>3.7</v>
      </c>
      <c r="BA11" s="101" t="s">
        <v>13</v>
      </c>
      <c r="BB11" s="104">
        <f t="shared" si="29"/>
        <v>0</v>
      </c>
      <c r="BC11" s="105">
        <f t="shared" si="30"/>
        <v>3.7</v>
      </c>
      <c r="BD11" s="101" t="s">
        <v>13</v>
      </c>
      <c r="BE11" s="102">
        <f t="shared" si="27"/>
        <v>0</v>
      </c>
      <c r="BF11" s="103">
        <f t="shared" si="31"/>
        <v>3.7</v>
      </c>
      <c r="BG11" s="101" t="s">
        <v>13</v>
      </c>
      <c r="BH11" s="104">
        <f t="shared" si="29"/>
        <v>0</v>
      </c>
      <c r="BI11" s="105">
        <f t="shared" si="32"/>
        <v>3.7</v>
      </c>
      <c r="BJ11" s="101" t="s">
        <v>13</v>
      </c>
      <c r="BK11" s="102">
        <f t="shared" ref="BK11" si="96">HLOOKUP(BJ11,VIENNOISERIES_PRIX,2,FALSE)</f>
        <v>0</v>
      </c>
      <c r="BL11" s="103">
        <f t="shared" si="34"/>
        <v>3.7</v>
      </c>
      <c r="BM11" s="101" t="s">
        <v>13</v>
      </c>
      <c r="BN11" s="104">
        <f t="shared" ref="BN11" si="97">HLOOKUP(BM11,VIENNOISERIES_PRIX,2,FALSE)</f>
        <v>0</v>
      </c>
      <c r="BO11" s="105">
        <f t="shared" si="36"/>
        <v>3.7</v>
      </c>
      <c r="BP11" s="101" t="s">
        <v>13</v>
      </c>
      <c r="BQ11" s="102">
        <f t="shared" ref="BQ11" si="98">HLOOKUP(BP11,VIENNOISERIES_PRIX,2,FALSE)</f>
        <v>0</v>
      </c>
      <c r="BR11" s="103">
        <f t="shared" si="38"/>
        <v>3.7</v>
      </c>
      <c r="BS11" s="101" t="s">
        <v>13</v>
      </c>
      <c r="BT11" s="104">
        <f t="shared" ref="BT11" si="99">HLOOKUP(BS11,VIENNOISERIES_PRIX,2,FALSE)</f>
        <v>0</v>
      </c>
      <c r="BU11" s="105">
        <f t="shared" si="40"/>
        <v>3.7</v>
      </c>
      <c r="BV11" s="101" t="s">
        <v>13</v>
      </c>
      <c r="BW11" s="102">
        <f t="shared" ref="BW11" si="100">HLOOKUP(BV11,VIENNOISERIES_PRIX,2,FALSE)</f>
        <v>0</v>
      </c>
      <c r="BX11" s="103">
        <f t="shared" si="42"/>
        <v>3.7</v>
      </c>
      <c r="BY11" s="101" t="s">
        <v>13</v>
      </c>
      <c r="BZ11" s="104">
        <f t="shared" ref="BZ11" si="101">HLOOKUP(BY11,VIENNOISERIES_PRIX,2,FALSE)</f>
        <v>0</v>
      </c>
      <c r="CA11" s="105">
        <f t="shared" si="44"/>
        <v>3.7</v>
      </c>
      <c r="CB11" s="101" t="s">
        <v>13</v>
      </c>
      <c r="CC11" s="102">
        <f t="shared" ref="CC11" si="102">HLOOKUP(CB11,VIENNOISERIES_PRIX,2,FALSE)</f>
        <v>0</v>
      </c>
      <c r="CD11" s="103">
        <f t="shared" si="46"/>
        <v>3.7</v>
      </c>
      <c r="CE11" s="101" t="s">
        <v>13</v>
      </c>
      <c r="CF11" s="104">
        <f t="shared" ref="CF11" si="103">HLOOKUP(CE11,VIENNOISERIES_PRIX,2,FALSE)</f>
        <v>0</v>
      </c>
      <c r="CG11" s="64"/>
      <c r="CH11" s="64"/>
      <c r="CI11" s="64"/>
      <c r="CJ11" s="64"/>
      <c r="CK11" s="64"/>
      <c r="CL11" s="64"/>
      <c r="CM11" s="64"/>
      <c r="CN11" s="64"/>
      <c r="CO11" s="64"/>
      <c r="CP11" s="64"/>
      <c r="CQ11" s="64"/>
      <c r="CR11" s="64"/>
      <c r="CS11" s="64"/>
      <c r="CT11" s="64"/>
      <c r="CU11" s="64"/>
      <c r="CV11" s="64"/>
      <c r="CW11" s="64"/>
      <c r="CX11" s="64"/>
      <c r="CY11" s="64"/>
      <c r="CZ11" s="64"/>
      <c r="DA11" s="64"/>
      <c r="DB11" s="64"/>
      <c r="DC11" s="64"/>
      <c r="DD11" s="64"/>
      <c r="DE11" s="64"/>
      <c r="DF11" s="64"/>
      <c r="DG11" s="64"/>
      <c r="DH11" s="64"/>
      <c r="DI11" s="64"/>
      <c r="DJ11" s="64"/>
      <c r="DK11" s="64"/>
      <c r="DL11" s="64"/>
      <c r="DM11" s="64"/>
      <c r="DN11" s="64"/>
      <c r="DO11" s="64"/>
      <c r="DP11" s="64"/>
      <c r="DQ11" s="64"/>
      <c r="DR11" s="64"/>
      <c r="DS11" s="64"/>
      <c r="DT11" s="64"/>
      <c r="DU11" s="64"/>
      <c r="DV11" s="64"/>
      <c r="DW11" s="64"/>
      <c r="DX11" s="64"/>
      <c r="DY11" s="64"/>
      <c r="DZ11" s="64"/>
      <c r="EA11" s="64"/>
      <c r="EB11" s="64"/>
      <c r="EC11" s="64"/>
      <c r="ED11" s="64"/>
      <c r="EE11" s="64"/>
      <c r="EF11" s="64"/>
      <c r="EG11" s="64"/>
      <c r="EH11" s="64"/>
      <c r="EI11" s="64"/>
      <c r="EJ11" s="64"/>
      <c r="EK11" s="64"/>
      <c r="EL11" s="64"/>
      <c r="EM11" s="64"/>
      <c r="EN11" s="64"/>
      <c r="EO11" s="64"/>
      <c r="EP11" s="64"/>
      <c r="EQ11" s="64"/>
      <c r="ER11" s="64"/>
      <c r="ES11" s="64"/>
      <c r="ET11" s="64"/>
      <c r="EU11" s="64"/>
      <c r="EV11" s="64"/>
      <c r="EW11" s="64"/>
      <c r="EX11" s="64"/>
      <c r="EY11" s="64"/>
      <c r="EZ11" s="64"/>
      <c r="FA11" s="64"/>
      <c r="FB11" s="64"/>
      <c r="FC11" s="64"/>
      <c r="FD11" s="64"/>
      <c r="FE11" s="64"/>
      <c r="FF11" s="64"/>
      <c r="FG11" s="64"/>
      <c r="FH11" s="64"/>
      <c r="FI11" s="64"/>
      <c r="FJ11" s="64"/>
      <c r="FK11" s="64"/>
      <c r="FL11" s="64"/>
      <c r="FM11" s="64"/>
      <c r="FN11" s="64"/>
      <c r="FO11" s="64"/>
      <c r="FP11" s="64"/>
      <c r="FQ11" s="64"/>
      <c r="FR11" s="64"/>
      <c r="FS11" s="64"/>
      <c r="FT11" s="64"/>
      <c r="FU11" s="64"/>
      <c r="FV11" s="64"/>
      <c r="FW11" s="64"/>
      <c r="FX11" s="64"/>
      <c r="FY11" s="64"/>
      <c r="FZ11" s="64"/>
      <c r="GA11" s="64"/>
      <c r="GB11" s="64"/>
      <c r="GC11" s="64"/>
      <c r="GD11" s="64"/>
      <c r="GE11" s="64"/>
      <c r="GF11" s="64"/>
      <c r="GG11" s="64"/>
      <c r="GH11" s="64"/>
      <c r="GI11" s="64"/>
      <c r="GJ11" s="64"/>
      <c r="GK11" s="64"/>
      <c r="GL11" s="64"/>
      <c r="GM11" s="64"/>
      <c r="GN11" s="64"/>
      <c r="GO11" s="64"/>
      <c r="GP11" s="64"/>
      <c r="GQ11" s="64"/>
      <c r="GR11" s="64"/>
      <c r="GS11" s="64"/>
      <c r="GT11" s="64"/>
      <c r="GU11" s="64"/>
      <c r="GV11" s="64"/>
      <c r="GW11" s="64"/>
      <c r="GX11" s="64"/>
      <c r="GY11" s="64"/>
      <c r="GZ11" s="64"/>
      <c r="HA11" s="64"/>
      <c r="HB11" s="64"/>
      <c r="HC11" s="64"/>
      <c r="HD11" s="64"/>
      <c r="HE11" s="64"/>
      <c r="HF11" s="64"/>
      <c r="HG11" s="64"/>
      <c r="HH11" s="64"/>
    </row>
    <row r="12" spans="1:216" ht="21.75" thickTop="1" thickBot="1" x14ac:dyDescent="0.35">
      <c r="A12" s="106"/>
      <c r="B12" s="87">
        <f>+'[1]BOUCHET Olivier'!B4</f>
        <v>43418</v>
      </c>
      <c r="C12" s="88">
        <f>'[1]BOUCHET Olivier'!C4-18</f>
        <v>12</v>
      </c>
      <c r="D12" s="89">
        <f t="shared" si="12"/>
        <v>4</v>
      </c>
      <c r="E12" s="90">
        <f t="shared" si="12"/>
        <v>0</v>
      </c>
      <c r="F12" s="90">
        <f t="shared" si="12"/>
        <v>0</v>
      </c>
      <c r="G12" s="91">
        <f t="shared" si="12"/>
        <v>0</v>
      </c>
      <c r="H12" s="91">
        <f t="shared" si="12"/>
        <v>0</v>
      </c>
      <c r="I12" s="91">
        <f t="shared" si="12"/>
        <v>0</v>
      </c>
      <c r="J12" s="91">
        <f t="shared" si="12"/>
        <v>0</v>
      </c>
      <c r="K12" s="91">
        <f t="shared" si="12"/>
        <v>0</v>
      </c>
      <c r="L12" s="92">
        <f t="shared" si="12"/>
        <v>0</v>
      </c>
      <c r="M12" s="93">
        <f t="shared" si="12"/>
        <v>12</v>
      </c>
      <c r="N12" s="94">
        <f t="shared" si="12"/>
        <v>0</v>
      </c>
      <c r="O12" s="95">
        <f t="shared" si="12"/>
        <v>2</v>
      </c>
      <c r="P12" s="95">
        <f t="shared" si="12"/>
        <v>0</v>
      </c>
      <c r="Q12" s="96">
        <f t="shared" si="12"/>
        <v>0</v>
      </c>
      <c r="R12" s="97">
        <f t="shared" si="12"/>
        <v>0</v>
      </c>
      <c r="S12" s="97">
        <f t="shared" si="12"/>
        <v>0</v>
      </c>
      <c r="T12" s="97">
        <f t="shared" si="13"/>
        <v>0</v>
      </c>
      <c r="U12" s="97">
        <f t="shared" si="13"/>
        <v>0</v>
      </c>
      <c r="V12" s="98">
        <f t="shared" si="13"/>
        <v>0</v>
      </c>
      <c r="W12" s="99">
        <f t="shared" si="13"/>
        <v>0</v>
      </c>
      <c r="X12" s="99">
        <f t="shared" si="13"/>
        <v>0</v>
      </c>
      <c r="Y12" s="99">
        <f t="shared" si="13"/>
        <v>0</v>
      </c>
      <c r="Z12" s="99">
        <f t="shared" si="13"/>
        <v>0</v>
      </c>
      <c r="AA12" s="99">
        <f t="shared" si="13"/>
        <v>0</v>
      </c>
      <c r="AB12" s="99">
        <f t="shared" si="13"/>
        <v>0</v>
      </c>
      <c r="AC12" s="99">
        <f t="shared" si="13"/>
        <v>0</v>
      </c>
      <c r="AD12" s="99">
        <f t="shared" si="13"/>
        <v>0</v>
      </c>
      <c r="AE12" s="100">
        <f t="shared" si="14"/>
        <v>9.35</v>
      </c>
      <c r="AF12" s="101" t="s">
        <v>4</v>
      </c>
      <c r="AG12" s="102">
        <f t="shared" si="15"/>
        <v>2.65</v>
      </c>
      <c r="AH12" s="103">
        <f t="shared" si="16"/>
        <v>6.6999999999999993</v>
      </c>
      <c r="AI12" s="101" t="s">
        <v>4</v>
      </c>
      <c r="AJ12" s="104">
        <f t="shared" si="17"/>
        <v>2.65</v>
      </c>
      <c r="AK12" s="105">
        <f t="shared" si="18"/>
        <v>6.6999999999999993</v>
      </c>
      <c r="AL12" s="101" t="s">
        <v>2</v>
      </c>
      <c r="AM12" s="102">
        <f t="shared" si="19"/>
        <v>0</v>
      </c>
      <c r="AN12" s="103">
        <f t="shared" si="20"/>
        <v>6.6999999999999993</v>
      </c>
      <c r="AO12" s="101" t="s">
        <v>2</v>
      </c>
      <c r="AP12" s="104">
        <f t="shared" si="21"/>
        <v>0</v>
      </c>
      <c r="AQ12" s="105">
        <f t="shared" si="22"/>
        <v>6.6999999999999993</v>
      </c>
      <c r="AR12" s="101" t="s">
        <v>2</v>
      </c>
      <c r="AS12" s="102">
        <f t="shared" si="23"/>
        <v>0</v>
      </c>
      <c r="AT12" s="103">
        <f t="shared" si="24"/>
        <v>6.6999999999999993</v>
      </c>
      <c r="AU12" s="101" t="s">
        <v>2</v>
      </c>
      <c r="AV12" s="104">
        <f t="shared" si="25"/>
        <v>0</v>
      </c>
      <c r="AW12" s="105">
        <f t="shared" si="26"/>
        <v>6.6999999999999993</v>
      </c>
      <c r="AX12" s="101" t="s">
        <v>13</v>
      </c>
      <c r="AY12" s="102">
        <f t="shared" si="27"/>
        <v>0</v>
      </c>
      <c r="AZ12" s="103">
        <f t="shared" si="28"/>
        <v>6.6999999999999993</v>
      </c>
      <c r="BA12" s="101" t="s">
        <v>13</v>
      </c>
      <c r="BB12" s="104">
        <f t="shared" si="29"/>
        <v>0</v>
      </c>
      <c r="BC12" s="105">
        <f t="shared" si="30"/>
        <v>6.6999999999999993</v>
      </c>
      <c r="BD12" s="101" t="s">
        <v>13</v>
      </c>
      <c r="BE12" s="102">
        <f t="shared" si="27"/>
        <v>0</v>
      </c>
      <c r="BF12" s="103">
        <f t="shared" si="31"/>
        <v>6.6999999999999993</v>
      </c>
      <c r="BG12" s="101" t="s">
        <v>13</v>
      </c>
      <c r="BH12" s="104">
        <f t="shared" si="29"/>
        <v>0</v>
      </c>
      <c r="BI12" s="105">
        <f t="shared" si="32"/>
        <v>6.6999999999999993</v>
      </c>
      <c r="BJ12" s="101" t="s">
        <v>13</v>
      </c>
      <c r="BK12" s="102">
        <f t="shared" ref="BK12" si="104">HLOOKUP(BJ12,VIENNOISERIES_PRIX,2,FALSE)</f>
        <v>0</v>
      </c>
      <c r="BL12" s="103">
        <f t="shared" si="34"/>
        <v>6.6999999999999993</v>
      </c>
      <c r="BM12" s="101" t="s">
        <v>13</v>
      </c>
      <c r="BN12" s="104">
        <f t="shared" ref="BN12" si="105">HLOOKUP(BM12,VIENNOISERIES_PRIX,2,FALSE)</f>
        <v>0</v>
      </c>
      <c r="BO12" s="105">
        <f t="shared" si="36"/>
        <v>6.6999999999999993</v>
      </c>
      <c r="BP12" s="101" t="s">
        <v>13</v>
      </c>
      <c r="BQ12" s="102">
        <f t="shared" ref="BQ12" si="106">HLOOKUP(BP12,VIENNOISERIES_PRIX,2,FALSE)</f>
        <v>0</v>
      </c>
      <c r="BR12" s="103">
        <f t="shared" si="38"/>
        <v>6.6999999999999993</v>
      </c>
      <c r="BS12" s="101" t="s">
        <v>13</v>
      </c>
      <c r="BT12" s="104">
        <f t="shared" ref="BT12" si="107">HLOOKUP(BS12,VIENNOISERIES_PRIX,2,FALSE)</f>
        <v>0</v>
      </c>
      <c r="BU12" s="105">
        <f t="shared" si="40"/>
        <v>6.6999999999999993</v>
      </c>
      <c r="BV12" s="101" t="s">
        <v>13</v>
      </c>
      <c r="BW12" s="102">
        <f t="shared" ref="BW12" si="108">HLOOKUP(BV12,VIENNOISERIES_PRIX,2,FALSE)</f>
        <v>0</v>
      </c>
      <c r="BX12" s="103">
        <f t="shared" si="42"/>
        <v>6.6999999999999993</v>
      </c>
      <c r="BY12" s="101" t="s">
        <v>13</v>
      </c>
      <c r="BZ12" s="104">
        <f t="shared" ref="BZ12" si="109">HLOOKUP(BY12,VIENNOISERIES_PRIX,2,FALSE)</f>
        <v>0</v>
      </c>
      <c r="CA12" s="105">
        <f t="shared" si="44"/>
        <v>6.6999999999999993</v>
      </c>
      <c r="CB12" s="101" t="s">
        <v>13</v>
      </c>
      <c r="CC12" s="102">
        <f t="shared" ref="CC12" si="110">HLOOKUP(CB12,VIENNOISERIES_PRIX,2,FALSE)</f>
        <v>0</v>
      </c>
      <c r="CD12" s="103">
        <f t="shared" si="46"/>
        <v>6.6999999999999993</v>
      </c>
      <c r="CE12" s="101" t="s">
        <v>13</v>
      </c>
      <c r="CF12" s="104">
        <f t="shared" ref="CF12" si="111">HLOOKUP(CE12,VIENNOISERIES_PRIX,2,FALSE)</f>
        <v>0</v>
      </c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  <c r="DC12" s="64"/>
      <c r="DD12" s="64"/>
      <c r="DE12" s="64"/>
      <c r="DF12" s="64"/>
      <c r="DG12" s="64"/>
      <c r="DH12" s="64"/>
      <c r="DI12" s="64"/>
      <c r="DJ12" s="64"/>
      <c r="DK12" s="64"/>
      <c r="DL12" s="64"/>
      <c r="DM12" s="64"/>
      <c r="DN12" s="64"/>
      <c r="DO12" s="64"/>
      <c r="DP12" s="64"/>
      <c r="DQ12" s="64"/>
      <c r="DR12" s="64"/>
      <c r="DS12" s="64"/>
      <c r="DT12" s="64"/>
      <c r="DU12" s="64"/>
      <c r="DV12" s="64"/>
      <c r="DW12" s="64"/>
      <c r="DX12" s="64"/>
      <c r="DY12" s="64"/>
      <c r="DZ12" s="64"/>
      <c r="EA12" s="64"/>
      <c r="EB12" s="64"/>
      <c r="EC12" s="64"/>
      <c r="ED12" s="64"/>
      <c r="EE12" s="64"/>
      <c r="EF12" s="64"/>
      <c r="EG12" s="64"/>
      <c r="EH12" s="64"/>
      <c r="EI12" s="64"/>
      <c r="EJ12" s="64"/>
      <c r="EK12" s="64"/>
      <c r="EL12" s="64"/>
      <c r="EM12" s="64"/>
      <c r="EN12" s="64"/>
      <c r="EO12" s="64"/>
      <c r="EP12" s="64"/>
      <c r="EQ12" s="64"/>
      <c r="ER12" s="64"/>
      <c r="ES12" s="64"/>
      <c r="ET12" s="64"/>
      <c r="EU12" s="64"/>
      <c r="EV12" s="64"/>
      <c r="EW12" s="64"/>
      <c r="EX12" s="64"/>
      <c r="EY12" s="64"/>
      <c r="EZ12" s="64"/>
      <c r="FA12" s="64"/>
      <c r="FB12" s="64"/>
      <c r="FC12" s="64"/>
      <c r="FD12" s="64"/>
      <c r="FE12" s="64"/>
      <c r="FF12" s="64"/>
      <c r="FG12" s="64"/>
      <c r="FH12" s="64"/>
      <c r="FI12" s="64"/>
      <c r="FJ12" s="64"/>
      <c r="FK12" s="64"/>
      <c r="FL12" s="64"/>
      <c r="FM12" s="64"/>
      <c r="FN12" s="64"/>
      <c r="FO12" s="64"/>
      <c r="FP12" s="64"/>
      <c r="FQ12" s="64"/>
      <c r="FR12" s="64"/>
      <c r="FS12" s="64"/>
      <c r="FT12" s="64"/>
      <c r="FU12" s="64"/>
      <c r="FV12" s="64"/>
      <c r="FW12" s="64"/>
      <c r="FX12" s="64"/>
      <c r="FY12" s="64"/>
      <c r="FZ12" s="64"/>
      <c r="GA12" s="64"/>
      <c r="GB12" s="64"/>
      <c r="GC12" s="64"/>
      <c r="GD12" s="64"/>
      <c r="GE12" s="64"/>
      <c r="GF12" s="64"/>
      <c r="GG12" s="64"/>
      <c r="GH12" s="64"/>
      <c r="GI12" s="64"/>
      <c r="GJ12" s="64"/>
      <c r="GK12" s="64"/>
      <c r="GL12" s="64"/>
      <c r="GM12" s="64"/>
      <c r="GN12" s="64"/>
      <c r="GO12" s="64"/>
      <c r="GP12" s="64"/>
      <c r="GQ12" s="64"/>
      <c r="GR12" s="64"/>
      <c r="GS12" s="64"/>
      <c r="GT12" s="64"/>
      <c r="GU12" s="64"/>
      <c r="GV12" s="64"/>
      <c r="GW12" s="64"/>
      <c r="GX12" s="64"/>
      <c r="GY12" s="64"/>
      <c r="GZ12" s="64"/>
      <c r="HA12" s="64"/>
      <c r="HB12" s="64"/>
      <c r="HC12" s="64"/>
      <c r="HD12" s="64"/>
      <c r="HE12" s="64"/>
      <c r="HF12" s="64"/>
      <c r="HG12" s="64"/>
      <c r="HH12" s="64"/>
    </row>
    <row r="13" spans="1:216" ht="21.75" thickTop="1" thickBot="1" x14ac:dyDescent="0.35">
      <c r="A13" s="106"/>
      <c r="B13" s="87">
        <f>'[1]CALGARO Guillaume'!B4</f>
        <v>43383</v>
      </c>
      <c r="C13" s="88">
        <f>'[1]CALGARO Guillaume'!C4-9.75</f>
        <v>0.25</v>
      </c>
      <c r="D13" s="89">
        <f t="shared" si="12"/>
        <v>6</v>
      </c>
      <c r="E13" s="90">
        <f t="shared" si="12"/>
        <v>0</v>
      </c>
      <c r="F13" s="90">
        <f t="shared" si="12"/>
        <v>0</v>
      </c>
      <c r="G13" s="91">
        <f t="shared" si="12"/>
        <v>0</v>
      </c>
      <c r="H13" s="91">
        <f t="shared" si="12"/>
        <v>0</v>
      </c>
      <c r="I13" s="91">
        <f t="shared" si="12"/>
        <v>0</v>
      </c>
      <c r="J13" s="91">
        <f t="shared" si="12"/>
        <v>0</v>
      </c>
      <c r="K13" s="91">
        <f t="shared" si="12"/>
        <v>0</v>
      </c>
      <c r="L13" s="92">
        <f t="shared" si="12"/>
        <v>0</v>
      </c>
      <c r="M13" s="93">
        <f t="shared" si="12"/>
        <v>12</v>
      </c>
      <c r="N13" s="94">
        <f t="shared" si="12"/>
        <v>0</v>
      </c>
      <c r="O13" s="95">
        <f t="shared" si="12"/>
        <v>0</v>
      </c>
      <c r="P13" s="95">
        <f t="shared" si="12"/>
        <v>0</v>
      </c>
      <c r="Q13" s="96">
        <f t="shared" si="12"/>
        <v>0</v>
      </c>
      <c r="R13" s="97">
        <f t="shared" si="12"/>
        <v>0</v>
      </c>
      <c r="S13" s="97">
        <f t="shared" si="12"/>
        <v>0</v>
      </c>
      <c r="T13" s="97">
        <f t="shared" si="13"/>
        <v>0</v>
      </c>
      <c r="U13" s="97">
        <f t="shared" si="13"/>
        <v>0</v>
      </c>
      <c r="V13" s="98">
        <f t="shared" si="13"/>
        <v>0</v>
      </c>
      <c r="W13" s="99">
        <f t="shared" si="13"/>
        <v>0</v>
      </c>
      <c r="X13" s="99">
        <f t="shared" si="13"/>
        <v>0</v>
      </c>
      <c r="Y13" s="99">
        <f t="shared" si="13"/>
        <v>0</v>
      </c>
      <c r="Z13" s="99">
        <f t="shared" si="13"/>
        <v>0</v>
      </c>
      <c r="AA13" s="99">
        <f t="shared" si="13"/>
        <v>0</v>
      </c>
      <c r="AB13" s="99">
        <f t="shared" si="13"/>
        <v>0</v>
      </c>
      <c r="AC13" s="99">
        <f t="shared" si="13"/>
        <v>0</v>
      </c>
      <c r="AD13" s="99">
        <f t="shared" si="13"/>
        <v>0</v>
      </c>
      <c r="AE13" s="100">
        <f t="shared" si="14"/>
        <v>0.25</v>
      </c>
      <c r="AF13" s="101" t="s">
        <v>2</v>
      </c>
      <c r="AG13" s="102">
        <f t="shared" si="15"/>
        <v>0</v>
      </c>
      <c r="AH13" s="103">
        <f t="shared" si="16"/>
        <v>0.25</v>
      </c>
      <c r="AI13" s="101" t="s">
        <v>2</v>
      </c>
      <c r="AJ13" s="104">
        <f t="shared" si="17"/>
        <v>0</v>
      </c>
      <c r="AK13" s="105">
        <f t="shared" si="18"/>
        <v>0.25</v>
      </c>
      <c r="AL13" s="101" t="s">
        <v>2</v>
      </c>
      <c r="AM13" s="102">
        <f t="shared" si="19"/>
        <v>0</v>
      </c>
      <c r="AN13" s="103">
        <f t="shared" si="20"/>
        <v>0.25</v>
      </c>
      <c r="AO13" s="101" t="s">
        <v>2</v>
      </c>
      <c r="AP13" s="104">
        <f t="shared" si="21"/>
        <v>0</v>
      </c>
      <c r="AQ13" s="105">
        <f t="shared" si="22"/>
        <v>0.25</v>
      </c>
      <c r="AR13" s="101" t="s">
        <v>2</v>
      </c>
      <c r="AS13" s="102">
        <f t="shared" si="23"/>
        <v>0</v>
      </c>
      <c r="AT13" s="103">
        <f t="shared" si="24"/>
        <v>0.25</v>
      </c>
      <c r="AU13" s="101" t="s">
        <v>2</v>
      </c>
      <c r="AV13" s="104">
        <f t="shared" si="25"/>
        <v>0</v>
      </c>
      <c r="AW13" s="105">
        <f t="shared" si="26"/>
        <v>0.25</v>
      </c>
      <c r="AX13" s="101" t="s">
        <v>13</v>
      </c>
      <c r="AY13" s="102">
        <f t="shared" si="27"/>
        <v>0</v>
      </c>
      <c r="AZ13" s="103">
        <f t="shared" si="28"/>
        <v>0.25</v>
      </c>
      <c r="BA13" s="101" t="s">
        <v>13</v>
      </c>
      <c r="BB13" s="104">
        <f t="shared" si="29"/>
        <v>0</v>
      </c>
      <c r="BC13" s="105">
        <f t="shared" si="30"/>
        <v>0.25</v>
      </c>
      <c r="BD13" s="101" t="s">
        <v>13</v>
      </c>
      <c r="BE13" s="102">
        <f t="shared" si="27"/>
        <v>0</v>
      </c>
      <c r="BF13" s="103">
        <f t="shared" si="31"/>
        <v>0.25</v>
      </c>
      <c r="BG13" s="101" t="s">
        <v>13</v>
      </c>
      <c r="BH13" s="104">
        <f t="shared" si="29"/>
        <v>0</v>
      </c>
      <c r="BI13" s="105">
        <f t="shared" si="32"/>
        <v>0.25</v>
      </c>
      <c r="BJ13" s="101" t="s">
        <v>13</v>
      </c>
      <c r="BK13" s="102">
        <f t="shared" ref="BK13" si="112">HLOOKUP(BJ13,VIENNOISERIES_PRIX,2,FALSE)</f>
        <v>0</v>
      </c>
      <c r="BL13" s="103">
        <f t="shared" si="34"/>
        <v>0.25</v>
      </c>
      <c r="BM13" s="101" t="s">
        <v>13</v>
      </c>
      <c r="BN13" s="104">
        <f t="shared" ref="BN13" si="113">HLOOKUP(BM13,VIENNOISERIES_PRIX,2,FALSE)</f>
        <v>0</v>
      </c>
      <c r="BO13" s="105">
        <f t="shared" si="36"/>
        <v>0.25</v>
      </c>
      <c r="BP13" s="101" t="s">
        <v>13</v>
      </c>
      <c r="BQ13" s="102">
        <f t="shared" ref="BQ13" si="114">HLOOKUP(BP13,VIENNOISERIES_PRIX,2,FALSE)</f>
        <v>0</v>
      </c>
      <c r="BR13" s="103">
        <f t="shared" si="38"/>
        <v>0.25</v>
      </c>
      <c r="BS13" s="101" t="s">
        <v>13</v>
      </c>
      <c r="BT13" s="104">
        <f t="shared" ref="BT13" si="115">HLOOKUP(BS13,VIENNOISERIES_PRIX,2,FALSE)</f>
        <v>0</v>
      </c>
      <c r="BU13" s="105">
        <f t="shared" si="40"/>
        <v>0.25</v>
      </c>
      <c r="BV13" s="101" t="s">
        <v>13</v>
      </c>
      <c r="BW13" s="102">
        <f t="shared" ref="BW13" si="116">HLOOKUP(BV13,VIENNOISERIES_PRIX,2,FALSE)</f>
        <v>0</v>
      </c>
      <c r="BX13" s="103">
        <f t="shared" si="42"/>
        <v>0.25</v>
      </c>
      <c r="BY13" s="101" t="s">
        <v>13</v>
      </c>
      <c r="BZ13" s="104">
        <f t="shared" ref="BZ13" si="117">HLOOKUP(BY13,VIENNOISERIES_PRIX,2,FALSE)</f>
        <v>0</v>
      </c>
      <c r="CA13" s="105">
        <f t="shared" si="44"/>
        <v>0.25</v>
      </c>
      <c r="CB13" s="101" t="s">
        <v>13</v>
      </c>
      <c r="CC13" s="102">
        <f t="shared" ref="CC13" si="118">HLOOKUP(CB13,VIENNOISERIES_PRIX,2,FALSE)</f>
        <v>0</v>
      </c>
      <c r="CD13" s="103">
        <f t="shared" si="46"/>
        <v>0.25</v>
      </c>
      <c r="CE13" s="101" t="s">
        <v>13</v>
      </c>
      <c r="CF13" s="104">
        <f t="shared" ref="CF13" si="119">HLOOKUP(CE13,VIENNOISERIES_PRIX,2,FALSE)</f>
        <v>0</v>
      </c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64"/>
      <c r="CU13" s="64"/>
      <c r="CV13" s="64"/>
      <c r="CW13" s="64"/>
      <c r="CX13" s="64"/>
      <c r="CY13" s="64"/>
      <c r="CZ13" s="64"/>
      <c r="DA13" s="64"/>
      <c r="DB13" s="64"/>
      <c r="DC13" s="64"/>
      <c r="DD13" s="64"/>
      <c r="DE13" s="64"/>
      <c r="DF13" s="64"/>
      <c r="DG13" s="64"/>
      <c r="DH13" s="64"/>
      <c r="DI13" s="64"/>
      <c r="DJ13" s="64"/>
      <c r="DK13" s="64"/>
      <c r="DL13" s="64"/>
      <c r="DM13" s="64"/>
      <c r="DN13" s="64"/>
      <c r="DO13" s="64"/>
      <c r="DP13" s="64"/>
      <c r="DQ13" s="64"/>
      <c r="DR13" s="64"/>
      <c r="DS13" s="64"/>
      <c r="DT13" s="64"/>
      <c r="DU13" s="64"/>
      <c r="DV13" s="64"/>
      <c r="DW13" s="64"/>
      <c r="DX13" s="64"/>
      <c r="DY13" s="64"/>
      <c r="DZ13" s="64"/>
      <c r="EA13" s="64"/>
      <c r="EB13" s="64"/>
      <c r="EC13" s="64"/>
      <c r="ED13" s="64"/>
      <c r="EE13" s="64"/>
      <c r="EF13" s="64"/>
      <c r="EG13" s="64"/>
      <c r="EH13" s="64"/>
      <c r="EI13" s="64"/>
      <c r="EJ13" s="64"/>
      <c r="EK13" s="64"/>
      <c r="EL13" s="64"/>
      <c r="EM13" s="64"/>
      <c r="EN13" s="64"/>
      <c r="EO13" s="64"/>
      <c r="EP13" s="64"/>
      <c r="EQ13" s="64"/>
      <c r="ER13" s="64"/>
      <c r="ES13" s="64"/>
      <c r="ET13" s="64"/>
      <c r="EU13" s="64"/>
      <c r="EV13" s="64"/>
      <c r="EW13" s="64"/>
      <c r="EX13" s="64"/>
      <c r="EY13" s="64"/>
      <c r="EZ13" s="64"/>
      <c r="FA13" s="64"/>
      <c r="FB13" s="64"/>
      <c r="FC13" s="64"/>
      <c r="FD13" s="64"/>
      <c r="FE13" s="64"/>
      <c r="FF13" s="64"/>
      <c r="FG13" s="64"/>
      <c r="FH13" s="64"/>
      <c r="FI13" s="64"/>
      <c r="FJ13" s="64"/>
      <c r="FK13" s="64"/>
      <c r="FL13" s="64"/>
      <c r="FM13" s="64"/>
      <c r="FN13" s="64"/>
      <c r="FO13" s="64"/>
      <c r="FP13" s="64"/>
      <c r="FQ13" s="64"/>
      <c r="FR13" s="64"/>
      <c r="FS13" s="64"/>
      <c r="FT13" s="64"/>
      <c r="FU13" s="64"/>
      <c r="FV13" s="64"/>
      <c r="FW13" s="64"/>
      <c r="FX13" s="64"/>
      <c r="FY13" s="64"/>
      <c r="FZ13" s="64"/>
      <c r="GA13" s="64"/>
      <c r="GB13" s="64"/>
      <c r="GC13" s="64"/>
      <c r="GD13" s="64"/>
      <c r="GE13" s="64"/>
      <c r="GF13" s="64"/>
      <c r="GG13" s="64"/>
      <c r="GH13" s="64"/>
      <c r="GI13" s="64"/>
      <c r="GJ13" s="64"/>
      <c r="GK13" s="64"/>
      <c r="GL13" s="64"/>
      <c r="GM13" s="64"/>
      <c r="GN13" s="64"/>
      <c r="GO13" s="64"/>
      <c r="GP13" s="64"/>
      <c r="GQ13" s="64"/>
      <c r="GR13" s="64"/>
      <c r="GS13" s="64"/>
      <c r="GT13" s="64"/>
      <c r="GU13" s="64"/>
      <c r="GV13" s="64"/>
      <c r="GW13" s="64"/>
      <c r="GX13" s="64"/>
      <c r="GY13" s="64"/>
      <c r="GZ13" s="64"/>
      <c r="HA13" s="64"/>
      <c r="HB13" s="64"/>
      <c r="HC13" s="64"/>
      <c r="HD13" s="64"/>
      <c r="HE13" s="64"/>
      <c r="HF13" s="64"/>
      <c r="HG13" s="64"/>
      <c r="HH13" s="64"/>
    </row>
    <row r="14" spans="1:216" ht="21.75" thickTop="1" thickBot="1" x14ac:dyDescent="0.35">
      <c r="A14" s="106"/>
      <c r="B14" s="87">
        <f>'[1]CHENET Johan'!B4</f>
        <v>43473</v>
      </c>
      <c r="C14" s="88">
        <f>'[1]CHENET Johan'!C4-5.55</f>
        <v>-4.9999999999999822E-2</v>
      </c>
      <c r="D14" s="89">
        <f t="shared" si="12"/>
        <v>4</v>
      </c>
      <c r="E14" s="90">
        <f>COUNTIF($AE14:$UG14,E$2)</f>
        <v>0</v>
      </c>
      <c r="F14" s="90">
        <f t="shared" si="12"/>
        <v>0</v>
      </c>
      <c r="G14" s="91">
        <f t="shared" si="12"/>
        <v>0</v>
      </c>
      <c r="H14" s="91">
        <f t="shared" si="12"/>
        <v>0</v>
      </c>
      <c r="I14" s="91">
        <f t="shared" si="12"/>
        <v>0</v>
      </c>
      <c r="J14" s="91">
        <f t="shared" si="12"/>
        <v>0</v>
      </c>
      <c r="K14" s="91">
        <f t="shared" si="12"/>
        <v>0</v>
      </c>
      <c r="L14" s="92">
        <f t="shared" si="12"/>
        <v>0</v>
      </c>
      <c r="M14" s="93">
        <f t="shared" si="12"/>
        <v>12</v>
      </c>
      <c r="N14" s="94">
        <f t="shared" si="12"/>
        <v>0</v>
      </c>
      <c r="O14" s="95">
        <f t="shared" si="12"/>
        <v>0</v>
      </c>
      <c r="P14" s="95">
        <f t="shared" si="12"/>
        <v>0</v>
      </c>
      <c r="Q14" s="96">
        <f t="shared" si="12"/>
        <v>2</v>
      </c>
      <c r="R14" s="97">
        <f t="shared" si="12"/>
        <v>0</v>
      </c>
      <c r="S14" s="97">
        <f t="shared" si="12"/>
        <v>0</v>
      </c>
      <c r="T14" s="97">
        <f t="shared" si="13"/>
        <v>0</v>
      </c>
      <c r="U14" s="97">
        <f t="shared" si="13"/>
        <v>0</v>
      </c>
      <c r="V14" s="98">
        <f t="shared" si="13"/>
        <v>0</v>
      </c>
      <c r="W14" s="99">
        <f t="shared" si="13"/>
        <v>0</v>
      </c>
      <c r="X14" s="99">
        <f t="shared" si="13"/>
        <v>0</v>
      </c>
      <c r="Y14" s="99">
        <f t="shared" si="13"/>
        <v>0</v>
      </c>
      <c r="Z14" s="99">
        <f t="shared" si="13"/>
        <v>0</v>
      </c>
      <c r="AA14" s="99">
        <f t="shared" si="13"/>
        <v>0</v>
      </c>
      <c r="AB14" s="99">
        <f t="shared" si="13"/>
        <v>0</v>
      </c>
      <c r="AC14" s="99">
        <f t="shared" si="13"/>
        <v>0</v>
      </c>
      <c r="AD14" s="99">
        <f t="shared" si="13"/>
        <v>0</v>
      </c>
      <c r="AE14" s="100">
        <f t="shared" si="14"/>
        <v>-4.9999999999999822E-2</v>
      </c>
      <c r="AF14" s="101" t="s">
        <v>16</v>
      </c>
      <c r="AG14" s="102">
        <f t="shared" si="15"/>
        <v>0</v>
      </c>
      <c r="AH14" s="103">
        <f t="shared" si="16"/>
        <v>-4.9999999999999822E-2</v>
      </c>
      <c r="AI14" s="101" t="s">
        <v>2</v>
      </c>
      <c r="AJ14" s="104">
        <f t="shared" si="17"/>
        <v>0</v>
      </c>
      <c r="AK14" s="105">
        <f t="shared" si="18"/>
        <v>-4.9999999999999822E-2</v>
      </c>
      <c r="AL14" s="101" t="s">
        <v>2</v>
      </c>
      <c r="AM14" s="102">
        <f t="shared" si="19"/>
        <v>0</v>
      </c>
      <c r="AN14" s="103">
        <f t="shared" si="20"/>
        <v>-4.9999999999999822E-2</v>
      </c>
      <c r="AO14" s="101" t="s">
        <v>2</v>
      </c>
      <c r="AP14" s="104">
        <f t="shared" si="21"/>
        <v>0</v>
      </c>
      <c r="AQ14" s="105">
        <f t="shared" si="22"/>
        <v>-4.9999999999999822E-2</v>
      </c>
      <c r="AR14" s="101" t="s">
        <v>16</v>
      </c>
      <c r="AS14" s="102">
        <f t="shared" si="23"/>
        <v>0</v>
      </c>
      <c r="AT14" s="103">
        <f t="shared" si="24"/>
        <v>-4.9999999999999822E-2</v>
      </c>
      <c r="AU14" s="101" t="s">
        <v>2</v>
      </c>
      <c r="AV14" s="104">
        <f t="shared" si="25"/>
        <v>0</v>
      </c>
      <c r="AW14" s="105">
        <f t="shared" si="26"/>
        <v>-4.9999999999999822E-2</v>
      </c>
      <c r="AX14" s="101" t="s">
        <v>13</v>
      </c>
      <c r="AY14" s="102">
        <f t="shared" si="27"/>
        <v>0</v>
      </c>
      <c r="AZ14" s="103">
        <f t="shared" si="28"/>
        <v>-4.9999999999999822E-2</v>
      </c>
      <c r="BA14" s="101" t="s">
        <v>13</v>
      </c>
      <c r="BB14" s="104">
        <f t="shared" si="29"/>
        <v>0</v>
      </c>
      <c r="BC14" s="105">
        <f t="shared" si="30"/>
        <v>-4.9999999999999822E-2</v>
      </c>
      <c r="BD14" s="101" t="s">
        <v>13</v>
      </c>
      <c r="BE14" s="102">
        <f t="shared" si="27"/>
        <v>0</v>
      </c>
      <c r="BF14" s="103">
        <f t="shared" si="31"/>
        <v>-4.9999999999999822E-2</v>
      </c>
      <c r="BG14" s="101" t="s">
        <v>13</v>
      </c>
      <c r="BH14" s="104">
        <f t="shared" si="29"/>
        <v>0</v>
      </c>
      <c r="BI14" s="105">
        <f t="shared" si="32"/>
        <v>-4.9999999999999822E-2</v>
      </c>
      <c r="BJ14" s="101" t="s">
        <v>13</v>
      </c>
      <c r="BK14" s="102">
        <f t="shared" ref="BK14" si="120">HLOOKUP(BJ14,VIENNOISERIES_PRIX,2,FALSE)</f>
        <v>0</v>
      </c>
      <c r="BL14" s="103">
        <f t="shared" si="34"/>
        <v>-4.9999999999999822E-2</v>
      </c>
      <c r="BM14" s="101" t="s">
        <v>13</v>
      </c>
      <c r="BN14" s="104">
        <f t="shared" ref="BN14" si="121">HLOOKUP(BM14,VIENNOISERIES_PRIX,2,FALSE)</f>
        <v>0</v>
      </c>
      <c r="BO14" s="105">
        <f t="shared" si="36"/>
        <v>-4.9999999999999822E-2</v>
      </c>
      <c r="BP14" s="101" t="s">
        <v>13</v>
      </c>
      <c r="BQ14" s="102">
        <f t="shared" ref="BQ14" si="122">HLOOKUP(BP14,VIENNOISERIES_PRIX,2,FALSE)</f>
        <v>0</v>
      </c>
      <c r="BR14" s="103">
        <f t="shared" si="38"/>
        <v>-4.9999999999999822E-2</v>
      </c>
      <c r="BS14" s="101" t="s">
        <v>13</v>
      </c>
      <c r="BT14" s="104">
        <f t="shared" ref="BT14" si="123">HLOOKUP(BS14,VIENNOISERIES_PRIX,2,FALSE)</f>
        <v>0</v>
      </c>
      <c r="BU14" s="105">
        <f t="shared" si="40"/>
        <v>-4.9999999999999822E-2</v>
      </c>
      <c r="BV14" s="101" t="s">
        <v>13</v>
      </c>
      <c r="BW14" s="102">
        <f t="shared" ref="BW14" si="124">HLOOKUP(BV14,VIENNOISERIES_PRIX,2,FALSE)</f>
        <v>0</v>
      </c>
      <c r="BX14" s="103">
        <f t="shared" si="42"/>
        <v>-4.9999999999999822E-2</v>
      </c>
      <c r="BY14" s="101" t="s">
        <v>13</v>
      </c>
      <c r="BZ14" s="104">
        <f t="shared" ref="BZ14" si="125">HLOOKUP(BY14,VIENNOISERIES_PRIX,2,FALSE)</f>
        <v>0</v>
      </c>
      <c r="CA14" s="105">
        <f t="shared" si="44"/>
        <v>-4.9999999999999822E-2</v>
      </c>
      <c r="CB14" s="101" t="s">
        <v>13</v>
      </c>
      <c r="CC14" s="102">
        <f t="shared" ref="CC14" si="126">HLOOKUP(CB14,VIENNOISERIES_PRIX,2,FALSE)</f>
        <v>0</v>
      </c>
      <c r="CD14" s="103">
        <f t="shared" si="46"/>
        <v>-4.9999999999999822E-2</v>
      </c>
      <c r="CE14" s="101" t="s">
        <v>13</v>
      </c>
      <c r="CF14" s="104">
        <f t="shared" ref="CF14" si="127">HLOOKUP(CE14,VIENNOISERIES_PRIX,2,FALSE)</f>
        <v>0</v>
      </c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64"/>
      <c r="CU14" s="64"/>
      <c r="CV14" s="64"/>
      <c r="CW14" s="64"/>
      <c r="CX14" s="64"/>
      <c r="CY14" s="64"/>
      <c r="CZ14" s="64"/>
      <c r="DA14" s="64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64"/>
      <c r="DN14" s="64"/>
      <c r="DO14" s="64"/>
      <c r="DP14" s="64"/>
      <c r="DQ14" s="64"/>
      <c r="DR14" s="64"/>
      <c r="DS14" s="64"/>
      <c r="DT14" s="64"/>
      <c r="DU14" s="64"/>
      <c r="DV14" s="64"/>
      <c r="DW14" s="64"/>
      <c r="DX14" s="64"/>
      <c r="DY14" s="64"/>
      <c r="DZ14" s="64"/>
      <c r="EA14" s="64"/>
      <c r="EB14" s="64"/>
      <c r="EC14" s="64"/>
      <c r="ED14" s="64"/>
      <c r="EE14" s="64"/>
      <c r="EF14" s="64"/>
      <c r="EG14" s="64"/>
      <c r="EH14" s="64"/>
      <c r="EI14" s="64"/>
      <c r="EJ14" s="64"/>
      <c r="EK14" s="64"/>
      <c r="EL14" s="64"/>
      <c r="EM14" s="64"/>
      <c r="EN14" s="64"/>
      <c r="EO14" s="64"/>
      <c r="EP14" s="64"/>
      <c r="EQ14" s="64"/>
      <c r="ER14" s="64"/>
      <c r="ES14" s="64"/>
      <c r="ET14" s="64"/>
      <c r="EU14" s="64"/>
      <c r="EV14" s="64"/>
      <c r="EW14" s="64"/>
      <c r="EX14" s="64"/>
      <c r="EY14" s="64"/>
      <c r="EZ14" s="64"/>
      <c r="FA14" s="64"/>
      <c r="FB14" s="64"/>
      <c r="FC14" s="64"/>
      <c r="FD14" s="64"/>
      <c r="FE14" s="64"/>
      <c r="FF14" s="64"/>
      <c r="FG14" s="64"/>
      <c r="FH14" s="64"/>
      <c r="FI14" s="64"/>
      <c r="FJ14" s="64"/>
      <c r="FK14" s="64"/>
      <c r="FL14" s="64"/>
      <c r="FM14" s="64"/>
      <c r="FN14" s="64"/>
      <c r="FO14" s="64"/>
      <c r="FP14" s="64"/>
      <c r="FQ14" s="64"/>
      <c r="FR14" s="64"/>
      <c r="FS14" s="64"/>
      <c r="FT14" s="64"/>
      <c r="FU14" s="64"/>
      <c r="FV14" s="64"/>
      <c r="FW14" s="64"/>
      <c r="FX14" s="64"/>
      <c r="FY14" s="64"/>
      <c r="FZ14" s="6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64"/>
      <c r="GT14" s="64"/>
      <c r="GU14" s="64"/>
      <c r="GV14" s="64"/>
      <c r="GW14" s="64"/>
      <c r="GX14" s="64"/>
      <c r="GY14" s="64"/>
      <c r="GZ14" s="64"/>
      <c r="HA14" s="64"/>
      <c r="HB14" s="64"/>
      <c r="HC14" s="64"/>
      <c r="HD14" s="64"/>
      <c r="HE14" s="64"/>
      <c r="HF14" s="64"/>
      <c r="HG14" s="64"/>
      <c r="HH14" s="64"/>
    </row>
    <row r="15" spans="1:216" ht="21.75" thickTop="1" thickBot="1" x14ac:dyDescent="0.35">
      <c r="A15" s="106"/>
      <c r="B15" s="87">
        <f>'[1]CHEVALIN Marvin'!B4</f>
        <v>43378</v>
      </c>
      <c r="C15" s="88">
        <f>'[1]CHEVALIN Marvin'!C4+7.9</f>
        <v>12.9</v>
      </c>
      <c r="D15" s="89">
        <f t="shared" si="12"/>
        <v>3</v>
      </c>
      <c r="E15" s="90">
        <f t="shared" si="12"/>
        <v>0</v>
      </c>
      <c r="F15" s="90">
        <f t="shared" si="12"/>
        <v>0</v>
      </c>
      <c r="G15" s="91">
        <f t="shared" si="12"/>
        <v>0</v>
      </c>
      <c r="H15" s="91">
        <f t="shared" si="12"/>
        <v>0</v>
      </c>
      <c r="I15" s="91">
        <f t="shared" si="12"/>
        <v>0</v>
      </c>
      <c r="J15" s="91">
        <f t="shared" si="12"/>
        <v>0</v>
      </c>
      <c r="K15" s="91">
        <f t="shared" si="12"/>
        <v>3</v>
      </c>
      <c r="L15" s="92">
        <f t="shared" si="12"/>
        <v>0</v>
      </c>
      <c r="M15" s="93">
        <f t="shared" si="12"/>
        <v>12</v>
      </c>
      <c r="N15" s="94">
        <f t="shared" si="12"/>
        <v>0</v>
      </c>
      <c r="O15" s="95">
        <f t="shared" si="12"/>
        <v>0</v>
      </c>
      <c r="P15" s="95">
        <f t="shared" si="12"/>
        <v>0</v>
      </c>
      <c r="Q15" s="96">
        <f t="shared" si="12"/>
        <v>0</v>
      </c>
      <c r="R15" s="97">
        <f t="shared" si="12"/>
        <v>0</v>
      </c>
      <c r="S15" s="97">
        <f t="shared" si="12"/>
        <v>0</v>
      </c>
      <c r="T15" s="97">
        <f t="shared" si="13"/>
        <v>0</v>
      </c>
      <c r="U15" s="97">
        <f t="shared" si="13"/>
        <v>0</v>
      </c>
      <c r="V15" s="98">
        <f t="shared" si="13"/>
        <v>0</v>
      </c>
      <c r="W15" s="99">
        <f t="shared" si="13"/>
        <v>0</v>
      </c>
      <c r="X15" s="99">
        <f t="shared" si="13"/>
        <v>0</v>
      </c>
      <c r="Y15" s="99">
        <f t="shared" si="13"/>
        <v>0</v>
      </c>
      <c r="Z15" s="99">
        <f t="shared" si="13"/>
        <v>0</v>
      </c>
      <c r="AA15" s="99">
        <f t="shared" si="13"/>
        <v>0</v>
      </c>
      <c r="AB15" s="99">
        <f t="shared" si="13"/>
        <v>0</v>
      </c>
      <c r="AC15" s="99">
        <f t="shared" si="13"/>
        <v>0</v>
      </c>
      <c r="AD15" s="99">
        <f t="shared" si="13"/>
        <v>0</v>
      </c>
      <c r="AE15" s="100">
        <f t="shared" si="14"/>
        <v>11.6</v>
      </c>
      <c r="AF15" s="101" t="s">
        <v>12</v>
      </c>
      <c r="AG15" s="102">
        <f t="shared" si="15"/>
        <v>1.3</v>
      </c>
      <c r="AH15" s="103">
        <f t="shared" si="16"/>
        <v>10.299999999999999</v>
      </c>
      <c r="AI15" s="101" t="s">
        <v>12</v>
      </c>
      <c r="AJ15" s="104">
        <f t="shared" si="17"/>
        <v>1.3</v>
      </c>
      <c r="AK15" s="105">
        <f t="shared" si="18"/>
        <v>10.299999999999999</v>
      </c>
      <c r="AL15" s="101" t="s">
        <v>2</v>
      </c>
      <c r="AM15" s="102">
        <f t="shared" si="19"/>
        <v>0</v>
      </c>
      <c r="AN15" s="103">
        <f t="shared" si="20"/>
        <v>10.299999999999999</v>
      </c>
      <c r="AO15" s="101" t="s">
        <v>2</v>
      </c>
      <c r="AP15" s="104">
        <f t="shared" si="21"/>
        <v>0</v>
      </c>
      <c r="AQ15" s="105">
        <f t="shared" si="22"/>
        <v>8.9999999999999982</v>
      </c>
      <c r="AR15" s="101" t="s">
        <v>12</v>
      </c>
      <c r="AS15" s="102">
        <f t="shared" si="23"/>
        <v>1.3</v>
      </c>
      <c r="AT15" s="103">
        <f t="shared" si="24"/>
        <v>8.9999999999999982</v>
      </c>
      <c r="AU15" s="101" t="s">
        <v>2</v>
      </c>
      <c r="AV15" s="104">
        <f t="shared" si="25"/>
        <v>0</v>
      </c>
      <c r="AW15" s="105">
        <f t="shared" si="26"/>
        <v>8.9999999999999982</v>
      </c>
      <c r="AX15" s="101" t="s">
        <v>13</v>
      </c>
      <c r="AY15" s="102">
        <f t="shared" si="27"/>
        <v>0</v>
      </c>
      <c r="AZ15" s="103">
        <f t="shared" si="28"/>
        <v>8.9999999999999982</v>
      </c>
      <c r="BA15" s="101" t="s">
        <v>13</v>
      </c>
      <c r="BB15" s="104">
        <f t="shared" si="29"/>
        <v>0</v>
      </c>
      <c r="BC15" s="105">
        <f t="shared" si="30"/>
        <v>8.9999999999999982</v>
      </c>
      <c r="BD15" s="101" t="s">
        <v>13</v>
      </c>
      <c r="BE15" s="102">
        <f t="shared" si="27"/>
        <v>0</v>
      </c>
      <c r="BF15" s="103">
        <f t="shared" si="31"/>
        <v>8.9999999999999982</v>
      </c>
      <c r="BG15" s="101" t="s">
        <v>13</v>
      </c>
      <c r="BH15" s="104">
        <f t="shared" si="29"/>
        <v>0</v>
      </c>
      <c r="BI15" s="105">
        <f t="shared" si="32"/>
        <v>8.9999999999999982</v>
      </c>
      <c r="BJ15" s="101" t="s">
        <v>13</v>
      </c>
      <c r="BK15" s="102">
        <f t="shared" ref="BK15" si="128">HLOOKUP(BJ15,VIENNOISERIES_PRIX,2,FALSE)</f>
        <v>0</v>
      </c>
      <c r="BL15" s="103">
        <f t="shared" si="34"/>
        <v>8.9999999999999982</v>
      </c>
      <c r="BM15" s="101" t="s">
        <v>13</v>
      </c>
      <c r="BN15" s="104">
        <f t="shared" ref="BN15" si="129">HLOOKUP(BM15,VIENNOISERIES_PRIX,2,FALSE)</f>
        <v>0</v>
      </c>
      <c r="BO15" s="105">
        <f t="shared" si="36"/>
        <v>8.9999999999999982</v>
      </c>
      <c r="BP15" s="101" t="s">
        <v>13</v>
      </c>
      <c r="BQ15" s="102">
        <f t="shared" ref="BQ15" si="130">HLOOKUP(BP15,VIENNOISERIES_PRIX,2,FALSE)</f>
        <v>0</v>
      </c>
      <c r="BR15" s="103">
        <f t="shared" si="38"/>
        <v>8.9999999999999982</v>
      </c>
      <c r="BS15" s="101" t="s">
        <v>13</v>
      </c>
      <c r="BT15" s="104">
        <f t="shared" ref="BT15" si="131">HLOOKUP(BS15,VIENNOISERIES_PRIX,2,FALSE)</f>
        <v>0</v>
      </c>
      <c r="BU15" s="105">
        <f t="shared" si="40"/>
        <v>8.9999999999999982</v>
      </c>
      <c r="BV15" s="101" t="s">
        <v>13</v>
      </c>
      <c r="BW15" s="102">
        <f t="shared" ref="BW15" si="132">HLOOKUP(BV15,VIENNOISERIES_PRIX,2,FALSE)</f>
        <v>0</v>
      </c>
      <c r="BX15" s="103">
        <f t="shared" si="42"/>
        <v>8.9999999999999982</v>
      </c>
      <c r="BY15" s="101" t="s">
        <v>13</v>
      </c>
      <c r="BZ15" s="104">
        <f t="shared" ref="BZ15" si="133">HLOOKUP(BY15,VIENNOISERIES_PRIX,2,FALSE)</f>
        <v>0</v>
      </c>
      <c r="CA15" s="105">
        <f t="shared" si="44"/>
        <v>8.9999999999999982</v>
      </c>
      <c r="CB15" s="101" t="s">
        <v>13</v>
      </c>
      <c r="CC15" s="102">
        <f t="shared" ref="CC15" si="134">HLOOKUP(CB15,VIENNOISERIES_PRIX,2,FALSE)</f>
        <v>0</v>
      </c>
      <c r="CD15" s="103">
        <f t="shared" si="46"/>
        <v>8.9999999999999982</v>
      </c>
      <c r="CE15" s="101" t="s">
        <v>13</v>
      </c>
      <c r="CF15" s="104">
        <f t="shared" ref="CF15" si="135">HLOOKUP(CE15,VIENNOISERIES_PRIX,2,FALSE)</f>
        <v>0</v>
      </c>
      <c r="CG15" s="64"/>
      <c r="CH15" s="64"/>
      <c r="CI15" s="64"/>
      <c r="CJ15" s="64"/>
      <c r="CK15" s="64"/>
      <c r="CL15" s="64"/>
      <c r="CM15" s="64"/>
      <c r="CN15" s="64"/>
      <c r="CO15" s="64"/>
      <c r="CP15" s="64"/>
      <c r="CQ15" s="64"/>
      <c r="CR15" s="64"/>
      <c r="CS15" s="64"/>
      <c r="CT15" s="64"/>
      <c r="CU15" s="64"/>
      <c r="CV15" s="64"/>
      <c r="CW15" s="64"/>
      <c r="CX15" s="64"/>
      <c r="CY15" s="64"/>
      <c r="CZ15" s="64"/>
      <c r="DA15" s="64"/>
      <c r="DB15" s="64"/>
      <c r="DC15" s="64"/>
      <c r="DD15" s="64"/>
      <c r="DE15" s="64"/>
      <c r="DF15" s="64"/>
      <c r="DG15" s="64"/>
      <c r="DH15" s="64"/>
      <c r="DI15" s="64"/>
      <c r="DJ15" s="64"/>
      <c r="DK15" s="64"/>
      <c r="DL15" s="64"/>
      <c r="DM15" s="64"/>
      <c r="DN15" s="64"/>
      <c r="DO15" s="64"/>
      <c r="DP15" s="64"/>
      <c r="DQ15" s="64"/>
      <c r="DR15" s="64"/>
      <c r="DS15" s="64"/>
      <c r="DT15" s="64"/>
      <c r="DU15" s="64"/>
      <c r="DV15" s="64"/>
      <c r="DW15" s="64"/>
      <c r="DX15" s="64"/>
      <c r="DY15" s="64"/>
      <c r="DZ15" s="64"/>
      <c r="EA15" s="64"/>
      <c r="EB15" s="64"/>
      <c r="EC15" s="64"/>
      <c r="ED15" s="64"/>
      <c r="EE15" s="64"/>
      <c r="EF15" s="64"/>
      <c r="EG15" s="64"/>
      <c r="EH15" s="64"/>
      <c r="EI15" s="64"/>
      <c r="EJ15" s="64"/>
      <c r="EK15" s="64"/>
      <c r="EL15" s="64"/>
      <c r="EM15" s="64"/>
      <c r="EN15" s="64"/>
      <c r="EO15" s="64"/>
      <c r="EP15" s="64"/>
      <c r="EQ15" s="64"/>
      <c r="ER15" s="64"/>
      <c r="ES15" s="64"/>
      <c r="ET15" s="64"/>
      <c r="EU15" s="64"/>
      <c r="EV15" s="64"/>
      <c r="EW15" s="64"/>
      <c r="EX15" s="64"/>
      <c r="EY15" s="64"/>
      <c r="EZ15" s="64"/>
      <c r="FA15" s="64"/>
      <c r="FB15" s="64"/>
      <c r="FC15" s="64"/>
      <c r="FD15" s="64"/>
      <c r="FE15" s="64"/>
      <c r="FF15" s="64"/>
      <c r="FG15" s="64"/>
      <c r="FH15" s="64"/>
      <c r="FI15" s="64"/>
      <c r="FJ15" s="64"/>
      <c r="FK15" s="64"/>
      <c r="FL15" s="64"/>
      <c r="FM15" s="64"/>
      <c r="FN15" s="64"/>
      <c r="FO15" s="64"/>
      <c r="FP15" s="64"/>
      <c r="FQ15" s="64"/>
      <c r="FR15" s="64"/>
      <c r="FS15" s="64"/>
      <c r="FT15" s="64"/>
      <c r="FU15" s="64"/>
      <c r="FV15" s="64"/>
      <c r="FW15" s="64"/>
      <c r="FX15" s="64"/>
      <c r="FY15" s="64"/>
      <c r="FZ15" s="64"/>
      <c r="GA15" s="64"/>
      <c r="GB15" s="64"/>
      <c r="GC15" s="64"/>
      <c r="GD15" s="64"/>
      <c r="GE15" s="64"/>
      <c r="GF15" s="64"/>
      <c r="GG15" s="64"/>
      <c r="GH15" s="64"/>
      <c r="GI15" s="64"/>
      <c r="GJ15" s="64"/>
      <c r="GK15" s="64"/>
      <c r="GL15" s="64"/>
      <c r="GM15" s="64"/>
      <c r="GN15" s="64"/>
      <c r="GO15" s="64"/>
      <c r="GP15" s="64"/>
      <c r="GQ15" s="64"/>
      <c r="GR15" s="64"/>
      <c r="GS15" s="64"/>
      <c r="GT15" s="64"/>
      <c r="GU15" s="64"/>
      <c r="GV15" s="64"/>
      <c r="GW15" s="64"/>
      <c r="GX15" s="64"/>
      <c r="GY15" s="64"/>
      <c r="GZ15" s="64"/>
      <c r="HA15" s="64"/>
      <c r="HB15" s="64"/>
      <c r="HC15" s="64"/>
      <c r="HD15" s="64"/>
      <c r="HE15" s="64"/>
      <c r="HF15" s="64"/>
      <c r="HG15" s="64"/>
      <c r="HH15" s="64"/>
    </row>
    <row r="16" spans="1:216" ht="21.75" thickTop="1" thickBot="1" x14ac:dyDescent="0.35">
      <c r="A16" s="106"/>
      <c r="B16" s="87">
        <f>'[1]CIESILSKI Julien'!B4</f>
        <v>43474</v>
      </c>
      <c r="C16" s="88">
        <f>'[1]CIESILSKI Julien'!C4-7.1</f>
        <v>12.9</v>
      </c>
      <c r="D16" s="89">
        <f t="shared" si="12"/>
        <v>5</v>
      </c>
      <c r="E16" s="90">
        <f t="shared" si="12"/>
        <v>0</v>
      </c>
      <c r="F16" s="90">
        <f t="shared" si="12"/>
        <v>0</v>
      </c>
      <c r="G16" s="91">
        <f t="shared" si="12"/>
        <v>0</v>
      </c>
      <c r="H16" s="91">
        <f t="shared" si="12"/>
        <v>0</v>
      </c>
      <c r="I16" s="91">
        <f t="shared" si="12"/>
        <v>0</v>
      </c>
      <c r="J16" s="91">
        <f t="shared" si="12"/>
        <v>0</v>
      </c>
      <c r="K16" s="91">
        <f t="shared" si="12"/>
        <v>1</v>
      </c>
      <c r="L16" s="92">
        <f t="shared" si="12"/>
        <v>0</v>
      </c>
      <c r="M16" s="93">
        <f t="shared" si="12"/>
        <v>12</v>
      </c>
      <c r="N16" s="94">
        <f t="shared" si="12"/>
        <v>0</v>
      </c>
      <c r="O16" s="95">
        <f t="shared" si="12"/>
        <v>0</v>
      </c>
      <c r="P16" s="95">
        <f t="shared" si="12"/>
        <v>0</v>
      </c>
      <c r="Q16" s="96">
        <f t="shared" si="12"/>
        <v>0</v>
      </c>
      <c r="R16" s="97">
        <f t="shared" si="12"/>
        <v>0</v>
      </c>
      <c r="S16" s="97">
        <f t="shared" si="12"/>
        <v>0</v>
      </c>
      <c r="T16" s="97">
        <f t="shared" si="13"/>
        <v>0</v>
      </c>
      <c r="U16" s="97">
        <f t="shared" si="13"/>
        <v>0</v>
      </c>
      <c r="V16" s="98">
        <f t="shared" si="13"/>
        <v>0</v>
      </c>
      <c r="W16" s="99">
        <f t="shared" si="13"/>
        <v>0</v>
      </c>
      <c r="X16" s="99">
        <f t="shared" si="13"/>
        <v>0</v>
      </c>
      <c r="Y16" s="99">
        <f t="shared" si="13"/>
        <v>0</v>
      </c>
      <c r="Z16" s="99">
        <f t="shared" si="13"/>
        <v>0</v>
      </c>
      <c r="AA16" s="99">
        <f t="shared" si="13"/>
        <v>0</v>
      </c>
      <c r="AB16" s="99">
        <f t="shared" si="13"/>
        <v>0</v>
      </c>
      <c r="AC16" s="99">
        <f t="shared" si="13"/>
        <v>0</v>
      </c>
      <c r="AD16" s="99">
        <f t="shared" si="13"/>
        <v>0</v>
      </c>
      <c r="AE16" s="100">
        <f t="shared" si="14"/>
        <v>12.9</v>
      </c>
      <c r="AF16" s="101" t="s">
        <v>2</v>
      </c>
      <c r="AG16" s="102">
        <f t="shared" si="15"/>
        <v>0</v>
      </c>
      <c r="AH16" s="103">
        <f t="shared" si="16"/>
        <v>12.9</v>
      </c>
      <c r="AI16" s="101" t="s">
        <v>2</v>
      </c>
      <c r="AJ16" s="104">
        <f t="shared" si="17"/>
        <v>0</v>
      </c>
      <c r="AK16" s="105">
        <f t="shared" si="18"/>
        <v>12.9</v>
      </c>
      <c r="AL16" s="101" t="s">
        <v>2</v>
      </c>
      <c r="AM16" s="102">
        <f t="shared" si="19"/>
        <v>0</v>
      </c>
      <c r="AN16" s="103">
        <f t="shared" si="20"/>
        <v>12.9</v>
      </c>
      <c r="AO16" s="101" t="s">
        <v>2</v>
      </c>
      <c r="AP16" s="104">
        <f t="shared" si="21"/>
        <v>0</v>
      </c>
      <c r="AQ16" s="105">
        <f t="shared" si="22"/>
        <v>11.6</v>
      </c>
      <c r="AR16" s="101" t="s">
        <v>12</v>
      </c>
      <c r="AS16" s="102">
        <f t="shared" si="23"/>
        <v>1.3</v>
      </c>
      <c r="AT16" s="103">
        <f t="shared" si="24"/>
        <v>11.6</v>
      </c>
      <c r="AU16" s="101" t="s">
        <v>2</v>
      </c>
      <c r="AV16" s="104">
        <f t="shared" si="25"/>
        <v>0</v>
      </c>
      <c r="AW16" s="105">
        <f t="shared" si="26"/>
        <v>11.6</v>
      </c>
      <c r="AX16" s="101" t="s">
        <v>13</v>
      </c>
      <c r="AY16" s="102">
        <f t="shared" si="27"/>
        <v>0</v>
      </c>
      <c r="AZ16" s="103">
        <f t="shared" si="28"/>
        <v>11.6</v>
      </c>
      <c r="BA16" s="101" t="s">
        <v>13</v>
      </c>
      <c r="BB16" s="104">
        <f t="shared" si="29"/>
        <v>0</v>
      </c>
      <c r="BC16" s="105">
        <f t="shared" si="30"/>
        <v>11.6</v>
      </c>
      <c r="BD16" s="101" t="s">
        <v>13</v>
      </c>
      <c r="BE16" s="102">
        <f t="shared" si="27"/>
        <v>0</v>
      </c>
      <c r="BF16" s="103">
        <f t="shared" si="31"/>
        <v>11.6</v>
      </c>
      <c r="BG16" s="101" t="s">
        <v>13</v>
      </c>
      <c r="BH16" s="104">
        <f t="shared" si="29"/>
        <v>0</v>
      </c>
      <c r="BI16" s="105">
        <f t="shared" si="32"/>
        <v>11.6</v>
      </c>
      <c r="BJ16" s="101" t="s">
        <v>13</v>
      </c>
      <c r="BK16" s="102">
        <f t="shared" ref="BK16" si="136">HLOOKUP(BJ16,VIENNOISERIES_PRIX,2,FALSE)</f>
        <v>0</v>
      </c>
      <c r="BL16" s="103">
        <f t="shared" si="34"/>
        <v>11.6</v>
      </c>
      <c r="BM16" s="101" t="s">
        <v>13</v>
      </c>
      <c r="BN16" s="104">
        <f t="shared" ref="BN16" si="137">HLOOKUP(BM16,VIENNOISERIES_PRIX,2,FALSE)</f>
        <v>0</v>
      </c>
      <c r="BO16" s="105">
        <f t="shared" si="36"/>
        <v>11.6</v>
      </c>
      <c r="BP16" s="101" t="s">
        <v>13</v>
      </c>
      <c r="BQ16" s="102">
        <f t="shared" ref="BQ16" si="138">HLOOKUP(BP16,VIENNOISERIES_PRIX,2,FALSE)</f>
        <v>0</v>
      </c>
      <c r="BR16" s="103">
        <f t="shared" si="38"/>
        <v>11.6</v>
      </c>
      <c r="BS16" s="101" t="s">
        <v>13</v>
      </c>
      <c r="BT16" s="104">
        <f t="shared" ref="BT16" si="139">HLOOKUP(BS16,VIENNOISERIES_PRIX,2,FALSE)</f>
        <v>0</v>
      </c>
      <c r="BU16" s="105">
        <f t="shared" si="40"/>
        <v>11.6</v>
      </c>
      <c r="BV16" s="101" t="s">
        <v>13</v>
      </c>
      <c r="BW16" s="102">
        <f t="shared" ref="BW16" si="140">HLOOKUP(BV16,VIENNOISERIES_PRIX,2,FALSE)</f>
        <v>0</v>
      </c>
      <c r="BX16" s="103">
        <f t="shared" si="42"/>
        <v>11.6</v>
      </c>
      <c r="BY16" s="101" t="s">
        <v>13</v>
      </c>
      <c r="BZ16" s="104">
        <f t="shared" ref="BZ16" si="141">HLOOKUP(BY16,VIENNOISERIES_PRIX,2,FALSE)</f>
        <v>0</v>
      </c>
      <c r="CA16" s="105">
        <f t="shared" si="44"/>
        <v>11.6</v>
      </c>
      <c r="CB16" s="101" t="s">
        <v>13</v>
      </c>
      <c r="CC16" s="102">
        <f t="shared" ref="CC16" si="142">HLOOKUP(CB16,VIENNOISERIES_PRIX,2,FALSE)</f>
        <v>0</v>
      </c>
      <c r="CD16" s="103">
        <f t="shared" si="46"/>
        <v>11.6</v>
      </c>
      <c r="CE16" s="101" t="s">
        <v>13</v>
      </c>
      <c r="CF16" s="104">
        <f t="shared" ref="CF16" si="143">HLOOKUP(CE16,VIENNOISERIES_PRIX,2,FALSE)</f>
        <v>0</v>
      </c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  <c r="DT16" s="64"/>
      <c r="DU16" s="64"/>
      <c r="DV16" s="64"/>
      <c r="DW16" s="64"/>
      <c r="DX16" s="64"/>
      <c r="DY16" s="64"/>
      <c r="DZ16" s="64"/>
      <c r="EA16" s="64"/>
      <c r="EB16" s="64"/>
      <c r="EC16" s="64"/>
      <c r="ED16" s="64"/>
      <c r="EE16" s="64"/>
      <c r="EF16" s="64"/>
      <c r="EG16" s="64"/>
      <c r="EH16" s="64"/>
      <c r="EI16" s="64"/>
      <c r="EJ16" s="64"/>
      <c r="EK16" s="64"/>
      <c r="EL16" s="64"/>
      <c r="EM16" s="64"/>
      <c r="EN16" s="64"/>
      <c r="EO16" s="64"/>
      <c r="EP16" s="64"/>
      <c r="EQ16" s="64"/>
      <c r="ER16" s="64"/>
      <c r="ES16" s="64"/>
      <c r="ET16" s="64"/>
      <c r="EU16" s="64"/>
      <c r="EV16" s="64"/>
      <c r="EW16" s="64"/>
      <c r="EX16" s="64"/>
      <c r="EY16" s="64"/>
      <c r="EZ16" s="64"/>
      <c r="FA16" s="64"/>
      <c r="FB16" s="64"/>
      <c r="FC16" s="64"/>
      <c r="FD16" s="64"/>
      <c r="FE16" s="64"/>
      <c r="FF16" s="64"/>
      <c r="FG16" s="64"/>
      <c r="FH16" s="64"/>
      <c r="FI16" s="64"/>
      <c r="FJ16" s="64"/>
      <c r="FK16" s="64"/>
      <c r="FL16" s="64"/>
      <c r="FM16" s="64"/>
      <c r="FN16" s="64"/>
      <c r="FO16" s="64"/>
      <c r="FP16" s="64"/>
      <c r="FQ16" s="64"/>
      <c r="FR16" s="64"/>
      <c r="FS16" s="64"/>
      <c r="FT16" s="64"/>
      <c r="FU16" s="64"/>
      <c r="FV16" s="64"/>
      <c r="FW16" s="64"/>
      <c r="FX16" s="64"/>
      <c r="FY16" s="64"/>
      <c r="FZ16" s="64"/>
      <c r="GA16" s="64"/>
      <c r="GB16" s="64"/>
      <c r="GC16" s="64"/>
      <c r="GD16" s="64"/>
      <c r="GE16" s="64"/>
      <c r="GF16" s="64"/>
      <c r="GG16" s="64"/>
      <c r="GH16" s="64"/>
      <c r="GI16" s="64"/>
      <c r="GJ16" s="64"/>
      <c r="GK16" s="64"/>
      <c r="GL16" s="64"/>
      <c r="GM16" s="64"/>
      <c r="GN16" s="64"/>
      <c r="GO16" s="64"/>
      <c r="GP16" s="64"/>
      <c r="GQ16" s="64"/>
      <c r="GR16" s="64"/>
      <c r="GS16" s="64"/>
      <c r="GT16" s="64"/>
      <c r="GU16" s="64"/>
      <c r="GV16" s="64"/>
      <c r="GW16" s="64"/>
      <c r="GX16" s="64"/>
      <c r="GY16" s="64"/>
      <c r="GZ16" s="64"/>
      <c r="HA16" s="64"/>
      <c r="HB16" s="64"/>
      <c r="HC16" s="64"/>
      <c r="HD16" s="64"/>
      <c r="HE16" s="64"/>
      <c r="HF16" s="64"/>
      <c r="HG16" s="64"/>
      <c r="HH16" s="64"/>
    </row>
    <row r="17" spans="1:216" ht="21.75" thickTop="1" thickBot="1" x14ac:dyDescent="0.35">
      <c r="A17" s="106"/>
      <c r="B17" s="87">
        <f>'[1]COLAS Éric'!B4</f>
        <v>43392</v>
      </c>
      <c r="C17" s="88">
        <f>'[1]COLAS Éric'!C4-5.65</f>
        <v>4.3499999999999996</v>
      </c>
      <c r="D17" s="89">
        <f t="shared" si="12"/>
        <v>5</v>
      </c>
      <c r="E17" s="90">
        <f t="shared" si="12"/>
        <v>0</v>
      </c>
      <c r="F17" s="90">
        <f t="shared" si="12"/>
        <v>0</v>
      </c>
      <c r="G17" s="91">
        <f t="shared" si="12"/>
        <v>0</v>
      </c>
      <c r="H17" s="91">
        <f t="shared" si="12"/>
        <v>0</v>
      </c>
      <c r="I17" s="91">
        <f t="shared" si="12"/>
        <v>1</v>
      </c>
      <c r="J17" s="91">
        <f t="shared" si="12"/>
        <v>0</v>
      </c>
      <c r="K17" s="91">
        <f t="shared" si="12"/>
        <v>0</v>
      </c>
      <c r="L17" s="92">
        <f t="shared" si="12"/>
        <v>0</v>
      </c>
      <c r="M17" s="93">
        <f t="shared" si="12"/>
        <v>12</v>
      </c>
      <c r="N17" s="94">
        <f t="shared" si="12"/>
        <v>0</v>
      </c>
      <c r="O17" s="95">
        <f t="shared" si="12"/>
        <v>0</v>
      </c>
      <c r="P17" s="95">
        <f t="shared" si="12"/>
        <v>0</v>
      </c>
      <c r="Q17" s="96">
        <f t="shared" si="12"/>
        <v>0</v>
      </c>
      <c r="R17" s="97">
        <f t="shared" si="12"/>
        <v>0</v>
      </c>
      <c r="S17" s="97">
        <f t="shared" si="12"/>
        <v>0</v>
      </c>
      <c r="T17" s="97">
        <f t="shared" si="13"/>
        <v>0</v>
      </c>
      <c r="U17" s="97">
        <f t="shared" si="13"/>
        <v>0</v>
      </c>
      <c r="V17" s="98">
        <f t="shared" si="13"/>
        <v>0</v>
      </c>
      <c r="W17" s="99">
        <f t="shared" si="13"/>
        <v>0</v>
      </c>
      <c r="X17" s="99">
        <f t="shared" si="13"/>
        <v>0</v>
      </c>
      <c r="Y17" s="99">
        <f t="shared" si="13"/>
        <v>0</v>
      </c>
      <c r="Z17" s="99">
        <f t="shared" si="13"/>
        <v>0</v>
      </c>
      <c r="AA17" s="99">
        <f t="shared" si="13"/>
        <v>0</v>
      </c>
      <c r="AB17" s="99">
        <f t="shared" si="13"/>
        <v>0</v>
      </c>
      <c r="AC17" s="99">
        <f t="shared" si="13"/>
        <v>0</v>
      </c>
      <c r="AD17" s="99">
        <f t="shared" si="13"/>
        <v>0</v>
      </c>
      <c r="AE17" s="100">
        <f t="shared" si="14"/>
        <v>4.3499999999999996</v>
      </c>
      <c r="AF17" s="101" t="s">
        <v>2</v>
      </c>
      <c r="AG17" s="102">
        <f t="shared" si="15"/>
        <v>0</v>
      </c>
      <c r="AH17" s="103">
        <f t="shared" si="16"/>
        <v>4.3499999999999996</v>
      </c>
      <c r="AI17" s="101" t="s">
        <v>2</v>
      </c>
      <c r="AJ17" s="104">
        <f t="shared" si="17"/>
        <v>0</v>
      </c>
      <c r="AK17" s="105">
        <f t="shared" si="18"/>
        <v>4.3499999999999996</v>
      </c>
      <c r="AL17" s="101" t="s">
        <v>2</v>
      </c>
      <c r="AM17" s="102">
        <f>HLOOKUP(AL17,VIENNOISERIES_PRIX,2,FALSE)</f>
        <v>0</v>
      </c>
      <c r="AN17" s="103">
        <f t="shared" si="20"/>
        <v>4.3499999999999996</v>
      </c>
      <c r="AO17" s="101" t="s">
        <v>2</v>
      </c>
      <c r="AP17" s="104">
        <f t="shared" si="21"/>
        <v>0</v>
      </c>
      <c r="AQ17" s="105">
        <f t="shared" si="22"/>
        <v>3.1999999999999997</v>
      </c>
      <c r="AR17" s="101" t="s">
        <v>10</v>
      </c>
      <c r="AS17" s="102">
        <f t="shared" si="23"/>
        <v>1.1499999999999999</v>
      </c>
      <c r="AT17" s="103">
        <f t="shared" si="24"/>
        <v>3.1999999999999997</v>
      </c>
      <c r="AU17" s="101" t="s">
        <v>2</v>
      </c>
      <c r="AV17" s="104">
        <f t="shared" si="25"/>
        <v>0</v>
      </c>
      <c r="AW17" s="105">
        <f t="shared" si="26"/>
        <v>3.1999999999999997</v>
      </c>
      <c r="AX17" s="101" t="s">
        <v>13</v>
      </c>
      <c r="AY17" s="102">
        <f t="shared" si="27"/>
        <v>0</v>
      </c>
      <c r="AZ17" s="103">
        <f t="shared" si="28"/>
        <v>3.1999999999999997</v>
      </c>
      <c r="BA17" s="101" t="s">
        <v>13</v>
      </c>
      <c r="BB17" s="104">
        <f t="shared" si="29"/>
        <v>0</v>
      </c>
      <c r="BC17" s="105">
        <f t="shared" si="30"/>
        <v>3.1999999999999997</v>
      </c>
      <c r="BD17" s="101" t="s">
        <v>13</v>
      </c>
      <c r="BE17" s="102">
        <f t="shared" si="27"/>
        <v>0</v>
      </c>
      <c r="BF17" s="103">
        <f t="shared" si="31"/>
        <v>3.1999999999999997</v>
      </c>
      <c r="BG17" s="101" t="s">
        <v>13</v>
      </c>
      <c r="BH17" s="104">
        <f t="shared" si="29"/>
        <v>0</v>
      </c>
      <c r="BI17" s="105">
        <f t="shared" si="32"/>
        <v>3.1999999999999997</v>
      </c>
      <c r="BJ17" s="101" t="s">
        <v>13</v>
      </c>
      <c r="BK17" s="102">
        <f t="shared" ref="BK17" si="144">HLOOKUP(BJ17,VIENNOISERIES_PRIX,2,FALSE)</f>
        <v>0</v>
      </c>
      <c r="BL17" s="103">
        <f t="shared" si="34"/>
        <v>3.1999999999999997</v>
      </c>
      <c r="BM17" s="101" t="s">
        <v>13</v>
      </c>
      <c r="BN17" s="104">
        <f t="shared" ref="BN17" si="145">HLOOKUP(BM17,VIENNOISERIES_PRIX,2,FALSE)</f>
        <v>0</v>
      </c>
      <c r="BO17" s="105">
        <f t="shared" si="36"/>
        <v>3.1999999999999997</v>
      </c>
      <c r="BP17" s="101" t="s">
        <v>13</v>
      </c>
      <c r="BQ17" s="102">
        <f t="shared" ref="BQ17" si="146">HLOOKUP(BP17,VIENNOISERIES_PRIX,2,FALSE)</f>
        <v>0</v>
      </c>
      <c r="BR17" s="103">
        <f t="shared" si="38"/>
        <v>3.1999999999999997</v>
      </c>
      <c r="BS17" s="101" t="s">
        <v>13</v>
      </c>
      <c r="BT17" s="104">
        <f t="shared" ref="BT17" si="147">HLOOKUP(BS17,VIENNOISERIES_PRIX,2,FALSE)</f>
        <v>0</v>
      </c>
      <c r="BU17" s="105">
        <f t="shared" si="40"/>
        <v>3.1999999999999997</v>
      </c>
      <c r="BV17" s="101" t="s">
        <v>13</v>
      </c>
      <c r="BW17" s="102">
        <f t="shared" ref="BW17" si="148">HLOOKUP(BV17,VIENNOISERIES_PRIX,2,FALSE)</f>
        <v>0</v>
      </c>
      <c r="BX17" s="103">
        <f t="shared" si="42"/>
        <v>3.1999999999999997</v>
      </c>
      <c r="BY17" s="101" t="s">
        <v>13</v>
      </c>
      <c r="BZ17" s="104">
        <f t="shared" ref="BZ17" si="149">HLOOKUP(BY17,VIENNOISERIES_PRIX,2,FALSE)</f>
        <v>0</v>
      </c>
      <c r="CA17" s="105">
        <f t="shared" si="44"/>
        <v>3.1999999999999997</v>
      </c>
      <c r="CB17" s="101" t="s">
        <v>13</v>
      </c>
      <c r="CC17" s="102">
        <f t="shared" ref="CC17" si="150">HLOOKUP(CB17,VIENNOISERIES_PRIX,2,FALSE)</f>
        <v>0</v>
      </c>
      <c r="CD17" s="103">
        <f t="shared" si="46"/>
        <v>3.1999999999999997</v>
      </c>
      <c r="CE17" s="101" t="s">
        <v>13</v>
      </c>
      <c r="CF17" s="104">
        <f t="shared" ref="CF17" si="151">HLOOKUP(CE17,VIENNOISERIES_PRIX,2,FALSE)</f>
        <v>0</v>
      </c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/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4"/>
      <c r="ED17" s="64"/>
      <c r="EE17" s="64"/>
      <c r="EF17" s="64"/>
      <c r="EG17" s="64"/>
      <c r="EH17" s="64"/>
      <c r="EI17" s="64"/>
      <c r="EJ17" s="64"/>
      <c r="EK17" s="64"/>
      <c r="EL17" s="64"/>
      <c r="EM17" s="64"/>
      <c r="EN17" s="64"/>
      <c r="EO17" s="64"/>
      <c r="EP17" s="64"/>
      <c r="EQ17" s="64"/>
      <c r="ER17" s="64"/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4"/>
      <c r="FF17" s="64"/>
      <c r="FG17" s="64"/>
      <c r="FH17" s="64"/>
      <c r="FI17" s="64"/>
      <c r="FJ17" s="64"/>
      <c r="FK17" s="64"/>
      <c r="FL17" s="64"/>
      <c r="FM17" s="64"/>
      <c r="FN17" s="64"/>
      <c r="FO17" s="64"/>
      <c r="FP17" s="64"/>
      <c r="FQ17" s="64"/>
      <c r="FR17" s="64"/>
      <c r="FS17" s="64"/>
      <c r="FT17" s="64"/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4"/>
      <c r="GH17" s="64"/>
      <c r="GI17" s="64"/>
      <c r="GJ17" s="64"/>
      <c r="GK17" s="64"/>
      <c r="GL17" s="64"/>
      <c r="GM17" s="64"/>
      <c r="GN17" s="64"/>
      <c r="GO17" s="64"/>
      <c r="GP17" s="64"/>
      <c r="GQ17" s="64"/>
      <c r="GR17" s="64"/>
      <c r="GS17" s="64"/>
      <c r="GT17" s="64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</row>
    <row r="18" spans="1:216" ht="21.75" thickTop="1" thickBot="1" x14ac:dyDescent="0.35">
      <c r="A18" s="106"/>
      <c r="B18" s="87">
        <f>'[1]COLLIER Thomas'!B4</f>
        <v>43392</v>
      </c>
      <c r="C18" s="88">
        <f>'[1]COLLIER Thomas'!C4-9.5</f>
        <v>10.5</v>
      </c>
      <c r="D18" s="89">
        <f t="shared" si="12"/>
        <v>4</v>
      </c>
      <c r="E18" s="90">
        <f t="shared" si="12"/>
        <v>0</v>
      </c>
      <c r="F18" s="90">
        <f t="shared" si="12"/>
        <v>0</v>
      </c>
      <c r="G18" s="91">
        <f t="shared" si="12"/>
        <v>0</v>
      </c>
      <c r="H18" s="91">
        <f t="shared" si="12"/>
        <v>0</v>
      </c>
      <c r="I18" s="91">
        <f t="shared" si="12"/>
        <v>0</v>
      </c>
      <c r="J18" s="91">
        <f t="shared" si="12"/>
        <v>0</v>
      </c>
      <c r="K18" s="91">
        <f t="shared" si="12"/>
        <v>0</v>
      </c>
      <c r="L18" s="92">
        <f t="shared" si="12"/>
        <v>0</v>
      </c>
      <c r="M18" s="93">
        <f t="shared" si="12"/>
        <v>12</v>
      </c>
      <c r="N18" s="94">
        <f t="shared" si="12"/>
        <v>0</v>
      </c>
      <c r="O18" s="95">
        <f t="shared" si="12"/>
        <v>1</v>
      </c>
      <c r="P18" s="95">
        <f t="shared" si="12"/>
        <v>0</v>
      </c>
      <c r="Q18" s="96">
        <f t="shared" si="12"/>
        <v>1</v>
      </c>
      <c r="R18" s="97">
        <f t="shared" si="12"/>
        <v>0</v>
      </c>
      <c r="S18" s="97">
        <f t="shared" si="12"/>
        <v>0</v>
      </c>
      <c r="T18" s="97">
        <f t="shared" si="13"/>
        <v>0</v>
      </c>
      <c r="U18" s="97">
        <f t="shared" si="13"/>
        <v>0</v>
      </c>
      <c r="V18" s="98">
        <f t="shared" si="13"/>
        <v>0</v>
      </c>
      <c r="W18" s="99">
        <f t="shared" si="13"/>
        <v>0</v>
      </c>
      <c r="X18" s="99">
        <f t="shared" si="13"/>
        <v>0</v>
      </c>
      <c r="Y18" s="99">
        <f t="shared" si="13"/>
        <v>0</v>
      </c>
      <c r="Z18" s="99">
        <f t="shared" si="13"/>
        <v>0</v>
      </c>
      <c r="AA18" s="99">
        <f t="shared" si="13"/>
        <v>0</v>
      </c>
      <c r="AB18" s="99">
        <f t="shared" si="13"/>
        <v>0</v>
      </c>
      <c r="AC18" s="99">
        <f t="shared" si="13"/>
        <v>0</v>
      </c>
      <c r="AD18" s="99">
        <f t="shared" si="13"/>
        <v>0</v>
      </c>
      <c r="AE18" s="100">
        <f t="shared" si="14"/>
        <v>10.5</v>
      </c>
      <c r="AF18" s="101" t="s">
        <v>2</v>
      </c>
      <c r="AG18" s="102">
        <f t="shared" si="15"/>
        <v>0</v>
      </c>
      <c r="AH18" s="103">
        <f t="shared" si="16"/>
        <v>10.5</v>
      </c>
      <c r="AI18" s="101" t="s">
        <v>2</v>
      </c>
      <c r="AJ18" s="104">
        <f t="shared" si="17"/>
        <v>0</v>
      </c>
      <c r="AK18" s="105">
        <f t="shared" si="18"/>
        <v>10.5</v>
      </c>
      <c r="AL18" s="101" t="s">
        <v>16</v>
      </c>
      <c r="AM18" s="102">
        <f t="shared" si="19"/>
        <v>0</v>
      </c>
      <c r="AN18" s="103">
        <f t="shared" si="20"/>
        <v>10.5</v>
      </c>
      <c r="AO18" s="101" t="s">
        <v>2</v>
      </c>
      <c r="AP18" s="104">
        <f t="shared" si="21"/>
        <v>0</v>
      </c>
      <c r="AQ18" s="105">
        <f t="shared" si="22"/>
        <v>7.85</v>
      </c>
      <c r="AR18" s="101" t="s">
        <v>4</v>
      </c>
      <c r="AS18" s="102">
        <f>HLOOKUP(AR18,VIENNOISERIES_PRIX,2,FALSE)</f>
        <v>2.65</v>
      </c>
      <c r="AT18" s="103">
        <f t="shared" si="24"/>
        <v>7.85</v>
      </c>
      <c r="AU18" s="101" t="s">
        <v>2</v>
      </c>
      <c r="AV18" s="104">
        <f t="shared" si="25"/>
        <v>0</v>
      </c>
      <c r="AW18" s="105">
        <f t="shared" si="26"/>
        <v>7.85</v>
      </c>
      <c r="AX18" s="101" t="s">
        <v>13</v>
      </c>
      <c r="AY18" s="102">
        <f t="shared" si="27"/>
        <v>0</v>
      </c>
      <c r="AZ18" s="103">
        <f t="shared" si="28"/>
        <v>7.85</v>
      </c>
      <c r="BA18" s="101" t="s">
        <v>13</v>
      </c>
      <c r="BB18" s="104">
        <f t="shared" si="29"/>
        <v>0</v>
      </c>
      <c r="BC18" s="105">
        <f t="shared" si="30"/>
        <v>7.85</v>
      </c>
      <c r="BD18" s="101" t="s">
        <v>13</v>
      </c>
      <c r="BE18" s="102">
        <f t="shared" si="27"/>
        <v>0</v>
      </c>
      <c r="BF18" s="103">
        <f t="shared" si="31"/>
        <v>7.85</v>
      </c>
      <c r="BG18" s="101" t="s">
        <v>13</v>
      </c>
      <c r="BH18" s="104">
        <f t="shared" si="29"/>
        <v>0</v>
      </c>
      <c r="BI18" s="105">
        <f t="shared" si="32"/>
        <v>7.85</v>
      </c>
      <c r="BJ18" s="101" t="s">
        <v>13</v>
      </c>
      <c r="BK18" s="102">
        <f t="shared" ref="BK18" si="152">HLOOKUP(BJ18,VIENNOISERIES_PRIX,2,FALSE)</f>
        <v>0</v>
      </c>
      <c r="BL18" s="103">
        <f t="shared" si="34"/>
        <v>7.85</v>
      </c>
      <c r="BM18" s="101" t="s">
        <v>13</v>
      </c>
      <c r="BN18" s="104">
        <f t="shared" ref="BN18" si="153">HLOOKUP(BM18,VIENNOISERIES_PRIX,2,FALSE)</f>
        <v>0</v>
      </c>
      <c r="BO18" s="105">
        <f t="shared" si="36"/>
        <v>7.85</v>
      </c>
      <c r="BP18" s="101" t="s">
        <v>13</v>
      </c>
      <c r="BQ18" s="102">
        <f t="shared" ref="BQ18" si="154">HLOOKUP(BP18,VIENNOISERIES_PRIX,2,FALSE)</f>
        <v>0</v>
      </c>
      <c r="BR18" s="103">
        <f t="shared" si="38"/>
        <v>7.85</v>
      </c>
      <c r="BS18" s="101" t="s">
        <v>13</v>
      </c>
      <c r="BT18" s="104">
        <f t="shared" ref="BT18" si="155">HLOOKUP(BS18,VIENNOISERIES_PRIX,2,FALSE)</f>
        <v>0</v>
      </c>
      <c r="BU18" s="105">
        <f t="shared" si="40"/>
        <v>7.85</v>
      </c>
      <c r="BV18" s="101" t="s">
        <v>13</v>
      </c>
      <c r="BW18" s="102">
        <f t="shared" ref="BW18" si="156">HLOOKUP(BV18,VIENNOISERIES_PRIX,2,FALSE)</f>
        <v>0</v>
      </c>
      <c r="BX18" s="103">
        <f t="shared" si="42"/>
        <v>7.85</v>
      </c>
      <c r="BY18" s="101" t="s">
        <v>13</v>
      </c>
      <c r="BZ18" s="104">
        <f t="shared" ref="BZ18" si="157">HLOOKUP(BY18,VIENNOISERIES_PRIX,2,FALSE)</f>
        <v>0</v>
      </c>
      <c r="CA18" s="105">
        <f t="shared" si="44"/>
        <v>7.85</v>
      </c>
      <c r="CB18" s="101" t="s">
        <v>13</v>
      </c>
      <c r="CC18" s="102">
        <f t="shared" ref="CC18" si="158">HLOOKUP(CB18,VIENNOISERIES_PRIX,2,FALSE)</f>
        <v>0</v>
      </c>
      <c r="CD18" s="103">
        <f t="shared" si="46"/>
        <v>7.85</v>
      </c>
      <c r="CE18" s="101" t="s">
        <v>13</v>
      </c>
      <c r="CF18" s="104">
        <f t="shared" ref="CF18" si="159">HLOOKUP(CE18,VIENNOISERIES_PRIX,2,FALSE)</f>
        <v>0</v>
      </c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  <c r="DT18" s="64"/>
      <c r="DU18" s="64"/>
      <c r="DV18" s="64"/>
      <c r="DW18" s="64"/>
      <c r="DX18" s="64"/>
      <c r="DY18" s="64"/>
      <c r="DZ18" s="64"/>
      <c r="EA18" s="64"/>
      <c r="EB18" s="64"/>
      <c r="EC18" s="64"/>
      <c r="ED18" s="64"/>
      <c r="EE18" s="64"/>
      <c r="EF18" s="64"/>
      <c r="EG18" s="64"/>
      <c r="EH18" s="64"/>
      <c r="EI18" s="64"/>
      <c r="EJ18" s="64"/>
      <c r="EK18" s="64"/>
      <c r="EL18" s="64"/>
      <c r="EM18" s="64"/>
      <c r="EN18" s="64"/>
      <c r="EO18" s="64"/>
      <c r="EP18" s="64"/>
      <c r="EQ18" s="64"/>
      <c r="ER18" s="64"/>
      <c r="ES18" s="64"/>
      <c r="ET18" s="64"/>
      <c r="EU18" s="64"/>
      <c r="EV18" s="64"/>
      <c r="EW18" s="64"/>
      <c r="EX18" s="64"/>
      <c r="EY18" s="64"/>
      <c r="EZ18" s="64"/>
      <c r="FA18" s="64"/>
      <c r="FB18" s="64"/>
      <c r="FC18" s="64"/>
      <c r="FD18" s="64"/>
      <c r="FE18" s="64"/>
      <c r="FF18" s="64"/>
      <c r="FG18" s="64"/>
      <c r="FH18" s="64"/>
      <c r="FI18" s="64"/>
      <c r="FJ18" s="64"/>
      <c r="FK18" s="64"/>
      <c r="FL18" s="64"/>
      <c r="FM18" s="64"/>
      <c r="FN18" s="64"/>
      <c r="FO18" s="64"/>
      <c r="FP18" s="64"/>
      <c r="FQ18" s="64"/>
      <c r="FR18" s="64"/>
      <c r="FS18" s="64"/>
      <c r="FT18" s="64"/>
      <c r="FU18" s="64"/>
      <c r="FV18" s="64"/>
      <c r="FW18" s="64"/>
      <c r="FX18" s="64"/>
      <c r="FY18" s="64"/>
      <c r="FZ18" s="64"/>
      <c r="GA18" s="64"/>
      <c r="GB18" s="64"/>
      <c r="GC18" s="64"/>
      <c r="GD18" s="64"/>
      <c r="GE18" s="64"/>
      <c r="GF18" s="64"/>
      <c r="GG18" s="64"/>
      <c r="GH18" s="64"/>
      <c r="GI18" s="64"/>
      <c r="GJ18" s="64"/>
      <c r="GK18" s="64"/>
      <c r="GL18" s="64"/>
      <c r="GM18" s="64"/>
      <c r="GN18" s="64"/>
      <c r="GO18" s="64"/>
      <c r="GP18" s="64"/>
      <c r="GQ18" s="64"/>
      <c r="GR18" s="64"/>
      <c r="GS18" s="64"/>
      <c r="GT18" s="64"/>
      <c r="GU18" s="64"/>
      <c r="GV18" s="64"/>
      <c r="GW18" s="64"/>
      <c r="GX18" s="64"/>
      <c r="GY18" s="64"/>
      <c r="GZ18" s="64"/>
      <c r="HA18" s="64"/>
      <c r="HB18" s="64"/>
      <c r="HC18" s="64"/>
      <c r="HD18" s="64"/>
      <c r="HE18" s="64"/>
      <c r="HF18" s="64"/>
      <c r="HG18" s="64"/>
      <c r="HH18" s="64"/>
    </row>
    <row r="19" spans="1:216" ht="21.75" thickTop="1" thickBot="1" x14ac:dyDescent="0.35">
      <c r="A19" s="106"/>
      <c r="B19" s="87">
        <f>'[1]CUADRADO François'!B4</f>
        <v>0</v>
      </c>
      <c r="C19" s="88">
        <f>'[1]CUADRADO François'!C4</f>
        <v>0</v>
      </c>
      <c r="D19" s="89">
        <f t="shared" si="12"/>
        <v>2</v>
      </c>
      <c r="E19" s="90">
        <f t="shared" si="12"/>
        <v>0</v>
      </c>
      <c r="F19" s="90">
        <f t="shared" si="12"/>
        <v>0</v>
      </c>
      <c r="G19" s="91">
        <f t="shared" si="12"/>
        <v>0</v>
      </c>
      <c r="H19" s="91">
        <f t="shared" si="12"/>
        <v>0</v>
      </c>
      <c r="I19" s="91">
        <f t="shared" si="12"/>
        <v>0</v>
      </c>
      <c r="J19" s="91">
        <f t="shared" si="12"/>
        <v>0</v>
      </c>
      <c r="K19" s="91">
        <f t="shared" si="12"/>
        <v>0</v>
      </c>
      <c r="L19" s="92">
        <f t="shared" si="12"/>
        <v>0</v>
      </c>
      <c r="M19" s="93">
        <f t="shared" si="12"/>
        <v>12</v>
      </c>
      <c r="N19" s="94">
        <f t="shared" si="12"/>
        <v>0</v>
      </c>
      <c r="O19" s="95">
        <f t="shared" si="12"/>
        <v>0</v>
      </c>
      <c r="P19" s="95">
        <f t="shared" si="12"/>
        <v>0</v>
      </c>
      <c r="Q19" s="96">
        <f t="shared" si="12"/>
        <v>4</v>
      </c>
      <c r="R19" s="97">
        <f t="shared" si="12"/>
        <v>0</v>
      </c>
      <c r="S19" s="97">
        <f t="shared" si="12"/>
        <v>0</v>
      </c>
      <c r="T19" s="97">
        <f t="shared" si="13"/>
        <v>0</v>
      </c>
      <c r="U19" s="97">
        <f t="shared" si="13"/>
        <v>0</v>
      </c>
      <c r="V19" s="98">
        <f t="shared" si="13"/>
        <v>0</v>
      </c>
      <c r="W19" s="99">
        <f t="shared" si="13"/>
        <v>0</v>
      </c>
      <c r="X19" s="99">
        <f t="shared" si="13"/>
        <v>0</v>
      </c>
      <c r="Y19" s="99">
        <f t="shared" si="13"/>
        <v>0</v>
      </c>
      <c r="Z19" s="99">
        <f t="shared" si="13"/>
        <v>0</v>
      </c>
      <c r="AA19" s="99">
        <f t="shared" si="13"/>
        <v>0</v>
      </c>
      <c r="AB19" s="99">
        <f t="shared" si="13"/>
        <v>0</v>
      </c>
      <c r="AC19" s="99">
        <f t="shared" si="13"/>
        <v>0</v>
      </c>
      <c r="AD19" s="99">
        <f t="shared" si="13"/>
        <v>0</v>
      </c>
      <c r="AE19" s="100">
        <f t="shared" si="14"/>
        <v>0</v>
      </c>
      <c r="AF19" s="101" t="s">
        <v>16</v>
      </c>
      <c r="AG19" s="102">
        <f t="shared" si="15"/>
        <v>0</v>
      </c>
      <c r="AH19" s="103">
        <f t="shared" si="16"/>
        <v>0</v>
      </c>
      <c r="AI19" s="101" t="s">
        <v>16</v>
      </c>
      <c r="AJ19" s="104">
        <f t="shared" si="17"/>
        <v>0</v>
      </c>
      <c r="AK19" s="105">
        <f t="shared" si="18"/>
        <v>0</v>
      </c>
      <c r="AL19" s="101" t="s">
        <v>16</v>
      </c>
      <c r="AM19" s="102">
        <f t="shared" si="19"/>
        <v>0</v>
      </c>
      <c r="AN19" s="103">
        <f t="shared" si="20"/>
        <v>0</v>
      </c>
      <c r="AO19" s="101" t="s">
        <v>2</v>
      </c>
      <c r="AP19" s="104">
        <f t="shared" si="21"/>
        <v>0</v>
      </c>
      <c r="AQ19" s="105">
        <f t="shared" si="22"/>
        <v>0</v>
      </c>
      <c r="AR19" s="101" t="s">
        <v>16</v>
      </c>
      <c r="AS19" s="102">
        <f t="shared" si="23"/>
        <v>0</v>
      </c>
      <c r="AT19" s="103">
        <f t="shared" si="24"/>
        <v>0</v>
      </c>
      <c r="AU19" s="101" t="s">
        <v>2</v>
      </c>
      <c r="AV19" s="104">
        <f t="shared" si="25"/>
        <v>0</v>
      </c>
      <c r="AW19" s="105">
        <f t="shared" si="26"/>
        <v>0</v>
      </c>
      <c r="AX19" s="101" t="s">
        <v>13</v>
      </c>
      <c r="AY19" s="102">
        <f t="shared" si="27"/>
        <v>0</v>
      </c>
      <c r="AZ19" s="103">
        <f t="shared" si="28"/>
        <v>0</v>
      </c>
      <c r="BA19" s="101" t="s">
        <v>13</v>
      </c>
      <c r="BB19" s="104">
        <f t="shared" si="29"/>
        <v>0</v>
      </c>
      <c r="BC19" s="105">
        <f t="shared" si="30"/>
        <v>0</v>
      </c>
      <c r="BD19" s="101" t="s">
        <v>13</v>
      </c>
      <c r="BE19" s="102">
        <f t="shared" si="27"/>
        <v>0</v>
      </c>
      <c r="BF19" s="103">
        <f t="shared" si="31"/>
        <v>0</v>
      </c>
      <c r="BG19" s="101" t="s">
        <v>13</v>
      </c>
      <c r="BH19" s="104">
        <f t="shared" si="29"/>
        <v>0</v>
      </c>
      <c r="BI19" s="105">
        <f t="shared" si="32"/>
        <v>0</v>
      </c>
      <c r="BJ19" s="101" t="s">
        <v>13</v>
      </c>
      <c r="BK19" s="102">
        <f t="shared" ref="BK19" si="160">HLOOKUP(BJ19,VIENNOISERIES_PRIX,2,FALSE)</f>
        <v>0</v>
      </c>
      <c r="BL19" s="103">
        <f t="shared" si="34"/>
        <v>0</v>
      </c>
      <c r="BM19" s="101" t="s">
        <v>13</v>
      </c>
      <c r="BN19" s="104">
        <f t="shared" ref="BN19" si="161">HLOOKUP(BM19,VIENNOISERIES_PRIX,2,FALSE)</f>
        <v>0</v>
      </c>
      <c r="BO19" s="105">
        <f t="shared" si="36"/>
        <v>0</v>
      </c>
      <c r="BP19" s="101" t="s">
        <v>13</v>
      </c>
      <c r="BQ19" s="102">
        <f t="shared" ref="BQ19" si="162">HLOOKUP(BP19,VIENNOISERIES_PRIX,2,FALSE)</f>
        <v>0</v>
      </c>
      <c r="BR19" s="103">
        <f t="shared" si="38"/>
        <v>0</v>
      </c>
      <c r="BS19" s="101" t="s">
        <v>13</v>
      </c>
      <c r="BT19" s="104">
        <f t="shared" ref="BT19" si="163">HLOOKUP(BS19,VIENNOISERIES_PRIX,2,FALSE)</f>
        <v>0</v>
      </c>
      <c r="BU19" s="105">
        <f t="shared" si="40"/>
        <v>0</v>
      </c>
      <c r="BV19" s="101" t="s">
        <v>13</v>
      </c>
      <c r="BW19" s="102">
        <f t="shared" ref="BW19" si="164">HLOOKUP(BV19,VIENNOISERIES_PRIX,2,FALSE)</f>
        <v>0</v>
      </c>
      <c r="BX19" s="103">
        <f t="shared" si="42"/>
        <v>0</v>
      </c>
      <c r="BY19" s="101" t="s">
        <v>13</v>
      </c>
      <c r="BZ19" s="104">
        <f t="shared" ref="BZ19" si="165">HLOOKUP(BY19,VIENNOISERIES_PRIX,2,FALSE)</f>
        <v>0</v>
      </c>
      <c r="CA19" s="105">
        <f t="shared" si="44"/>
        <v>0</v>
      </c>
      <c r="CB19" s="101" t="s">
        <v>13</v>
      </c>
      <c r="CC19" s="102">
        <f t="shared" ref="CC19" si="166">HLOOKUP(CB19,VIENNOISERIES_PRIX,2,FALSE)</f>
        <v>0</v>
      </c>
      <c r="CD19" s="103">
        <f t="shared" si="46"/>
        <v>0</v>
      </c>
      <c r="CE19" s="101" t="s">
        <v>13</v>
      </c>
      <c r="CF19" s="104">
        <f t="shared" ref="CF19" si="167">HLOOKUP(CE19,VIENNOISERIES_PRIX,2,FALSE)</f>
        <v>0</v>
      </c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  <c r="GC19" s="64"/>
      <c r="GD19" s="64"/>
      <c r="GE19" s="64"/>
      <c r="GF19" s="64"/>
      <c r="GG19" s="64"/>
      <c r="GH19" s="64"/>
      <c r="GI19" s="64"/>
      <c r="GJ19" s="64"/>
      <c r="GK19" s="64"/>
      <c r="GL19" s="64"/>
      <c r="GM19" s="64"/>
      <c r="GN19" s="64"/>
      <c r="GO19" s="64"/>
      <c r="GP19" s="64"/>
      <c r="GQ19" s="64"/>
      <c r="GR19" s="64"/>
      <c r="GS19" s="64"/>
      <c r="GT19" s="64"/>
      <c r="GU19" s="64"/>
      <c r="GV19" s="64"/>
      <c r="GW19" s="64"/>
      <c r="GX19" s="64"/>
      <c r="GY19" s="64"/>
      <c r="GZ19" s="64"/>
      <c r="HA19" s="64"/>
      <c r="HB19" s="64"/>
      <c r="HC19" s="64"/>
      <c r="HD19" s="64"/>
      <c r="HE19" s="64"/>
      <c r="HF19" s="64"/>
      <c r="HG19" s="64"/>
      <c r="HH19" s="64"/>
    </row>
    <row r="20" spans="1:216" ht="21.75" thickTop="1" thickBot="1" x14ac:dyDescent="0.35">
      <c r="A20" s="106"/>
      <c r="B20" s="87">
        <f>'[1]DODET Boris'!B4</f>
        <v>43378</v>
      </c>
      <c r="C20" s="88">
        <f>'[1]DODET Boris'!C4-4.4</f>
        <v>5.6</v>
      </c>
      <c r="D20" s="89">
        <f t="shared" ref="D20:S35" si="168">COUNTIF($AE20:$UG20,D$2)</f>
        <v>3</v>
      </c>
      <c r="E20" s="90">
        <f>COUNTIF($AE20:$UG20,E$2)</f>
        <v>0</v>
      </c>
      <c r="F20" s="90">
        <f t="shared" si="168"/>
        <v>0</v>
      </c>
      <c r="G20" s="91">
        <f t="shared" si="168"/>
        <v>0</v>
      </c>
      <c r="H20" s="91">
        <f t="shared" si="168"/>
        <v>3</v>
      </c>
      <c r="I20" s="91">
        <f t="shared" si="168"/>
        <v>0</v>
      </c>
      <c r="J20" s="91">
        <f t="shared" si="168"/>
        <v>0</v>
      </c>
      <c r="K20" s="91">
        <f t="shared" si="168"/>
        <v>0</v>
      </c>
      <c r="L20" s="92">
        <f t="shared" si="168"/>
        <v>0</v>
      </c>
      <c r="M20" s="93">
        <f t="shared" si="168"/>
        <v>12</v>
      </c>
      <c r="N20" s="94">
        <f t="shared" si="168"/>
        <v>0</v>
      </c>
      <c r="O20" s="95">
        <f t="shared" si="168"/>
        <v>0</v>
      </c>
      <c r="P20" s="95">
        <f t="shared" si="168"/>
        <v>0</v>
      </c>
      <c r="Q20" s="96">
        <f t="shared" si="168"/>
        <v>0</v>
      </c>
      <c r="R20" s="97">
        <f t="shared" si="168"/>
        <v>0</v>
      </c>
      <c r="S20" s="97">
        <f t="shared" si="168"/>
        <v>0</v>
      </c>
      <c r="T20" s="97">
        <f t="shared" ref="T20:AD35" si="169">COUNTIF($AE20:$UG20,T$2)</f>
        <v>0</v>
      </c>
      <c r="U20" s="97">
        <f t="shared" si="169"/>
        <v>0</v>
      </c>
      <c r="V20" s="98">
        <f t="shared" si="169"/>
        <v>0</v>
      </c>
      <c r="W20" s="99">
        <f t="shared" si="169"/>
        <v>0</v>
      </c>
      <c r="X20" s="99">
        <f t="shared" si="169"/>
        <v>0</v>
      </c>
      <c r="Y20" s="99">
        <f t="shared" si="169"/>
        <v>0</v>
      </c>
      <c r="Z20" s="99">
        <f t="shared" si="169"/>
        <v>0</v>
      </c>
      <c r="AA20" s="99">
        <f t="shared" si="169"/>
        <v>0</v>
      </c>
      <c r="AB20" s="99">
        <f t="shared" si="169"/>
        <v>0</v>
      </c>
      <c r="AC20" s="99">
        <f t="shared" si="169"/>
        <v>0</v>
      </c>
      <c r="AD20" s="99">
        <f t="shared" si="169"/>
        <v>0</v>
      </c>
      <c r="AE20" s="100">
        <f t="shared" si="14"/>
        <v>4.55</v>
      </c>
      <c r="AF20" s="101" t="s">
        <v>9</v>
      </c>
      <c r="AG20" s="102">
        <f t="shared" si="15"/>
        <v>1.05</v>
      </c>
      <c r="AH20" s="103">
        <f t="shared" si="16"/>
        <v>3.5</v>
      </c>
      <c r="AI20" s="101" t="s">
        <v>9</v>
      </c>
      <c r="AJ20" s="104">
        <f t="shared" si="17"/>
        <v>1.05</v>
      </c>
      <c r="AK20" s="105">
        <f t="shared" si="18"/>
        <v>3.5</v>
      </c>
      <c r="AL20" s="101" t="s">
        <v>2</v>
      </c>
      <c r="AM20" s="102">
        <f t="shared" si="19"/>
        <v>0</v>
      </c>
      <c r="AN20" s="103">
        <f t="shared" si="20"/>
        <v>3.5</v>
      </c>
      <c r="AO20" s="101" t="s">
        <v>2</v>
      </c>
      <c r="AP20" s="104">
        <f t="shared" si="21"/>
        <v>0</v>
      </c>
      <c r="AQ20" s="105">
        <f t="shared" si="22"/>
        <v>2.4500000000000002</v>
      </c>
      <c r="AR20" s="101" t="s">
        <v>9</v>
      </c>
      <c r="AS20" s="102">
        <f t="shared" si="23"/>
        <v>1.05</v>
      </c>
      <c r="AT20" s="103">
        <f t="shared" si="24"/>
        <v>2.4500000000000002</v>
      </c>
      <c r="AU20" s="101" t="s">
        <v>2</v>
      </c>
      <c r="AV20" s="104">
        <f t="shared" si="25"/>
        <v>0</v>
      </c>
      <c r="AW20" s="105">
        <f t="shared" si="26"/>
        <v>2.4500000000000002</v>
      </c>
      <c r="AX20" s="101" t="s">
        <v>13</v>
      </c>
      <c r="AY20" s="102">
        <f t="shared" ref="AY20:BE35" si="170">HLOOKUP(AX20,VIENNOISERIES_PRIX,2,FALSE)</f>
        <v>0</v>
      </c>
      <c r="AZ20" s="103">
        <f t="shared" si="28"/>
        <v>2.4500000000000002</v>
      </c>
      <c r="BA20" s="101" t="s">
        <v>13</v>
      </c>
      <c r="BB20" s="104">
        <f t="shared" ref="BB20:BH35" si="171">HLOOKUP(BA20,VIENNOISERIES_PRIX,2,FALSE)</f>
        <v>0</v>
      </c>
      <c r="BC20" s="105">
        <f t="shared" si="30"/>
        <v>2.4500000000000002</v>
      </c>
      <c r="BD20" s="101" t="s">
        <v>13</v>
      </c>
      <c r="BE20" s="102">
        <f t="shared" si="170"/>
        <v>0</v>
      </c>
      <c r="BF20" s="103">
        <f t="shared" si="31"/>
        <v>2.4500000000000002</v>
      </c>
      <c r="BG20" s="101" t="s">
        <v>13</v>
      </c>
      <c r="BH20" s="104">
        <f t="shared" si="171"/>
        <v>0</v>
      </c>
      <c r="BI20" s="105">
        <f t="shared" si="32"/>
        <v>2.4500000000000002</v>
      </c>
      <c r="BJ20" s="101" t="s">
        <v>13</v>
      </c>
      <c r="BK20" s="102">
        <f t="shared" ref="BK20" si="172">HLOOKUP(BJ20,VIENNOISERIES_PRIX,2,FALSE)</f>
        <v>0</v>
      </c>
      <c r="BL20" s="103">
        <f t="shared" si="34"/>
        <v>2.4500000000000002</v>
      </c>
      <c r="BM20" s="101" t="s">
        <v>13</v>
      </c>
      <c r="BN20" s="104">
        <f t="shared" ref="BN20" si="173">HLOOKUP(BM20,VIENNOISERIES_PRIX,2,FALSE)</f>
        <v>0</v>
      </c>
      <c r="BO20" s="105">
        <f t="shared" si="36"/>
        <v>2.4500000000000002</v>
      </c>
      <c r="BP20" s="101" t="s">
        <v>13</v>
      </c>
      <c r="BQ20" s="102">
        <f t="shared" ref="BQ20" si="174">HLOOKUP(BP20,VIENNOISERIES_PRIX,2,FALSE)</f>
        <v>0</v>
      </c>
      <c r="BR20" s="103">
        <f t="shared" si="38"/>
        <v>2.4500000000000002</v>
      </c>
      <c r="BS20" s="101" t="s">
        <v>13</v>
      </c>
      <c r="BT20" s="104">
        <f t="shared" ref="BT20" si="175">HLOOKUP(BS20,VIENNOISERIES_PRIX,2,FALSE)</f>
        <v>0</v>
      </c>
      <c r="BU20" s="105">
        <f t="shared" si="40"/>
        <v>2.4500000000000002</v>
      </c>
      <c r="BV20" s="101" t="s">
        <v>13</v>
      </c>
      <c r="BW20" s="102">
        <f t="shared" ref="BW20" si="176">HLOOKUP(BV20,VIENNOISERIES_PRIX,2,FALSE)</f>
        <v>0</v>
      </c>
      <c r="BX20" s="103">
        <f t="shared" si="42"/>
        <v>2.4500000000000002</v>
      </c>
      <c r="BY20" s="101" t="s">
        <v>13</v>
      </c>
      <c r="BZ20" s="104">
        <f t="shared" ref="BZ20" si="177">HLOOKUP(BY20,VIENNOISERIES_PRIX,2,FALSE)</f>
        <v>0</v>
      </c>
      <c r="CA20" s="105">
        <f t="shared" si="44"/>
        <v>2.4500000000000002</v>
      </c>
      <c r="CB20" s="101" t="s">
        <v>13</v>
      </c>
      <c r="CC20" s="102">
        <f t="shared" ref="CC20" si="178">HLOOKUP(CB20,VIENNOISERIES_PRIX,2,FALSE)</f>
        <v>0</v>
      </c>
      <c r="CD20" s="103">
        <f t="shared" si="46"/>
        <v>2.4500000000000002</v>
      </c>
      <c r="CE20" s="101" t="s">
        <v>13</v>
      </c>
      <c r="CF20" s="104">
        <f t="shared" ref="CF20" si="179">HLOOKUP(CE20,VIENNOISERIES_PRIX,2,FALSE)</f>
        <v>0</v>
      </c>
      <c r="CG20" s="64"/>
      <c r="CH20" s="64"/>
      <c r="CI20" s="64"/>
      <c r="CJ20" s="64"/>
      <c r="CK20" s="64"/>
      <c r="CL20" s="64"/>
      <c r="CM20" s="64"/>
      <c r="CN20" s="64"/>
      <c r="CO20" s="64"/>
      <c r="CP20" s="64"/>
      <c r="CQ20" s="64"/>
      <c r="CR20" s="64"/>
      <c r="CS20" s="64"/>
      <c r="CT20" s="64"/>
      <c r="CU20" s="64"/>
      <c r="CV20" s="64"/>
      <c r="CW20" s="64"/>
      <c r="CX20" s="64"/>
      <c r="CY20" s="64"/>
      <c r="CZ20" s="64"/>
      <c r="DA20" s="64"/>
      <c r="DB20" s="64"/>
      <c r="DC20" s="64"/>
      <c r="DD20" s="64"/>
      <c r="DE20" s="64"/>
      <c r="DF20" s="64"/>
      <c r="DG20" s="64"/>
      <c r="DH20" s="64"/>
      <c r="DI20" s="64"/>
      <c r="DJ20" s="64"/>
      <c r="DK20" s="64"/>
      <c r="DL20" s="64"/>
      <c r="DM20" s="64"/>
      <c r="DN20" s="64"/>
      <c r="DO20" s="64"/>
      <c r="DP20" s="64"/>
      <c r="DQ20" s="64"/>
      <c r="DR20" s="64"/>
      <c r="DS20" s="64"/>
      <c r="DT20" s="64"/>
      <c r="DU20" s="64"/>
      <c r="DV20" s="64"/>
      <c r="DW20" s="64"/>
      <c r="DX20" s="64"/>
      <c r="DY20" s="64"/>
      <c r="DZ20" s="64"/>
      <c r="EA20" s="64"/>
      <c r="EB20" s="64"/>
      <c r="EC20" s="64"/>
      <c r="ED20" s="64"/>
      <c r="EE20" s="64"/>
      <c r="EF20" s="64"/>
      <c r="EG20" s="64"/>
      <c r="EH20" s="64"/>
      <c r="EI20" s="64"/>
      <c r="EJ20" s="64"/>
      <c r="EK20" s="64"/>
      <c r="EL20" s="64"/>
      <c r="EM20" s="64"/>
      <c r="EN20" s="64"/>
      <c r="EO20" s="64"/>
      <c r="EP20" s="64"/>
      <c r="EQ20" s="64"/>
      <c r="ER20" s="64"/>
      <c r="ES20" s="64"/>
      <c r="ET20" s="64"/>
      <c r="EU20" s="64"/>
      <c r="EV20" s="64"/>
      <c r="EW20" s="64"/>
      <c r="EX20" s="64"/>
      <c r="EY20" s="64"/>
      <c r="EZ20" s="64"/>
      <c r="FA20" s="64"/>
      <c r="FB20" s="64"/>
      <c r="FC20" s="64"/>
      <c r="FD20" s="64"/>
      <c r="FE20" s="64"/>
      <c r="FF20" s="64"/>
      <c r="FG20" s="64"/>
      <c r="FH20" s="64"/>
      <c r="FI20" s="64"/>
      <c r="FJ20" s="64"/>
      <c r="FK20" s="64"/>
      <c r="FL20" s="64"/>
      <c r="FM20" s="64"/>
      <c r="FN20" s="64"/>
      <c r="FO20" s="64"/>
      <c r="FP20" s="64"/>
      <c r="FQ20" s="64"/>
      <c r="FR20" s="64"/>
      <c r="FS20" s="64"/>
      <c r="FT20" s="64"/>
      <c r="FU20" s="64"/>
      <c r="FV20" s="64"/>
      <c r="FW20" s="64"/>
      <c r="FX20" s="64"/>
      <c r="FY20" s="64"/>
      <c r="FZ20" s="64"/>
      <c r="GA20" s="64"/>
      <c r="GB20" s="64"/>
      <c r="GC20" s="64"/>
      <c r="GD20" s="64"/>
      <c r="GE20" s="64"/>
      <c r="GF20" s="64"/>
      <c r="GG20" s="64"/>
      <c r="GH20" s="64"/>
      <c r="GI20" s="64"/>
      <c r="GJ20" s="64"/>
      <c r="GK20" s="64"/>
      <c r="GL20" s="64"/>
      <c r="GM20" s="64"/>
      <c r="GN20" s="64"/>
      <c r="GO20" s="64"/>
      <c r="GP20" s="64"/>
      <c r="GQ20" s="64"/>
      <c r="GR20" s="64"/>
      <c r="GS20" s="64"/>
      <c r="GT20" s="64"/>
      <c r="GU20" s="64"/>
      <c r="GV20" s="64"/>
      <c r="GW20" s="64"/>
      <c r="GX20" s="64"/>
      <c r="GY20" s="64"/>
      <c r="GZ20" s="64"/>
      <c r="HA20" s="64"/>
      <c r="HB20" s="64"/>
      <c r="HC20" s="64"/>
      <c r="HD20" s="64"/>
      <c r="HE20" s="64"/>
      <c r="HF20" s="64"/>
      <c r="HG20" s="64"/>
      <c r="HH20" s="64"/>
    </row>
    <row r="21" spans="1:216" ht="21.75" thickTop="1" thickBot="1" x14ac:dyDescent="0.35">
      <c r="A21" s="106"/>
      <c r="B21" s="87">
        <f>'[1]ESPOSITO Marco'!B4</f>
        <v>43397</v>
      </c>
      <c r="C21" s="88">
        <f>'[1]ESPOSITO Marco'!C4-2.3</f>
        <v>7.7</v>
      </c>
      <c r="D21" s="89">
        <f t="shared" si="168"/>
        <v>2</v>
      </c>
      <c r="E21" s="90">
        <f t="shared" si="168"/>
        <v>0</v>
      </c>
      <c r="F21" s="90">
        <f t="shared" si="168"/>
        <v>0</v>
      </c>
      <c r="G21" s="91">
        <f t="shared" si="168"/>
        <v>0</v>
      </c>
      <c r="H21" s="91">
        <f t="shared" si="168"/>
        <v>1</v>
      </c>
      <c r="I21" s="91">
        <f t="shared" si="168"/>
        <v>0</v>
      </c>
      <c r="J21" s="91">
        <f t="shared" si="168"/>
        <v>0</v>
      </c>
      <c r="K21" s="91">
        <f t="shared" si="168"/>
        <v>0</v>
      </c>
      <c r="L21" s="92">
        <f t="shared" si="168"/>
        <v>0</v>
      </c>
      <c r="M21" s="93">
        <f t="shared" si="168"/>
        <v>11</v>
      </c>
      <c r="N21" s="94">
        <f t="shared" si="168"/>
        <v>0</v>
      </c>
      <c r="O21" s="95">
        <f t="shared" si="168"/>
        <v>0</v>
      </c>
      <c r="P21" s="95">
        <f t="shared" si="168"/>
        <v>0</v>
      </c>
      <c r="Q21" s="96">
        <f t="shared" si="168"/>
        <v>4</v>
      </c>
      <c r="R21" s="97">
        <f t="shared" si="168"/>
        <v>0</v>
      </c>
      <c r="S21" s="97">
        <f t="shared" si="168"/>
        <v>0</v>
      </c>
      <c r="T21" s="97">
        <f t="shared" si="169"/>
        <v>0</v>
      </c>
      <c r="U21" s="97">
        <f t="shared" si="169"/>
        <v>0</v>
      </c>
      <c r="V21" s="98">
        <f>COUNTIF($AE21:$UG21,V$2)</f>
        <v>0</v>
      </c>
      <c r="W21" s="99">
        <f t="shared" si="169"/>
        <v>0</v>
      </c>
      <c r="X21" s="99">
        <f t="shared" si="169"/>
        <v>0</v>
      </c>
      <c r="Y21" s="99">
        <f t="shared" si="169"/>
        <v>0</v>
      </c>
      <c r="Z21" s="99">
        <f t="shared" si="169"/>
        <v>0</v>
      </c>
      <c r="AA21" s="99">
        <f t="shared" si="169"/>
        <v>0</v>
      </c>
      <c r="AB21" s="99">
        <f t="shared" si="169"/>
        <v>0</v>
      </c>
      <c r="AC21" s="99">
        <f t="shared" si="169"/>
        <v>0</v>
      </c>
      <c r="AD21" s="99">
        <f t="shared" si="169"/>
        <v>0</v>
      </c>
      <c r="AE21" s="100">
        <f>C21-AG21</f>
        <v>7.7</v>
      </c>
      <c r="AF21" s="101" t="s">
        <v>16</v>
      </c>
      <c r="AG21" s="102">
        <f>HLOOKUP(AF21,VIENNOISERIES_PRIX,2,FALSE)</f>
        <v>0</v>
      </c>
      <c r="AH21" s="103">
        <f t="shared" si="16"/>
        <v>6.65</v>
      </c>
      <c r="AI21" s="101" t="s">
        <v>9</v>
      </c>
      <c r="AJ21" s="104">
        <f t="shared" si="17"/>
        <v>1.05</v>
      </c>
      <c r="AK21" s="105">
        <f t="shared" si="18"/>
        <v>6.65</v>
      </c>
      <c r="AL21" s="101" t="s">
        <v>16</v>
      </c>
      <c r="AM21" s="102">
        <f t="shared" si="19"/>
        <v>0</v>
      </c>
      <c r="AN21" s="103">
        <f t="shared" si="20"/>
        <v>6.65</v>
      </c>
      <c r="AO21" s="101" t="s">
        <v>2</v>
      </c>
      <c r="AP21" s="104">
        <f t="shared" si="21"/>
        <v>0</v>
      </c>
      <c r="AQ21" s="105">
        <f t="shared" si="22"/>
        <v>6.65</v>
      </c>
      <c r="AR21" s="101" t="s">
        <v>16</v>
      </c>
      <c r="AS21" s="102">
        <f t="shared" si="23"/>
        <v>0</v>
      </c>
      <c r="AT21" s="103">
        <f t="shared" si="24"/>
        <v>6.65</v>
      </c>
      <c r="AU21" s="101" t="s">
        <v>2</v>
      </c>
      <c r="AV21" s="104">
        <f t="shared" si="25"/>
        <v>0</v>
      </c>
      <c r="AW21" s="105">
        <f t="shared" si="26"/>
        <v>6.65</v>
      </c>
      <c r="AX21" s="101" t="s">
        <v>13</v>
      </c>
      <c r="AY21" s="102">
        <f t="shared" si="170"/>
        <v>0</v>
      </c>
      <c r="AZ21" s="103">
        <f t="shared" si="28"/>
        <v>6.65</v>
      </c>
      <c r="BA21" s="101" t="s">
        <v>16</v>
      </c>
      <c r="BB21" s="104">
        <f t="shared" si="171"/>
        <v>0</v>
      </c>
      <c r="BC21" s="105">
        <f t="shared" si="30"/>
        <v>6.65</v>
      </c>
      <c r="BD21" s="101" t="s">
        <v>13</v>
      </c>
      <c r="BE21" s="102">
        <f t="shared" si="170"/>
        <v>0</v>
      </c>
      <c r="BF21" s="103">
        <f t="shared" si="31"/>
        <v>6.65</v>
      </c>
      <c r="BG21" s="101" t="s">
        <v>13</v>
      </c>
      <c r="BH21" s="104">
        <f t="shared" si="171"/>
        <v>0</v>
      </c>
      <c r="BI21" s="105">
        <f t="shared" si="32"/>
        <v>6.65</v>
      </c>
      <c r="BJ21" s="101" t="s">
        <v>13</v>
      </c>
      <c r="BK21" s="102">
        <f t="shared" ref="BK21" si="180">HLOOKUP(BJ21,VIENNOISERIES_PRIX,2,FALSE)</f>
        <v>0</v>
      </c>
      <c r="BL21" s="103">
        <f t="shared" si="34"/>
        <v>6.65</v>
      </c>
      <c r="BM21" s="101" t="s">
        <v>13</v>
      </c>
      <c r="BN21" s="104">
        <f t="shared" ref="BN21" si="181">HLOOKUP(BM21,VIENNOISERIES_PRIX,2,FALSE)</f>
        <v>0</v>
      </c>
      <c r="BO21" s="105">
        <f t="shared" si="36"/>
        <v>6.65</v>
      </c>
      <c r="BP21" s="101" t="s">
        <v>13</v>
      </c>
      <c r="BQ21" s="102">
        <f t="shared" ref="BQ21" si="182">HLOOKUP(BP21,VIENNOISERIES_PRIX,2,FALSE)</f>
        <v>0</v>
      </c>
      <c r="BR21" s="103">
        <f t="shared" si="38"/>
        <v>6.65</v>
      </c>
      <c r="BS21" s="101" t="s">
        <v>13</v>
      </c>
      <c r="BT21" s="104">
        <f t="shared" ref="BT21" si="183">HLOOKUP(BS21,VIENNOISERIES_PRIX,2,FALSE)</f>
        <v>0</v>
      </c>
      <c r="BU21" s="105">
        <f t="shared" si="40"/>
        <v>6.65</v>
      </c>
      <c r="BV21" s="101" t="s">
        <v>13</v>
      </c>
      <c r="BW21" s="102">
        <f t="shared" ref="BW21" si="184">HLOOKUP(BV21,VIENNOISERIES_PRIX,2,FALSE)</f>
        <v>0</v>
      </c>
      <c r="BX21" s="103">
        <f t="shared" si="42"/>
        <v>6.65</v>
      </c>
      <c r="BY21" s="101" t="s">
        <v>13</v>
      </c>
      <c r="BZ21" s="104">
        <f t="shared" ref="BZ21" si="185">HLOOKUP(BY21,VIENNOISERIES_PRIX,2,FALSE)</f>
        <v>0</v>
      </c>
      <c r="CA21" s="105">
        <f t="shared" si="44"/>
        <v>6.65</v>
      </c>
      <c r="CB21" s="101" t="s">
        <v>13</v>
      </c>
      <c r="CC21" s="102">
        <f t="shared" ref="CC21" si="186">HLOOKUP(CB21,VIENNOISERIES_PRIX,2,FALSE)</f>
        <v>0</v>
      </c>
      <c r="CD21" s="103">
        <f t="shared" si="46"/>
        <v>6.65</v>
      </c>
      <c r="CE21" s="101" t="s">
        <v>13</v>
      </c>
      <c r="CF21" s="104">
        <f t="shared" ref="CF21" si="187">HLOOKUP(CE21,VIENNOISERIES_PRIX,2,FALSE)</f>
        <v>0</v>
      </c>
      <c r="CG21" s="64"/>
      <c r="CH21" s="64"/>
      <c r="CI21" s="64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64"/>
      <c r="CU21" s="64"/>
      <c r="CV21" s="64"/>
      <c r="CW21" s="64"/>
      <c r="CX21" s="64"/>
      <c r="CY21" s="64"/>
      <c r="CZ21" s="64"/>
      <c r="DA21" s="64"/>
      <c r="DB21" s="64"/>
      <c r="DC21" s="64"/>
      <c r="DD21" s="64"/>
      <c r="DE21" s="64"/>
      <c r="DF21" s="64"/>
      <c r="DG21" s="64"/>
      <c r="DH21" s="64"/>
      <c r="DI21" s="64"/>
      <c r="DJ21" s="64"/>
      <c r="DK21" s="64"/>
      <c r="DL21" s="64"/>
      <c r="DM21" s="64"/>
      <c r="DN21" s="64"/>
      <c r="DO21" s="64"/>
      <c r="DP21" s="64"/>
      <c r="DQ21" s="64"/>
      <c r="DR21" s="64"/>
      <c r="DS21" s="64"/>
      <c r="DT21" s="64"/>
      <c r="DU21" s="64"/>
      <c r="DV21" s="64"/>
      <c r="DW21" s="64"/>
      <c r="DX21" s="64"/>
      <c r="DY21" s="64"/>
      <c r="DZ21" s="64"/>
      <c r="EA21" s="64"/>
      <c r="EB21" s="64"/>
      <c r="EC21" s="64"/>
      <c r="ED21" s="64"/>
      <c r="EE21" s="64"/>
      <c r="EF21" s="64"/>
      <c r="EG21" s="64"/>
      <c r="EH21" s="64"/>
      <c r="EI21" s="64"/>
      <c r="EJ21" s="64"/>
      <c r="EK21" s="64"/>
      <c r="EL21" s="64"/>
      <c r="EM21" s="64"/>
      <c r="EN21" s="64"/>
      <c r="EO21" s="64"/>
      <c r="EP21" s="64"/>
      <c r="EQ21" s="64"/>
      <c r="ER21" s="64"/>
      <c r="ES21" s="64"/>
      <c r="ET21" s="64"/>
      <c r="EU21" s="64"/>
      <c r="EV21" s="64"/>
      <c r="EW21" s="64"/>
      <c r="EX21" s="64"/>
      <c r="EY21" s="64"/>
      <c r="EZ21" s="64"/>
      <c r="FA21" s="64"/>
      <c r="FB21" s="64"/>
      <c r="FC21" s="64"/>
      <c r="FD21" s="64"/>
      <c r="FE21" s="64"/>
      <c r="FF21" s="64"/>
      <c r="FG21" s="64"/>
      <c r="FH21" s="64"/>
      <c r="FI21" s="64"/>
      <c r="FJ21" s="64"/>
      <c r="FK21" s="64"/>
      <c r="FL21" s="64"/>
      <c r="FM21" s="64"/>
      <c r="FN21" s="64"/>
      <c r="FO21" s="64"/>
      <c r="FP21" s="64"/>
      <c r="FQ21" s="64"/>
      <c r="FR21" s="64"/>
      <c r="FS21" s="64"/>
      <c r="FT21" s="64"/>
      <c r="FU21" s="64"/>
      <c r="FV21" s="64"/>
      <c r="FW21" s="64"/>
      <c r="FX21" s="64"/>
      <c r="FY21" s="64"/>
      <c r="FZ21" s="64"/>
      <c r="GA21" s="64"/>
      <c r="GB21" s="64"/>
      <c r="GC21" s="64"/>
      <c r="GD21" s="64"/>
      <c r="GE21" s="64"/>
      <c r="GF21" s="64"/>
      <c r="GG21" s="64"/>
      <c r="GH21" s="64"/>
      <c r="GI21" s="64"/>
      <c r="GJ21" s="64"/>
      <c r="GK21" s="64"/>
      <c r="GL21" s="64"/>
      <c r="GM21" s="64"/>
      <c r="GN21" s="64"/>
      <c r="GO21" s="64"/>
      <c r="GP21" s="64"/>
      <c r="GQ21" s="64"/>
      <c r="GR21" s="64"/>
      <c r="GS21" s="64"/>
      <c r="GT21" s="64"/>
      <c r="GU21" s="64"/>
      <c r="GV21" s="64"/>
      <c r="GW21" s="64"/>
      <c r="GX21" s="64"/>
      <c r="GY21" s="64"/>
      <c r="GZ21" s="64"/>
      <c r="HA21" s="64"/>
      <c r="HB21" s="64"/>
      <c r="HC21" s="64"/>
      <c r="HD21" s="64"/>
      <c r="HE21" s="64"/>
      <c r="HF21" s="64"/>
      <c r="HG21" s="64"/>
      <c r="HH21" s="64"/>
    </row>
    <row r="22" spans="1:216" ht="21.75" thickTop="1" thickBot="1" x14ac:dyDescent="0.35">
      <c r="A22" s="106"/>
      <c r="B22" s="87">
        <f>'[1]LABAUDINIERE Julien'!B4</f>
        <v>43529</v>
      </c>
      <c r="C22" s="88">
        <f>'[1]LABAUDINIERE Julien'!C4-1.8</f>
        <v>13.2</v>
      </c>
      <c r="D22" s="89">
        <f t="shared" si="168"/>
        <v>3</v>
      </c>
      <c r="E22" s="90">
        <f t="shared" si="168"/>
        <v>0</v>
      </c>
      <c r="F22" s="90">
        <f t="shared" si="168"/>
        <v>0</v>
      </c>
      <c r="G22" s="91">
        <f t="shared" si="168"/>
        <v>0</v>
      </c>
      <c r="H22" s="91">
        <f t="shared" si="168"/>
        <v>0</v>
      </c>
      <c r="I22" s="91">
        <f t="shared" si="168"/>
        <v>0</v>
      </c>
      <c r="J22" s="91">
        <f t="shared" si="168"/>
        <v>0</v>
      </c>
      <c r="K22" s="91">
        <f t="shared" si="168"/>
        <v>0</v>
      </c>
      <c r="L22" s="92">
        <f t="shared" si="168"/>
        <v>0</v>
      </c>
      <c r="M22" s="93">
        <f t="shared" si="168"/>
        <v>12</v>
      </c>
      <c r="N22" s="94">
        <f t="shared" si="168"/>
        <v>3</v>
      </c>
      <c r="O22" s="95">
        <f t="shared" si="168"/>
        <v>0</v>
      </c>
      <c r="P22" s="95">
        <f t="shared" si="168"/>
        <v>0</v>
      </c>
      <c r="Q22" s="96">
        <f t="shared" si="168"/>
        <v>0</v>
      </c>
      <c r="R22" s="97">
        <f t="shared" si="168"/>
        <v>0</v>
      </c>
      <c r="S22" s="97">
        <f t="shared" si="168"/>
        <v>0</v>
      </c>
      <c r="T22" s="97">
        <f t="shared" si="169"/>
        <v>0</v>
      </c>
      <c r="U22" s="97">
        <f t="shared" si="169"/>
        <v>0</v>
      </c>
      <c r="V22" s="98">
        <f t="shared" si="169"/>
        <v>0</v>
      </c>
      <c r="W22" s="99">
        <f t="shared" si="169"/>
        <v>0</v>
      </c>
      <c r="X22" s="99">
        <f t="shared" si="169"/>
        <v>0</v>
      </c>
      <c r="Y22" s="99">
        <f t="shared" si="169"/>
        <v>0</v>
      </c>
      <c r="Z22" s="99">
        <f t="shared" si="169"/>
        <v>0</v>
      </c>
      <c r="AA22" s="99">
        <f t="shared" si="169"/>
        <v>0</v>
      </c>
      <c r="AB22" s="99">
        <f t="shared" si="169"/>
        <v>0</v>
      </c>
      <c r="AC22" s="99">
        <f t="shared" si="169"/>
        <v>0</v>
      </c>
      <c r="AD22" s="99">
        <f t="shared" si="169"/>
        <v>0</v>
      </c>
      <c r="AE22" s="100">
        <f t="shared" si="14"/>
        <v>12.049999999999999</v>
      </c>
      <c r="AF22" s="101" t="s">
        <v>14</v>
      </c>
      <c r="AG22" s="102">
        <f t="shared" si="15"/>
        <v>1.1499999999999999</v>
      </c>
      <c r="AH22" s="103">
        <f t="shared" si="16"/>
        <v>10.899999999999999</v>
      </c>
      <c r="AI22" s="101" t="s">
        <v>14</v>
      </c>
      <c r="AJ22" s="104">
        <f t="shared" si="17"/>
        <v>1.1499999999999999</v>
      </c>
      <c r="AK22" s="105">
        <f t="shared" si="18"/>
        <v>10.899999999999999</v>
      </c>
      <c r="AL22" s="101" t="s">
        <v>2</v>
      </c>
      <c r="AM22" s="102">
        <f t="shared" si="19"/>
        <v>0</v>
      </c>
      <c r="AN22" s="103">
        <f t="shared" si="20"/>
        <v>10.899999999999999</v>
      </c>
      <c r="AO22" s="101" t="s">
        <v>2</v>
      </c>
      <c r="AP22" s="104">
        <f t="shared" si="21"/>
        <v>0</v>
      </c>
      <c r="AQ22" s="105">
        <f t="shared" si="22"/>
        <v>9.7499999999999982</v>
      </c>
      <c r="AR22" s="101" t="s">
        <v>14</v>
      </c>
      <c r="AS22" s="102">
        <f t="shared" si="23"/>
        <v>1.1499999999999999</v>
      </c>
      <c r="AT22" s="103">
        <f t="shared" si="24"/>
        <v>9.7499999999999982</v>
      </c>
      <c r="AU22" s="101" t="s">
        <v>2</v>
      </c>
      <c r="AV22" s="104">
        <f t="shared" si="25"/>
        <v>0</v>
      </c>
      <c r="AW22" s="105">
        <f t="shared" si="26"/>
        <v>9.7499999999999982</v>
      </c>
      <c r="AX22" s="101" t="s">
        <v>13</v>
      </c>
      <c r="AY22" s="102">
        <f t="shared" si="170"/>
        <v>0</v>
      </c>
      <c r="AZ22" s="103">
        <f t="shared" si="28"/>
        <v>9.7499999999999982</v>
      </c>
      <c r="BA22" s="101" t="s">
        <v>13</v>
      </c>
      <c r="BB22" s="104">
        <f t="shared" si="171"/>
        <v>0</v>
      </c>
      <c r="BC22" s="105">
        <f t="shared" si="30"/>
        <v>9.7499999999999982</v>
      </c>
      <c r="BD22" s="101" t="s">
        <v>13</v>
      </c>
      <c r="BE22" s="102">
        <f t="shared" si="170"/>
        <v>0</v>
      </c>
      <c r="BF22" s="103">
        <f t="shared" si="31"/>
        <v>9.7499999999999982</v>
      </c>
      <c r="BG22" s="101" t="s">
        <v>13</v>
      </c>
      <c r="BH22" s="104">
        <f t="shared" si="171"/>
        <v>0</v>
      </c>
      <c r="BI22" s="105">
        <f t="shared" si="32"/>
        <v>9.7499999999999982</v>
      </c>
      <c r="BJ22" s="101" t="s">
        <v>13</v>
      </c>
      <c r="BK22" s="102">
        <f t="shared" ref="BK22" si="188">HLOOKUP(BJ22,VIENNOISERIES_PRIX,2,FALSE)</f>
        <v>0</v>
      </c>
      <c r="BL22" s="103">
        <f t="shared" si="34"/>
        <v>9.7499999999999982</v>
      </c>
      <c r="BM22" s="101" t="s">
        <v>13</v>
      </c>
      <c r="BN22" s="104">
        <f t="shared" ref="BN22" si="189">HLOOKUP(BM22,VIENNOISERIES_PRIX,2,FALSE)</f>
        <v>0</v>
      </c>
      <c r="BO22" s="105">
        <f t="shared" si="36"/>
        <v>9.7499999999999982</v>
      </c>
      <c r="BP22" s="101" t="s">
        <v>13</v>
      </c>
      <c r="BQ22" s="102">
        <f t="shared" ref="BQ22" si="190">HLOOKUP(BP22,VIENNOISERIES_PRIX,2,FALSE)</f>
        <v>0</v>
      </c>
      <c r="BR22" s="103">
        <f t="shared" si="38"/>
        <v>9.7499999999999982</v>
      </c>
      <c r="BS22" s="101" t="s">
        <v>13</v>
      </c>
      <c r="BT22" s="104">
        <f t="shared" ref="BT22" si="191">HLOOKUP(BS22,VIENNOISERIES_PRIX,2,FALSE)</f>
        <v>0</v>
      </c>
      <c r="BU22" s="105">
        <f t="shared" si="40"/>
        <v>9.7499999999999982</v>
      </c>
      <c r="BV22" s="101" t="s">
        <v>13</v>
      </c>
      <c r="BW22" s="102">
        <f t="shared" ref="BW22" si="192">HLOOKUP(BV22,VIENNOISERIES_PRIX,2,FALSE)</f>
        <v>0</v>
      </c>
      <c r="BX22" s="103">
        <f t="shared" si="42"/>
        <v>9.7499999999999982</v>
      </c>
      <c r="BY22" s="101" t="s">
        <v>13</v>
      </c>
      <c r="BZ22" s="104">
        <f t="shared" ref="BZ22" si="193">HLOOKUP(BY22,VIENNOISERIES_PRIX,2,FALSE)</f>
        <v>0</v>
      </c>
      <c r="CA22" s="105">
        <f t="shared" si="44"/>
        <v>9.7499999999999982</v>
      </c>
      <c r="CB22" s="101" t="s">
        <v>13</v>
      </c>
      <c r="CC22" s="102">
        <f t="shared" ref="CC22" si="194">HLOOKUP(CB22,VIENNOISERIES_PRIX,2,FALSE)</f>
        <v>0</v>
      </c>
      <c r="CD22" s="103">
        <f t="shared" si="46"/>
        <v>9.7499999999999982</v>
      </c>
      <c r="CE22" s="101" t="s">
        <v>13</v>
      </c>
      <c r="CF22" s="104">
        <f t="shared" ref="CF22" si="195">HLOOKUP(CE22,VIENNOISERIES_PRIX,2,FALSE)</f>
        <v>0</v>
      </c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  <c r="GC22" s="64"/>
      <c r="GD22" s="64"/>
      <c r="GE22" s="64"/>
      <c r="GF22" s="64"/>
      <c r="GG22" s="64"/>
      <c r="GH22" s="64"/>
      <c r="GI22" s="64"/>
      <c r="GJ22" s="64"/>
      <c r="GK22" s="64"/>
      <c r="GL22" s="64"/>
      <c r="GM22" s="64"/>
      <c r="GN22" s="64"/>
      <c r="GO22" s="64"/>
      <c r="GP22" s="64"/>
      <c r="GQ22" s="64"/>
      <c r="GR22" s="64"/>
      <c r="GS22" s="64"/>
      <c r="GT22" s="64"/>
      <c r="GU22" s="64"/>
      <c r="GV22" s="64"/>
      <c r="GW22" s="64"/>
      <c r="GX22" s="64"/>
      <c r="GY22" s="64"/>
      <c r="GZ22" s="64"/>
      <c r="HA22" s="64"/>
      <c r="HB22" s="64"/>
      <c r="HC22" s="64"/>
      <c r="HD22" s="64"/>
      <c r="HE22" s="64"/>
      <c r="HF22" s="64"/>
      <c r="HG22" s="64"/>
      <c r="HH22" s="64"/>
    </row>
    <row r="23" spans="1:216" ht="21.75" thickTop="1" thickBot="1" x14ac:dyDescent="0.35">
      <c r="A23" s="106"/>
      <c r="B23" s="87">
        <f>'[1]LEQUEUX Amélien'!B4</f>
        <v>43378</v>
      </c>
      <c r="C23" s="88">
        <f>'[1]LEQUEUX Amélien'!C4+1.55</f>
        <v>6.55</v>
      </c>
      <c r="D23" s="89">
        <f t="shared" si="168"/>
        <v>3</v>
      </c>
      <c r="E23" s="90">
        <f t="shared" si="168"/>
        <v>0</v>
      </c>
      <c r="F23" s="90">
        <f t="shared" si="168"/>
        <v>0</v>
      </c>
      <c r="G23" s="91">
        <f t="shared" si="168"/>
        <v>0</v>
      </c>
      <c r="H23" s="91">
        <f t="shared" si="168"/>
        <v>0</v>
      </c>
      <c r="I23" s="91">
        <f t="shared" si="168"/>
        <v>0</v>
      </c>
      <c r="J23" s="91">
        <f t="shared" si="168"/>
        <v>0</v>
      </c>
      <c r="K23" s="91">
        <f t="shared" si="168"/>
        <v>0</v>
      </c>
      <c r="L23" s="92">
        <f t="shared" si="168"/>
        <v>0</v>
      </c>
      <c r="M23" s="93">
        <f t="shared" si="168"/>
        <v>12</v>
      </c>
      <c r="N23" s="94">
        <f t="shared" si="168"/>
        <v>3</v>
      </c>
      <c r="O23" s="95">
        <f t="shared" si="168"/>
        <v>0</v>
      </c>
      <c r="P23" s="95">
        <f t="shared" si="168"/>
        <v>0</v>
      </c>
      <c r="Q23" s="96">
        <f t="shared" si="168"/>
        <v>0</v>
      </c>
      <c r="R23" s="97">
        <f t="shared" si="168"/>
        <v>0</v>
      </c>
      <c r="S23" s="97">
        <f t="shared" si="168"/>
        <v>0</v>
      </c>
      <c r="T23" s="97">
        <f t="shared" si="169"/>
        <v>0</v>
      </c>
      <c r="U23" s="97">
        <f t="shared" si="169"/>
        <v>0</v>
      </c>
      <c r="V23" s="98">
        <f t="shared" si="169"/>
        <v>0</v>
      </c>
      <c r="W23" s="99">
        <f t="shared" si="169"/>
        <v>0</v>
      </c>
      <c r="X23" s="99">
        <f t="shared" si="169"/>
        <v>0</v>
      </c>
      <c r="Y23" s="99">
        <f t="shared" si="169"/>
        <v>0</v>
      </c>
      <c r="Z23" s="99">
        <f t="shared" si="169"/>
        <v>0</v>
      </c>
      <c r="AA23" s="99">
        <f t="shared" si="169"/>
        <v>0</v>
      </c>
      <c r="AB23" s="99">
        <f t="shared" si="169"/>
        <v>0</v>
      </c>
      <c r="AC23" s="99">
        <f t="shared" si="169"/>
        <v>0</v>
      </c>
      <c r="AD23" s="99">
        <f t="shared" si="169"/>
        <v>0</v>
      </c>
      <c r="AE23" s="100">
        <f t="shared" si="14"/>
        <v>5.4</v>
      </c>
      <c r="AF23" s="101" t="s">
        <v>14</v>
      </c>
      <c r="AG23" s="102">
        <f t="shared" si="15"/>
        <v>1.1499999999999999</v>
      </c>
      <c r="AH23" s="103">
        <f t="shared" si="16"/>
        <v>4.25</v>
      </c>
      <c r="AI23" s="101" t="s">
        <v>14</v>
      </c>
      <c r="AJ23" s="104">
        <f t="shared" si="17"/>
        <v>1.1499999999999999</v>
      </c>
      <c r="AK23" s="105">
        <f t="shared" si="18"/>
        <v>4.25</v>
      </c>
      <c r="AL23" s="101" t="s">
        <v>2</v>
      </c>
      <c r="AM23" s="102">
        <f t="shared" si="19"/>
        <v>0</v>
      </c>
      <c r="AN23" s="103">
        <f t="shared" si="20"/>
        <v>4.25</v>
      </c>
      <c r="AO23" s="101" t="s">
        <v>2</v>
      </c>
      <c r="AP23" s="104">
        <f t="shared" si="21"/>
        <v>0</v>
      </c>
      <c r="AQ23" s="105">
        <f t="shared" si="22"/>
        <v>3.1</v>
      </c>
      <c r="AR23" s="101" t="s">
        <v>14</v>
      </c>
      <c r="AS23" s="102">
        <f t="shared" si="23"/>
        <v>1.1499999999999999</v>
      </c>
      <c r="AT23" s="103">
        <f t="shared" si="24"/>
        <v>3.1</v>
      </c>
      <c r="AU23" s="101" t="s">
        <v>2</v>
      </c>
      <c r="AV23" s="104">
        <f t="shared" si="25"/>
        <v>0</v>
      </c>
      <c r="AW23" s="105">
        <f t="shared" si="26"/>
        <v>3.1</v>
      </c>
      <c r="AX23" s="101" t="s">
        <v>13</v>
      </c>
      <c r="AY23" s="102">
        <f t="shared" si="170"/>
        <v>0</v>
      </c>
      <c r="AZ23" s="103">
        <f t="shared" si="28"/>
        <v>3.1</v>
      </c>
      <c r="BA23" s="101" t="s">
        <v>13</v>
      </c>
      <c r="BB23" s="104">
        <f t="shared" si="171"/>
        <v>0</v>
      </c>
      <c r="BC23" s="105">
        <f t="shared" si="30"/>
        <v>3.1</v>
      </c>
      <c r="BD23" s="101" t="s">
        <v>13</v>
      </c>
      <c r="BE23" s="102">
        <f t="shared" si="170"/>
        <v>0</v>
      </c>
      <c r="BF23" s="103">
        <f t="shared" si="31"/>
        <v>3.1</v>
      </c>
      <c r="BG23" s="101" t="s">
        <v>13</v>
      </c>
      <c r="BH23" s="104">
        <f t="shared" si="171"/>
        <v>0</v>
      </c>
      <c r="BI23" s="105">
        <f t="shared" si="32"/>
        <v>3.1</v>
      </c>
      <c r="BJ23" s="101" t="s">
        <v>13</v>
      </c>
      <c r="BK23" s="102">
        <f t="shared" ref="BK23" si="196">HLOOKUP(BJ23,VIENNOISERIES_PRIX,2,FALSE)</f>
        <v>0</v>
      </c>
      <c r="BL23" s="103">
        <f t="shared" si="34"/>
        <v>3.1</v>
      </c>
      <c r="BM23" s="101" t="s">
        <v>13</v>
      </c>
      <c r="BN23" s="104">
        <f t="shared" ref="BN23" si="197">HLOOKUP(BM23,VIENNOISERIES_PRIX,2,FALSE)</f>
        <v>0</v>
      </c>
      <c r="BO23" s="105">
        <f t="shared" si="36"/>
        <v>3.1</v>
      </c>
      <c r="BP23" s="101" t="s">
        <v>13</v>
      </c>
      <c r="BQ23" s="102">
        <f t="shared" ref="BQ23" si="198">HLOOKUP(BP23,VIENNOISERIES_PRIX,2,FALSE)</f>
        <v>0</v>
      </c>
      <c r="BR23" s="103">
        <f t="shared" si="38"/>
        <v>3.1</v>
      </c>
      <c r="BS23" s="101" t="s">
        <v>13</v>
      </c>
      <c r="BT23" s="104">
        <f t="shared" ref="BT23" si="199">HLOOKUP(BS23,VIENNOISERIES_PRIX,2,FALSE)</f>
        <v>0</v>
      </c>
      <c r="BU23" s="105">
        <f t="shared" si="40"/>
        <v>3.1</v>
      </c>
      <c r="BV23" s="101" t="s">
        <v>13</v>
      </c>
      <c r="BW23" s="102">
        <f t="shared" ref="BW23" si="200">HLOOKUP(BV23,VIENNOISERIES_PRIX,2,FALSE)</f>
        <v>0</v>
      </c>
      <c r="BX23" s="103">
        <f t="shared" si="42"/>
        <v>3.1</v>
      </c>
      <c r="BY23" s="101" t="s">
        <v>13</v>
      </c>
      <c r="BZ23" s="104">
        <f t="shared" ref="BZ23" si="201">HLOOKUP(BY23,VIENNOISERIES_PRIX,2,FALSE)</f>
        <v>0</v>
      </c>
      <c r="CA23" s="105">
        <f t="shared" si="44"/>
        <v>3.1</v>
      </c>
      <c r="CB23" s="101" t="s">
        <v>13</v>
      </c>
      <c r="CC23" s="102">
        <f t="shared" ref="CC23" si="202">HLOOKUP(CB23,VIENNOISERIES_PRIX,2,FALSE)</f>
        <v>0</v>
      </c>
      <c r="CD23" s="103">
        <f t="shared" si="46"/>
        <v>3.1</v>
      </c>
      <c r="CE23" s="101" t="s">
        <v>13</v>
      </c>
      <c r="CF23" s="104">
        <f t="shared" ref="CF23" si="203">HLOOKUP(CE23,VIENNOISERIES_PRIX,2,FALSE)</f>
        <v>0</v>
      </c>
      <c r="CG23" s="64"/>
      <c r="CH23" s="64"/>
      <c r="CI23" s="64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64"/>
      <c r="CU23" s="64"/>
      <c r="CV23" s="64"/>
      <c r="CW23" s="64"/>
      <c r="CX23" s="64"/>
      <c r="CY23" s="64"/>
      <c r="CZ23" s="64"/>
      <c r="DA23" s="64"/>
      <c r="DB23" s="64"/>
      <c r="DC23" s="64"/>
      <c r="DD23" s="64"/>
      <c r="DE23" s="64"/>
      <c r="DF23" s="64"/>
      <c r="DG23" s="64"/>
      <c r="DH23" s="64"/>
      <c r="DI23" s="64"/>
      <c r="DJ23" s="64"/>
      <c r="DK23" s="64"/>
      <c r="DL23" s="64"/>
      <c r="DM23" s="64"/>
      <c r="DN23" s="64"/>
      <c r="DO23" s="64"/>
      <c r="DP23" s="64"/>
      <c r="DQ23" s="64"/>
      <c r="DR23" s="64"/>
      <c r="DS23" s="64"/>
      <c r="DT23" s="64"/>
      <c r="DU23" s="64"/>
      <c r="DV23" s="64"/>
      <c r="DW23" s="64"/>
      <c r="DX23" s="64"/>
      <c r="DY23" s="64"/>
      <c r="DZ23" s="64"/>
      <c r="EA23" s="64"/>
      <c r="EB23" s="64"/>
      <c r="EC23" s="64"/>
      <c r="ED23" s="64"/>
      <c r="EE23" s="64"/>
      <c r="EF23" s="64"/>
      <c r="EG23" s="64"/>
      <c r="EH23" s="64"/>
      <c r="EI23" s="64"/>
      <c r="EJ23" s="64"/>
      <c r="EK23" s="64"/>
      <c r="EL23" s="64"/>
      <c r="EM23" s="64"/>
      <c r="EN23" s="64"/>
      <c r="EO23" s="64"/>
      <c r="EP23" s="64"/>
      <c r="EQ23" s="64"/>
      <c r="ER23" s="64"/>
      <c r="ES23" s="64"/>
      <c r="ET23" s="64"/>
      <c r="EU23" s="64"/>
      <c r="EV23" s="64"/>
      <c r="EW23" s="64"/>
      <c r="EX23" s="64"/>
      <c r="EY23" s="64"/>
      <c r="EZ23" s="64"/>
      <c r="FA23" s="64"/>
      <c r="FB23" s="64"/>
      <c r="FC23" s="64"/>
      <c r="FD23" s="64"/>
      <c r="FE23" s="64"/>
      <c r="FF23" s="64"/>
      <c r="FG23" s="64"/>
      <c r="FH23" s="64"/>
      <c r="FI23" s="64"/>
      <c r="FJ23" s="64"/>
      <c r="FK23" s="64"/>
      <c r="FL23" s="64"/>
      <c r="FM23" s="64"/>
      <c r="FN23" s="64"/>
      <c r="FO23" s="64"/>
      <c r="FP23" s="64"/>
      <c r="FQ23" s="64"/>
      <c r="FR23" s="64"/>
      <c r="FS23" s="64"/>
      <c r="FT23" s="64"/>
      <c r="FU23" s="64"/>
      <c r="FV23" s="64"/>
      <c r="FW23" s="64"/>
      <c r="FX23" s="64"/>
      <c r="FY23" s="64"/>
      <c r="FZ23" s="64"/>
      <c r="GA23" s="64"/>
      <c r="GB23" s="64"/>
      <c r="GC23" s="64"/>
      <c r="GD23" s="64"/>
      <c r="GE23" s="64"/>
      <c r="GF23" s="64"/>
      <c r="GG23" s="64"/>
      <c r="GH23" s="64"/>
      <c r="GI23" s="64"/>
      <c r="GJ23" s="64"/>
      <c r="GK23" s="64"/>
      <c r="GL23" s="64"/>
      <c r="GM23" s="64"/>
      <c r="GN23" s="64"/>
      <c r="GO23" s="64"/>
      <c r="GP23" s="64"/>
      <c r="GQ23" s="64"/>
      <c r="GR23" s="64"/>
      <c r="GS23" s="64"/>
      <c r="GT23" s="64"/>
      <c r="GU23" s="64"/>
      <c r="GV23" s="64"/>
      <c r="GW23" s="64"/>
      <c r="GX23" s="64"/>
      <c r="GY23" s="64"/>
      <c r="GZ23" s="64"/>
      <c r="HA23" s="64"/>
      <c r="HB23" s="64"/>
      <c r="HC23" s="64"/>
      <c r="HD23" s="64"/>
      <c r="HE23" s="64"/>
      <c r="HF23" s="64"/>
      <c r="HG23" s="64"/>
      <c r="HH23" s="64"/>
    </row>
    <row r="24" spans="1:216" ht="21.75" thickTop="1" thickBot="1" x14ac:dyDescent="0.35">
      <c r="A24" s="106"/>
      <c r="B24" s="87">
        <f>'[1]LITAIZE Kevin'!B5</f>
        <v>0</v>
      </c>
      <c r="C24" s="88">
        <f>'[1]LITAIZE Kevin'!C5</f>
        <v>0</v>
      </c>
      <c r="D24" s="89">
        <f t="shared" si="168"/>
        <v>2</v>
      </c>
      <c r="E24" s="90">
        <f t="shared" si="168"/>
        <v>0</v>
      </c>
      <c r="F24" s="90">
        <f t="shared" si="168"/>
        <v>0</v>
      </c>
      <c r="G24" s="91">
        <f t="shared" si="168"/>
        <v>0</v>
      </c>
      <c r="H24" s="91">
        <f t="shared" si="168"/>
        <v>0</v>
      </c>
      <c r="I24" s="91">
        <f t="shared" si="168"/>
        <v>0</v>
      </c>
      <c r="J24" s="91">
        <f t="shared" si="168"/>
        <v>0</v>
      </c>
      <c r="K24" s="91">
        <f t="shared" si="168"/>
        <v>0</v>
      </c>
      <c r="L24" s="92">
        <f t="shared" si="168"/>
        <v>0</v>
      </c>
      <c r="M24" s="93">
        <f t="shared" si="168"/>
        <v>16</v>
      </c>
      <c r="N24" s="94">
        <f t="shared" si="168"/>
        <v>0</v>
      </c>
      <c r="O24" s="95">
        <f t="shared" si="168"/>
        <v>0</v>
      </c>
      <c r="P24" s="95">
        <f t="shared" si="168"/>
        <v>0</v>
      </c>
      <c r="Q24" s="96">
        <f t="shared" si="168"/>
        <v>0</v>
      </c>
      <c r="R24" s="97">
        <f t="shared" si="168"/>
        <v>0</v>
      </c>
      <c r="S24" s="97">
        <f t="shared" si="168"/>
        <v>0</v>
      </c>
      <c r="T24" s="97">
        <f t="shared" si="169"/>
        <v>0</v>
      </c>
      <c r="U24" s="97">
        <f t="shared" si="169"/>
        <v>0</v>
      </c>
      <c r="V24" s="98">
        <f t="shared" si="169"/>
        <v>0</v>
      </c>
      <c r="W24" s="99">
        <f t="shared" si="169"/>
        <v>0</v>
      </c>
      <c r="X24" s="99">
        <f t="shared" si="169"/>
        <v>0</v>
      </c>
      <c r="Y24" s="99">
        <f t="shared" si="169"/>
        <v>0</v>
      </c>
      <c r="Z24" s="99">
        <f t="shared" si="169"/>
        <v>0</v>
      </c>
      <c r="AA24" s="99">
        <f t="shared" si="169"/>
        <v>0</v>
      </c>
      <c r="AB24" s="99">
        <f t="shared" si="169"/>
        <v>0</v>
      </c>
      <c r="AC24" s="99">
        <f t="shared" si="169"/>
        <v>0</v>
      </c>
      <c r="AD24" s="99">
        <f t="shared" si="169"/>
        <v>0</v>
      </c>
      <c r="AE24" s="100">
        <f t="shared" si="14"/>
        <v>0</v>
      </c>
      <c r="AF24" s="101" t="s">
        <v>13</v>
      </c>
      <c r="AG24" s="102">
        <f t="shared" si="15"/>
        <v>0</v>
      </c>
      <c r="AH24" s="103">
        <f t="shared" si="16"/>
        <v>0</v>
      </c>
      <c r="AI24" s="101" t="s">
        <v>13</v>
      </c>
      <c r="AJ24" s="104">
        <f t="shared" si="17"/>
        <v>0</v>
      </c>
      <c r="AK24" s="105">
        <v>0</v>
      </c>
      <c r="AL24" s="101" t="s">
        <v>13</v>
      </c>
      <c r="AM24" s="102">
        <f t="shared" si="19"/>
        <v>0</v>
      </c>
      <c r="AN24" s="103">
        <f t="shared" si="20"/>
        <v>0</v>
      </c>
      <c r="AO24" s="101" t="s">
        <v>2</v>
      </c>
      <c r="AP24" s="104">
        <f t="shared" si="21"/>
        <v>0</v>
      </c>
      <c r="AQ24" s="105">
        <f t="shared" si="22"/>
        <v>0</v>
      </c>
      <c r="AR24" s="101" t="s">
        <v>13</v>
      </c>
      <c r="AS24" s="102">
        <f t="shared" si="23"/>
        <v>0</v>
      </c>
      <c r="AT24" s="103">
        <f t="shared" si="24"/>
        <v>0</v>
      </c>
      <c r="AU24" s="101" t="s">
        <v>2</v>
      </c>
      <c r="AV24" s="104">
        <f t="shared" si="25"/>
        <v>0</v>
      </c>
      <c r="AW24" s="105">
        <f t="shared" si="26"/>
        <v>0</v>
      </c>
      <c r="AX24" s="101" t="s">
        <v>13</v>
      </c>
      <c r="AY24" s="102">
        <f t="shared" si="170"/>
        <v>0</v>
      </c>
      <c r="AZ24" s="103">
        <f t="shared" si="28"/>
        <v>0</v>
      </c>
      <c r="BA24" s="101" t="s">
        <v>13</v>
      </c>
      <c r="BB24" s="104">
        <f t="shared" si="171"/>
        <v>0</v>
      </c>
      <c r="BC24" s="105">
        <f t="shared" si="30"/>
        <v>0</v>
      </c>
      <c r="BD24" s="101" t="s">
        <v>13</v>
      </c>
      <c r="BE24" s="102">
        <f t="shared" si="170"/>
        <v>0</v>
      </c>
      <c r="BF24" s="103">
        <f t="shared" si="31"/>
        <v>0</v>
      </c>
      <c r="BG24" s="101" t="s">
        <v>13</v>
      </c>
      <c r="BH24" s="104">
        <f t="shared" si="171"/>
        <v>0</v>
      </c>
      <c r="BI24" s="105">
        <f t="shared" si="32"/>
        <v>0</v>
      </c>
      <c r="BJ24" s="101" t="s">
        <v>13</v>
      </c>
      <c r="BK24" s="102">
        <f t="shared" ref="BK24" si="204">HLOOKUP(BJ24,VIENNOISERIES_PRIX,2,FALSE)</f>
        <v>0</v>
      </c>
      <c r="BL24" s="103">
        <f t="shared" si="34"/>
        <v>0</v>
      </c>
      <c r="BM24" s="101" t="s">
        <v>13</v>
      </c>
      <c r="BN24" s="104">
        <f t="shared" ref="BN24" si="205">HLOOKUP(BM24,VIENNOISERIES_PRIX,2,FALSE)</f>
        <v>0</v>
      </c>
      <c r="BO24" s="105">
        <f t="shared" si="36"/>
        <v>0</v>
      </c>
      <c r="BP24" s="101" t="s">
        <v>13</v>
      </c>
      <c r="BQ24" s="102">
        <f t="shared" ref="BQ24" si="206">HLOOKUP(BP24,VIENNOISERIES_PRIX,2,FALSE)</f>
        <v>0</v>
      </c>
      <c r="BR24" s="103">
        <f t="shared" si="38"/>
        <v>0</v>
      </c>
      <c r="BS24" s="101" t="s">
        <v>13</v>
      </c>
      <c r="BT24" s="104">
        <f t="shared" ref="BT24" si="207">HLOOKUP(BS24,VIENNOISERIES_PRIX,2,FALSE)</f>
        <v>0</v>
      </c>
      <c r="BU24" s="105">
        <f t="shared" si="40"/>
        <v>0</v>
      </c>
      <c r="BV24" s="101" t="s">
        <v>13</v>
      </c>
      <c r="BW24" s="102">
        <f t="shared" ref="BW24" si="208">HLOOKUP(BV24,VIENNOISERIES_PRIX,2,FALSE)</f>
        <v>0</v>
      </c>
      <c r="BX24" s="103">
        <f t="shared" si="42"/>
        <v>0</v>
      </c>
      <c r="BY24" s="101" t="s">
        <v>13</v>
      </c>
      <c r="BZ24" s="104">
        <f t="shared" ref="BZ24" si="209">HLOOKUP(BY24,VIENNOISERIES_PRIX,2,FALSE)</f>
        <v>0</v>
      </c>
      <c r="CA24" s="105">
        <f t="shared" si="44"/>
        <v>0</v>
      </c>
      <c r="CB24" s="101" t="s">
        <v>13</v>
      </c>
      <c r="CC24" s="102">
        <f t="shared" ref="CC24" si="210">HLOOKUP(CB24,VIENNOISERIES_PRIX,2,FALSE)</f>
        <v>0</v>
      </c>
      <c r="CD24" s="103">
        <f t="shared" si="46"/>
        <v>0</v>
      </c>
      <c r="CE24" s="101" t="s">
        <v>13</v>
      </c>
      <c r="CF24" s="104">
        <f t="shared" ref="CF24" si="211">HLOOKUP(CE24,VIENNOISERIES_PRIX,2,FALSE)</f>
        <v>0</v>
      </c>
      <c r="CG24" s="64"/>
      <c r="CH24" s="64"/>
      <c r="CI24" s="64"/>
      <c r="CJ24" s="64"/>
      <c r="CK24" s="64"/>
      <c r="CL24" s="64"/>
      <c r="CM24" s="64"/>
      <c r="CN24" s="64"/>
      <c r="CO24" s="64"/>
      <c r="CP24" s="64"/>
      <c r="CQ24" s="64"/>
      <c r="CR24" s="64"/>
      <c r="CS24" s="64"/>
      <c r="CT24" s="64"/>
      <c r="CU24" s="64"/>
      <c r="CV24" s="64"/>
      <c r="CW24" s="64"/>
      <c r="CX24" s="64"/>
      <c r="CY24" s="64"/>
      <c r="CZ24" s="64"/>
      <c r="DA24" s="64"/>
      <c r="DB24" s="64"/>
      <c r="DC24" s="64"/>
      <c r="DD24" s="64"/>
      <c r="DE24" s="64"/>
      <c r="DF24" s="64"/>
      <c r="DG24" s="64"/>
      <c r="DH24" s="64"/>
      <c r="DI24" s="64"/>
      <c r="DJ24" s="64"/>
      <c r="DK24" s="64"/>
      <c r="DL24" s="64"/>
      <c r="DM24" s="64"/>
      <c r="DN24" s="64"/>
      <c r="DO24" s="64"/>
      <c r="DP24" s="64"/>
      <c r="DQ24" s="64"/>
      <c r="DR24" s="64"/>
      <c r="DS24" s="64"/>
      <c r="DT24" s="64"/>
      <c r="DU24" s="64"/>
      <c r="DV24" s="64"/>
      <c r="DW24" s="64"/>
      <c r="DX24" s="64"/>
      <c r="DY24" s="64"/>
      <c r="DZ24" s="64"/>
      <c r="EA24" s="64"/>
      <c r="EB24" s="64"/>
      <c r="EC24" s="64"/>
      <c r="ED24" s="64"/>
      <c r="EE24" s="64"/>
      <c r="EF24" s="64"/>
      <c r="EG24" s="64"/>
      <c r="EH24" s="64"/>
      <c r="EI24" s="64"/>
      <c r="EJ24" s="64"/>
      <c r="EK24" s="64"/>
      <c r="EL24" s="64"/>
      <c r="EM24" s="64"/>
      <c r="EN24" s="64"/>
      <c r="EO24" s="64"/>
      <c r="EP24" s="64"/>
      <c r="EQ24" s="64"/>
      <c r="ER24" s="64"/>
      <c r="ES24" s="64"/>
      <c r="ET24" s="64"/>
      <c r="EU24" s="64"/>
      <c r="EV24" s="64"/>
      <c r="EW24" s="64"/>
      <c r="EX24" s="64"/>
      <c r="EY24" s="64"/>
      <c r="EZ24" s="64"/>
      <c r="FA24" s="64"/>
      <c r="FB24" s="64"/>
      <c r="FC24" s="64"/>
      <c r="FD24" s="64"/>
      <c r="FE24" s="64"/>
      <c r="FF24" s="64"/>
      <c r="FG24" s="64"/>
      <c r="FH24" s="64"/>
      <c r="FI24" s="64"/>
      <c r="FJ24" s="64"/>
      <c r="FK24" s="64"/>
      <c r="FL24" s="64"/>
      <c r="FM24" s="64"/>
      <c r="FN24" s="64"/>
      <c r="FO24" s="64"/>
      <c r="FP24" s="64"/>
      <c r="FQ24" s="64"/>
      <c r="FR24" s="64"/>
      <c r="FS24" s="64"/>
      <c r="FT24" s="64"/>
      <c r="FU24" s="64"/>
      <c r="FV24" s="64"/>
      <c r="FW24" s="64"/>
      <c r="FX24" s="64"/>
      <c r="FY24" s="64"/>
      <c r="FZ24" s="64"/>
      <c r="GA24" s="64"/>
      <c r="GB24" s="64"/>
      <c r="GC24" s="64"/>
      <c r="GD24" s="64"/>
      <c r="GE24" s="64"/>
      <c r="GF24" s="64"/>
      <c r="GG24" s="64"/>
      <c r="GH24" s="64"/>
      <c r="GI24" s="64"/>
      <c r="GJ24" s="64"/>
      <c r="GK24" s="64"/>
      <c r="GL24" s="64"/>
      <c r="GM24" s="64"/>
      <c r="GN24" s="64"/>
      <c r="GO24" s="64"/>
      <c r="GP24" s="64"/>
      <c r="GQ24" s="64"/>
      <c r="GR24" s="64"/>
      <c r="GS24" s="64"/>
      <c r="GT24" s="64"/>
      <c r="GU24" s="64"/>
      <c r="GV24" s="64"/>
      <c r="GW24" s="64"/>
      <c r="GX24" s="64"/>
      <c r="GY24" s="64"/>
      <c r="GZ24" s="64"/>
      <c r="HA24" s="64"/>
      <c r="HB24" s="64"/>
      <c r="HC24" s="64"/>
      <c r="HD24" s="64"/>
      <c r="HE24" s="64"/>
      <c r="HF24" s="64"/>
      <c r="HG24" s="64"/>
      <c r="HH24" s="64"/>
    </row>
    <row r="25" spans="1:216" ht="21.75" thickTop="1" thickBot="1" x14ac:dyDescent="0.35">
      <c r="A25" s="106"/>
      <c r="B25" s="87">
        <f>'[1]MANARANCHE Julien'!B4</f>
        <v>43452</v>
      </c>
      <c r="C25" s="88">
        <f>'[1]MANARANCHE Julien'!C4-9.9</f>
        <v>10.1</v>
      </c>
      <c r="D25" s="89">
        <f t="shared" si="168"/>
        <v>2</v>
      </c>
      <c r="E25" s="90">
        <f t="shared" si="168"/>
        <v>0</v>
      </c>
      <c r="F25" s="90">
        <f t="shared" si="168"/>
        <v>0</v>
      </c>
      <c r="G25" s="91">
        <f t="shared" si="168"/>
        <v>0</v>
      </c>
      <c r="H25" s="91">
        <f t="shared" si="168"/>
        <v>0</v>
      </c>
      <c r="I25" s="91">
        <f t="shared" si="168"/>
        <v>0</v>
      </c>
      <c r="J25" s="91">
        <f t="shared" si="168"/>
        <v>2</v>
      </c>
      <c r="K25" s="91">
        <f t="shared" si="168"/>
        <v>0</v>
      </c>
      <c r="L25" s="92">
        <f t="shared" si="168"/>
        <v>0</v>
      </c>
      <c r="M25" s="93">
        <f t="shared" si="168"/>
        <v>12</v>
      </c>
      <c r="N25" s="94">
        <f t="shared" si="168"/>
        <v>0</v>
      </c>
      <c r="O25" s="95">
        <f t="shared" si="168"/>
        <v>1</v>
      </c>
      <c r="P25" s="95">
        <f t="shared" si="168"/>
        <v>0</v>
      </c>
      <c r="Q25" s="96">
        <f t="shared" si="168"/>
        <v>1</v>
      </c>
      <c r="R25" s="97">
        <f t="shared" si="168"/>
        <v>0</v>
      </c>
      <c r="S25" s="97">
        <f t="shared" si="168"/>
        <v>0</v>
      </c>
      <c r="T25" s="97">
        <f t="shared" si="169"/>
        <v>0</v>
      </c>
      <c r="U25" s="97">
        <f t="shared" si="169"/>
        <v>0</v>
      </c>
      <c r="V25" s="98">
        <f t="shared" si="169"/>
        <v>0</v>
      </c>
      <c r="W25" s="99">
        <f t="shared" si="169"/>
        <v>0</v>
      </c>
      <c r="X25" s="99">
        <f t="shared" si="169"/>
        <v>0</v>
      </c>
      <c r="Y25" s="99">
        <f t="shared" si="169"/>
        <v>0</v>
      </c>
      <c r="Z25" s="99">
        <f t="shared" si="169"/>
        <v>0</v>
      </c>
      <c r="AA25" s="99">
        <f t="shared" si="169"/>
        <v>0</v>
      </c>
      <c r="AB25" s="99">
        <f t="shared" si="169"/>
        <v>0</v>
      </c>
      <c r="AC25" s="99">
        <f t="shared" si="169"/>
        <v>0</v>
      </c>
      <c r="AD25" s="99">
        <f t="shared" si="169"/>
        <v>0</v>
      </c>
      <c r="AE25" s="100">
        <f t="shared" si="14"/>
        <v>8.7999999999999989</v>
      </c>
      <c r="AF25" s="101" t="s">
        <v>11</v>
      </c>
      <c r="AG25" s="102">
        <f t="shared" si="15"/>
        <v>1.3</v>
      </c>
      <c r="AH25" s="103">
        <f t="shared" si="16"/>
        <v>7.4999999999999991</v>
      </c>
      <c r="AI25" s="101" t="s">
        <v>11</v>
      </c>
      <c r="AJ25" s="104">
        <f t="shared" si="17"/>
        <v>1.3</v>
      </c>
      <c r="AK25" s="105">
        <f t="shared" ref="AK25:AK77" si="212">AH25-AM25</f>
        <v>4.8499999999999996</v>
      </c>
      <c r="AL25" s="101" t="s">
        <v>4</v>
      </c>
      <c r="AM25" s="102">
        <f t="shared" si="19"/>
        <v>2.65</v>
      </c>
      <c r="AN25" s="103">
        <f t="shared" si="20"/>
        <v>4.8499999999999996</v>
      </c>
      <c r="AO25" s="101" t="s">
        <v>2</v>
      </c>
      <c r="AP25" s="104">
        <f t="shared" si="21"/>
        <v>0</v>
      </c>
      <c r="AQ25" s="105">
        <f t="shared" si="22"/>
        <v>4.8499999999999996</v>
      </c>
      <c r="AR25" s="101" t="s">
        <v>16</v>
      </c>
      <c r="AS25" s="102">
        <f t="shared" si="23"/>
        <v>0</v>
      </c>
      <c r="AT25" s="103">
        <f t="shared" si="24"/>
        <v>4.8499999999999996</v>
      </c>
      <c r="AU25" s="101" t="s">
        <v>2</v>
      </c>
      <c r="AV25" s="104">
        <f t="shared" si="25"/>
        <v>0</v>
      </c>
      <c r="AW25" s="105">
        <f t="shared" si="26"/>
        <v>4.8499999999999996</v>
      </c>
      <c r="AX25" s="101" t="s">
        <v>13</v>
      </c>
      <c r="AY25" s="102">
        <f t="shared" si="170"/>
        <v>0</v>
      </c>
      <c r="AZ25" s="103">
        <f t="shared" si="28"/>
        <v>4.8499999999999996</v>
      </c>
      <c r="BA25" s="101" t="s">
        <v>13</v>
      </c>
      <c r="BB25" s="104">
        <f t="shared" si="171"/>
        <v>0</v>
      </c>
      <c r="BC25" s="105">
        <f t="shared" si="30"/>
        <v>4.8499999999999996</v>
      </c>
      <c r="BD25" s="101" t="s">
        <v>13</v>
      </c>
      <c r="BE25" s="102">
        <f t="shared" si="170"/>
        <v>0</v>
      </c>
      <c r="BF25" s="103">
        <f t="shared" si="31"/>
        <v>4.8499999999999996</v>
      </c>
      <c r="BG25" s="101" t="s">
        <v>13</v>
      </c>
      <c r="BH25" s="104">
        <f t="shared" si="171"/>
        <v>0</v>
      </c>
      <c r="BI25" s="105">
        <f t="shared" si="32"/>
        <v>4.8499999999999996</v>
      </c>
      <c r="BJ25" s="101" t="s">
        <v>13</v>
      </c>
      <c r="BK25" s="102">
        <f t="shared" ref="BK25" si="213">HLOOKUP(BJ25,VIENNOISERIES_PRIX,2,FALSE)</f>
        <v>0</v>
      </c>
      <c r="BL25" s="103">
        <f t="shared" si="34"/>
        <v>4.8499999999999996</v>
      </c>
      <c r="BM25" s="101" t="s">
        <v>13</v>
      </c>
      <c r="BN25" s="104">
        <f t="shared" ref="BN25" si="214">HLOOKUP(BM25,VIENNOISERIES_PRIX,2,FALSE)</f>
        <v>0</v>
      </c>
      <c r="BO25" s="105">
        <f t="shared" si="36"/>
        <v>4.8499999999999996</v>
      </c>
      <c r="BP25" s="101" t="s">
        <v>13</v>
      </c>
      <c r="BQ25" s="102">
        <f t="shared" ref="BQ25" si="215">HLOOKUP(BP25,VIENNOISERIES_PRIX,2,FALSE)</f>
        <v>0</v>
      </c>
      <c r="BR25" s="103">
        <f t="shared" si="38"/>
        <v>4.8499999999999996</v>
      </c>
      <c r="BS25" s="101" t="s">
        <v>13</v>
      </c>
      <c r="BT25" s="104">
        <f t="shared" ref="BT25" si="216">HLOOKUP(BS25,VIENNOISERIES_PRIX,2,FALSE)</f>
        <v>0</v>
      </c>
      <c r="BU25" s="105">
        <f t="shared" si="40"/>
        <v>4.8499999999999996</v>
      </c>
      <c r="BV25" s="101" t="s">
        <v>13</v>
      </c>
      <c r="BW25" s="102">
        <f t="shared" ref="BW25" si="217">HLOOKUP(BV25,VIENNOISERIES_PRIX,2,FALSE)</f>
        <v>0</v>
      </c>
      <c r="BX25" s="103">
        <f t="shared" si="42"/>
        <v>4.8499999999999996</v>
      </c>
      <c r="BY25" s="101" t="s">
        <v>13</v>
      </c>
      <c r="BZ25" s="104">
        <f t="shared" ref="BZ25" si="218">HLOOKUP(BY25,VIENNOISERIES_PRIX,2,FALSE)</f>
        <v>0</v>
      </c>
      <c r="CA25" s="105">
        <f t="shared" si="44"/>
        <v>4.8499999999999996</v>
      </c>
      <c r="CB25" s="101" t="s">
        <v>13</v>
      </c>
      <c r="CC25" s="102">
        <f t="shared" ref="CC25" si="219">HLOOKUP(CB25,VIENNOISERIES_PRIX,2,FALSE)</f>
        <v>0</v>
      </c>
      <c r="CD25" s="103">
        <f t="shared" si="46"/>
        <v>4.8499999999999996</v>
      </c>
      <c r="CE25" s="101" t="s">
        <v>13</v>
      </c>
      <c r="CF25" s="104">
        <f t="shared" ref="CF25" si="220">HLOOKUP(CE25,VIENNOISERIES_PRIX,2,FALSE)</f>
        <v>0</v>
      </c>
      <c r="CG25" s="64"/>
      <c r="CH25" s="64"/>
      <c r="CI25" s="64"/>
      <c r="CJ25" s="64"/>
      <c r="CK25" s="64"/>
      <c r="CL25" s="64"/>
      <c r="CM25" s="64"/>
      <c r="CN25" s="64"/>
      <c r="CO25" s="64"/>
      <c r="CP25" s="64"/>
      <c r="CQ25" s="64"/>
      <c r="CR25" s="64"/>
      <c r="CS25" s="64"/>
      <c r="CT25" s="64"/>
      <c r="CU25" s="64"/>
      <c r="CV25" s="64"/>
      <c r="CW25" s="64"/>
      <c r="CX25" s="64"/>
      <c r="CY25" s="64"/>
      <c r="CZ25" s="64"/>
      <c r="DA25" s="64"/>
      <c r="DB25" s="64"/>
      <c r="DC25" s="64"/>
      <c r="DD25" s="64"/>
      <c r="DE25" s="64"/>
      <c r="DF25" s="64"/>
      <c r="DG25" s="64"/>
      <c r="DH25" s="64"/>
      <c r="DI25" s="64"/>
      <c r="DJ25" s="64"/>
      <c r="DK25" s="64"/>
      <c r="DL25" s="64"/>
      <c r="DM25" s="64"/>
      <c r="DN25" s="64"/>
      <c r="DO25" s="64"/>
      <c r="DP25" s="64"/>
      <c r="DQ25" s="64"/>
      <c r="DR25" s="64"/>
      <c r="DS25" s="64"/>
      <c r="DT25" s="64"/>
      <c r="DU25" s="64"/>
      <c r="DV25" s="64"/>
      <c r="DW25" s="64"/>
      <c r="DX25" s="64"/>
      <c r="DY25" s="64"/>
      <c r="DZ25" s="64"/>
      <c r="EA25" s="64"/>
      <c r="EB25" s="64"/>
      <c r="EC25" s="64"/>
      <c r="ED25" s="64"/>
      <c r="EE25" s="64"/>
      <c r="EF25" s="64"/>
      <c r="EG25" s="64"/>
      <c r="EH25" s="64"/>
      <c r="EI25" s="64"/>
      <c r="EJ25" s="64"/>
      <c r="EK25" s="64"/>
      <c r="EL25" s="64"/>
      <c r="EM25" s="64"/>
      <c r="EN25" s="64"/>
      <c r="EO25" s="64"/>
      <c r="EP25" s="64"/>
      <c r="EQ25" s="64"/>
      <c r="ER25" s="64"/>
      <c r="ES25" s="64"/>
      <c r="ET25" s="64"/>
      <c r="EU25" s="64"/>
      <c r="EV25" s="64"/>
      <c r="EW25" s="64"/>
      <c r="EX25" s="64"/>
      <c r="EY25" s="64"/>
      <c r="EZ25" s="64"/>
      <c r="FA25" s="64"/>
      <c r="FB25" s="64"/>
      <c r="FC25" s="64"/>
      <c r="FD25" s="64"/>
      <c r="FE25" s="64"/>
      <c r="FF25" s="64"/>
      <c r="FG25" s="64"/>
      <c r="FH25" s="64"/>
      <c r="FI25" s="64"/>
      <c r="FJ25" s="64"/>
      <c r="FK25" s="64"/>
      <c r="FL25" s="64"/>
      <c r="FM25" s="64"/>
      <c r="FN25" s="64"/>
      <c r="FO25" s="64"/>
      <c r="FP25" s="64"/>
      <c r="FQ25" s="64"/>
      <c r="FR25" s="64"/>
      <c r="FS25" s="64"/>
      <c r="FT25" s="64"/>
      <c r="FU25" s="64"/>
      <c r="FV25" s="64"/>
      <c r="FW25" s="64"/>
      <c r="FX25" s="64"/>
      <c r="FY25" s="64"/>
      <c r="FZ25" s="64"/>
      <c r="GA25" s="64"/>
      <c r="GB25" s="64"/>
      <c r="GC25" s="64"/>
      <c r="GD25" s="64"/>
      <c r="GE25" s="64"/>
      <c r="GF25" s="64"/>
      <c r="GG25" s="64"/>
      <c r="GH25" s="64"/>
      <c r="GI25" s="64"/>
      <c r="GJ25" s="64"/>
      <c r="GK25" s="64"/>
      <c r="GL25" s="64"/>
      <c r="GM25" s="64"/>
      <c r="GN25" s="64"/>
      <c r="GO25" s="64"/>
      <c r="GP25" s="64"/>
      <c r="GQ25" s="64"/>
      <c r="GR25" s="64"/>
      <c r="GS25" s="64"/>
      <c r="GT25" s="64"/>
      <c r="GU25" s="64"/>
      <c r="GV25" s="64"/>
      <c r="GW25" s="64"/>
      <c r="GX25" s="64"/>
      <c r="GY25" s="64"/>
      <c r="GZ25" s="64"/>
      <c r="HA25" s="64"/>
      <c r="HB25" s="64"/>
      <c r="HC25" s="64"/>
      <c r="HD25" s="64"/>
      <c r="HE25" s="64"/>
      <c r="HF25" s="64"/>
      <c r="HG25" s="64"/>
      <c r="HH25" s="64"/>
    </row>
    <row r="26" spans="1:216" ht="21.75" thickTop="1" thickBot="1" x14ac:dyDescent="0.35">
      <c r="A26" s="106"/>
      <c r="B26" s="87">
        <f>'[1]MANIA Florian'!B5</f>
        <v>0</v>
      </c>
      <c r="C26" s="88">
        <f>'[1]MANIA Florian'!C5</f>
        <v>0</v>
      </c>
      <c r="D26" s="89">
        <f t="shared" si="168"/>
        <v>2</v>
      </c>
      <c r="E26" s="90">
        <f t="shared" si="168"/>
        <v>0</v>
      </c>
      <c r="F26" s="90">
        <f t="shared" si="168"/>
        <v>0</v>
      </c>
      <c r="G26" s="91">
        <f t="shared" si="168"/>
        <v>0</v>
      </c>
      <c r="H26" s="91">
        <f t="shared" si="168"/>
        <v>0</v>
      </c>
      <c r="I26" s="91">
        <f t="shared" si="168"/>
        <v>0</v>
      </c>
      <c r="J26" s="91">
        <f t="shared" si="168"/>
        <v>0</v>
      </c>
      <c r="K26" s="91">
        <f t="shared" si="168"/>
        <v>0</v>
      </c>
      <c r="L26" s="92">
        <f t="shared" si="168"/>
        <v>0</v>
      </c>
      <c r="M26" s="93">
        <f t="shared" si="168"/>
        <v>16</v>
      </c>
      <c r="N26" s="94">
        <f t="shared" si="168"/>
        <v>0</v>
      </c>
      <c r="O26" s="95">
        <f t="shared" si="168"/>
        <v>0</v>
      </c>
      <c r="P26" s="95">
        <f t="shared" si="168"/>
        <v>0</v>
      </c>
      <c r="Q26" s="96">
        <f t="shared" si="168"/>
        <v>0</v>
      </c>
      <c r="R26" s="97">
        <f t="shared" si="168"/>
        <v>0</v>
      </c>
      <c r="S26" s="97">
        <f t="shared" si="168"/>
        <v>0</v>
      </c>
      <c r="T26" s="97">
        <f t="shared" si="169"/>
        <v>0</v>
      </c>
      <c r="U26" s="97">
        <f t="shared" si="169"/>
        <v>0</v>
      </c>
      <c r="V26" s="98">
        <f t="shared" si="169"/>
        <v>0</v>
      </c>
      <c r="W26" s="99">
        <f t="shared" si="169"/>
        <v>0</v>
      </c>
      <c r="X26" s="99">
        <f t="shared" si="169"/>
        <v>0</v>
      </c>
      <c r="Y26" s="99">
        <f t="shared" si="169"/>
        <v>0</v>
      </c>
      <c r="Z26" s="99">
        <f t="shared" si="169"/>
        <v>0</v>
      </c>
      <c r="AA26" s="99">
        <f t="shared" si="169"/>
        <v>0</v>
      </c>
      <c r="AB26" s="99">
        <f t="shared" si="169"/>
        <v>0</v>
      </c>
      <c r="AC26" s="99">
        <f t="shared" si="169"/>
        <v>0</v>
      </c>
      <c r="AD26" s="99">
        <f t="shared" si="169"/>
        <v>0</v>
      </c>
      <c r="AE26" s="100">
        <f t="shared" si="14"/>
        <v>0</v>
      </c>
      <c r="AF26" s="101" t="s">
        <v>13</v>
      </c>
      <c r="AG26" s="102">
        <f t="shared" si="15"/>
        <v>0</v>
      </c>
      <c r="AH26" s="103">
        <f t="shared" si="16"/>
        <v>0</v>
      </c>
      <c r="AI26" s="101" t="s">
        <v>13</v>
      </c>
      <c r="AJ26" s="104">
        <f t="shared" si="17"/>
        <v>0</v>
      </c>
      <c r="AK26" s="105">
        <f t="shared" si="212"/>
        <v>0</v>
      </c>
      <c r="AL26" s="101" t="s">
        <v>13</v>
      </c>
      <c r="AM26" s="102">
        <f t="shared" si="19"/>
        <v>0</v>
      </c>
      <c r="AN26" s="103">
        <f t="shared" si="20"/>
        <v>0</v>
      </c>
      <c r="AO26" s="101" t="s">
        <v>2</v>
      </c>
      <c r="AP26" s="104">
        <f t="shared" si="21"/>
        <v>0</v>
      </c>
      <c r="AQ26" s="105">
        <f t="shared" si="22"/>
        <v>0</v>
      </c>
      <c r="AR26" s="101" t="s">
        <v>13</v>
      </c>
      <c r="AS26" s="102">
        <f t="shared" si="23"/>
        <v>0</v>
      </c>
      <c r="AT26" s="103">
        <f t="shared" si="24"/>
        <v>0</v>
      </c>
      <c r="AU26" s="101" t="s">
        <v>2</v>
      </c>
      <c r="AV26" s="104">
        <f t="shared" si="25"/>
        <v>0</v>
      </c>
      <c r="AW26" s="105">
        <f t="shared" si="26"/>
        <v>0</v>
      </c>
      <c r="AX26" s="101" t="s">
        <v>13</v>
      </c>
      <c r="AY26" s="102">
        <f t="shared" si="170"/>
        <v>0</v>
      </c>
      <c r="AZ26" s="103">
        <f t="shared" si="28"/>
        <v>0</v>
      </c>
      <c r="BA26" s="101" t="s">
        <v>13</v>
      </c>
      <c r="BB26" s="104">
        <f t="shared" si="171"/>
        <v>0</v>
      </c>
      <c r="BC26" s="105">
        <f t="shared" si="30"/>
        <v>0</v>
      </c>
      <c r="BD26" s="101" t="s">
        <v>13</v>
      </c>
      <c r="BE26" s="102">
        <f t="shared" si="170"/>
        <v>0</v>
      </c>
      <c r="BF26" s="103">
        <f t="shared" si="31"/>
        <v>0</v>
      </c>
      <c r="BG26" s="101" t="s">
        <v>13</v>
      </c>
      <c r="BH26" s="104">
        <f t="shared" si="171"/>
        <v>0</v>
      </c>
      <c r="BI26" s="105">
        <f t="shared" si="32"/>
        <v>0</v>
      </c>
      <c r="BJ26" s="101" t="s">
        <v>13</v>
      </c>
      <c r="BK26" s="102">
        <f t="shared" ref="BK26" si="221">HLOOKUP(BJ26,VIENNOISERIES_PRIX,2,FALSE)</f>
        <v>0</v>
      </c>
      <c r="BL26" s="103">
        <f t="shared" si="34"/>
        <v>0</v>
      </c>
      <c r="BM26" s="101" t="s">
        <v>13</v>
      </c>
      <c r="BN26" s="104">
        <f t="shared" ref="BN26" si="222">HLOOKUP(BM26,VIENNOISERIES_PRIX,2,FALSE)</f>
        <v>0</v>
      </c>
      <c r="BO26" s="105">
        <f t="shared" si="36"/>
        <v>0</v>
      </c>
      <c r="BP26" s="101" t="s">
        <v>13</v>
      </c>
      <c r="BQ26" s="102">
        <f t="shared" ref="BQ26" si="223">HLOOKUP(BP26,VIENNOISERIES_PRIX,2,FALSE)</f>
        <v>0</v>
      </c>
      <c r="BR26" s="103">
        <f t="shared" si="38"/>
        <v>0</v>
      </c>
      <c r="BS26" s="101" t="s">
        <v>13</v>
      </c>
      <c r="BT26" s="104">
        <f t="shared" ref="BT26" si="224">HLOOKUP(BS26,VIENNOISERIES_PRIX,2,FALSE)</f>
        <v>0</v>
      </c>
      <c r="BU26" s="105">
        <f t="shared" si="40"/>
        <v>0</v>
      </c>
      <c r="BV26" s="101" t="s">
        <v>13</v>
      </c>
      <c r="BW26" s="102">
        <f t="shared" ref="BW26" si="225">HLOOKUP(BV26,VIENNOISERIES_PRIX,2,FALSE)</f>
        <v>0</v>
      </c>
      <c r="BX26" s="103">
        <f t="shared" si="42"/>
        <v>0</v>
      </c>
      <c r="BY26" s="101" t="s">
        <v>13</v>
      </c>
      <c r="BZ26" s="104">
        <f t="shared" ref="BZ26" si="226">HLOOKUP(BY26,VIENNOISERIES_PRIX,2,FALSE)</f>
        <v>0</v>
      </c>
      <c r="CA26" s="105">
        <f t="shared" si="44"/>
        <v>0</v>
      </c>
      <c r="CB26" s="101" t="s">
        <v>13</v>
      </c>
      <c r="CC26" s="102">
        <f t="shared" ref="CC26" si="227">HLOOKUP(CB26,VIENNOISERIES_PRIX,2,FALSE)</f>
        <v>0</v>
      </c>
      <c r="CD26" s="103">
        <f t="shared" si="46"/>
        <v>0</v>
      </c>
      <c r="CE26" s="101" t="s">
        <v>13</v>
      </c>
      <c r="CF26" s="104">
        <f t="shared" ref="CF26" si="228">HLOOKUP(CE26,VIENNOISERIES_PRIX,2,FALSE)</f>
        <v>0</v>
      </c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  <c r="GC26" s="64"/>
      <c r="GD26" s="64"/>
      <c r="GE26" s="64"/>
      <c r="GF26" s="64"/>
      <c r="GG26" s="64"/>
      <c r="GH26" s="64"/>
      <c r="GI26" s="64"/>
      <c r="GJ26" s="64"/>
      <c r="GK26" s="64"/>
      <c r="GL26" s="64"/>
      <c r="GM26" s="64"/>
      <c r="GN26" s="64"/>
      <c r="GO26" s="64"/>
      <c r="GP26" s="64"/>
      <c r="GQ26" s="64"/>
      <c r="GR26" s="64"/>
      <c r="GS26" s="64"/>
      <c r="GT26" s="64"/>
      <c r="GU26" s="64"/>
      <c r="GV26" s="64"/>
      <c r="GW26" s="64"/>
      <c r="GX26" s="64"/>
      <c r="GY26" s="64"/>
      <c r="GZ26" s="64"/>
      <c r="HA26" s="64"/>
      <c r="HB26" s="64"/>
      <c r="HC26" s="64"/>
      <c r="HD26" s="64"/>
      <c r="HE26" s="64"/>
      <c r="HF26" s="64"/>
      <c r="HG26" s="64"/>
      <c r="HH26" s="64"/>
    </row>
    <row r="27" spans="1:216" ht="21.75" thickTop="1" thickBot="1" x14ac:dyDescent="0.35">
      <c r="A27" s="106"/>
      <c r="B27" s="87">
        <f>'[1]MINIAMA Yohan'!B4</f>
        <v>43530</v>
      </c>
      <c r="C27" s="88">
        <f>'[1]MINIAMA Yohan'!C4-5.55</f>
        <v>9.4499999999999993</v>
      </c>
      <c r="D27" s="89">
        <f t="shared" si="168"/>
        <v>2</v>
      </c>
      <c r="E27" s="90">
        <f t="shared" si="168"/>
        <v>0</v>
      </c>
      <c r="F27" s="90">
        <f t="shared" si="168"/>
        <v>0</v>
      </c>
      <c r="G27" s="91">
        <f t="shared" si="168"/>
        <v>0</v>
      </c>
      <c r="H27" s="91">
        <f t="shared" si="168"/>
        <v>0</v>
      </c>
      <c r="I27" s="91">
        <f t="shared" si="168"/>
        <v>0</v>
      </c>
      <c r="J27" s="91">
        <f t="shared" si="168"/>
        <v>0</v>
      </c>
      <c r="K27" s="91">
        <f t="shared" si="168"/>
        <v>0</v>
      </c>
      <c r="L27" s="92">
        <f t="shared" si="168"/>
        <v>0</v>
      </c>
      <c r="M27" s="93">
        <f t="shared" si="168"/>
        <v>12</v>
      </c>
      <c r="N27" s="94">
        <f t="shared" si="168"/>
        <v>4</v>
      </c>
      <c r="O27" s="95">
        <f t="shared" si="168"/>
        <v>0</v>
      </c>
      <c r="P27" s="95">
        <f t="shared" si="168"/>
        <v>0</v>
      </c>
      <c r="Q27" s="96">
        <f t="shared" si="168"/>
        <v>0</v>
      </c>
      <c r="R27" s="97">
        <f t="shared" si="168"/>
        <v>0</v>
      </c>
      <c r="S27" s="97">
        <f t="shared" si="168"/>
        <v>0</v>
      </c>
      <c r="T27" s="97">
        <f t="shared" si="169"/>
        <v>0</v>
      </c>
      <c r="U27" s="97">
        <f t="shared" si="169"/>
        <v>0</v>
      </c>
      <c r="V27" s="98">
        <f t="shared" si="169"/>
        <v>0</v>
      </c>
      <c r="W27" s="99">
        <f t="shared" si="169"/>
        <v>0</v>
      </c>
      <c r="X27" s="99">
        <f t="shared" si="169"/>
        <v>0</v>
      </c>
      <c r="Y27" s="99">
        <f t="shared" si="169"/>
        <v>0</v>
      </c>
      <c r="Z27" s="99">
        <f t="shared" si="169"/>
        <v>0</v>
      </c>
      <c r="AA27" s="99">
        <f t="shared" si="169"/>
        <v>0</v>
      </c>
      <c r="AB27" s="99">
        <f t="shared" si="169"/>
        <v>0</v>
      </c>
      <c r="AC27" s="99">
        <f t="shared" si="169"/>
        <v>0</v>
      </c>
      <c r="AD27" s="99">
        <f t="shared" si="169"/>
        <v>0</v>
      </c>
      <c r="AE27" s="100">
        <f t="shared" si="14"/>
        <v>8.2999999999999989</v>
      </c>
      <c r="AF27" s="101" t="s">
        <v>14</v>
      </c>
      <c r="AG27" s="102">
        <f t="shared" si="15"/>
        <v>1.1499999999999999</v>
      </c>
      <c r="AH27" s="103">
        <f t="shared" si="16"/>
        <v>7.1499999999999986</v>
      </c>
      <c r="AI27" s="101" t="s">
        <v>14</v>
      </c>
      <c r="AJ27" s="104">
        <f t="shared" si="17"/>
        <v>1.1499999999999999</v>
      </c>
      <c r="AK27" s="105">
        <f t="shared" si="212"/>
        <v>5.9999999999999982</v>
      </c>
      <c r="AL27" s="101" t="s">
        <v>14</v>
      </c>
      <c r="AM27" s="102">
        <f t="shared" si="19"/>
        <v>1.1499999999999999</v>
      </c>
      <c r="AN27" s="103">
        <f t="shared" si="20"/>
        <v>5.9999999999999982</v>
      </c>
      <c r="AO27" s="101" t="s">
        <v>2</v>
      </c>
      <c r="AP27" s="104">
        <f t="shared" si="21"/>
        <v>0</v>
      </c>
      <c r="AQ27" s="105">
        <f t="shared" si="22"/>
        <v>4.8499999999999979</v>
      </c>
      <c r="AR27" s="101" t="s">
        <v>14</v>
      </c>
      <c r="AS27" s="102">
        <f t="shared" si="23"/>
        <v>1.1499999999999999</v>
      </c>
      <c r="AT27" s="103">
        <f t="shared" si="24"/>
        <v>4.8499999999999979</v>
      </c>
      <c r="AU27" s="101" t="s">
        <v>2</v>
      </c>
      <c r="AV27" s="104">
        <f t="shared" si="25"/>
        <v>0</v>
      </c>
      <c r="AW27" s="105">
        <f t="shared" si="26"/>
        <v>4.8499999999999979</v>
      </c>
      <c r="AX27" s="101" t="s">
        <v>13</v>
      </c>
      <c r="AY27" s="102">
        <f t="shared" si="170"/>
        <v>0</v>
      </c>
      <c r="AZ27" s="103">
        <f t="shared" si="28"/>
        <v>4.8499999999999979</v>
      </c>
      <c r="BA27" s="101" t="s">
        <v>13</v>
      </c>
      <c r="BB27" s="104">
        <f t="shared" si="171"/>
        <v>0</v>
      </c>
      <c r="BC27" s="105">
        <f t="shared" si="30"/>
        <v>4.8499999999999979</v>
      </c>
      <c r="BD27" s="101" t="s">
        <v>13</v>
      </c>
      <c r="BE27" s="102">
        <f t="shared" si="170"/>
        <v>0</v>
      </c>
      <c r="BF27" s="103">
        <f t="shared" si="31"/>
        <v>4.8499999999999979</v>
      </c>
      <c r="BG27" s="101" t="s">
        <v>13</v>
      </c>
      <c r="BH27" s="104">
        <f t="shared" si="171"/>
        <v>0</v>
      </c>
      <c r="BI27" s="105">
        <f t="shared" si="32"/>
        <v>4.8499999999999979</v>
      </c>
      <c r="BJ27" s="101" t="s">
        <v>13</v>
      </c>
      <c r="BK27" s="102">
        <f t="shared" ref="BK27" si="229">HLOOKUP(BJ27,VIENNOISERIES_PRIX,2,FALSE)</f>
        <v>0</v>
      </c>
      <c r="BL27" s="103">
        <f t="shared" si="34"/>
        <v>4.8499999999999979</v>
      </c>
      <c r="BM27" s="101" t="s">
        <v>13</v>
      </c>
      <c r="BN27" s="104">
        <f t="shared" ref="BN27" si="230">HLOOKUP(BM27,VIENNOISERIES_PRIX,2,FALSE)</f>
        <v>0</v>
      </c>
      <c r="BO27" s="105">
        <f t="shared" si="36"/>
        <v>4.8499999999999979</v>
      </c>
      <c r="BP27" s="101" t="s">
        <v>13</v>
      </c>
      <c r="BQ27" s="102">
        <f t="shared" ref="BQ27" si="231">HLOOKUP(BP27,VIENNOISERIES_PRIX,2,FALSE)</f>
        <v>0</v>
      </c>
      <c r="BR27" s="103">
        <f t="shared" si="38"/>
        <v>4.8499999999999979</v>
      </c>
      <c r="BS27" s="101" t="s">
        <v>13</v>
      </c>
      <c r="BT27" s="104">
        <f t="shared" ref="BT27" si="232">HLOOKUP(BS27,VIENNOISERIES_PRIX,2,FALSE)</f>
        <v>0</v>
      </c>
      <c r="BU27" s="105">
        <f t="shared" si="40"/>
        <v>4.8499999999999979</v>
      </c>
      <c r="BV27" s="101" t="s">
        <v>13</v>
      </c>
      <c r="BW27" s="102">
        <f t="shared" ref="BW27" si="233">HLOOKUP(BV27,VIENNOISERIES_PRIX,2,FALSE)</f>
        <v>0</v>
      </c>
      <c r="BX27" s="103">
        <f t="shared" si="42"/>
        <v>4.8499999999999979</v>
      </c>
      <c r="BY27" s="101" t="s">
        <v>13</v>
      </c>
      <c r="BZ27" s="104">
        <f t="shared" ref="BZ27" si="234">HLOOKUP(BY27,VIENNOISERIES_PRIX,2,FALSE)</f>
        <v>0</v>
      </c>
      <c r="CA27" s="105">
        <f t="shared" si="44"/>
        <v>4.8499999999999979</v>
      </c>
      <c r="CB27" s="101" t="s">
        <v>13</v>
      </c>
      <c r="CC27" s="102">
        <f t="shared" ref="CC27" si="235">HLOOKUP(CB27,VIENNOISERIES_PRIX,2,FALSE)</f>
        <v>0</v>
      </c>
      <c r="CD27" s="103">
        <f t="shared" si="46"/>
        <v>4.8499999999999979</v>
      </c>
      <c r="CE27" s="101" t="s">
        <v>13</v>
      </c>
      <c r="CF27" s="104">
        <f t="shared" ref="CF27" si="236">HLOOKUP(CE27,VIENNOISERIES_PRIX,2,FALSE)</f>
        <v>0</v>
      </c>
      <c r="CG27" s="64"/>
      <c r="CH27" s="64"/>
      <c r="CI27" s="64"/>
      <c r="CJ27" s="64"/>
      <c r="CK27" s="64"/>
      <c r="CL27" s="64"/>
      <c r="CM27" s="64"/>
      <c r="CN27" s="64"/>
      <c r="CO27" s="64"/>
      <c r="CP27" s="64"/>
      <c r="CQ27" s="64"/>
      <c r="CR27" s="64"/>
      <c r="CS27" s="64"/>
      <c r="CT27" s="64"/>
      <c r="CU27" s="64"/>
      <c r="CV27" s="64"/>
      <c r="CW27" s="64"/>
      <c r="CX27" s="64"/>
      <c r="CY27" s="64"/>
      <c r="CZ27" s="64"/>
      <c r="DA27" s="64"/>
      <c r="DB27" s="64"/>
      <c r="DC27" s="64"/>
      <c r="DD27" s="64"/>
      <c r="DE27" s="64"/>
      <c r="DF27" s="64"/>
      <c r="DG27" s="64"/>
      <c r="DH27" s="64"/>
      <c r="DI27" s="64"/>
      <c r="DJ27" s="64"/>
      <c r="DK27" s="64"/>
      <c r="DL27" s="64"/>
      <c r="DM27" s="64"/>
      <c r="DN27" s="64"/>
      <c r="DO27" s="64"/>
      <c r="DP27" s="64"/>
      <c r="DQ27" s="64"/>
      <c r="DR27" s="64"/>
      <c r="DS27" s="64"/>
      <c r="DT27" s="64"/>
      <c r="DU27" s="64"/>
      <c r="DV27" s="64"/>
      <c r="DW27" s="64"/>
      <c r="DX27" s="64"/>
      <c r="DY27" s="64"/>
      <c r="DZ27" s="64"/>
      <c r="EA27" s="64"/>
      <c r="EB27" s="64"/>
      <c r="EC27" s="64"/>
      <c r="ED27" s="64"/>
      <c r="EE27" s="64"/>
      <c r="EF27" s="64"/>
      <c r="EG27" s="64"/>
      <c r="EH27" s="64"/>
      <c r="EI27" s="64"/>
      <c r="EJ27" s="64"/>
      <c r="EK27" s="64"/>
      <c r="EL27" s="64"/>
      <c r="EM27" s="64"/>
      <c r="EN27" s="64"/>
      <c r="EO27" s="64"/>
      <c r="EP27" s="64"/>
      <c r="EQ27" s="64"/>
      <c r="ER27" s="64"/>
      <c r="ES27" s="64"/>
      <c r="ET27" s="64"/>
      <c r="EU27" s="64"/>
      <c r="EV27" s="64"/>
      <c r="EW27" s="64"/>
      <c r="EX27" s="64"/>
      <c r="EY27" s="64"/>
      <c r="EZ27" s="64"/>
      <c r="FA27" s="64"/>
      <c r="FB27" s="64"/>
      <c r="FC27" s="64"/>
      <c r="FD27" s="64"/>
      <c r="FE27" s="64"/>
      <c r="FF27" s="64"/>
      <c r="FG27" s="64"/>
      <c r="FH27" s="64"/>
      <c r="FI27" s="64"/>
      <c r="FJ27" s="64"/>
      <c r="FK27" s="64"/>
      <c r="FL27" s="64"/>
      <c r="FM27" s="64"/>
      <c r="FN27" s="64"/>
      <c r="FO27" s="64"/>
      <c r="FP27" s="64"/>
      <c r="FQ27" s="64"/>
      <c r="FR27" s="64"/>
      <c r="FS27" s="64"/>
      <c r="FT27" s="64"/>
      <c r="FU27" s="64"/>
      <c r="FV27" s="64"/>
      <c r="FW27" s="64"/>
      <c r="FX27" s="64"/>
      <c r="FY27" s="64"/>
      <c r="FZ27" s="64"/>
      <c r="GA27" s="64"/>
      <c r="GB27" s="64"/>
      <c r="GC27" s="64"/>
      <c r="GD27" s="64"/>
      <c r="GE27" s="64"/>
      <c r="GF27" s="64"/>
      <c r="GG27" s="64"/>
      <c r="GH27" s="64"/>
      <c r="GI27" s="64"/>
      <c r="GJ27" s="64"/>
      <c r="GK27" s="64"/>
      <c r="GL27" s="64"/>
      <c r="GM27" s="64"/>
      <c r="GN27" s="64"/>
      <c r="GO27" s="64"/>
      <c r="GP27" s="64"/>
      <c r="GQ27" s="64"/>
      <c r="GR27" s="64"/>
      <c r="GS27" s="64"/>
      <c r="GT27" s="64"/>
      <c r="GU27" s="64"/>
      <c r="GV27" s="64"/>
      <c r="GW27" s="64"/>
      <c r="GX27" s="64"/>
      <c r="GY27" s="64"/>
      <c r="GZ27" s="64"/>
      <c r="HA27" s="64"/>
      <c r="HB27" s="64"/>
      <c r="HC27" s="64"/>
      <c r="HD27" s="64"/>
      <c r="HE27" s="64"/>
      <c r="HF27" s="64"/>
      <c r="HG27" s="64"/>
      <c r="HH27" s="64"/>
    </row>
    <row r="28" spans="1:216" ht="21.75" thickTop="1" thickBot="1" x14ac:dyDescent="0.35">
      <c r="A28" s="106"/>
      <c r="B28" s="87">
        <f>'[1]PISANI Sébastien'!B4</f>
        <v>43398</v>
      </c>
      <c r="C28" s="88">
        <f>'[1]PISANI Sébastien'!C4-6.3</f>
        <v>3.7</v>
      </c>
      <c r="D28" s="89">
        <f t="shared" si="168"/>
        <v>4</v>
      </c>
      <c r="E28" s="90">
        <f t="shared" si="168"/>
        <v>0</v>
      </c>
      <c r="F28" s="90">
        <f t="shared" si="168"/>
        <v>0</v>
      </c>
      <c r="G28" s="91">
        <f t="shared" si="168"/>
        <v>0</v>
      </c>
      <c r="H28" s="91">
        <f t="shared" si="168"/>
        <v>1</v>
      </c>
      <c r="I28" s="91">
        <f t="shared" si="168"/>
        <v>0</v>
      </c>
      <c r="J28" s="91">
        <f t="shared" si="168"/>
        <v>0</v>
      </c>
      <c r="K28" s="91">
        <f t="shared" si="168"/>
        <v>0</v>
      </c>
      <c r="L28" s="92">
        <f t="shared" si="168"/>
        <v>0</v>
      </c>
      <c r="M28" s="93">
        <f t="shared" si="168"/>
        <v>12</v>
      </c>
      <c r="N28" s="94">
        <f t="shared" si="168"/>
        <v>0</v>
      </c>
      <c r="O28" s="95">
        <f t="shared" si="168"/>
        <v>0</v>
      </c>
      <c r="P28" s="95">
        <f t="shared" si="168"/>
        <v>0</v>
      </c>
      <c r="Q28" s="96">
        <f t="shared" si="168"/>
        <v>1</v>
      </c>
      <c r="R28" s="97">
        <f t="shared" si="168"/>
        <v>0</v>
      </c>
      <c r="S28" s="97">
        <f t="shared" si="168"/>
        <v>0</v>
      </c>
      <c r="T28" s="97">
        <f t="shared" si="169"/>
        <v>0</v>
      </c>
      <c r="U28" s="97">
        <f t="shared" si="169"/>
        <v>0</v>
      </c>
      <c r="V28" s="98">
        <f t="shared" si="169"/>
        <v>0</v>
      </c>
      <c r="W28" s="99">
        <f t="shared" si="169"/>
        <v>0</v>
      </c>
      <c r="X28" s="99">
        <f t="shared" si="169"/>
        <v>0</v>
      </c>
      <c r="Y28" s="99">
        <f t="shared" si="169"/>
        <v>0</v>
      </c>
      <c r="Z28" s="99">
        <f t="shared" si="169"/>
        <v>0</v>
      </c>
      <c r="AA28" s="99">
        <f t="shared" si="169"/>
        <v>0</v>
      </c>
      <c r="AB28" s="99">
        <f t="shared" si="169"/>
        <v>0</v>
      </c>
      <c r="AC28" s="99">
        <f t="shared" si="169"/>
        <v>0</v>
      </c>
      <c r="AD28" s="99">
        <f t="shared" si="169"/>
        <v>0</v>
      </c>
      <c r="AE28" s="100">
        <f t="shared" si="14"/>
        <v>3.7</v>
      </c>
      <c r="AF28" s="101" t="s">
        <v>2</v>
      </c>
      <c r="AG28" s="102">
        <f t="shared" si="15"/>
        <v>0</v>
      </c>
      <c r="AH28" s="103">
        <f t="shared" si="16"/>
        <v>3.7</v>
      </c>
      <c r="AI28" s="101" t="s">
        <v>2</v>
      </c>
      <c r="AJ28" s="104">
        <f t="shared" si="17"/>
        <v>0</v>
      </c>
      <c r="AK28" s="105">
        <f t="shared" si="212"/>
        <v>2.6500000000000004</v>
      </c>
      <c r="AL28" s="101" t="s">
        <v>9</v>
      </c>
      <c r="AM28" s="102">
        <f t="shared" si="19"/>
        <v>1.05</v>
      </c>
      <c r="AN28" s="103">
        <f t="shared" si="20"/>
        <v>2.6500000000000004</v>
      </c>
      <c r="AO28" s="101" t="s">
        <v>2</v>
      </c>
      <c r="AP28" s="104">
        <f t="shared" si="21"/>
        <v>0</v>
      </c>
      <c r="AQ28" s="105">
        <f t="shared" si="22"/>
        <v>2.6500000000000004</v>
      </c>
      <c r="AR28" s="101" t="s">
        <v>16</v>
      </c>
      <c r="AS28" s="102">
        <f t="shared" si="23"/>
        <v>0</v>
      </c>
      <c r="AT28" s="103">
        <f t="shared" si="24"/>
        <v>2.6500000000000004</v>
      </c>
      <c r="AU28" s="101" t="s">
        <v>2</v>
      </c>
      <c r="AV28" s="104">
        <f t="shared" si="25"/>
        <v>0</v>
      </c>
      <c r="AW28" s="105">
        <f t="shared" si="26"/>
        <v>2.6500000000000004</v>
      </c>
      <c r="AX28" s="101" t="s">
        <v>13</v>
      </c>
      <c r="AY28" s="102">
        <f t="shared" si="170"/>
        <v>0</v>
      </c>
      <c r="AZ28" s="103">
        <f t="shared" si="28"/>
        <v>2.6500000000000004</v>
      </c>
      <c r="BA28" s="101" t="s">
        <v>13</v>
      </c>
      <c r="BB28" s="104">
        <f t="shared" si="171"/>
        <v>0</v>
      </c>
      <c r="BC28" s="105">
        <f t="shared" si="30"/>
        <v>2.6500000000000004</v>
      </c>
      <c r="BD28" s="101" t="s">
        <v>13</v>
      </c>
      <c r="BE28" s="102">
        <f t="shared" si="170"/>
        <v>0</v>
      </c>
      <c r="BF28" s="103">
        <f t="shared" si="31"/>
        <v>2.6500000000000004</v>
      </c>
      <c r="BG28" s="101" t="s">
        <v>13</v>
      </c>
      <c r="BH28" s="104">
        <f t="shared" si="171"/>
        <v>0</v>
      </c>
      <c r="BI28" s="105">
        <f t="shared" si="32"/>
        <v>2.6500000000000004</v>
      </c>
      <c r="BJ28" s="101" t="s">
        <v>13</v>
      </c>
      <c r="BK28" s="102">
        <f t="shared" ref="BK28" si="237">HLOOKUP(BJ28,VIENNOISERIES_PRIX,2,FALSE)</f>
        <v>0</v>
      </c>
      <c r="BL28" s="103">
        <f t="shared" si="34"/>
        <v>2.6500000000000004</v>
      </c>
      <c r="BM28" s="101" t="s">
        <v>13</v>
      </c>
      <c r="BN28" s="104">
        <f t="shared" ref="BN28" si="238">HLOOKUP(BM28,VIENNOISERIES_PRIX,2,FALSE)</f>
        <v>0</v>
      </c>
      <c r="BO28" s="105">
        <f t="shared" si="36"/>
        <v>2.6500000000000004</v>
      </c>
      <c r="BP28" s="101" t="s">
        <v>13</v>
      </c>
      <c r="BQ28" s="102">
        <f t="shared" ref="BQ28" si="239">HLOOKUP(BP28,VIENNOISERIES_PRIX,2,FALSE)</f>
        <v>0</v>
      </c>
      <c r="BR28" s="103">
        <f t="shared" si="38"/>
        <v>2.6500000000000004</v>
      </c>
      <c r="BS28" s="101" t="s">
        <v>13</v>
      </c>
      <c r="BT28" s="104">
        <f t="shared" ref="BT28" si="240">HLOOKUP(BS28,VIENNOISERIES_PRIX,2,FALSE)</f>
        <v>0</v>
      </c>
      <c r="BU28" s="105">
        <f t="shared" si="40"/>
        <v>2.6500000000000004</v>
      </c>
      <c r="BV28" s="101" t="s">
        <v>13</v>
      </c>
      <c r="BW28" s="102">
        <f t="shared" ref="BW28" si="241">HLOOKUP(BV28,VIENNOISERIES_PRIX,2,FALSE)</f>
        <v>0</v>
      </c>
      <c r="BX28" s="103">
        <f t="shared" si="42"/>
        <v>2.6500000000000004</v>
      </c>
      <c r="BY28" s="101" t="s">
        <v>13</v>
      </c>
      <c r="BZ28" s="104">
        <f t="shared" ref="BZ28" si="242">HLOOKUP(BY28,VIENNOISERIES_PRIX,2,FALSE)</f>
        <v>0</v>
      </c>
      <c r="CA28" s="105">
        <f t="shared" si="44"/>
        <v>2.6500000000000004</v>
      </c>
      <c r="CB28" s="101" t="s">
        <v>13</v>
      </c>
      <c r="CC28" s="102">
        <f t="shared" ref="CC28" si="243">HLOOKUP(CB28,VIENNOISERIES_PRIX,2,FALSE)</f>
        <v>0</v>
      </c>
      <c r="CD28" s="103">
        <f t="shared" si="46"/>
        <v>2.6500000000000004</v>
      </c>
      <c r="CE28" s="101" t="s">
        <v>13</v>
      </c>
      <c r="CF28" s="104">
        <f t="shared" ref="CF28" si="244">HLOOKUP(CE28,VIENNOISERIES_PRIX,2,FALSE)</f>
        <v>0</v>
      </c>
      <c r="CG28" s="64"/>
      <c r="CH28" s="64"/>
      <c r="CI28" s="64"/>
      <c r="CJ28" s="64"/>
      <c r="CK28" s="64"/>
      <c r="CL28" s="64"/>
      <c r="CM28" s="64"/>
      <c r="CN28" s="64"/>
      <c r="CO28" s="64"/>
      <c r="CP28" s="64"/>
      <c r="CQ28" s="64"/>
      <c r="CR28" s="64"/>
      <c r="CS28" s="64"/>
      <c r="CT28" s="64"/>
      <c r="CU28" s="64"/>
      <c r="CV28" s="64"/>
      <c r="CW28" s="64"/>
      <c r="CX28" s="64"/>
      <c r="CY28" s="64"/>
      <c r="CZ28" s="64"/>
      <c r="DA28" s="64"/>
      <c r="DB28" s="64"/>
      <c r="DC28" s="64"/>
      <c r="DD28" s="64"/>
      <c r="DE28" s="64"/>
      <c r="DF28" s="64"/>
      <c r="DG28" s="64"/>
      <c r="DH28" s="64"/>
      <c r="DI28" s="64"/>
      <c r="DJ28" s="64"/>
      <c r="DK28" s="64"/>
      <c r="DL28" s="64"/>
      <c r="DM28" s="64"/>
      <c r="DN28" s="64"/>
      <c r="DO28" s="64"/>
      <c r="DP28" s="64"/>
      <c r="DQ28" s="64"/>
      <c r="DR28" s="64"/>
      <c r="DS28" s="64"/>
      <c r="DT28" s="64"/>
      <c r="DU28" s="64"/>
      <c r="DV28" s="64"/>
      <c r="DW28" s="64"/>
      <c r="DX28" s="64"/>
      <c r="DY28" s="64"/>
      <c r="DZ28" s="64"/>
      <c r="EA28" s="64"/>
      <c r="EB28" s="64"/>
      <c r="EC28" s="64"/>
      <c r="ED28" s="64"/>
      <c r="EE28" s="64"/>
      <c r="EF28" s="64"/>
      <c r="EG28" s="64"/>
      <c r="EH28" s="64"/>
      <c r="EI28" s="64"/>
      <c r="EJ28" s="64"/>
      <c r="EK28" s="64"/>
      <c r="EL28" s="64"/>
      <c r="EM28" s="64"/>
      <c r="EN28" s="64"/>
      <c r="EO28" s="64"/>
      <c r="EP28" s="64"/>
      <c r="EQ28" s="64"/>
      <c r="ER28" s="64"/>
      <c r="ES28" s="64"/>
      <c r="ET28" s="64"/>
      <c r="EU28" s="64"/>
      <c r="EV28" s="64"/>
      <c r="EW28" s="64"/>
      <c r="EX28" s="64"/>
      <c r="EY28" s="64"/>
      <c r="EZ28" s="64"/>
      <c r="FA28" s="64"/>
      <c r="FB28" s="64"/>
      <c r="FC28" s="64"/>
      <c r="FD28" s="64"/>
      <c r="FE28" s="64"/>
      <c r="FF28" s="64"/>
      <c r="FG28" s="64"/>
      <c r="FH28" s="64"/>
      <c r="FI28" s="64"/>
      <c r="FJ28" s="64"/>
      <c r="FK28" s="64"/>
      <c r="FL28" s="64"/>
      <c r="FM28" s="64"/>
      <c r="FN28" s="64"/>
      <c r="FO28" s="64"/>
      <c r="FP28" s="64"/>
      <c r="FQ28" s="64"/>
      <c r="FR28" s="64"/>
      <c r="FS28" s="64"/>
      <c r="FT28" s="64"/>
      <c r="FU28" s="64"/>
      <c r="FV28" s="64"/>
      <c r="FW28" s="64"/>
      <c r="FX28" s="64"/>
      <c r="FY28" s="64"/>
      <c r="FZ28" s="64"/>
      <c r="GA28" s="64"/>
      <c r="GB28" s="64"/>
      <c r="GC28" s="64"/>
      <c r="GD28" s="64"/>
      <c r="GE28" s="64"/>
      <c r="GF28" s="64"/>
      <c r="GG28" s="64"/>
      <c r="GH28" s="64"/>
      <c r="GI28" s="64"/>
      <c r="GJ28" s="64"/>
      <c r="GK28" s="64"/>
      <c r="GL28" s="64"/>
      <c r="GM28" s="64"/>
      <c r="GN28" s="64"/>
      <c r="GO28" s="64"/>
      <c r="GP28" s="64"/>
      <c r="GQ28" s="64"/>
      <c r="GR28" s="64"/>
      <c r="GS28" s="64"/>
      <c r="GT28" s="64"/>
      <c r="GU28" s="64"/>
      <c r="GV28" s="64"/>
      <c r="GW28" s="64"/>
      <c r="GX28" s="64"/>
      <c r="GY28" s="64"/>
      <c r="GZ28" s="64"/>
      <c r="HA28" s="64"/>
      <c r="HB28" s="64"/>
      <c r="HC28" s="64"/>
      <c r="HD28" s="64"/>
      <c r="HE28" s="64"/>
      <c r="HF28" s="64"/>
      <c r="HG28" s="64"/>
      <c r="HH28" s="64"/>
    </row>
    <row r="29" spans="1:216" ht="21.75" thickTop="1" thickBot="1" x14ac:dyDescent="0.35">
      <c r="A29" s="106"/>
      <c r="B29" s="87">
        <f>'[1]RENAULT Sylvain'!B5</f>
        <v>0</v>
      </c>
      <c r="C29" s="88">
        <f>'[1]RENAULT Sylvain'!C5</f>
        <v>0</v>
      </c>
      <c r="D29" s="89">
        <f t="shared" si="168"/>
        <v>2</v>
      </c>
      <c r="E29" s="90">
        <f t="shared" si="168"/>
        <v>0</v>
      </c>
      <c r="F29" s="90">
        <f t="shared" si="168"/>
        <v>0</v>
      </c>
      <c r="G29" s="91">
        <f t="shared" si="168"/>
        <v>0</v>
      </c>
      <c r="H29" s="91">
        <f t="shared" si="168"/>
        <v>0</v>
      </c>
      <c r="I29" s="91">
        <f t="shared" si="168"/>
        <v>0</v>
      </c>
      <c r="J29" s="91">
        <f t="shared" si="168"/>
        <v>0</v>
      </c>
      <c r="K29" s="91">
        <f t="shared" si="168"/>
        <v>0</v>
      </c>
      <c r="L29" s="92">
        <f t="shared" si="168"/>
        <v>0</v>
      </c>
      <c r="M29" s="93">
        <f t="shared" si="168"/>
        <v>16</v>
      </c>
      <c r="N29" s="94">
        <f t="shared" si="168"/>
        <v>0</v>
      </c>
      <c r="O29" s="95">
        <f t="shared" si="168"/>
        <v>0</v>
      </c>
      <c r="P29" s="95">
        <f t="shared" si="168"/>
        <v>0</v>
      </c>
      <c r="Q29" s="96">
        <f t="shared" si="168"/>
        <v>0</v>
      </c>
      <c r="R29" s="97">
        <f t="shared" si="168"/>
        <v>0</v>
      </c>
      <c r="S29" s="97">
        <f t="shared" si="168"/>
        <v>0</v>
      </c>
      <c r="T29" s="97">
        <f t="shared" si="169"/>
        <v>0</v>
      </c>
      <c r="U29" s="97">
        <f t="shared" si="169"/>
        <v>0</v>
      </c>
      <c r="V29" s="98">
        <f t="shared" si="169"/>
        <v>0</v>
      </c>
      <c r="W29" s="99">
        <f t="shared" si="169"/>
        <v>0</v>
      </c>
      <c r="X29" s="99">
        <f t="shared" si="169"/>
        <v>0</v>
      </c>
      <c r="Y29" s="99">
        <f t="shared" si="169"/>
        <v>0</v>
      </c>
      <c r="Z29" s="99">
        <f t="shared" si="169"/>
        <v>0</v>
      </c>
      <c r="AA29" s="99">
        <f t="shared" si="169"/>
        <v>0</v>
      </c>
      <c r="AB29" s="99">
        <f t="shared" si="169"/>
        <v>0</v>
      </c>
      <c r="AC29" s="99">
        <f t="shared" si="169"/>
        <v>0</v>
      </c>
      <c r="AD29" s="99">
        <f t="shared" si="169"/>
        <v>0</v>
      </c>
      <c r="AE29" s="100">
        <f t="shared" si="14"/>
        <v>0</v>
      </c>
      <c r="AF29" s="101" t="s">
        <v>13</v>
      </c>
      <c r="AG29" s="102">
        <f t="shared" si="15"/>
        <v>0</v>
      </c>
      <c r="AH29" s="103">
        <f t="shared" si="16"/>
        <v>0</v>
      </c>
      <c r="AI29" s="101" t="s">
        <v>13</v>
      </c>
      <c r="AJ29" s="104">
        <f t="shared" si="17"/>
        <v>0</v>
      </c>
      <c r="AK29" s="105">
        <f t="shared" si="212"/>
        <v>0</v>
      </c>
      <c r="AL29" s="101" t="s">
        <v>13</v>
      </c>
      <c r="AM29" s="102">
        <f t="shared" si="19"/>
        <v>0</v>
      </c>
      <c r="AN29" s="103">
        <f t="shared" si="20"/>
        <v>0</v>
      </c>
      <c r="AO29" s="101" t="s">
        <v>2</v>
      </c>
      <c r="AP29" s="104">
        <f t="shared" si="21"/>
        <v>0</v>
      </c>
      <c r="AQ29" s="105">
        <f t="shared" si="22"/>
        <v>0</v>
      </c>
      <c r="AR29" s="101" t="s">
        <v>13</v>
      </c>
      <c r="AS29" s="102">
        <f t="shared" si="23"/>
        <v>0</v>
      </c>
      <c r="AT29" s="103">
        <f t="shared" si="24"/>
        <v>0</v>
      </c>
      <c r="AU29" s="101" t="s">
        <v>2</v>
      </c>
      <c r="AV29" s="104">
        <f t="shared" si="25"/>
        <v>0</v>
      </c>
      <c r="AW29" s="105">
        <f t="shared" si="26"/>
        <v>0</v>
      </c>
      <c r="AX29" s="101" t="s">
        <v>13</v>
      </c>
      <c r="AY29" s="102">
        <f t="shared" si="170"/>
        <v>0</v>
      </c>
      <c r="AZ29" s="103">
        <f t="shared" si="28"/>
        <v>0</v>
      </c>
      <c r="BA29" s="101" t="s">
        <v>13</v>
      </c>
      <c r="BB29" s="104">
        <f t="shared" si="171"/>
        <v>0</v>
      </c>
      <c r="BC29" s="105">
        <f t="shared" si="30"/>
        <v>0</v>
      </c>
      <c r="BD29" s="101" t="s">
        <v>13</v>
      </c>
      <c r="BE29" s="102">
        <f t="shared" si="170"/>
        <v>0</v>
      </c>
      <c r="BF29" s="103">
        <f t="shared" si="31"/>
        <v>0</v>
      </c>
      <c r="BG29" s="101" t="s">
        <v>13</v>
      </c>
      <c r="BH29" s="104">
        <f t="shared" si="171"/>
        <v>0</v>
      </c>
      <c r="BI29" s="105">
        <f t="shared" si="32"/>
        <v>0</v>
      </c>
      <c r="BJ29" s="101" t="s">
        <v>13</v>
      </c>
      <c r="BK29" s="102">
        <f t="shared" ref="BK29" si="245">HLOOKUP(BJ29,VIENNOISERIES_PRIX,2,FALSE)</f>
        <v>0</v>
      </c>
      <c r="BL29" s="103">
        <f t="shared" si="34"/>
        <v>0</v>
      </c>
      <c r="BM29" s="101" t="s">
        <v>13</v>
      </c>
      <c r="BN29" s="104">
        <f t="shared" ref="BN29" si="246">HLOOKUP(BM29,VIENNOISERIES_PRIX,2,FALSE)</f>
        <v>0</v>
      </c>
      <c r="BO29" s="105">
        <f t="shared" si="36"/>
        <v>0</v>
      </c>
      <c r="BP29" s="101" t="s">
        <v>13</v>
      </c>
      <c r="BQ29" s="102">
        <f t="shared" ref="BQ29" si="247">HLOOKUP(BP29,VIENNOISERIES_PRIX,2,FALSE)</f>
        <v>0</v>
      </c>
      <c r="BR29" s="103">
        <f t="shared" si="38"/>
        <v>0</v>
      </c>
      <c r="BS29" s="101" t="s">
        <v>13</v>
      </c>
      <c r="BT29" s="104">
        <f t="shared" ref="BT29" si="248">HLOOKUP(BS29,VIENNOISERIES_PRIX,2,FALSE)</f>
        <v>0</v>
      </c>
      <c r="BU29" s="105">
        <f t="shared" si="40"/>
        <v>0</v>
      </c>
      <c r="BV29" s="101" t="s">
        <v>13</v>
      </c>
      <c r="BW29" s="102">
        <f t="shared" ref="BW29" si="249">HLOOKUP(BV29,VIENNOISERIES_PRIX,2,FALSE)</f>
        <v>0</v>
      </c>
      <c r="BX29" s="103">
        <f t="shared" si="42"/>
        <v>0</v>
      </c>
      <c r="BY29" s="101" t="s">
        <v>13</v>
      </c>
      <c r="BZ29" s="104">
        <f t="shared" ref="BZ29" si="250">HLOOKUP(BY29,VIENNOISERIES_PRIX,2,FALSE)</f>
        <v>0</v>
      </c>
      <c r="CA29" s="105">
        <f t="shared" si="44"/>
        <v>0</v>
      </c>
      <c r="CB29" s="101" t="s">
        <v>13</v>
      </c>
      <c r="CC29" s="102">
        <f t="shared" ref="CC29" si="251">HLOOKUP(CB29,VIENNOISERIES_PRIX,2,FALSE)</f>
        <v>0</v>
      </c>
      <c r="CD29" s="103">
        <f t="shared" si="46"/>
        <v>0</v>
      </c>
      <c r="CE29" s="101" t="s">
        <v>13</v>
      </c>
      <c r="CF29" s="104">
        <f t="shared" ref="CF29" si="252">HLOOKUP(CE29,VIENNOISERIES_PRIX,2,FALSE)</f>
        <v>0</v>
      </c>
      <c r="CG29" s="64"/>
      <c r="CH29" s="64"/>
      <c r="CI29" s="64"/>
      <c r="CJ29" s="64"/>
      <c r="CK29" s="64"/>
      <c r="CL29" s="64"/>
      <c r="CM29" s="64"/>
      <c r="CN29" s="64"/>
      <c r="CO29" s="64"/>
      <c r="CP29" s="64"/>
      <c r="CQ29" s="64"/>
      <c r="CR29" s="64"/>
      <c r="CS29" s="64"/>
      <c r="CT29" s="64"/>
      <c r="CU29" s="64"/>
      <c r="CV29" s="64"/>
      <c r="CW29" s="64"/>
      <c r="CX29" s="64"/>
      <c r="CY29" s="64"/>
      <c r="CZ29" s="64"/>
      <c r="DA29" s="64"/>
      <c r="DB29" s="64"/>
      <c r="DC29" s="64"/>
      <c r="DD29" s="64"/>
      <c r="DE29" s="64"/>
      <c r="DF29" s="64"/>
      <c r="DG29" s="64"/>
      <c r="DH29" s="64"/>
      <c r="DI29" s="64"/>
      <c r="DJ29" s="64"/>
      <c r="DK29" s="64"/>
      <c r="DL29" s="64"/>
      <c r="DM29" s="64"/>
      <c r="DN29" s="64"/>
      <c r="DO29" s="64"/>
      <c r="DP29" s="64"/>
      <c r="DQ29" s="64"/>
      <c r="DR29" s="64"/>
      <c r="DS29" s="64"/>
      <c r="DT29" s="64"/>
      <c r="DU29" s="64"/>
      <c r="DV29" s="64"/>
      <c r="DW29" s="64"/>
      <c r="DX29" s="64"/>
      <c r="DY29" s="64"/>
      <c r="DZ29" s="64"/>
      <c r="EA29" s="64"/>
      <c r="EB29" s="64"/>
      <c r="EC29" s="64"/>
      <c r="ED29" s="64"/>
      <c r="EE29" s="64"/>
      <c r="EF29" s="64"/>
      <c r="EG29" s="64"/>
      <c r="EH29" s="64"/>
      <c r="EI29" s="64"/>
      <c r="EJ29" s="64"/>
      <c r="EK29" s="64"/>
      <c r="EL29" s="64"/>
      <c r="EM29" s="64"/>
      <c r="EN29" s="64"/>
      <c r="EO29" s="64"/>
      <c r="EP29" s="64"/>
      <c r="EQ29" s="64"/>
      <c r="ER29" s="64"/>
      <c r="ES29" s="64"/>
      <c r="ET29" s="64"/>
      <c r="EU29" s="64"/>
      <c r="EV29" s="64"/>
      <c r="EW29" s="64"/>
      <c r="EX29" s="64"/>
      <c r="EY29" s="64"/>
      <c r="EZ29" s="64"/>
      <c r="FA29" s="64"/>
      <c r="FB29" s="64"/>
      <c r="FC29" s="64"/>
      <c r="FD29" s="64"/>
      <c r="FE29" s="64"/>
      <c r="FF29" s="64"/>
      <c r="FG29" s="64"/>
      <c r="FH29" s="64"/>
      <c r="FI29" s="64"/>
      <c r="FJ29" s="64"/>
      <c r="FK29" s="64"/>
      <c r="FL29" s="64"/>
      <c r="FM29" s="64"/>
      <c r="FN29" s="64"/>
      <c r="FO29" s="64"/>
      <c r="FP29" s="64"/>
      <c r="FQ29" s="64"/>
      <c r="FR29" s="64"/>
      <c r="FS29" s="64"/>
      <c r="FT29" s="64"/>
      <c r="FU29" s="64"/>
      <c r="FV29" s="64"/>
      <c r="FW29" s="64"/>
      <c r="FX29" s="64"/>
      <c r="FY29" s="64"/>
      <c r="FZ29" s="64"/>
      <c r="GA29" s="64"/>
      <c r="GB29" s="64"/>
      <c r="GC29" s="64"/>
      <c r="GD29" s="64"/>
      <c r="GE29" s="64"/>
      <c r="GF29" s="64"/>
      <c r="GG29" s="64"/>
      <c r="GH29" s="64"/>
      <c r="GI29" s="64"/>
      <c r="GJ29" s="64"/>
      <c r="GK29" s="64"/>
      <c r="GL29" s="64"/>
      <c r="GM29" s="64"/>
      <c r="GN29" s="64"/>
      <c r="GO29" s="64"/>
      <c r="GP29" s="64"/>
      <c r="GQ29" s="64"/>
      <c r="GR29" s="64"/>
      <c r="GS29" s="64"/>
      <c r="GT29" s="64"/>
      <c r="GU29" s="64"/>
      <c r="GV29" s="64"/>
      <c r="GW29" s="64"/>
      <c r="GX29" s="64"/>
      <c r="GY29" s="64"/>
      <c r="GZ29" s="64"/>
      <c r="HA29" s="64"/>
      <c r="HB29" s="64"/>
      <c r="HC29" s="64"/>
      <c r="HD29" s="64"/>
      <c r="HE29" s="64"/>
      <c r="HF29" s="64"/>
      <c r="HG29" s="64"/>
      <c r="HH29" s="64"/>
    </row>
    <row r="30" spans="1:216" ht="21.75" thickTop="1" thickBot="1" x14ac:dyDescent="0.35">
      <c r="A30" s="106"/>
      <c r="B30" s="87">
        <f>'[1]RICHARD  axel'!B4</f>
        <v>43398</v>
      </c>
      <c r="C30" s="88">
        <f>'[1]RICHARD  axel'!C4-7.65</f>
        <v>12.35</v>
      </c>
      <c r="D30" s="89">
        <f t="shared" si="168"/>
        <v>3</v>
      </c>
      <c r="E30" s="90">
        <f t="shared" si="168"/>
        <v>0</v>
      </c>
      <c r="F30" s="90">
        <f t="shared" si="168"/>
        <v>0</v>
      </c>
      <c r="G30" s="91">
        <f t="shared" si="168"/>
        <v>1</v>
      </c>
      <c r="H30" s="91">
        <f t="shared" si="168"/>
        <v>0</v>
      </c>
      <c r="I30" s="91">
        <f t="shared" si="168"/>
        <v>0</v>
      </c>
      <c r="J30" s="91">
        <f t="shared" si="168"/>
        <v>1</v>
      </c>
      <c r="K30" s="91">
        <f t="shared" si="168"/>
        <v>0</v>
      </c>
      <c r="L30" s="92">
        <f t="shared" si="168"/>
        <v>0</v>
      </c>
      <c r="M30" s="93">
        <f t="shared" si="168"/>
        <v>12</v>
      </c>
      <c r="N30" s="94">
        <f t="shared" si="168"/>
        <v>0</v>
      </c>
      <c r="O30" s="95">
        <f t="shared" si="168"/>
        <v>0</v>
      </c>
      <c r="P30" s="95">
        <f t="shared" si="168"/>
        <v>0</v>
      </c>
      <c r="Q30" s="96">
        <f t="shared" si="168"/>
        <v>1</v>
      </c>
      <c r="R30" s="97">
        <f t="shared" si="168"/>
        <v>0</v>
      </c>
      <c r="S30" s="97">
        <f t="shared" si="168"/>
        <v>0</v>
      </c>
      <c r="T30" s="97">
        <f t="shared" si="169"/>
        <v>0</v>
      </c>
      <c r="U30" s="97">
        <f t="shared" si="169"/>
        <v>0</v>
      </c>
      <c r="V30" s="98">
        <f t="shared" si="169"/>
        <v>0</v>
      </c>
      <c r="W30" s="99">
        <f t="shared" si="169"/>
        <v>0</v>
      </c>
      <c r="X30" s="99">
        <f t="shared" si="169"/>
        <v>0</v>
      </c>
      <c r="Y30" s="99">
        <f t="shared" si="169"/>
        <v>0</v>
      </c>
      <c r="Z30" s="99">
        <f t="shared" si="169"/>
        <v>0</v>
      </c>
      <c r="AA30" s="99">
        <f t="shared" si="169"/>
        <v>0</v>
      </c>
      <c r="AB30" s="99">
        <f t="shared" si="169"/>
        <v>0</v>
      </c>
      <c r="AC30" s="99">
        <f t="shared" si="169"/>
        <v>0</v>
      </c>
      <c r="AD30" s="99">
        <f t="shared" si="169"/>
        <v>0</v>
      </c>
      <c r="AE30" s="100">
        <f t="shared" si="14"/>
        <v>12.35</v>
      </c>
      <c r="AF30" s="101" t="s">
        <v>2</v>
      </c>
      <c r="AG30" s="102">
        <f t="shared" si="15"/>
        <v>0</v>
      </c>
      <c r="AH30" s="103">
        <f t="shared" si="16"/>
        <v>11.1</v>
      </c>
      <c r="AI30" s="101" t="s">
        <v>3</v>
      </c>
      <c r="AJ30" s="104">
        <f t="shared" si="17"/>
        <v>1.25</v>
      </c>
      <c r="AK30" s="105">
        <f t="shared" si="212"/>
        <v>11.1</v>
      </c>
      <c r="AL30" s="101" t="s">
        <v>16</v>
      </c>
      <c r="AM30" s="102">
        <f t="shared" si="19"/>
        <v>0</v>
      </c>
      <c r="AN30" s="103">
        <f t="shared" si="20"/>
        <v>11.1</v>
      </c>
      <c r="AO30" s="101" t="s">
        <v>2</v>
      </c>
      <c r="AP30" s="104">
        <f t="shared" si="21"/>
        <v>0</v>
      </c>
      <c r="AQ30" s="105">
        <f t="shared" si="22"/>
        <v>9.7999999999999989</v>
      </c>
      <c r="AR30" s="101" t="s">
        <v>11</v>
      </c>
      <c r="AS30" s="102">
        <f t="shared" si="23"/>
        <v>1.3</v>
      </c>
      <c r="AT30" s="103">
        <f t="shared" si="24"/>
        <v>9.7999999999999989</v>
      </c>
      <c r="AU30" s="101" t="s">
        <v>2</v>
      </c>
      <c r="AV30" s="104">
        <f t="shared" si="25"/>
        <v>0</v>
      </c>
      <c r="AW30" s="105">
        <f t="shared" si="26"/>
        <v>9.7999999999999989</v>
      </c>
      <c r="AX30" s="101" t="s">
        <v>13</v>
      </c>
      <c r="AY30" s="102">
        <f t="shared" si="170"/>
        <v>0</v>
      </c>
      <c r="AZ30" s="103">
        <f t="shared" si="28"/>
        <v>9.7999999999999989</v>
      </c>
      <c r="BA30" s="101" t="s">
        <v>13</v>
      </c>
      <c r="BB30" s="104">
        <f t="shared" si="171"/>
        <v>0</v>
      </c>
      <c r="BC30" s="105">
        <f t="shared" si="30"/>
        <v>9.7999999999999989</v>
      </c>
      <c r="BD30" s="101" t="s">
        <v>13</v>
      </c>
      <c r="BE30" s="102">
        <f t="shared" si="170"/>
        <v>0</v>
      </c>
      <c r="BF30" s="103">
        <f t="shared" si="31"/>
        <v>9.7999999999999989</v>
      </c>
      <c r="BG30" s="101" t="s">
        <v>13</v>
      </c>
      <c r="BH30" s="104">
        <f t="shared" si="171"/>
        <v>0</v>
      </c>
      <c r="BI30" s="105">
        <f t="shared" si="32"/>
        <v>9.7999999999999989</v>
      </c>
      <c r="BJ30" s="101" t="s">
        <v>13</v>
      </c>
      <c r="BK30" s="102">
        <f t="shared" ref="BK30" si="253">HLOOKUP(BJ30,VIENNOISERIES_PRIX,2,FALSE)</f>
        <v>0</v>
      </c>
      <c r="BL30" s="103">
        <f t="shared" si="34"/>
        <v>9.7999999999999989</v>
      </c>
      <c r="BM30" s="101" t="s">
        <v>13</v>
      </c>
      <c r="BN30" s="104">
        <f t="shared" ref="BN30" si="254">HLOOKUP(BM30,VIENNOISERIES_PRIX,2,FALSE)</f>
        <v>0</v>
      </c>
      <c r="BO30" s="105">
        <f t="shared" si="36"/>
        <v>9.7999999999999989</v>
      </c>
      <c r="BP30" s="101" t="s">
        <v>13</v>
      </c>
      <c r="BQ30" s="102">
        <f t="shared" ref="BQ30" si="255">HLOOKUP(BP30,VIENNOISERIES_PRIX,2,FALSE)</f>
        <v>0</v>
      </c>
      <c r="BR30" s="103">
        <f t="shared" si="38"/>
        <v>9.7999999999999989</v>
      </c>
      <c r="BS30" s="101" t="s">
        <v>13</v>
      </c>
      <c r="BT30" s="104">
        <f t="shared" ref="BT30" si="256">HLOOKUP(BS30,VIENNOISERIES_PRIX,2,FALSE)</f>
        <v>0</v>
      </c>
      <c r="BU30" s="105">
        <f t="shared" si="40"/>
        <v>9.7999999999999989</v>
      </c>
      <c r="BV30" s="101" t="s">
        <v>13</v>
      </c>
      <c r="BW30" s="102">
        <f t="shared" ref="BW30" si="257">HLOOKUP(BV30,VIENNOISERIES_PRIX,2,FALSE)</f>
        <v>0</v>
      </c>
      <c r="BX30" s="103">
        <f t="shared" si="42"/>
        <v>9.7999999999999989</v>
      </c>
      <c r="BY30" s="101" t="s">
        <v>13</v>
      </c>
      <c r="BZ30" s="104">
        <f t="shared" ref="BZ30" si="258">HLOOKUP(BY30,VIENNOISERIES_PRIX,2,FALSE)</f>
        <v>0</v>
      </c>
      <c r="CA30" s="105">
        <f t="shared" si="44"/>
        <v>9.7999999999999989</v>
      </c>
      <c r="CB30" s="101" t="s">
        <v>13</v>
      </c>
      <c r="CC30" s="102">
        <f t="shared" ref="CC30" si="259">HLOOKUP(CB30,VIENNOISERIES_PRIX,2,FALSE)</f>
        <v>0</v>
      </c>
      <c r="CD30" s="103">
        <f t="shared" si="46"/>
        <v>9.7999999999999989</v>
      </c>
      <c r="CE30" s="101" t="s">
        <v>13</v>
      </c>
      <c r="CF30" s="104">
        <f t="shared" ref="CF30" si="260">HLOOKUP(CE30,VIENNOISERIES_PRIX,2,FALSE)</f>
        <v>0</v>
      </c>
      <c r="CG30" s="64"/>
      <c r="CH30" s="64"/>
      <c r="CI30" s="64"/>
      <c r="CJ30" s="64"/>
      <c r="CK30" s="64"/>
      <c r="CL30" s="64"/>
      <c r="CM30" s="64"/>
      <c r="CN30" s="64"/>
      <c r="CO30" s="64"/>
      <c r="CP30" s="64"/>
      <c r="CQ30" s="64"/>
      <c r="CR30" s="64"/>
      <c r="CS30" s="64"/>
      <c r="CT30" s="64"/>
      <c r="CU30" s="64"/>
      <c r="CV30" s="64"/>
      <c r="CW30" s="64"/>
      <c r="CX30" s="64"/>
      <c r="CY30" s="64"/>
      <c r="CZ30" s="64"/>
      <c r="DA30" s="64"/>
      <c r="DB30" s="64"/>
      <c r="DC30" s="64"/>
      <c r="DD30" s="64"/>
      <c r="DE30" s="64"/>
      <c r="DF30" s="64"/>
      <c r="DG30" s="64"/>
      <c r="DH30" s="64"/>
      <c r="DI30" s="64"/>
      <c r="DJ30" s="64"/>
      <c r="DK30" s="64"/>
      <c r="DL30" s="64"/>
      <c r="DM30" s="64"/>
      <c r="DN30" s="64"/>
      <c r="DO30" s="64"/>
      <c r="DP30" s="64"/>
      <c r="DQ30" s="64"/>
      <c r="DR30" s="64"/>
      <c r="DS30" s="64"/>
      <c r="DT30" s="64"/>
      <c r="DU30" s="64"/>
      <c r="DV30" s="64"/>
      <c r="DW30" s="64"/>
      <c r="DX30" s="64"/>
      <c r="DY30" s="64"/>
      <c r="DZ30" s="64"/>
      <c r="EA30" s="64"/>
      <c r="EB30" s="64"/>
      <c r="EC30" s="64"/>
      <c r="ED30" s="64"/>
      <c r="EE30" s="64"/>
      <c r="EF30" s="64"/>
      <c r="EG30" s="64"/>
      <c r="EH30" s="64"/>
      <c r="EI30" s="64"/>
      <c r="EJ30" s="64"/>
      <c r="EK30" s="64"/>
      <c r="EL30" s="64"/>
      <c r="EM30" s="64"/>
      <c r="EN30" s="64"/>
      <c r="EO30" s="64"/>
      <c r="EP30" s="64"/>
      <c r="EQ30" s="64"/>
      <c r="ER30" s="64"/>
      <c r="ES30" s="64"/>
      <c r="ET30" s="64"/>
      <c r="EU30" s="64"/>
      <c r="EV30" s="64"/>
      <c r="EW30" s="64"/>
      <c r="EX30" s="64"/>
      <c r="EY30" s="64"/>
      <c r="EZ30" s="64"/>
      <c r="FA30" s="64"/>
      <c r="FB30" s="64"/>
      <c r="FC30" s="64"/>
      <c r="FD30" s="64"/>
      <c r="FE30" s="64"/>
      <c r="FF30" s="64"/>
      <c r="FG30" s="64"/>
      <c r="FH30" s="64"/>
      <c r="FI30" s="64"/>
      <c r="FJ30" s="64"/>
      <c r="FK30" s="64"/>
      <c r="FL30" s="64"/>
      <c r="FM30" s="64"/>
      <c r="FN30" s="64"/>
      <c r="FO30" s="64"/>
      <c r="FP30" s="64"/>
      <c r="FQ30" s="64"/>
      <c r="FR30" s="64"/>
      <c r="FS30" s="64"/>
      <c r="FT30" s="64"/>
      <c r="FU30" s="64"/>
      <c r="FV30" s="64"/>
      <c r="FW30" s="64"/>
      <c r="FX30" s="64"/>
      <c r="FY30" s="64"/>
      <c r="FZ30" s="64"/>
      <c r="GA30" s="64"/>
      <c r="GB30" s="64"/>
      <c r="GC30" s="64"/>
      <c r="GD30" s="64"/>
      <c r="GE30" s="64"/>
      <c r="GF30" s="64"/>
      <c r="GG30" s="64"/>
      <c r="GH30" s="64"/>
      <c r="GI30" s="64"/>
      <c r="GJ30" s="64"/>
      <c r="GK30" s="64"/>
      <c r="GL30" s="64"/>
      <c r="GM30" s="64"/>
      <c r="GN30" s="64"/>
      <c r="GO30" s="64"/>
      <c r="GP30" s="64"/>
      <c r="GQ30" s="64"/>
      <c r="GR30" s="64"/>
      <c r="GS30" s="64"/>
      <c r="GT30" s="64"/>
      <c r="GU30" s="64"/>
      <c r="GV30" s="64"/>
      <c r="GW30" s="64"/>
      <c r="GX30" s="64"/>
      <c r="GY30" s="64"/>
      <c r="GZ30" s="64"/>
      <c r="HA30" s="64"/>
      <c r="HB30" s="64"/>
      <c r="HC30" s="64"/>
      <c r="HD30" s="64"/>
      <c r="HE30" s="64"/>
      <c r="HF30" s="64"/>
      <c r="HG30" s="64"/>
      <c r="HH30" s="64"/>
    </row>
    <row r="31" spans="1:216" ht="21.75" thickTop="1" thickBot="1" x14ac:dyDescent="0.35">
      <c r="A31" s="106"/>
      <c r="B31" s="87">
        <f>'[1]ROUGEOT Steven'!B4</f>
        <v>43529</v>
      </c>
      <c r="C31" s="88">
        <f>'[1]ROUGEOT Steven'!C4-13.4</f>
        <v>16.600000000000001</v>
      </c>
      <c r="D31" s="89">
        <f t="shared" si="168"/>
        <v>2</v>
      </c>
      <c r="E31" s="90">
        <f t="shared" si="168"/>
        <v>1</v>
      </c>
      <c r="F31" s="90">
        <f t="shared" si="168"/>
        <v>0</v>
      </c>
      <c r="G31" s="91">
        <f t="shared" si="168"/>
        <v>0</v>
      </c>
      <c r="H31" s="91">
        <f t="shared" si="168"/>
        <v>0</v>
      </c>
      <c r="I31" s="91">
        <f t="shared" si="168"/>
        <v>0</v>
      </c>
      <c r="J31" s="91">
        <f t="shared" si="168"/>
        <v>0</v>
      </c>
      <c r="K31" s="91">
        <f t="shared" si="168"/>
        <v>0</v>
      </c>
      <c r="L31" s="92">
        <f t="shared" si="168"/>
        <v>0</v>
      </c>
      <c r="M31" s="93">
        <f t="shared" si="168"/>
        <v>11</v>
      </c>
      <c r="N31" s="94">
        <f t="shared" si="168"/>
        <v>0</v>
      </c>
      <c r="O31" s="95">
        <f t="shared" si="168"/>
        <v>0</v>
      </c>
      <c r="P31" s="95">
        <f t="shared" si="168"/>
        <v>1</v>
      </c>
      <c r="Q31" s="96">
        <f t="shared" si="168"/>
        <v>0</v>
      </c>
      <c r="R31" s="97">
        <f t="shared" si="168"/>
        <v>0</v>
      </c>
      <c r="S31" s="97">
        <f t="shared" si="168"/>
        <v>0</v>
      </c>
      <c r="T31" s="97">
        <f t="shared" si="169"/>
        <v>0</v>
      </c>
      <c r="U31" s="97">
        <f t="shared" si="169"/>
        <v>1</v>
      </c>
      <c r="V31" s="98">
        <f t="shared" si="169"/>
        <v>2</v>
      </c>
      <c r="W31" s="99">
        <f t="shared" si="169"/>
        <v>0</v>
      </c>
      <c r="X31" s="99">
        <f t="shared" si="169"/>
        <v>0</v>
      </c>
      <c r="Y31" s="99">
        <f t="shared" si="169"/>
        <v>0</v>
      </c>
      <c r="Z31" s="99">
        <f t="shared" si="169"/>
        <v>0</v>
      </c>
      <c r="AA31" s="99">
        <f t="shared" si="169"/>
        <v>0</v>
      </c>
      <c r="AB31" s="99">
        <f t="shared" si="169"/>
        <v>0</v>
      </c>
      <c r="AC31" s="99">
        <f t="shared" si="169"/>
        <v>0</v>
      </c>
      <c r="AD31" s="99">
        <f t="shared" si="169"/>
        <v>0</v>
      </c>
      <c r="AE31" s="100">
        <f t="shared" si="14"/>
        <v>13.950000000000001</v>
      </c>
      <c r="AF31" s="101" t="s">
        <v>15</v>
      </c>
      <c r="AG31" s="102">
        <f t="shared" si="15"/>
        <v>2.65</v>
      </c>
      <c r="AH31" s="103">
        <f t="shared" si="16"/>
        <v>11.200000000000001</v>
      </c>
      <c r="AI31" s="101" t="s">
        <v>5</v>
      </c>
      <c r="AJ31" s="104">
        <f t="shared" si="17"/>
        <v>2.75</v>
      </c>
      <c r="AK31" s="105">
        <f t="shared" si="212"/>
        <v>8.5500000000000007</v>
      </c>
      <c r="AL31" s="101" t="s">
        <v>21</v>
      </c>
      <c r="AM31" s="102">
        <f t="shared" si="19"/>
        <v>2.65</v>
      </c>
      <c r="AN31" s="103">
        <f t="shared" si="20"/>
        <v>8.5500000000000007</v>
      </c>
      <c r="AO31" s="101" t="s">
        <v>2</v>
      </c>
      <c r="AP31" s="104">
        <f t="shared" si="21"/>
        <v>0</v>
      </c>
      <c r="AQ31" s="105">
        <f t="shared" si="22"/>
        <v>5.9</v>
      </c>
      <c r="AR31" s="101" t="s">
        <v>21</v>
      </c>
      <c r="AS31" s="102">
        <f t="shared" si="23"/>
        <v>2.65</v>
      </c>
      <c r="AT31" s="103">
        <f t="shared" si="24"/>
        <v>5.9</v>
      </c>
      <c r="AU31" s="101" t="s">
        <v>2</v>
      </c>
      <c r="AV31" s="104">
        <f t="shared" si="25"/>
        <v>0</v>
      </c>
      <c r="AW31" s="105">
        <f t="shared" si="26"/>
        <v>5.9</v>
      </c>
      <c r="AX31" s="101" t="s">
        <v>13</v>
      </c>
      <c r="AY31" s="102">
        <f t="shared" si="170"/>
        <v>0</v>
      </c>
      <c r="AZ31" s="103">
        <f t="shared" si="28"/>
        <v>3.6000000000000005</v>
      </c>
      <c r="BA31" s="101" t="s">
        <v>20</v>
      </c>
      <c r="BB31" s="104">
        <f t="shared" si="171"/>
        <v>2.2999999999999998</v>
      </c>
      <c r="BC31" s="105">
        <f t="shared" si="30"/>
        <v>3.6000000000000005</v>
      </c>
      <c r="BD31" s="101" t="s">
        <v>13</v>
      </c>
      <c r="BE31" s="102">
        <f t="shared" si="170"/>
        <v>0</v>
      </c>
      <c r="BF31" s="103">
        <f t="shared" si="31"/>
        <v>3.6000000000000005</v>
      </c>
      <c r="BG31" s="101" t="s">
        <v>13</v>
      </c>
      <c r="BH31" s="104">
        <f t="shared" si="171"/>
        <v>0</v>
      </c>
      <c r="BI31" s="105">
        <f t="shared" si="32"/>
        <v>3.6000000000000005</v>
      </c>
      <c r="BJ31" s="101" t="s">
        <v>13</v>
      </c>
      <c r="BK31" s="102">
        <f t="shared" ref="BK31" si="261">HLOOKUP(BJ31,VIENNOISERIES_PRIX,2,FALSE)</f>
        <v>0</v>
      </c>
      <c r="BL31" s="103">
        <f t="shared" si="34"/>
        <v>3.6000000000000005</v>
      </c>
      <c r="BM31" s="101" t="s">
        <v>13</v>
      </c>
      <c r="BN31" s="104">
        <f t="shared" ref="BN31" si="262">HLOOKUP(BM31,VIENNOISERIES_PRIX,2,FALSE)</f>
        <v>0</v>
      </c>
      <c r="BO31" s="105">
        <f t="shared" si="36"/>
        <v>3.6000000000000005</v>
      </c>
      <c r="BP31" s="101" t="s">
        <v>13</v>
      </c>
      <c r="BQ31" s="102">
        <f t="shared" ref="BQ31" si="263">HLOOKUP(BP31,VIENNOISERIES_PRIX,2,FALSE)</f>
        <v>0</v>
      </c>
      <c r="BR31" s="103">
        <f t="shared" si="38"/>
        <v>3.6000000000000005</v>
      </c>
      <c r="BS31" s="101" t="s">
        <v>13</v>
      </c>
      <c r="BT31" s="104">
        <f t="shared" ref="BT31" si="264">HLOOKUP(BS31,VIENNOISERIES_PRIX,2,FALSE)</f>
        <v>0</v>
      </c>
      <c r="BU31" s="105">
        <f t="shared" si="40"/>
        <v>3.6000000000000005</v>
      </c>
      <c r="BV31" s="101" t="s">
        <v>13</v>
      </c>
      <c r="BW31" s="102">
        <f t="shared" ref="BW31" si="265">HLOOKUP(BV31,VIENNOISERIES_PRIX,2,FALSE)</f>
        <v>0</v>
      </c>
      <c r="BX31" s="103">
        <f t="shared" si="42"/>
        <v>3.6000000000000005</v>
      </c>
      <c r="BY31" s="101" t="s">
        <v>13</v>
      </c>
      <c r="BZ31" s="104">
        <f t="shared" ref="BZ31" si="266">HLOOKUP(BY31,VIENNOISERIES_PRIX,2,FALSE)</f>
        <v>0</v>
      </c>
      <c r="CA31" s="105">
        <f t="shared" si="44"/>
        <v>3.6000000000000005</v>
      </c>
      <c r="CB31" s="101" t="s">
        <v>13</v>
      </c>
      <c r="CC31" s="102">
        <f t="shared" ref="CC31" si="267">HLOOKUP(CB31,VIENNOISERIES_PRIX,2,FALSE)</f>
        <v>0</v>
      </c>
      <c r="CD31" s="103">
        <f t="shared" si="46"/>
        <v>3.6000000000000005</v>
      </c>
      <c r="CE31" s="101" t="s">
        <v>13</v>
      </c>
      <c r="CF31" s="104">
        <f t="shared" ref="CF31" si="268">HLOOKUP(CE31,VIENNOISERIES_PRIX,2,FALSE)</f>
        <v>0</v>
      </c>
      <c r="CG31" s="64"/>
      <c r="CH31" s="64"/>
      <c r="CI31" s="64"/>
      <c r="CJ31" s="64"/>
      <c r="CK31" s="64"/>
      <c r="CL31" s="64"/>
      <c r="CM31" s="64"/>
      <c r="CN31" s="64"/>
      <c r="CO31" s="64"/>
      <c r="CP31" s="64"/>
      <c r="CQ31" s="64"/>
      <c r="CR31" s="64"/>
      <c r="CS31" s="64"/>
      <c r="CT31" s="64"/>
      <c r="CU31" s="64"/>
      <c r="CV31" s="64"/>
      <c r="CW31" s="64"/>
      <c r="CX31" s="64"/>
      <c r="CY31" s="64"/>
      <c r="CZ31" s="64"/>
      <c r="DA31" s="64"/>
      <c r="DB31" s="64"/>
      <c r="DC31" s="64"/>
      <c r="DD31" s="64"/>
      <c r="DE31" s="64"/>
      <c r="DF31" s="64"/>
      <c r="DG31" s="64"/>
      <c r="DH31" s="64"/>
      <c r="DI31" s="64"/>
      <c r="DJ31" s="64"/>
      <c r="DK31" s="64"/>
      <c r="DL31" s="64"/>
      <c r="DM31" s="64"/>
      <c r="DN31" s="64"/>
      <c r="DO31" s="64"/>
      <c r="DP31" s="64"/>
      <c r="DQ31" s="64"/>
      <c r="DR31" s="64"/>
      <c r="DS31" s="64"/>
      <c r="DT31" s="64"/>
      <c r="DU31" s="64"/>
      <c r="DV31" s="64"/>
      <c r="DW31" s="64"/>
      <c r="DX31" s="64"/>
      <c r="DY31" s="64"/>
      <c r="DZ31" s="64"/>
      <c r="EA31" s="64"/>
      <c r="EB31" s="64"/>
      <c r="EC31" s="64"/>
      <c r="ED31" s="64"/>
      <c r="EE31" s="64"/>
      <c r="EF31" s="64"/>
      <c r="EG31" s="64"/>
      <c r="EH31" s="64"/>
      <c r="EI31" s="64"/>
      <c r="EJ31" s="64"/>
      <c r="EK31" s="64"/>
      <c r="EL31" s="64"/>
      <c r="EM31" s="64"/>
      <c r="EN31" s="64"/>
      <c r="EO31" s="64"/>
      <c r="EP31" s="64"/>
      <c r="EQ31" s="64"/>
      <c r="ER31" s="64"/>
      <c r="ES31" s="64"/>
      <c r="ET31" s="64"/>
      <c r="EU31" s="64"/>
      <c r="EV31" s="64"/>
      <c r="EW31" s="64"/>
      <c r="EX31" s="64"/>
      <c r="EY31" s="64"/>
      <c r="EZ31" s="64"/>
      <c r="FA31" s="64"/>
      <c r="FB31" s="64"/>
      <c r="FC31" s="64"/>
      <c r="FD31" s="64"/>
      <c r="FE31" s="64"/>
      <c r="FF31" s="64"/>
      <c r="FG31" s="64"/>
      <c r="FH31" s="64"/>
      <c r="FI31" s="64"/>
      <c r="FJ31" s="64"/>
      <c r="FK31" s="64"/>
      <c r="FL31" s="64"/>
      <c r="FM31" s="64"/>
      <c r="FN31" s="64"/>
      <c r="FO31" s="64"/>
      <c r="FP31" s="64"/>
      <c r="FQ31" s="64"/>
      <c r="FR31" s="64"/>
      <c r="FS31" s="64"/>
      <c r="FT31" s="64"/>
      <c r="FU31" s="64"/>
      <c r="FV31" s="64"/>
      <c r="FW31" s="64"/>
      <c r="FX31" s="64"/>
      <c r="FY31" s="64"/>
      <c r="FZ31" s="64"/>
      <c r="GA31" s="64"/>
      <c r="GB31" s="64"/>
      <c r="GC31" s="64"/>
      <c r="GD31" s="64"/>
      <c r="GE31" s="64"/>
      <c r="GF31" s="64"/>
      <c r="GG31" s="64"/>
      <c r="GH31" s="64"/>
      <c r="GI31" s="64"/>
      <c r="GJ31" s="64"/>
      <c r="GK31" s="64"/>
      <c r="GL31" s="64"/>
      <c r="GM31" s="64"/>
      <c r="GN31" s="64"/>
      <c r="GO31" s="64"/>
      <c r="GP31" s="64"/>
      <c r="GQ31" s="64"/>
      <c r="GR31" s="64"/>
      <c r="GS31" s="64"/>
      <c r="GT31" s="64"/>
      <c r="GU31" s="64"/>
      <c r="GV31" s="64"/>
      <c r="GW31" s="64"/>
      <c r="GX31" s="64"/>
      <c r="GY31" s="64"/>
      <c r="GZ31" s="64"/>
      <c r="HA31" s="64"/>
      <c r="HB31" s="64"/>
      <c r="HC31" s="64"/>
      <c r="HD31" s="64"/>
      <c r="HE31" s="64"/>
      <c r="HF31" s="64"/>
      <c r="HG31" s="64"/>
      <c r="HH31" s="64"/>
    </row>
    <row r="32" spans="1:216" ht="21.75" thickTop="1" thickBot="1" x14ac:dyDescent="0.35">
      <c r="A32" s="107"/>
      <c r="B32" s="87">
        <f>'[1]BOUGEL Matthieu'!B5</f>
        <v>0</v>
      </c>
      <c r="C32" s="88">
        <f>'[1]BOUGEL Matthieu'!C5</f>
        <v>0</v>
      </c>
      <c r="D32" s="89">
        <f t="shared" si="168"/>
        <v>2</v>
      </c>
      <c r="E32" s="90">
        <f t="shared" si="168"/>
        <v>0</v>
      </c>
      <c r="F32" s="90">
        <f t="shared" si="168"/>
        <v>0</v>
      </c>
      <c r="G32" s="91">
        <f t="shared" si="168"/>
        <v>0</v>
      </c>
      <c r="H32" s="91">
        <f t="shared" si="168"/>
        <v>0</v>
      </c>
      <c r="I32" s="91">
        <f t="shared" si="168"/>
        <v>0</v>
      </c>
      <c r="J32" s="91">
        <f t="shared" si="168"/>
        <v>0</v>
      </c>
      <c r="K32" s="91">
        <f t="shared" si="168"/>
        <v>0</v>
      </c>
      <c r="L32" s="92">
        <f t="shared" si="168"/>
        <v>0</v>
      </c>
      <c r="M32" s="93">
        <f t="shared" si="168"/>
        <v>16</v>
      </c>
      <c r="N32" s="94">
        <f t="shared" si="168"/>
        <v>0</v>
      </c>
      <c r="O32" s="95">
        <f t="shared" si="168"/>
        <v>0</v>
      </c>
      <c r="P32" s="95">
        <f t="shared" si="168"/>
        <v>0</v>
      </c>
      <c r="Q32" s="96">
        <f t="shared" si="168"/>
        <v>0</v>
      </c>
      <c r="R32" s="97">
        <f t="shared" si="168"/>
        <v>0</v>
      </c>
      <c r="S32" s="97">
        <f t="shared" si="168"/>
        <v>0</v>
      </c>
      <c r="T32" s="97">
        <f t="shared" si="169"/>
        <v>0</v>
      </c>
      <c r="U32" s="97">
        <f t="shared" si="169"/>
        <v>0</v>
      </c>
      <c r="V32" s="98">
        <f t="shared" si="169"/>
        <v>0</v>
      </c>
      <c r="W32" s="99">
        <f t="shared" si="169"/>
        <v>0</v>
      </c>
      <c r="X32" s="99">
        <f t="shared" si="169"/>
        <v>0</v>
      </c>
      <c r="Y32" s="99">
        <f t="shared" si="169"/>
        <v>0</v>
      </c>
      <c r="Z32" s="99">
        <f t="shared" si="169"/>
        <v>0</v>
      </c>
      <c r="AA32" s="99">
        <f t="shared" si="169"/>
        <v>0</v>
      </c>
      <c r="AB32" s="99">
        <f t="shared" si="169"/>
        <v>0</v>
      </c>
      <c r="AC32" s="99">
        <f t="shared" si="169"/>
        <v>0</v>
      </c>
      <c r="AD32" s="99">
        <f t="shared" si="169"/>
        <v>0</v>
      </c>
      <c r="AE32" s="100">
        <f t="shared" si="14"/>
        <v>0</v>
      </c>
      <c r="AF32" s="101" t="s">
        <v>13</v>
      </c>
      <c r="AG32" s="102">
        <f t="shared" si="15"/>
        <v>0</v>
      </c>
      <c r="AH32" s="103">
        <f t="shared" si="16"/>
        <v>0</v>
      </c>
      <c r="AI32" s="101" t="s">
        <v>13</v>
      </c>
      <c r="AJ32" s="104">
        <f t="shared" si="17"/>
        <v>0</v>
      </c>
      <c r="AK32" s="105">
        <f t="shared" si="212"/>
        <v>0</v>
      </c>
      <c r="AL32" s="101" t="s">
        <v>13</v>
      </c>
      <c r="AM32" s="102">
        <f t="shared" si="19"/>
        <v>0</v>
      </c>
      <c r="AN32" s="103">
        <f t="shared" si="20"/>
        <v>0</v>
      </c>
      <c r="AO32" s="101" t="s">
        <v>2</v>
      </c>
      <c r="AP32" s="104">
        <f t="shared" si="21"/>
        <v>0</v>
      </c>
      <c r="AQ32" s="105">
        <f t="shared" si="22"/>
        <v>0</v>
      </c>
      <c r="AR32" s="101" t="s">
        <v>13</v>
      </c>
      <c r="AS32" s="102">
        <f t="shared" si="23"/>
        <v>0</v>
      </c>
      <c r="AT32" s="103">
        <f t="shared" si="24"/>
        <v>0</v>
      </c>
      <c r="AU32" s="101" t="s">
        <v>2</v>
      </c>
      <c r="AV32" s="104">
        <f t="shared" si="25"/>
        <v>0</v>
      </c>
      <c r="AW32" s="105">
        <f t="shared" si="26"/>
        <v>0</v>
      </c>
      <c r="AX32" s="101" t="s">
        <v>13</v>
      </c>
      <c r="AY32" s="102">
        <f t="shared" si="170"/>
        <v>0</v>
      </c>
      <c r="AZ32" s="103">
        <f t="shared" si="28"/>
        <v>0</v>
      </c>
      <c r="BA32" s="101" t="s">
        <v>13</v>
      </c>
      <c r="BB32" s="104">
        <f t="shared" si="171"/>
        <v>0</v>
      </c>
      <c r="BC32" s="105">
        <f t="shared" si="30"/>
        <v>0</v>
      </c>
      <c r="BD32" s="101" t="s">
        <v>13</v>
      </c>
      <c r="BE32" s="102">
        <f t="shared" si="170"/>
        <v>0</v>
      </c>
      <c r="BF32" s="103">
        <f t="shared" si="31"/>
        <v>0</v>
      </c>
      <c r="BG32" s="101" t="s">
        <v>13</v>
      </c>
      <c r="BH32" s="104">
        <f t="shared" si="171"/>
        <v>0</v>
      </c>
      <c r="BI32" s="105">
        <f t="shared" si="32"/>
        <v>0</v>
      </c>
      <c r="BJ32" s="101" t="s">
        <v>13</v>
      </c>
      <c r="BK32" s="102">
        <f t="shared" ref="BK32" si="269">HLOOKUP(BJ32,VIENNOISERIES_PRIX,2,FALSE)</f>
        <v>0</v>
      </c>
      <c r="BL32" s="103">
        <f t="shared" si="34"/>
        <v>0</v>
      </c>
      <c r="BM32" s="101" t="s">
        <v>13</v>
      </c>
      <c r="BN32" s="104">
        <f t="shared" ref="BN32" si="270">HLOOKUP(BM32,VIENNOISERIES_PRIX,2,FALSE)</f>
        <v>0</v>
      </c>
      <c r="BO32" s="105">
        <f t="shared" si="36"/>
        <v>0</v>
      </c>
      <c r="BP32" s="101" t="s">
        <v>13</v>
      </c>
      <c r="BQ32" s="102">
        <f t="shared" ref="BQ32" si="271">HLOOKUP(BP32,VIENNOISERIES_PRIX,2,FALSE)</f>
        <v>0</v>
      </c>
      <c r="BR32" s="103">
        <f t="shared" si="38"/>
        <v>0</v>
      </c>
      <c r="BS32" s="101" t="s">
        <v>13</v>
      </c>
      <c r="BT32" s="104">
        <f t="shared" ref="BT32" si="272">HLOOKUP(BS32,VIENNOISERIES_PRIX,2,FALSE)</f>
        <v>0</v>
      </c>
      <c r="BU32" s="105">
        <f t="shared" si="40"/>
        <v>0</v>
      </c>
      <c r="BV32" s="101" t="s">
        <v>13</v>
      </c>
      <c r="BW32" s="102">
        <f t="shared" ref="BW32" si="273">HLOOKUP(BV32,VIENNOISERIES_PRIX,2,FALSE)</f>
        <v>0</v>
      </c>
      <c r="BX32" s="103">
        <f t="shared" si="42"/>
        <v>0</v>
      </c>
      <c r="BY32" s="101" t="s">
        <v>13</v>
      </c>
      <c r="BZ32" s="104">
        <f t="shared" ref="BZ32" si="274">HLOOKUP(BY32,VIENNOISERIES_PRIX,2,FALSE)</f>
        <v>0</v>
      </c>
      <c r="CA32" s="105">
        <f t="shared" si="44"/>
        <v>0</v>
      </c>
      <c r="CB32" s="101" t="s">
        <v>13</v>
      </c>
      <c r="CC32" s="102">
        <f t="shared" ref="CC32" si="275">HLOOKUP(CB32,VIENNOISERIES_PRIX,2,FALSE)</f>
        <v>0</v>
      </c>
      <c r="CD32" s="103">
        <f t="shared" si="46"/>
        <v>0</v>
      </c>
      <c r="CE32" s="101" t="s">
        <v>13</v>
      </c>
      <c r="CF32" s="104">
        <f t="shared" ref="CF32" si="276">HLOOKUP(CE32,VIENNOISERIES_PRIX,2,FALSE)</f>
        <v>0</v>
      </c>
      <c r="CG32" s="64"/>
      <c r="CH32" s="64"/>
      <c r="CI32" s="64"/>
      <c r="CJ32" s="64"/>
      <c r="CK32" s="64"/>
      <c r="CL32" s="64"/>
      <c r="CM32" s="64"/>
      <c r="CN32" s="64"/>
      <c r="CO32" s="64"/>
      <c r="CP32" s="64"/>
      <c r="CQ32" s="64"/>
      <c r="CR32" s="64"/>
      <c r="CS32" s="64"/>
      <c r="CT32" s="64"/>
      <c r="CU32" s="64"/>
      <c r="CV32" s="64"/>
      <c r="CW32" s="64"/>
      <c r="CX32" s="64"/>
      <c r="CY32" s="64"/>
      <c r="CZ32" s="64"/>
      <c r="DA32" s="64"/>
      <c r="DB32" s="64"/>
      <c r="DC32" s="64"/>
      <c r="DD32" s="64"/>
      <c r="DE32" s="64"/>
      <c r="DF32" s="64"/>
      <c r="DG32" s="64"/>
      <c r="DH32" s="64"/>
      <c r="DI32" s="64"/>
      <c r="DJ32" s="64"/>
      <c r="DK32" s="64"/>
      <c r="DL32" s="64"/>
      <c r="DM32" s="64"/>
      <c r="DN32" s="64"/>
      <c r="DO32" s="64"/>
      <c r="DP32" s="64"/>
      <c r="DQ32" s="64"/>
      <c r="DR32" s="64"/>
      <c r="DS32" s="64"/>
      <c r="DT32" s="64"/>
      <c r="DU32" s="64"/>
      <c r="DV32" s="64"/>
      <c r="DW32" s="64"/>
      <c r="DX32" s="64"/>
      <c r="DY32" s="64"/>
      <c r="DZ32" s="64"/>
      <c r="EA32" s="64"/>
      <c r="EB32" s="64"/>
      <c r="EC32" s="64"/>
      <c r="ED32" s="64"/>
      <c r="EE32" s="64"/>
      <c r="EF32" s="64"/>
      <c r="EG32" s="64"/>
      <c r="EH32" s="64"/>
      <c r="EI32" s="64"/>
      <c r="EJ32" s="64"/>
      <c r="EK32" s="64"/>
      <c r="EL32" s="64"/>
      <c r="EM32" s="64"/>
      <c r="EN32" s="64"/>
      <c r="EO32" s="64"/>
      <c r="EP32" s="64"/>
      <c r="EQ32" s="64"/>
      <c r="ER32" s="64"/>
      <c r="ES32" s="64"/>
      <c r="ET32" s="64"/>
      <c r="EU32" s="64"/>
      <c r="EV32" s="64"/>
      <c r="EW32" s="64"/>
      <c r="EX32" s="64"/>
      <c r="EY32" s="64"/>
      <c r="EZ32" s="64"/>
      <c r="FA32" s="64"/>
      <c r="FB32" s="64"/>
      <c r="FC32" s="64"/>
      <c r="FD32" s="64"/>
      <c r="FE32" s="64"/>
      <c r="FF32" s="64"/>
      <c r="FG32" s="64"/>
      <c r="FH32" s="64"/>
      <c r="FI32" s="64"/>
      <c r="FJ32" s="64"/>
      <c r="FK32" s="64"/>
      <c r="FL32" s="64"/>
      <c r="FM32" s="64"/>
      <c r="FN32" s="64"/>
      <c r="FO32" s="64"/>
      <c r="FP32" s="64"/>
      <c r="FQ32" s="64"/>
      <c r="FR32" s="64"/>
      <c r="FS32" s="64"/>
      <c r="FT32" s="64"/>
      <c r="FU32" s="64"/>
      <c r="FV32" s="64"/>
      <c r="FW32" s="64"/>
      <c r="FX32" s="64"/>
      <c r="FY32" s="64"/>
      <c r="FZ32" s="64"/>
      <c r="GA32" s="64"/>
      <c r="GB32" s="64"/>
      <c r="GC32" s="64"/>
      <c r="GD32" s="64"/>
      <c r="GE32" s="64"/>
      <c r="GF32" s="64"/>
      <c r="GG32" s="64"/>
      <c r="GH32" s="64"/>
      <c r="GI32" s="64"/>
      <c r="GJ32" s="64"/>
      <c r="GK32" s="64"/>
      <c r="GL32" s="64"/>
      <c r="GM32" s="64"/>
      <c r="GN32" s="64"/>
      <c r="GO32" s="64"/>
      <c r="GP32" s="64"/>
      <c r="GQ32" s="64"/>
      <c r="GR32" s="64"/>
      <c r="GS32" s="64"/>
      <c r="GT32" s="64"/>
      <c r="GU32" s="64"/>
      <c r="GV32" s="64"/>
      <c r="GW32" s="64"/>
      <c r="GX32" s="64"/>
      <c r="GY32" s="64"/>
      <c r="GZ32" s="64"/>
      <c r="HA32" s="64"/>
      <c r="HB32" s="64"/>
      <c r="HC32" s="64"/>
      <c r="HD32" s="64"/>
      <c r="HE32" s="64"/>
      <c r="HF32" s="64"/>
      <c r="HG32" s="64"/>
      <c r="HH32" s="64"/>
    </row>
    <row r="33" spans="1:216" ht="21.75" thickTop="1" thickBot="1" x14ac:dyDescent="0.35">
      <c r="A33" s="107"/>
      <c r="B33" s="87">
        <f>'[1]CADART Julien'!B5</f>
        <v>0</v>
      </c>
      <c r="C33" s="88">
        <f>'[1]CADART Julien'!C5</f>
        <v>0</v>
      </c>
      <c r="D33" s="89">
        <f t="shared" si="168"/>
        <v>2</v>
      </c>
      <c r="E33" s="90">
        <f t="shared" si="168"/>
        <v>0</v>
      </c>
      <c r="F33" s="90">
        <f t="shared" si="168"/>
        <v>0</v>
      </c>
      <c r="G33" s="91">
        <f t="shared" si="168"/>
        <v>0</v>
      </c>
      <c r="H33" s="91">
        <f t="shared" si="168"/>
        <v>0</v>
      </c>
      <c r="I33" s="91">
        <f t="shared" si="168"/>
        <v>0</v>
      </c>
      <c r="J33" s="91">
        <f t="shared" si="168"/>
        <v>0</v>
      </c>
      <c r="K33" s="91">
        <f t="shared" si="168"/>
        <v>0</v>
      </c>
      <c r="L33" s="92">
        <f t="shared" si="168"/>
        <v>0</v>
      </c>
      <c r="M33" s="93">
        <f t="shared" si="168"/>
        <v>16</v>
      </c>
      <c r="N33" s="94">
        <f t="shared" si="168"/>
        <v>0</v>
      </c>
      <c r="O33" s="95">
        <f t="shared" si="168"/>
        <v>0</v>
      </c>
      <c r="P33" s="95">
        <f t="shared" si="168"/>
        <v>0</v>
      </c>
      <c r="Q33" s="96">
        <f t="shared" si="168"/>
        <v>0</v>
      </c>
      <c r="R33" s="97">
        <f t="shared" si="168"/>
        <v>0</v>
      </c>
      <c r="S33" s="97">
        <f t="shared" si="168"/>
        <v>0</v>
      </c>
      <c r="T33" s="97">
        <f t="shared" si="169"/>
        <v>0</v>
      </c>
      <c r="U33" s="97">
        <f t="shared" si="169"/>
        <v>0</v>
      </c>
      <c r="V33" s="98">
        <f t="shared" si="169"/>
        <v>0</v>
      </c>
      <c r="W33" s="99">
        <f t="shared" si="169"/>
        <v>0</v>
      </c>
      <c r="X33" s="99">
        <f t="shared" si="169"/>
        <v>0</v>
      </c>
      <c r="Y33" s="99">
        <f t="shared" si="169"/>
        <v>0</v>
      </c>
      <c r="Z33" s="99">
        <f t="shared" si="169"/>
        <v>0</v>
      </c>
      <c r="AA33" s="99">
        <f t="shared" si="169"/>
        <v>0</v>
      </c>
      <c r="AB33" s="99">
        <f t="shared" si="169"/>
        <v>0</v>
      </c>
      <c r="AC33" s="99">
        <f t="shared" si="169"/>
        <v>0</v>
      </c>
      <c r="AD33" s="99">
        <f t="shared" si="169"/>
        <v>0</v>
      </c>
      <c r="AE33" s="100">
        <f t="shared" si="14"/>
        <v>0</v>
      </c>
      <c r="AF33" s="101" t="s">
        <v>13</v>
      </c>
      <c r="AG33" s="102">
        <f t="shared" si="15"/>
        <v>0</v>
      </c>
      <c r="AH33" s="103">
        <f t="shared" si="16"/>
        <v>0</v>
      </c>
      <c r="AI33" s="101" t="s">
        <v>13</v>
      </c>
      <c r="AJ33" s="104">
        <f t="shared" si="17"/>
        <v>0</v>
      </c>
      <c r="AK33" s="105">
        <f t="shared" si="212"/>
        <v>0</v>
      </c>
      <c r="AL33" s="101" t="s">
        <v>13</v>
      </c>
      <c r="AM33" s="102">
        <f t="shared" si="19"/>
        <v>0</v>
      </c>
      <c r="AN33" s="103">
        <f t="shared" si="20"/>
        <v>0</v>
      </c>
      <c r="AO33" s="101" t="s">
        <v>2</v>
      </c>
      <c r="AP33" s="104">
        <f t="shared" si="21"/>
        <v>0</v>
      </c>
      <c r="AQ33" s="105">
        <f t="shared" si="22"/>
        <v>0</v>
      </c>
      <c r="AR33" s="101" t="s">
        <v>13</v>
      </c>
      <c r="AS33" s="102">
        <f t="shared" si="23"/>
        <v>0</v>
      </c>
      <c r="AT33" s="103">
        <f t="shared" si="24"/>
        <v>0</v>
      </c>
      <c r="AU33" s="101" t="s">
        <v>2</v>
      </c>
      <c r="AV33" s="104">
        <f t="shared" si="25"/>
        <v>0</v>
      </c>
      <c r="AW33" s="105">
        <f t="shared" si="26"/>
        <v>0</v>
      </c>
      <c r="AX33" s="101" t="s">
        <v>13</v>
      </c>
      <c r="AY33" s="102">
        <f t="shared" si="170"/>
        <v>0</v>
      </c>
      <c r="AZ33" s="103">
        <f t="shared" si="28"/>
        <v>0</v>
      </c>
      <c r="BA33" s="101" t="s">
        <v>13</v>
      </c>
      <c r="BB33" s="104">
        <f t="shared" si="171"/>
        <v>0</v>
      </c>
      <c r="BC33" s="105">
        <f t="shared" si="30"/>
        <v>0</v>
      </c>
      <c r="BD33" s="101" t="s">
        <v>13</v>
      </c>
      <c r="BE33" s="102">
        <f t="shared" si="170"/>
        <v>0</v>
      </c>
      <c r="BF33" s="103">
        <f t="shared" si="31"/>
        <v>0</v>
      </c>
      <c r="BG33" s="101" t="s">
        <v>13</v>
      </c>
      <c r="BH33" s="104">
        <f t="shared" si="171"/>
        <v>0</v>
      </c>
      <c r="BI33" s="105">
        <f t="shared" si="32"/>
        <v>0</v>
      </c>
      <c r="BJ33" s="101" t="s">
        <v>13</v>
      </c>
      <c r="BK33" s="102">
        <f t="shared" ref="BK33" si="277">HLOOKUP(BJ33,VIENNOISERIES_PRIX,2,FALSE)</f>
        <v>0</v>
      </c>
      <c r="BL33" s="103">
        <f t="shared" si="34"/>
        <v>0</v>
      </c>
      <c r="BM33" s="101" t="s">
        <v>13</v>
      </c>
      <c r="BN33" s="104">
        <f t="shared" ref="BN33" si="278">HLOOKUP(BM33,VIENNOISERIES_PRIX,2,FALSE)</f>
        <v>0</v>
      </c>
      <c r="BO33" s="105">
        <f t="shared" si="36"/>
        <v>0</v>
      </c>
      <c r="BP33" s="101" t="s">
        <v>13</v>
      </c>
      <c r="BQ33" s="102">
        <f t="shared" ref="BQ33" si="279">HLOOKUP(BP33,VIENNOISERIES_PRIX,2,FALSE)</f>
        <v>0</v>
      </c>
      <c r="BR33" s="103">
        <f t="shared" si="38"/>
        <v>0</v>
      </c>
      <c r="BS33" s="101" t="s">
        <v>13</v>
      </c>
      <c r="BT33" s="104">
        <f t="shared" ref="BT33" si="280">HLOOKUP(BS33,VIENNOISERIES_PRIX,2,FALSE)</f>
        <v>0</v>
      </c>
      <c r="BU33" s="105">
        <f t="shared" si="40"/>
        <v>0</v>
      </c>
      <c r="BV33" s="101" t="s">
        <v>13</v>
      </c>
      <c r="BW33" s="102">
        <f t="shared" ref="BW33" si="281">HLOOKUP(BV33,VIENNOISERIES_PRIX,2,FALSE)</f>
        <v>0</v>
      </c>
      <c r="BX33" s="103">
        <f t="shared" si="42"/>
        <v>0</v>
      </c>
      <c r="BY33" s="101" t="s">
        <v>13</v>
      </c>
      <c r="BZ33" s="104">
        <f t="shared" ref="BZ33" si="282">HLOOKUP(BY33,VIENNOISERIES_PRIX,2,FALSE)</f>
        <v>0</v>
      </c>
      <c r="CA33" s="105">
        <f t="shared" si="44"/>
        <v>0</v>
      </c>
      <c r="CB33" s="101" t="s">
        <v>13</v>
      </c>
      <c r="CC33" s="102">
        <f t="shared" ref="CC33" si="283">HLOOKUP(CB33,VIENNOISERIES_PRIX,2,FALSE)</f>
        <v>0</v>
      </c>
      <c r="CD33" s="103">
        <f t="shared" si="46"/>
        <v>0</v>
      </c>
      <c r="CE33" s="101" t="s">
        <v>13</v>
      </c>
      <c r="CF33" s="104">
        <f t="shared" ref="CF33" si="284">HLOOKUP(CE33,VIENNOISERIES_PRIX,2,FALSE)</f>
        <v>0</v>
      </c>
      <c r="CG33" s="64"/>
      <c r="CH33" s="64"/>
      <c r="CI33" s="64"/>
      <c r="CJ33" s="64"/>
      <c r="CK33" s="64"/>
      <c r="CL33" s="64"/>
      <c r="CM33" s="64"/>
      <c r="CN33" s="64"/>
      <c r="CO33" s="64"/>
      <c r="CP33" s="64"/>
      <c r="CQ33" s="64"/>
      <c r="CR33" s="64"/>
      <c r="CS33" s="64"/>
      <c r="CT33" s="64"/>
      <c r="CU33" s="64"/>
      <c r="CV33" s="64"/>
      <c r="CW33" s="64"/>
      <c r="CX33" s="64"/>
      <c r="CY33" s="64"/>
      <c r="CZ33" s="64"/>
      <c r="DA33" s="64"/>
      <c r="DB33" s="64"/>
      <c r="DC33" s="64"/>
      <c r="DD33" s="64"/>
      <c r="DE33" s="64"/>
      <c r="DF33" s="64"/>
      <c r="DG33" s="64"/>
      <c r="DH33" s="64"/>
      <c r="DI33" s="64"/>
      <c r="DJ33" s="64"/>
      <c r="DK33" s="64"/>
      <c r="DL33" s="64"/>
      <c r="DM33" s="64"/>
      <c r="DN33" s="64"/>
      <c r="DO33" s="64"/>
      <c r="DP33" s="64"/>
      <c r="DQ33" s="64"/>
      <c r="DR33" s="64"/>
      <c r="DS33" s="64"/>
      <c r="DT33" s="64"/>
      <c r="DU33" s="64"/>
      <c r="DV33" s="64"/>
      <c r="DW33" s="64"/>
      <c r="DX33" s="64"/>
      <c r="DY33" s="64"/>
      <c r="DZ33" s="64"/>
      <c r="EA33" s="64"/>
      <c r="EB33" s="64"/>
      <c r="EC33" s="64"/>
      <c r="ED33" s="64"/>
      <c r="EE33" s="64"/>
      <c r="EF33" s="64"/>
      <c r="EG33" s="64"/>
      <c r="EH33" s="64"/>
      <c r="EI33" s="64"/>
      <c r="EJ33" s="64"/>
      <c r="EK33" s="64"/>
      <c r="EL33" s="64"/>
      <c r="EM33" s="64"/>
      <c r="EN33" s="64"/>
      <c r="EO33" s="64"/>
      <c r="EP33" s="64"/>
      <c r="EQ33" s="64"/>
      <c r="ER33" s="64"/>
      <c r="ES33" s="64"/>
      <c r="ET33" s="64"/>
      <c r="EU33" s="64"/>
      <c r="EV33" s="64"/>
      <c r="EW33" s="64"/>
      <c r="EX33" s="64"/>
      <c r="EY33" s="64"/>
      <c r="EZ33" s="64"/>
      <c r="FA33" s="64"/>
      <c r="FB33" s="64"/>
      <c r="FC33" s="64"/>
      <c r="FD33" s="64"/>
      <c r="FE33" s="64"/>
      <c r="FF33" s="64"/>
      <c r="FG33" s="64"/>
      <c r="FH33" s="64"/>
      <c r="FI33" s="64"/>
      <c r="FJ33" s="64"/>
      <c r="FK33" s="64"/>
      <c r="FL33" s="64"/>
      <c r="FM33" s="64"/>
      <c r="FN33" s="64"/>
      <c r="FO33" s="64"/>
      <c r="FP33" s="64"/>
      <c r="FQ33" s="64"/>
      <c r="FR33" s="64"/>
      <c r="FS33" s="64"/>
      <c r="FT33" s="64"/>
      <c r="FU33" s="64"/>
      <c r="FV33" s="64"/>
      <c r="FW33" s="64"/>
      <c r="FX33" s="64"/>
      <c r="FY33" s="64"/>
      <c r="FZ33" s="64"/>
      <c r="GA33" s="64"/>
      <c r="GB33" s="64"/>
      <c r="GC33" s="64"/>
      <c r="GD33" s="64"/>
      <c r="GE33" s="64"/>
      <c r="GF33" s="64"/>
      <c r="GG33" s="64"/>
      <c r="GH33" s="64"/>
      <c r="GI33" s="64"/>
      <c r="GJ33" s="64"/>
      <c r="GK33" s="64"/>
      <c r="GL33" s="64"/>
      <c r="GM33" s="64"/>
      <c r="GN33" s="64"/>
      <c r="GO33" s="64"/>
      <c r="GP33" s="64"/>
      <c r="GQ33" s="64"/>
      <c r="GR33" s="64"/>
      <c r="GS33" s="64"/>
      <c r="GT33" s="64"/>
      <c r="GU33" s="64"/>
      <c r="GV33" s="64"/>
      <c r="GW33" s="64"/>
      <c r="GX33" s="64"/>
      <c r="GY33" s="64"/>
      <c r="GZ33" s="64"/>
      <c r="HA33" s="64"/>
      <c r="HB33" s="64"/>
      <c r="HC33" s="64"/>
      <c r="HD33" s="64"/>
      <c r="HE33" s="64"/>
      <c r="HF33" s="64"/>
      <c r="HG33" s="64"/>
      <c r="HH33" s="64"/>
    </row>
    <row r="34" spans="1:216" ht="21.75" thickTop="1" thickBot="1" x14ac:dyDescent="0.35">
      <c r="A34" s="107"/>
      <c r="B34" s="87">
        <f>'[1]COLLARDEY Jb'!B5</f>
        <v>0</v>
      </c>
      <c r="C34" s="88">
        <f>'[1]COLLARDEY Jb'!C5</f>
        <v>0</v>
      </c>
      <c r="D34" s="89">
        <f t="shared" si="168"/>
        <v>2</v>
      </c>
      <c r="E34" s="90">
        <f>COUNTIF($AE34:$UG34,E$2)</f>
        <v>0</v>
      </c>
      <c r="F34" s="90">
        <f t="shared" si="168"/>
        <v>0</v>
      </c>
      <c r="G34" s="91">
        <f t="shared" si="168"/>
        <v>0</v>
      </c>
      <c r="H34" s="91">
        <f t="shared" si="168"/>
        <v>0</v>
      </c>
      <c r="I34" s="91">
        <f t="shared" si="168"/>
        <v>0</v>
      </c>
      <c r="J34" s="91">
        <f t="shared" si="168"/>
        <v>0</v>
      </c>
      <c r="K34" s="91">
        <f t="shared" si="168"/>
        <v>0</v>
      </c>
      <c r="L34" s="92">
        <f t="shared" si="168"/>
        <v>0</v>
      </c>
      <c r="M34" s="93">
        <f t="shared" si="168"/>
        <v>16</v>
      </c>
      <c r="N34" s="94">
        <f t="shared" si="168"/>
        <v>0</v>
      </c>
      <c r="O34" s="95">
        <f t="shared" si="168"/>
        <v>0</v>
      </c>
      <c r="P34" s="95">
        <f t="shared" si="168"/>
        <v>0</v>
      </c>
      <c r="Q34" s="96">
        <f t="shared" si="168"/>
        <v>0</v>
      </c>
      <c r="R34" s="97">
        <f t="shared" si="168"/>
        <v>0</v>
      </c>
      <c r="S34" s="97">
        <f t="shared" si="168"/>
        <v>0</v>
      </c>
      <c r="T34" s="97">
        <f t="shared" si="169"/>
        <v>0</v>
      </c>
      <c r="U34" s="97">
        <f t="shared" si="169"/>
        <v>0</v>
      </c>
      <c r="V34" s="98">
        <f t="shared" si="169"/>
        <v>0</v>
      </c>
      <c r="W34" s="99">
        <f t="shared" si="169"/>
        <v>0</v>
      </c>
      <c r="X34" s="99">
        <f t="shared" si="169"/>
        <v>0</v>
      </c>
      <c r="Y34" s="99">
        <f t="shared" si="169"/>
        <v>0</v>
      </c>
      <c r="Z34" s="99">
        <f t="shared" si="169"/>
        <v>0</v>
      </c>
      <c r="AA34" s="99">
        <f t="shared" si="169"/>
        <v>0</v>
      </c>
      <c r="AB34" s="99">
        <f t="shared" si="169"/>
        <v>0</v>
      </c>
      <c r="AC34" s="99">
        <f t="shared" si="169"/>
        <v>0</v>
      </c>
      <c r="AD34" s="99">
        <f t="shared" si="169"/>
        <v>0</v>
      </c>
      <c r="AE34" s="100">
        <f t="shared" si="14"/>
        <v>0</v>
      </c>
      <c r="AF34" s="101" t="s">
        <v>13</v>
      </c>
      <c r="AG34" s="102">
        <f t="shared" si="15"/>
        <v>0</v>
      </c>
      <c r="AH34" s="103">
        <f t="shared" si="16"/>
        <v>0</v>
      </c>
      <c r="AI34" s="101" t="s">
        <v>13</v>
      </c>
      <c r="AJ34" s="104">
        <f t="shared" si="17"/>
        <v>0</v>
      </c>
      <c r="AK34" s="105">
        <f t="shared" si="212"/>
        <v>0</v>
      </c>
      <c r="AL34" s="101" t="s">
        <v>13</v>
      </c>
      <c r="AM34" s="102">
        <f t="shared" si="19"/>
        <v>0</v>
      </c>
      <c r="AN34" s="103">
        <f t="shared" si="20"/>
        <v>0</v>
      </c>
      <c r="AO34" s="101" t="s">
        <v>2</v>
      </c>
      <c r="AP34" s="104">
        <f t="shared" si="21"/>
        <v>0</v>
      </c>
      <c r="AQ34" s="105">
        <f t="shared" si="22"/>
        <v>0</v>
      </c>
      <c r="AR34" s="101" t="s">
        <v>13</v>
      </c>
      <c r="AS34" s="102">
        <f t="shared" si="23"/>
        <v>0</v>
      </c>
      <c r="AT34" s="103">
        <f t="shared" si="24"/>
        <v>0</v>
      </c>
      <c r="AU34" s="101" t="s">
        <v>2</v>
      </c>
      <c r="AV34" s="104">
        <f t="shared" si="25"/>
        <v>0</v>
      </c>
      <c r="AW34" s="105">
        <f t="shared" si="26"/>
        <v>0</v>
      </c>
      <c r="AX34" s="101" t="s">
        <v>13</v>
      </c>
      <c r="AY34" s="102">
        <f t="shared" si="170"/>
        <v>0</v>
      </c>
      <c r="AZ34" s="103">
        <f t="shared" si="28"/>
        <v>0</v>
      </c>
      <c r="BA34" s="101" t="s">
        <v>13</v>
      </c>
      <c r="BB34" s="104">
        <f t="shared" si="171"/>
        <v>0</v>
      </c>
      <c r="BC34" s="105">
        <f t="shared" si="30"/>
        <v>0</v>
      </c>
      <c r="BD34" s="101" t="s">
        <v>13</v>
      </c>
      <c r="BE34" s="102">
        <f t="shared" si="170"/>
        <v>0</v>
      </c>
      <c r="BF34" s="103">
        <f t="shared" si="31"/>
        <v>0</v>
      </c>
      <c r="BG34" s="101" t="s">
        <v>13</v>
      </c>
      <c r="BH34" s="104">
        <f t="shared" si="171"/>
        <v>0</v>
      </c>
      <c r="BI34" s="105">
        <f t="shared" si="32"/>
        <v>0</v>
      </c>
      <c r="BJ34" s="101" t="s">
        <v>13</v>
      </c>
      <c r="BK34" s="102">
        <f t="shared" ref="BK34" si="285">HLOOKUP(BJ34,VIENNOISERIES_PRIX,2,FALSE)</f>
        <v>0</v>
      </c>
      <c r="BL34" s="103">
        <f t="shared" si="34"/>
        <v>0</v>
      </c>
      <c r="BM34" s="101" t="s">
        <v>13</v>
      </c>
      <c r="BN34" s="104">
        <f t="shared" ref="BN34" si="286">HLOOKUP(BM34,VIENNOISERIES_PRIX,2,FALSE)</f>
        <v>0</v>
      </c>
      <c r="BO34" s="105">
        <f t="shared" si="36"/>
        <v>0</v>
      </c>
      <c r="BP34" s="101" t="s">
        <v>13</v>
      </c>
      <c r="BQ34" s="102">
        <f t="shared" ref="BQ34" si="287">HLOOKUP(BP34,VIENNOISERIES_PRIX,2,FALSE)</f>
        <v>0</v>
      </c>
      <c r="BR34" s="103">
        <f t="shared" si="38"/>
        <v>0</v>
      </c>
      <c r="BS34" s="101" t="s">
        <v>13</v>
      </c>
      <c r="BT34" s="104">
        <f t="shared" ref="BT34" si="288">HLOOKUP(BS34,VIENNOISERIES_PRIX,2,FALSE)</f>
        <v>0</v>
      </c>
      <c r="BU34" s="105">
        <f t="shared" si="40"/>
        <v>0</v>
      </c>
      <c r="BV34" s="101" t="s">
        <v>13</v>
      </c>
      <c r="BW34" s="102">
        <f t="shared" ref="BW34" si="289">HLOOKUP(BV34,VIENNOISERIES_PRIX,2,FALSE)</f>
        <v>0</v>
      </c>
      <c r="BX34" s="103">
        <f t="shared" si="42"/>
        <v>0</v>
      </c>
      <c r="BY34" s="101" t="s">
        <v>13</v>
      </c>
      <c r="BZ34" s="104">
        <f t="shared" ref="BZ34" si="290">HLOOKUP(BY34,VIENNOISERIES_PRIX,2,FALSE)</f>
        <v>0</v>
      </c>
      <c r="CA34" s="105">
        <f t="shared" si="44"/>
        <v>0</v>
      </c>
      <c r="CB34" s="101" t="s">
        <v>13</v>
      </c>
      <c r="CC34" s="102">
        <f t="shared" ref="CC34" si="291">HLOOKUP(CB34,VIENNOISERIES_PRIX,2,FALSE)</f>
        <v>0</v>
      </c>
      <c r="CD34" s="103">
        <f t="shared" si="46"/>
        <v>0</v>
      </c>
      <c r="CE34" s="101" t="s">
        <v>13</v>
      </c>
      <c r="CF34" s="104">
        <f t="shared" ref="CF34" si="292">HLOOKUP(CE34,VIENNOISERIES_PRIX,2,FALSE)</f>
        <v>0</v>
      </c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  <c r="GC34" s="64"/>
      <c r="GD34" s="64"/>
      <c r="GE34" s="64"/>
      <c r="GF34" s="64"/>
      <c r="GG34" s="64"/>
      <c r="GH34" s="64"/>
      <c r="GI34" s="64"/>
      <c r="GJ34" s="64"/>
      <c r="GK34" s="64"/>
      <c r="GL34" s="64"/>
      <c r="GM34" s="64"/>
      <c r="GN34" s="64"/>
      <c r="GO34" s="64"/>
      <c r="GP34" s="64"/>
      <c r="GQ34" s="64"/>
      <c r="GR34" s="64"/>
      <c r="GS34" s="64"/>
      <c r="GT34" s="64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</row>
    <row r="35" spans="1:216" ht="21.75" thickTop="1" thickBot="1" x14ac:dyDescent="0.35">
      <c r="A35" s="108"/>
      <c r="B35" s="87">
        <f>'[1]DOIN Florian'!B5</f>
        <v>0</v>
      </c>
      <c r="C35" s="88">
        <f>'[1]DOIN Florian'!C5</f>
        <v>0</v>
      </c>
      <c r="D35" s="89">
        <f t="shared" si="168"/>
        <v>2</v>
      </c>
      <c r="E35" s="90">
        <f t="shared" si="168"/>
        <v>0</v>
      </c>
      <c r="F35" s="90">
        <f t="shared" si="168"/>
        <v>0</v>
      </c>
      <c r="G35" s="91">
        <f t="shared" si="168"/>
        <v>0</v>
      </c>
      <c r="H35" s="91">
        <f t="shared" si="168"/>
        <v>0</v>
      </c>
      <c r="I35" s="91">
        <f t="shared" si="168"/>
        <v>0</v>
      </c>
      <c r="J35" s="91">
        <f t="shared" si="168"/>
        <v>0</v>
      </c>
      <c r="K35" s="91">
        <f t="shared" si="168"/>
        <v>0</v>
      </c>
      <c r="L35" s="92">
        <f t="shared" si="168"/>
        <v>0</v>
      </c>
      <c r="M35" s="93">
        <f t="shared" si="168"/>
        <v>16</v>
      </c>
      <c r="N35" s="94">
        <f t="shared" si="168"/>
        <v>0</v>
      </c>
      <c r="O35" s="95">
        <f t="shared" si="168"/>
        <v>0</v>
      </c>
      <c r="P35" s="95">
        <f t="shared" si="168"/>
        <v>0</v>
      </c>
      <c r="Q35" s="96">
        <f t="shared" si="168"/>
        <v>0</v>
      </c>
      <c r="R35" s="97">
        <f t="shared" si="168"/>
        <v>0</v>
      </c>
      <c r="S35" s="97">
        <f t="shared" si="168"/>
        <v>0</v>
      </c>
      <c r="T35" s="97">
        <f t="shared" si="169"/>
        <v>0</v>
      </c>
      <c r="U35" s="97">
        <f t="shared" si="169"/>
        <v>0</v>
      </c>
      <c r="V35" s="98">
        <f t="shared" si="169"/>
        <v>0</v>
      </c>
      <c r="W35" s="99">
        <f t="shared" si="169"/>
        <v>0</v>
      </c>
      <c r="X35" s="99">
        <f t="shared" si="169"/>
        <v>0</v>
      </c>
      <c r="Y35" s="99">
        <f t="shared" si="169"/>
        <v>0</v>
      </c>
      <c r="Z35" s="99">
        <f t="shared" si="169"/>
        <v>0</v>
      </c>
      <c r="AA35" s="99">
        <f t="shared" si="169"/>
        <v>0</v>
      </c>
      <c r="AB35" s="99">
        <f t="shared" si="169"/>
        <v>0</v>
      </c>
      <c r="AC35" s="99">
        <f t="shared" si="169"/>
        <v>0</v>
      </c>
      <c r="AD35" s="99">
        <f t="shared" si="169"/>
        <v>0</v>
      </c>
      <c r="AE35" s="100">
        <f t="shared" si="14"/>
        <v>0</v>
      </c>
      <c r="AF35" s="101" t="s">
        <v>13</v>
      </c>
      <c r="AG35" s="102">
        <f t="shared" si="15"/>
        <v>0</v>
      </c>
      <c r="AH35" s="103">
        <f t="shared" si="16"/>
        <v>0</v>
      </c>
      <c r="AI35" s="101" t="s">
        <v>13</v>
      </c>
      <c r="AJ35" s="104">
        <f t="shared" si="17"/>
        <v>0</v>
      </c>
      <c r="AK35" s="105">
        <f t="shared" si="212"/>
        <v>0</v>
      </c>
      <c r="AL35" s="101" t="s">
        <v>13</v>
      </c>
      <c r="AM35" s="102">
        <f t="shared" si="19"/>
        <v>0</v>
      </c>
      <c r="AN35" s="103">
        <f t="shared" si="20"/>
        <v>0</v>
      </c>
      <c r="AO35" s="101" t="s">
        <v>2</v>
      </c>
      <c r="AP35" s="104">
        <f t="shared" si="21"/>
        <v>0</v>
      </c>
      <c r="AQ35" s="105">
        <f t="shared" si="22"/>
        <v>0</v>
      </c>
      <c r="AR35" s="101" t="s">
        <v>13</v>
      </c>
      <c r="AS35" s="102">
        <f t="shared" si="23"/>
        <v>0</v>
      </c>
      <c r="AT35" s="103">
        <f t="shared" si="24"/>
        <v>0</v>
      </c>
      <c r="AU35" s="101" t="s">
        <v>2</v>
      </c>
      <c r="AV35" s="104">
        <f t="shared" si="25"/>
        <v>0</v>
      </c>
      <c r="AW35" s="105">
        <f t="shared" si="26"/>
        <v>0</v>
      </c>
      <c r="AX35" s="101" t="s">
        <v>13</v>
      </c>
      <c r="AY35" s="102">
        <f t="shared" si="170"/>
        <v>0</v>
      </c>
      <c r="AZ35" s="103">
        <f t="shared" si="28"/>
        <v>0</v>
      </c>
      <c r="BA35" s="101" t="s">
        <v>13</v>
      </c>
      <c r="BB35" s="104">
        <f t="shared" si="171"/>
        <v>0</v>
      </c>
      <c r="BC35" s="105">
        <f t="shared" si="30"/>
        <v>0</v>
      </c>
      <c r="BD35" s="101" t="s">
        <v>13</v>
      </c>
      <c r="BE35" s="102">
        <f t="shared" si="170"/>
        <v>0</v>
      </c>
      <c r="BF35" s="103">
        <f t="shared" si="31"/>
        <v>0</v>
      </c>
      <c r="BG35" s="101" t="s">
        <v>13</v>
      </c>
      <c r="BH35" s="104">
        <f t="shared" si="171"/>
        <v>0</v>
      </c>
      <c r="BI35" s="105">
        <f t="shared" si="32"/>
        <v>0</v>
      </c>
      <c r="BJ35" s="101" t="s">
        <v>13</v>
      </c>
      <c r="BK35" s="102">
        <f t="shared" ref="BK35" si="293">HLOOKUP(BJ35,VIENNOISERIES_PRIX,2,FALSE)</f>
        <v>0</v>
      </c>
      <c r="BL35" s="103">
        <f t="shared" si="34"/>
        <v>0</v>
      </c>
      <c r="BM35" s="101" t="s">
        <v>13</v>
      </c>
      <c r="BN35" s="104">
        <f t="shared" ref="BN35" si="294">HLOOKUP(BM35,VIENNOISERIES_PRIX,2,FALSE)</f>
        <v>0</v>
      </c>
      <c r="BO35" s="105">
        <f t="shared" si="36"/>
        <v>0</v>
      </c>
      <c r="BP35" s="101" t="s">
        <v>13</v>
      </c>
      <c r="BQ35" s="102">
        <f t="shared" ref="BQ35" si="295">HLOOKUP(BP35,VIENNOISERIES_PRIX,2,FALSE)</f>
        <v>0</v>
      </c>
      <c r="BR35" s="103">
        <f t="shared" si="38"/>
        <v>0</v>
      </c>
      <c r="BS35" s="101" t="s">
        <v>13</v>
      </c>
      <c r="BT35" s="104">
        <f t="shared" ref="BT35" si="296">HLOOKUP(BS35,VIENNOISERIES_PRIX,2,FALSE)</f>
        <v>0</v>
      </c>
      <c r="BU35" s="105">
        <f t="shared" si="40"/>
        <v>0</v>
      </c>
      <c r="BV35" s="101" t="s">
        <v>13</v>
      </c>
      <c r="BW35" s="102">
        <f t="shared" ref="BW35" si="297">HLOOKUP(BV35,VIENNOISERIES_PRIX,2,FALSE)</f>
        <v>0</v>
      </c>
      <c r="BX35" s="103">
        <f t="shared" si="42"/>
        <v>0</v>
      </c>
      <c r="BY35" s="101" t="s">
        <v>13</v>
      </c>
      <c r="BZ35" s="104">
        <f t="shared" ref="BZ35" si="298">HLOOKUP(BY35,VIENNOISERIES_PRIX,2,FALSE)</f>
        <v>0</v>
      </c>
      <c r="CA35" s="105">
        <f t="shared" si="44"/>
        <v>0</v>
      </c>
      <c r="CB35" s="101" t="s">
        <v>13</v>
      </c>
      <c r="CC35" s="102">
        <f t="shared" ref="CC35" si="299">HLOOKUP(CB35,VIENNOISERIES_PRIX,2,FALSE)</f>
        <v>0</v>
      </c>
      <c r="CD35" s="103">
        <f t="shared" si="46"/>
        <v>0</v>
      </c>
      <c r="CE35" s="101" t="s">
        <v>13</v>
      </c>
      <c r="CF35" s="104">
        <f t="shared" ref="CF35" si="300">HLOOKUP(CE35,VIENNOISERIES_PRIX,2,FALSE)</f>
        <v>0</v>
      </c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  <c r="GC35" s="64"/>
      <c r="GD35" s="64"/>
      <c r="GE35" s="64"/>
      <c r="GF35" s="64"/>
      <c r="GG35" s="64"/>
      <c r="GH35" s="64"/>
      <c r="GI35" s="64"/>
      <c r="GJ35" s="64"/>
      <c r="GK35" s="64"/>
      <c r="GL35" s="64"/>
      <c r="GM35" s="64"/>
      <c r="GN35" s="64"/>
      <c r="GO35" s="64"/>
      <c r="GP35" s="64"/>
      <c r="GQ35" s="64"/>
      <c r="GR35" s="64"/>
      <c r="GS35" s="64"/>
      <c r="GT35" s="64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</row>
    <row r="36" spans="1:216" ht="21.75" thickTop="1" thickBot="1" x14ac:dyDescent="0.35">
      <c r="A36" s="107"/>
      <c r="B36" s="87">
        <f>'[1]GARRO Cedric'!B4</f>
        <v>0</v>
      </c>
      <c r="C36" s="88">
        <f>'[1]GARRO Cedric'!C4</f>
        <v>0</v>
      </c>
      <c r="D36" s="89">
        <f t="shared" ref="D36:S51" si="301">COUNTIF($AE36:$UG36,D$2)</f>
        <v>2</v>
      </c>
      <c r="E36" s="90">
        <f t="shared" si="301"/>
        <v>0</v>
      </c>
      <c r="F36" s="90">
        <f t="shared" si="301"/>
        <v>0</v>
      </c>
      <c r="G36" s="91">
        <f t="shared" si="301"/>
        <v>0</v>
      </c>
      <c r="H36" s="91">
        <f t="shared" si="301"/>
        <v>0</v>
      </c>
      <c r="I36" s="91">
        <f t="shared" si="301"/>
        <v>0</v>
      </c>
      <c r="J36" s="91">
        <f t="shared" si="301"/>
        <v>0</v>
      </c>
      <c r="K36" s="91">
        <f t="shared" si="301"/>
        <v>0</v>
      </c>
      <c r="L36" s="92">
        <f t="shared" si="301"/>
        <v>0</v>
      </c>
      <c r="M36" s="93">
        <f t="shared" si="301"/>
        <v>16</v>
      </c>
      <c r="N36" s="94">
        <f t="shared" si="301"/>
        <v>0</v>
      </c>
      <c r="O36" s="95">
        <f t="shared" si="301"/>
        <v>0</v>
      </c>
      <c r="P36" s="95">
        <f t="shared" si="301"/>
        <v>0</v>
      </c>
      <c r="Q36" s="96">
        <f t="shared" si="301"/>
        <v>0</v>
      </c>
      <c r="R36" s="97">
        <f t="shared" si="301"/>
        <v>0</v>
      </c>
      <c r="S36" s="97">
        <f t="shared" si="301"/>
        <v>0</v>
      </c>
      <c r="T36" s="97">
        <f t="shared" ref="T36:AD51" si="302">COUNTIF($AE36:$UG36,T$2)</f>
        <v>0</v>
      </c>
      <c r="U36" s="97">
        <f t="shared" si="302"/>
        <v>0</v>
      </c>
      <c r="V36" s="98">
        <f t="shared" si="302"/>
        <v>0</v>
      </c>
      <c r="W36" s="99">
        <f t="shared" si="302"/>
        <v>0</v>
      </c>
      <c r="X36" s="99">
        <f t="shared" si="302"/>
        <v>0</v>
      </c>
      <c r="Y36" s="99">
        <f t="shared" si="302"/>
        <v>0</v>
      </c>
      <c r="Z36" s="99">
        <f t="shared" si="302"/>
        <v>0</v>
      </c>
      <c r="AA36" s="99">
        <f t="shared" si="302"/>
        <v>0</v>
      </c>
      <c r="AB36" s="99">
        <f t="shared" si="302"/>
        <v>0</v>
      </c>
      <c r="AC36" s="99">
        <f t="shared" si="302"/>
        <v>0</v>
      </c>
      <c r="AD36" s="99">
        <f t="shared" si="302"/>
        <v>0</v>
      </c>
      <c r="AE36" s="100">
        <f t="shared" si="14"/>
        <v>0</v>
      </c>
      <c r="AF36" s="101" t="s">
        <v>13</v>
      </c>
      <c r="AG36" s="102">
        <f t="shared" ref="AG36:AG67" si="303">HLOOKUP(AF36,VIENNOISERIES_PRIX,2,FALSE)</f>
        <v>0</v>
      </c>
      <c r="AH36" s="103">
        <f t="shared" si="16"/>
        <v>0</v>
      </c>
      <c r="AI36" s="101" t="s">
        <v>13</v>
      </c>
      <c r="AJ36" s="104">
        <f t="shared" ref="AJ36:AJ67" si="304">HLOOKUP(AI36,VIENNOISERIES_PRIX,2,FALSE)</f>
        <v>0</v>
      </c>
      <c r="AK36" s="105">
        <f t="shared" si="212"/>
        <v>0</v>
      </c>
      <c r="AL36" s="101" t="s">
        <v>13</v>
      </c>
      <c r="AM36" s="102">
        <f t="shared" ref="AM36:AM67" si="305">HLOOKUP(AL36,VIENNOISERIES_PRIX,2,FALSE)</f>
        <v>0</v>
      </c>
      <c r="AN36" s="103">
        <f t="shared" si="20"/>
        <v>0</v>
      </c>
      <c r="AO36" s="101" t="s">
        <v>2</v>
      </c>
      <c r="AP36" s="104">
        <f t="shared" ref="AP36:AP67" si="306">HLOOKUP(AO36,VIENNOISERIES_PRIX,2,FALSE)</f>
        <v>0</v>
      </c>
      <c r="AQ36" s="105">
        <f t="shared" si="22"/>
        <v>0</v>
      </c>
      <c r="AR36" s="101" t="s">
        <v>13</v>
      </c>
      <c r="AS36" s="102">
        <f t="shared" ref="AS36:AS67" si="307">HLOOKUP(AR36,VIENNOISERIES_PRIX,2,FALSE)</f>
        <v>0</v>
      </c>
      <c r="AT36" s="103">
        <f t="shared" si="24"/>
        <v>0</v>
      </c>
      <c r="AU36" s="101" t="s">
        <v>2</v>
      </c>
      <c r="AV36" s="104">
        <f t="shared" ref="AV36:AV67" si="308">HLOOKUP(AU36,VIENNOISERIES_PRIX,2,FALSE)</f>
        <v>0</v>
      </c>
      <c r="AW36" s="105">
        <f t="shared" si="26"/>
        <v>0</v>
      </c>
      <c r="AX36" s="101" t="s">
        <v>13</v>
      </c>
      <c r="AY36" s="102">
        <f t="shared" ref="AY36:BE51" si="309">HLOOKUP(AX36,VIENNOISERIES_PRIX,2,FALSE)</f>
        <v>0</v>
      </c>
      <c r="AZ36" s="103">
        <f t="shared" si="28"/>
        <v>0</v>
      </c>
      <c r="BA36" s="101" t="s">
        <v>13</v>
      </c>
      <c r="BB36" s="104">
        <f t="shared" ref="BB36:BH51" si="310">HLOOKUP(BA36,VIENNOISERIES_PRIX,2,FALSE)</f>
        <v>0</v>
      </c>
      <c r="BC36" s="105">
        <f t="shared" si="30"/>
        <v>0</v>
      </c>
      <c r="BD36" s="101" t="s">
        <v>13</v>
      </c>
      <c r="BE36" s="102">
        <f t="shared" si="309"/>
        <v>0</v>
      </c>
      <c r="BF36" s="103">
        <f t="shared" si="31"/>
        <v>0</v>
      </c>
      <c r="BG36" s="101" t="s">
        <v>13</v>
      </c>
      <c r="BH36" s="104">
        <f t="shared" si="310"/>
        <v>0</v>
      </c>
      <c r="BI36" s="105">
        <f t="shared" si="32"/>
        <v>0</v>
      </c>
      <c r="BJ36" s="101" t="s">
        <v>13</v>
      </c>
      <c r="BK36" s="102">
        <f t="shared" ref="BK36" si="311">HLOOKUP(BJ36,VIENNOISERIES_PRIX,2,FALSE)</f>
        <v>0</v>
      </c>
      <c r="BL36" s="103">
        <f t="shared" si="34"/>
        <v>0</v>
      </c>
      <c r="BM36" s="101" t="s">
        <v>13</v>
      </c>
      <c r="BN36" s="104">
        <f t="shared" ref="BN36" si="312">HLOOKUP(BM36,VIENNOISERIES_PRIX,2,FALSE)</f>
        <v>0</v>
      </c>
      <c r="BO36" s="105">
        <f t="shared" si="36"/>
        <v>0</v>
      </c>
      <c r="BP36" s="101" t="s">
        <v>13</v>
      </c>
      <c r="BQ36" s="102">
        <f t="shared" ref="BQ36" si="313">HLOOKUP(BP36,VIENNOISERIES_PRIX,2,FALSE)</f>
        <v>0</v>
      </c>
      <c r="BR36" s="103">
        <f t="shared" si="38"/>
        <v>0</v>
      </c>
      <c r="BS36" s="101" t="s">
        <v>13</v>
      </c>
      <c r="BT36" s="104">
        <f t="shared" ref="BT36" si="314">HLOOKUP(BS36,VIENNOISERIES_PRIX,2,FALSE)</f>
        <v>0</v>
      </c>
      <c r="BU36" s="105">
        <f t="shared" si="40"/>
        <v>0</v>
      </c>
      <c r="BV36" s="101" t="s">
        <v>13</v>
      </c>
      <c r="BW36" s="102">
        <f t="shared" ref="BW36" si="315">HLOOKUP(BV36,VIENNOISERIES_PRIX,2,FALSE)</f>
        <v>0</v>
      </c>
      <c r="BX36" s="103">
        <f t="shared" si="42"/>
        <v>0</v>
      </c>
      <c r="BY36" s="101" t="s">
        <v>13</v>
      </c>
      <c r="BZ36" s="104">
        <f t="shared" ref="BZ36" si="316">HLOOKUP(BY36,VIENNOISERIES_PRIX,2,FALSE)</f>
        <v>0</v>
      </c>
      <c r="CA36" s="105">
        <f t="shared" si="44"/>
        <v>0</v>
      </c>
      <c r="CB36" s="101" t="s">
        <v>13</v>
      </c>
      <c r="CC36" s="102">
        <f t="shared" ref="CC36" si="317">HLOOKUP(CB36,VIENNOISERIES_PRIX,2,FALSE)</f>
        <v>0</v>
      </c>
      <c r="CD36" s="103">
        <f t="shared" si="46"/>
        <v>0</v>
      </c>
      <c r="CE36" s="101" t="s">
        <v>13</v>
      </c>
      <c r="CF36" s="104">
        <f t="shared" ref="CF36" si="318">HLOOKUP(CE36,VIENNOISERIES_PRIX,2,FALSE)</f>
        <v>0</v>
      </c>
      <c r="CG36" s="64"/>
      <c r="CH36" s="64"/>
      <c r="CI36" s="64"/>
      <c r="CJ36" s="64"/>
      <c r="CK36" s="64"/>
      <c r="CL36" s="64"/>
      <c r="CM36" s="64"/>
      <c r="CN36" s="64"/>
      <c r="CO36" s="64"/>
      <c r="CP36" s="64"/>
      <c r="CQ36" s="64"/>
      <c r="CR36" s="64"/>
      <c r="CS36" s="64"/>
      <c r="CT36" s="64"/>
      <c r="CU36" s="64"/>
      <c r="CV36" s="64"/>
      <c r="CW36" s="64"/>
      <c r="CX36" s="64"/>
      <c r="CY36" s="64"/>
      <c r="CZ36" s="64"/>
      <c r="DA36" s="64"/>
      <c r="DB36" s="64"/>
      <c r="DC36" s="64"/>
      <c r="DD36" s="64"/>
      <c r="DE36" s="64"/>
      <c r="DF36" s="64"/>
      <c r="DG36" s="64"/>
      <c r="DH36" s="64"/>
      <c r="DI36" s="64"/>
      <c r="DJ36" s="64"/>
      <c r="DK36" s="64"/>
      <c r="DL36" s="64"/>
      <c r="DM36" s="64"/>
      <c r="DN36" s="64"/>
      <c r="DO36" s="64"/>
      <c r="DP36" s="64"/>
      <c r="DQ36" s="64"/>
      <c r="DR36" s="64"/>
      <c r="DS36" s="64"/>
      <c r="DT36" s="64"/>
      <c r="DU36" s="64"/>
      <c r="DV36" s="64"/>
      <c r="DW36" s="64"/>
      <c r="DX36" s="64"/>
      <c r="DY36" s="64"/>
      <c r="DZ36" s="64"/>
      <c r="EA36" s="64"/>
      <c r="EB36" s="64"/>
      <c r="EC36" s="64"/>
      <c r="ED36" s="64"/>
      <c r="EE36" s="64"/>
      <c r="EF36" s="64"/>
      <c r="EG36" s="64"/>
      <c r="EH36" s="64"/>
      <c r="EI36" s="64"/>
      <c r="EJ36" s="64"/>
      <c r="EK36" s="64"/>
      <c r="EL36" s="64"/>
      <c r="EM36" s="64"/>
      <c r="EN36" s="64"/>
      <c r="EO36" s="64"/>
      <c r="EP36" s="64"/>
      <c r="EQ36" s="64"/>
      <c r="ER36" s="64"/>
      <c r="ES36" s="64"/>
      <c r="ET36" s="64"/>
      <c r="EU36" s="64"/>
      <c r="EV36" s="64"/>
      <c r="EW36" s="64"/>
      <c r="EX36" s="64"/>
      <c r="EY36" s="64"/>
      <c r="EZ36" s="64"/>
      <c r="FA36" s="64"/>
      <c r="FB36" s="64"/>
      <c r="FC36" s="64"/>
      <c r="FD36" s="64"/>
      <c r="FE36" s="64"/>
      <c r="FF36" s="64"/>
      <c r="FG36" s="64"/>
      <c r="FH36" s="64"/>
      <c r="FI36" s="64"/>
      <c r="FJ36" s="64"/>
      <c r="FK36" s="64"/>
      <c r="FL36" s="64"/>
      <c r="FM36" s="64"/>
      <c r="FN36" s="64"/>
      <c r="FO36" s="64"/>
      <c r="FP36" s="64"/>
      <c r="FQ36" s="64"/>
      <c r="FR36" s="64"/>
      <c r="FS36" s="64"/>
      <c r="FT36" s="64"/>
      <c r="FU36" s="64"/>
      <c r="FV36" s="64"/>
      <c r="FW36" s="64"/>
      <c r="FX36" s="64"/>
      <c r="FY36" s="64"/>
      <c r="FZ36" s="64"/>
      <c r="GA36" s="64"/>
      <c r="GB36" s="64"/>
      <c r="GC36" s="64"/>
      <c r="GD36" s="64"/>
      <c r="GE36" s="64"/>
      <c r="GF36" s="64"/>
      <c r="GG36" s="64"/>
      <c r="GH36" s="64"/>
      <c r="GI36" s="64"/>
      <c r="GJ36" s="64"/>
      <c r="GK36" s="64"/>
      <c r="GL36" s="64"/>
      <c r="GM36" s="64"/>
      <c r="GN36" s="64"/>
      <c r="GO36" s="64"/>
      <c r="GP36" s="64"/>
      <c r="GQ36" s="64"/>
      <c r="GR36" s="64"/>
      <c r="GS36" s="64"/>
      <c r="GT36" s="64"/>
      <c r="GU36" s="64"/>
      <c r="GV36" s="64"/>
      <c r="GW36" s="64"/>
      <c r="GX36" s="64"/>
      <c r="GY36" s="64"/>
      <c r="GZ36" s="64"/>
      <c r="HA36" s="64"/>
      <c r="HB36" s="64"/>
      <c r="HC36" s="64"/>
      <c r="HD36" s="64"/>
      <c r="HE36" s="64"/>
      <c r="HF36" s="64"/>
      <c r="HG36" s="64"/>
      <c r="HH36" s="64"/>
    </row>
    <row r="37" spans="1:216" ht="21.75" thickTop="1" thickBot="1" x14ac:dyDescent="0.35">
      <c r="A37" s="107"/>
      <c r="B37" s="87">
        <f>'[1]GUYOMAR  Florian'!B5</f>
        <v>0</v>
      </c>
      <c r="C37" s="88">
        <f>'[1]GUYOMAR  Florian'!C5</f>
        <v>0</v>
      </c>
      <c r="D37" s="89">
        <f t="shared" si="301"/>
        <v>2</v>
      </c>
      <c r="E37" s="90">
        <f t="shared" si="301"/>
        <v>0</v>
      </c>
      <c r="F37" s="90">
        <f t="shared" si="301"/>
        <v>0</v>
      </c>
      <c r="G37" s="91">
        <f t="shared" si="301"/>
        <v>0</v>
      </c>
      <c r="H37" s="91">
        <f t="shared" si="301"/>
        <v>0</v>
      </c>
      <c r="I37" s="91">
        <f t="shared" si="301"/>
        <v>0</v>
      </c>
      <c r="J37" s="91">
        <f t="shared" si="301"/>
        <v>0</v>
      </c>
      <c r="K37" s="91">
        <f t="shared" si="301"/>
        <v>0</v>
      </c>
      <c r="L37" s="92">
        <f t="shared" si="301"/>
        <v>0</v>
      </c>
      <c r="M37" s="93">
        <f t="shared" si="301"/>
        <v>16</v>
      </c>
      <c r="N37" s="94">
        <f t="shared" si="301"/>
        <v>0</v>
      </c>
      <c r="O37" s="95">
        <f t="shared" si="301"/>
        <v>0</v>
      </c>
      <c r="P37" s="95">
        <f t="shared" si="301"/>
        <v>0</v>
      </c>
      <c r="Q37" s="96">
        <f t="shared" si="301"/>
        <v>0</v>
      </c>
      <c r="R37" s="97">
        <f t="shared" si="301"/>
        <v>0</v>
      </c>
      <c r="S37" s="97">
        <f t="shared" si="301"/>
        <v>0</v>
      </c>
      <c r="T37" s="97">
        <f t="shared" si="302"/>
        <v>0</v>
      </c>
      <c r="U37" s="97">
        <f t="shared" si="302"/>
        <v>0</v>
      </c>
      <c r="V37" s="98">
        <f t="shared" si="302"/>
        <v>0</v>
      </c>
      <c r="W37" s="99">
        <f t="shared" si="302"/>
        <v>0</v>
      </c>
      <c r="X37" s="99">
        <f t="shared" si="302"/>
        <v>0</v>
      </c>
      <c r="Y37" s="99">
        <f t="shared" si="302"/>
        <v>0</v>
      </c>
      <c r="Z37" s="99">
        <f t="shared" si="302"/>
        <v>0</v>
      </c>
      <c r="AA37" s="99">
        <f t="shared" si="302"/>
        <v>0</v>
      </c>
      <c r="AB37" s="99">
        <f t="shared" si="302"/>
        <v>0</v>
      </c>
      <c r="AC37" s="99">
        <f t="shared" si="302"/>
        <v>0</v>
      </c>
      <c r="AD37" s="99">
        <f t="shared" si="302"/>
        <v>0</v>
      </c>
      <c r="AE37" s="100">
        <f t="shared" si="14"/>
        <v>0</v>
      </c>
      <c r="AF37" s="101" t="s">
        <v>13</v>
      </c>
      <c r="AG37" s="102">
        <f t="shared" si="303"/>
        <v>0</v>
      </c>
      <c r="AH37" s="103">
        <f t="shared" si="16"/>
        <v>0</v>
      </c>
      <c r="AI37" s="101" t="s">
        <v>13</v>
      </c>
      <c r="AJ37" s="104">
        <f t="shared" si="304"/>
        <v>0</v>
      </c>
      <c r="AK37" s="105">
        <f t="shared" si="212"/>
        <v>0</v>
      </c>
      <c r="AL37" s="101" t="s">
        <v>13</v>
      </c>
      <c r="AM37" s="102">
        <f t="shared" si="305"/>
        <v>0</v>
      </c>
      <c r="AN37" s="103">
        <f t="shared" si="20"/>
        <v>0</v>
      </c>
      <c r="AO37" s="101" t="s">
        <v>2</v>
      </c>
      <c r="AP37" s="104">
        <f t="shared" si="306"/>
        <v>0</v>
      </c>
      <c r="AQ37" s="105">
        <f t="shared" si="22"/>
        <v>0</v>
      </c>
      <c r="AR37" s="101" t="s">
        <v>13</v>
      </c>
      <c r="AS37" s="102">
        <f t="shared" si="307"/>
        <v>0</v>
      </c>
      <c r="AT37" s="103">
        <f t="shared" si="24"/>
        <v>0</v>
      </c>
      <c r="AU37" s="101" t="s">
        <v>2</v>
      </c>
      <c r="AV37" s="104">
        <f t="shared" si="308"/>
        <v>0</v>
      </c>
      <c r="AW37" s="105">
        <f t="shared" si="26"/>
        <v>0</v>
      </c>
      <c r="AX37" s="101" t="s">
        <v>13</v>
      </c>
      <c r="AY37" s="102">
        <f t="shared" si="309"/>
        <v>0</v>
      </c>
      <c r="AZ37" s="103">
        <f t="shared" si="28"/>
        <v>0</v>
      </c>
      <c r="BA37" s="101" t="s">
        <v>13</v>
      </c>
      <c r="BB37" s="104">
        <f t="shared" si="310"/>
        <v>0</v>
      </c>
      <c r="BC37" s="105">
        <f t="shared" si="30"/>
        <v>0</v>
      </c>
      <c r="BD37" s="101" t="s">
        <v>13</v>
      </c>
      <c r="BE37" s="102">
        <f t="shared" si="309"/>
        <v>0</v>
      </c>
      <c r="BF37" s="103">
        <f t="shared" si="31"/>
        <v>0</v>
      </c>
      <c r="BG37" s="101" t="s">
        <v>13</v>
      </c>
      <c r="BH37" s="104">
        <f t="shared" si="310"/>
        <v>0</v>
      </c>
      <c r="BI37" s="105">
        <f t="shared" si="32"/>
        <v>0</v>
      </c>
      <c r="BJ37" s="101" t="s">
        <v>13</v>
      </c>
      <c r="BK37" s="102">
        <f t="shared" ref="BK37" si="319">HLOOKUP(BJ37,VIENNOISERIES_PRIX,2,FALSE)</f>
        <v>0</v>
      </c>
      <c r="BL37" s="103">
        <f t="shared" si="34"/>
        <v>0</v>
      </c>
      <c r="BM37" s="101" t="s">
        <v>13</v>
      </c>
      <c r="BN37" s="104">
        <f t="shared" ref="BN37" si="320">HLOOKUP(BM37,VIENNOISERIES_PRIX,2,FALSE)</f>
        <v>0</v>
      </c>
      <c r="BO37" s="105">
        <f t="shared" si="36"/>
        <v>0</v>
      </c>
      <c r="BP37" s="101" t="s">
        <v>13</v>
      </c>
      <c r="BQ37" s="102">
        <f t="shared" ref="BQ37" si="321">HLOOKUP(BP37,VIENNOISERIES_PRIX,2,FALSE)</f>
        <v>0</v>
      </c>
      <c r="BR37" s="103">
        <f t="shared" si="38"/>
        <v>0</v>
      </c>
      <c r="BS37" s="101" t="s">
        <v>13</v>
      </c>
      <c r="BT37" s="104">
        <f t="shared" ref="BT37" si="322">HLOOKUP(BS37,VIENNOISERIES_PRIX,2,FALSE)</f>
        <v>0</v>
      </c>
      <c r="BU37" s="105">
        <f t="shared" si="40"/>
        <v>0</v>
      </c>
      <c r="BV37" s="101" t="s">
        <v>13</v>
      </c>
      <c r="BW37" s="102">
        <f t="shared" ref="BW37" si="323">HLOOKUP(BV37,VIENNOISERIES_PRIX,2,FALSE)</f>
        <v>0</v>
      </c>
      <c r="BX37" s="103">
        <f t="shared" si="42"/>
        <v>0</v>
      </c>
      <c r="BY37" s="101" t="s">
        <v>13</v>
      </c>
      <c r="BZ37" s="104">
        <f t="shared" ref="BZ37" si="324">HLOOKUP(BY37,VIENNOISERIES_PRIX,2,FALSE)</f>
        <v>0</v>
      </c>
      <c r="CA37" s="105">
        <f t="shared" si="44"/>
        <v>0</v>
      </c>
      <c r="CB37" s="101" t="s">
        <v>13</v>
      </c>
      <c r="CC37" s="102">
        <f t="shared" ref="CC37" si="325">HLOOKUP(CB37,VIENNOISERIES_PRIX,2,FALSE)</f>
        <v>0</v>
      </c>
      <c r="CD37" s="103">
        <f t="shared" si="46"/>
        <v>0</v>
      </c>
      <c r="CE37" s="101" t="s">
        <v>13</v>
      </c>
      <c r="CF37" s="104">
        <f t="shared" ref="CF37" si="326">HLOOKUP(CE37,VIENNOISERIES_PRIX,2,FALSE)</f>
        <v>0</v>
      </c>
      <c r="CG37" s="64"/>
      <c r="CH37" s="64"/>
      <c r="CI37" s="64"/>
      <c r="CJ37" s="64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4"/>
      <c r="CV37" s="64"/>
      <c r="CW37" s="64"/>
      <c r="CX37" s="64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4"/>
      <c r="DJ37" s="64"/>
      <c r="DK37" s="64"/>
      <c r="DL37" s="64"/>
      <c r="DM37" s="64"/>
      <c r="DN37" s="64"/>
      <c r="DO37" s="64"/>
      <c r="DP37" s="64"/>
      <c r="DQ37" s="64"/>
      <c r="DR37" s="64"/>
      <c r="DS37" s="64"/>
      <c r="DT37" s="64"/>
      <c r="DU37" s="64"/>
      <c r="DV37" s="64"/>
      <c r="DW37" s="64"/>
      <c r="DX37" s="64"/>
      <c r="DY37" s="64"/>
      <c r="DZ37" s="64"/>
      <c r="EA37" s="64"/>
      <c r="EB37" s="64"/>
      <c r="EC37" s="64"/>
      <c r="ED37" s="64"/>
      <c r="EE37" s="64"/>
      <c r="EF37" s="64"/>
      <c r="EG37" s="64"/>
      <c r="EH37" s="64"/>
      <c r="EI37" s="64"/>
      <c r="EJ37" s="64"/>
      <c r="EK37" s="64"/>
      <c r="EL37" s="64"/>
      <c r="EM37" s="64"/>
      <c r="EN37" s="64"/>
      <c r="EO37" s="64"/>
      <c r="EP37" s="64"/>
      <c r="EQ37" s="64"/>
      <c r="ER37" s="64"/>
      <c r="ES37" s="64"/>
      <c r="ET37" s="64"/>
      <c r="EU37" s="64"/>
      <c r="EV37" s="64"/>
      <c r="EW37" s="64"/>
      <c r="EX37" s="64"/>
      <c r="EY37" s="64"/>
      <c r="EZ37" s="64"/>
      <c r="FA37" s="64"/>
      <c r="FB37" s="64"/>
      <c r="FC37" s="64"/>
      <c r="FD37" s="64"/>
      <c r="FE37" s="64"/>
      <c r="FF37" s="64"/>
      <c r="FG37" s="64"/>
      <c r="FH37" s="64"/>
      <c r="FI37" s="64"/>
      <c r="FJ37" s="64"/>
      <c r="FK37" s="64"/>
      <c r="FL37" s="64"/>
      <c r="FM37" s="64"/>
      <c r="FN37" s="64"/>
      <c r="FO37" s="64"/>
      <c r="FP37" s="64"/>
      <c r="FQ37" s="64"/>
      <c r="FR37" s="64"/>
      <c r="FS37" s="64"/>
      <c r="FT37" s="64"/>
      <c r="FU37" s="64"/>
      <c r="FV37" s="64"/>
      <c r="FW37" s="64"/>
      <c r="FX37" s="64"/>
      <c r="FY37" s="64"/>
      <c r="FZ37" s="64"/>
      <c r="GA37" s="64"/>
      <c r="GB37" s="64"/>
      <c r="GC37" s="64"/>
      <c r="GD37" s="64"/>
      <c r="GE37" s="64"/>
      <c r="GF37" s="64"/>
      <c r="GG37" s="64"/>
      <c r="GH37" s="64"/>
      <c r="GI37" s="64"/>
      <c r="GJ37" s="64"/>
      <c r="GK37" s="64"/>
      <c r="GL37" s="64"/>
      <c r="GM37" s="64"/>
      <c r="GN37" s="64"/>
      <c r="GO37" s="64"/>
      <c r="GP37" s="64"/>
      <c r="GQ37" s="64"/>
      <c r="GR37" s="64"/>
      <c r="GS37" s="64"/>
      <c r="GT37" s="64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</row>
    <row r="38" spans="1:216" ht="21.75" thickTop="1" thickBot="1" x14ac:dyDescent="0.35">
      <c r="A38" s="107"/>
      <c r="B38" s="87">
        <f>'[1]HUVIER Maxence'!B4</f>
        <v>0</v>
      </c>
      <c r="C38" s="88">
        <f>'[1]HUVIER Maxence'!C4</f>
        <v>0</v>
      </c>
      <c r="D38" s="89">
        <f t="shared" si="301"/>
        <v>2</v>
      </c>
      <c r="E38" s="90">
        <f t="shared" si="301"/>
        <v>0</v>
      </c>
      <c r="F38" s="90">
        <f t="shared" si="301"/>
        <v>0</v>
      </c>
      <c r="G38" s="91">
        <f t="shared" si="301"/>
        <v>0</v>
      </c>
      <c r="H38" s="91">
        <f t="shared" si="301"/>
        <v>0</v>
      </c>
      <c r="I38" s="91">
        <f t="shared" si="301"/>
        <v>0</v>
      </c>
      <c r="J38" s="91">
        <f t="shared" si="301"/>
        <v>0</v>
      </c>
      <c r="K38" s="91">
        <f t="shared" si="301"/>
        <v>0</v>
      </c>
      <c r="L38" s="92">
        <f t="shared" si="301"/>
        <v>0</v>
      </c>
      <c r="M38" s="93">
        <f t="shared" si="301"/>
        <v>16</v>
      </c>
      <c r="N38" s="94">
        <f t="shared" si="301"/>
        <v>0</v>
      </c>
      <c r="O38" s="95">
        <f t="shared" si="301"/>
        <v>0</v>
      </c>
      <c r="P38" s="95">
        <f t="shared" si="301"/>
        <v>0</v>
      </c>
      <c r="Q38" s="96">
        <f t="shared" si="301"/>
        <v>0</v>
      </c>
      <c r="R38" s="97">
        <f t="shared" si="301"/>
        <v>0</v>
      </c>
      <c r="S38" s="97">
        <f t="shared" si="301"/>
        <v>0</v>
      </c>
      <c r="T38" s="97">
        <f t="shared" si="302"/>
        <v>0</v>
      </c>
      <c r="U38" s="97">
        <f t="shared" si="302"/>
        <v>0</v>
      </c>
      <c r="V38" s="98">
        <f t="shared" si="302"/>
        <v>0</v>
      </c>
      <c r="W38" s="99">
        <f t="shared" si="302"/>
        <v>0</v>
      </c>
      <c r="X38" s="99">
        <f t="shared" si="302"/>
        <v>0</v>
      </c>
      <c r="Y38" s="99">
        <f t="shared" si="302"/>
        <v>0</v>
      </c>
      <c r="Z38" s="99">
        <f t="shared" si="302"/>
        <v>0</v>
      </c>
      <c r="AA38" s="99">
        <f t="shared" si="302"/>
        <v>0</v>
      </c>
      <c r="AB38" s="99">
        <f t="shared" si="302"/>
        <v>0</v>
      </c>
      <c r="AC38" s="99">
        <f t="shared" si="302"/>
        <v>0</v>
      </c>
      <c r="AD38" s="99">
        <f t="shared" si="302"/>
        <v>0</v>
      </c>
      <c r="AE38" s="100">
        <f t="shared" si="14"/>
        <v>0</v>
      </c>
      <c r="AF38" s="101" t="s">
        <v>13</v>
      </c>
      <c r="AG38" s="102">
        <f t="shared" si="303"/>
        <v>0</v>
      </c>
      <c r="AH38" s="103">
        <f t="shared" si="16"/>
        <v>0</v>
      </c>
      <c r="AI38" s="101" t="s">
        <v>13</v>
      </c>
      <c r="AJ38" s="104">
        <f t="shared" si="304"/>
        <v>0</v>
      </c>
      <c r="AK38" s="105">
        <f t="shared" si="212"/>
        <v>0</v>
      </c>
      <c r="AL38" s="101" t="s">
        <v>13</v>
      </c>
      <c r="AM38" s="102">
        <f t="shared" si="305"/>
        <v>0</v>
      </c>
      <c r="AN38" s="103">
        <f t="shared" si="20"/>
        <v>0</v>
      </c>
      <c r="AO38" s="101" t="s">
        <v>2</v>
      </c>
      <c r="AP38" s="104">
        <f t="shared" si="306"/>
        <v>0</v>
      </c>
      <c r="AQ38" s="105">
        <f t="shared" si="22"/>
        <v>0</v>
      </c>
      <c r="AR38" s="101" t="s">
        <v>13</v>
      </c>
      <c r="AS38" s="102">
        <f t="shared" si="307"/>
        <v>0</v>
      </c>
      <c r="AT38" s="103">
        <f t="shared" si="24"/>
        <v>0</v>
      </c>
      <c r="AU38" s="101" t="s">
        <v>2</v>
      </c>
      <c r="AV38" s="104">
        <f t="shared" si="308"/>
        <v>0</v>
      </c>
      <c r="AW38" s="105">
        <f t="shared" si="26"/>
        <v>0</v>
      </c>
      <c r="AX38" s="101" t="s">
        <v>13</v>
      </c>
      <c r="AY38" s="102">
        <f t="shared" si="309"/>
        <v>0</v>
      </c>
      <c r="AZ38" s="103">
        <f t="shared" si="28"/>
        <v>0</v>
      </c>
      <c r="BA38" s="101" t="s">
        <v>13</v>
      </c>
      <c r="BB38" s="104">
        <f t="shared" si="310"/>
        <v>0</v>
      </c>
      <c r="BC38" s="105">
        <f t="shared" si="30"/>
        <v>0</v>
      </c>
      <c r="BD38" s="101" t="s">
        <v>13</v>
      </c>
      <c r="BE38" s="102">
        <f t="shared" si="309"/>
        <v>0</v>
      </c>
      <c r="BF38" s="103">
        <f t="shared" si="31"/>
        <v>0</v>
      </c>
      <c r="BG38" s="101" t="s">
        <v>13</v>
      </c>
      <c r="BH38" s="104">
        <f t="shared" si="310"/>
        <v>0</v>
      </c>
      <c r="BI38" s="105">
        <f t="shared" si="32"/>
        <v>0</v>
      </c>
      <c r="BJ38" s="101" t="s">
        <v>13</v>
      </c>
      <c r="BK38" s="102">
        <f t="shared" ref="BK38" si="327">HLOOKUP(BJ38,VIENNOISERIES_PRIX,2,FALSE)</f>
        <v>0</v>
      </c>
      <c r="BL38" s="103">
        <f t="shared" si="34"/>
        <v>0</v>
      </c>
      <c r="BM38" s="101" t="s">
        <v>13</v>
      </c>
      <c r="BN38" s="104">
        <f t="shared" ref="BN38" si="328">HLOOKUP(BM38,VIENNOISERIES_PRIX,2,FALSE)</f>
        <v>0</v>
      </c>
      <c r="BO38" s="105">
        <f t="shared" si="36"/>
        <v>0</v>
      </c>
      <c r="BP38" s="101" t="s">
        <v>13</v>
      </c>
      <c r="BQ38" s="102">
        <f t="shared" ref="BQ38" si="329">HLOOKUP(BP38,VIENNOISERIES_PRIX,2,FALSE)</f>
        <v>0</v>
      </c>
      <c r="BR38" s="103">
        <f t="shared" si="38"/>
        <v>0</v>
      </c>
      <c r="BS38" s="101" t="s">
        <v>13</v>
      </c>
      <c r="BT38" s="104">
        <f t="shared" ref="BT38" si="330">HLOOKUP(BS38,VIENNOISERIES_PRIX,2,FALSE)</f>
        <v>0</v>
      </c>
      <c r="BU38" s="105">
        <f t="shared" si="40"/>
        <v>0</v>
      </c>
      <c r="BV38" s="101" t="s">
        <v>13</v>
      </c>
      <c r="BW38" s="102">
        <f t="shared" ref="BW38" si="331">HLOOKUP(BV38,VIENNOISERIES_PRIX,2,FALSE)</f>
        <v>0</v>
      </c>
      <c r="BX38" s="103">
        <f t="shared" si="42"/>
        <v>0</v>
      </c>
      <c r="BY38" s="101" t="s">
        <v>13</v>
      </c>
      <c r="BZ38" s="104">
        <f t="shared" ref="BZ38" si="332">HLOOKUP(BY38,VIENNOISERIES_PRIX,2,FALSE)</f>
        <v>0</v>
      </c>
      <c r="CA38" s="105">
        <f t="shared" si="44"/>
        <v>0</v>
      </c>
      <c r="CB38" s="101" t="s">
        <v>13</v>
      </c>
      <c r="CC38" s="102">
        <f t="shared" ref="CC38" si="333">HLOOKUP(CB38,VIENNOISERIES_PRIX,2,FALSE)</f>
        <v>0</v>
      </c>
      <c r="CD38" s="103">
        <f t="shared" si="46"/>
        <v>0</v>
      </c>
      <c r="CE38" s="101" t="s">
        <v>13</v>
      </c>
      <c r="CF38" s="104">
        <f t="shared" ref="CF38" si="334">HLOOKUP(CE38,VIENNOISERIES_PRIX,2,FALSE)</f>
        <v>0</v>
      </c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  <c r="DT38" s="64"/>
      <c r="DU38" s="64"/>
      <c r="DV38" s="64"/>
      <c r="DW38" s="64"/>
      <c r="DX38" s="64"/>
      <c r="DY38" s="64"/>
      <c r="DZ38" s="64"/>
      <c r="EA38" s="64"/>
      <c r="EB38" s="64"/>
      <c r="EC38" s="64"/>
      <c r="ED38" s="64"/>
      <c r="EE38" s="64"/>
      <c r="EF38" s="64"/>
      <c r="EG38" s="64"/>
      <c r="EH38" s="64"/>
      <c r="EI38" s="64"/>
      <c r="EJ38" s="64"/>
      <c r="EK38" s="64"/>
      <c r="EL38" s="64"/>
      <c r="EM38" s="64"/>
      <c r="EN38" s="64"/>
      <c r="EO38" s="64"/>
      <c r="EP38" s="64"/>
      <c r="EQ38" s="64"/>
      <c r="ER38" s="64"/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64"/>
      <c r="FF38" s="64"/>
      <c r="FG38" s="64"/>
      <c r="FH38" s="64"/>
      <c r="FI38" s="64"/>
      <c r="FJ38" s="64"/>
      <c r="FK38" s="64"/>
      <c r="FL38" s="64"/>
      <c r="FM38" s="64"/>
      <c r="FN38" s="64"/>
      <c r="FO38" s="64"/>
      <c r="FP38" s="64"/>
      <c r="FQ38" s="64"/>
      <c r="FR38" s="64"/>
      <c r="FS38" s="64"/>
      <c r="FT38" s="64"/>
      <c r="FU38" s="64"/>
      <c r="FV38" s="64"/>
      <c r="FW38" s="64"/>
      <c r="FX38" s="64"/>
      <c r="FY38" s="64"/>
      <c r="FZ38" s="6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64"/>
      <c r="GT38" s="64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</row>
    <row r="39" spans="1:216" ht="21.75" thickTop="1" thickBot="1" x14ac:dyDescent="0.35">
      <c r="A39" s="107"/>
      <c r="B39" s="87">
        <f>'[1]KOUKOUI Aeriti'!B4</f>
        <v>0</v>
      </c>
      <c r="C39" s="88">
        <f>'[1]KOUKOUI Aeriti'!C4</f>
        <v>0</v>
      </c>
      <c r="D39" s="89">
        <f t="shared" si="301"/>
        <v>2</v>
      </c>
      <c r="E39" s="90">
        <f t="shared" si="301"/>
        <v>0</v>
      </c>
      <c r="F39" s="90">
        <f t="shared" si="301"/>
        <v>0</v>
      </c>
      <c r="G39" s="91">
        <f t="shared" si="301"/>
        <v>0</v>
      </c>
      <c r="H39" s="91">
        <f t="shared" si="301"/>
        <v>0</v>
      </c>
      <c r="I39" s="91">
        <f t="shared" si="301"/>
        <v>0</v>
      </c>
      <c r="J39" s="91">
        <f t="shared" si="301"/>
        <v>0</v>
      </c>
      <c r="K39" s="91">
        <f t="shared" si="301"/>
        <v>0</v>
      </c>
      <c r="L39" s="92">
        <f t="shared" si="301"/>
        <v>0</v>
      </c>
      <c r="M39" s="93">
        <f t="shared" si="301"/>
        <v>16</v>
      </c>
      <c r="N39" s="94">
        <f t="shared" si="301"/>
        <v>0</v>
      </c>
      <c r="O39" s="95">
        <f t="shared" si="301"/>
        <v>0</v>
      </c>
      <c r="P39" s="95">
        <f t="shared" si="301"/>
        <v>0</v>
      </c>
      <c r="Q39" s="96">
        <f t="shared" si="301"/>
        <v>0</v>
      </c>
      <c r="R39" s="97">
        <f t="shared" si="301"/>
        <v>0</v>
      </c>
      <c r="S39" s="97">
        <f t="shared" si="301"/>
        <v>0</v>
      </c>
      <c r="T39" s="97">
        <f t="shared" si="302"/>
        <v>0</v>
      </c>
      <c r="U39" s="97">
        <f t="shared" si="302"/>
        <v>0</v>
      </c>
      <c r="V39" s="98">
        <f t="shared" si="302"/>
        <v>0</v>
      </c>
      <c r="W39" s="99">
        <f t="shared" si="302"/>
        <v>0</v>
      </c>
      <c r="X39" s="99">
        <f t="shared" si="302"/>
        <v>0</v>
      </c>
      <c r="Y39" s="99">
        <f t="shared" si="302"/>
        <v>0</v>
      </c>
      <c r="Z39" s="99">
        <f t="shared" si="302"/>
        <v>0</v>
      </c>
      <c r="AA39" s="99">
        <f t="shared" si="302"/>
        <v>0</v>
      </c>
      <c r="AB39" s="99">
        <f t="shared" si="302"/>
        <v>0</v>
      </c>
      <c r="AC39" s="99">
        <f t="shared" si="302"/>
        <v>0</v>
      </c>
      <c r="AD39" s="99">
        <f t="shared" si="302"/>
        <v>0</v>
      </c>
      <c r="AE39" s="100">
        <f t="shared" si="14"/>
        <v>0</v>
      </c>
      <c r="AF39" s="101" t="s">
        <v>13</v>
      </c>
      <c r="AG39" s="102">
        <f t="shared" si="303"/>
        <v>0</v>
      </c>
      <c r="AH39" s="103">
        <f t="shared" si="16"/>
        <v>0</v>
      </c>
      <c r="AI39" s="101" t="s">
        <v>13</v>
      </c>
      <c r="AJ39" s="104">
        <f t="shared" si="304"/>
        <v>0</v>
      </c>
      <c r="AK39" s="105">
        <f t="shared" si="212"/>
        <v>0</v>
      </c>
      <c r="AL39" s="101" t="s">
        <v>13</v>
      </c>
      <c r="AM39" s="102">
        <f t="shared" si="305"/>
        <v>0</v>
      </c>
      <c r="AN39" s="103">
        <f t="shared" si="20"/>
        <v>0</v>
      </c>
      <c r="AO39" s="101" t="s">
        <v>2</v>
      </c>
      <c r="AP39" s="104">
        <f t="shared" si="306"/>
        <v>0</v>
      </c>
      <c r="AQ39" s="105">
        <f t="shared" si="22"/>
        <v>0</v>
      </c>
      <c r="AR39" s="101" t="s">
        <v>13</v>
      </c>
      <c r="AS39" s="102">
        <f t="shared" si="307"/>
        <v>0</v>
      </c>
      <c r="AT39" s="103">
        <f t="shared" si="24"/>
        <v>0</v>
      </c>
      <c r="AU39" s="101" t="s">
        <v>2</v>
      </c>
      <c r="AV39" s="104">
        <f t="shared" si="308"/>
        <v>0</v>
      </c>
      <c r="AW39" s="105">
        <f t="shared" si="26"/>
        <v>0</v>
      </c>
      <c r="AX39" s="101" t="s">
        <v>13</v>
      </c>
      <c r="AY39" s="102">
        <f t="shared" si="309"/>
        <v>0</v>
      </c>
      <c r="AZ39" s="103">
        <f t="shared" si="28"/>
        <v>0</v>
      </c>
      <c r="BA39" s="101" t="s">
        <v>13</v>
      </c>
      <c r="BB39" s="104">
        <f t="shared" si="310"/>
        <v>0</v>
      </c>
      <c r="BC39" s="105">
        <f t="shared" si="30"/>
        <v>0</v>
      </c>
      <c r="BD39" s="101" t="s">
        <v>13</v>
      </c>
      <c r="BE39" s="102">
        <f t="shared" si="309"/>
        <v>0</v>
      </c>
      <c r="BF39" s="103">
        <f t="shared" si="31"/>
        <v>0</v>
      </c>
      <c r="BG39" s="101" t="s">
        <v>13</v>
      </c>
      <c r="BH39" s="104">
        <f t="shared" si="310"/>
        <v>0</v>
      </c>
      <c r="BI39" s="105">
        <f t="shared" si="32"/>
        <v>0</v>
      </c>
      <c r="BJ39" s="101" t="s">
        <v>13</v>
      </c>
      <c r="BK39" s="102">
        <f t="shared" ref="BK39" si="335">HLOOKUP(BJ39,VIENNOISERIES_PRIX,2,FALSE)</f>
        <v>0</v>
      </c>
      <c r="BL39" s="103">
        <f t="shared" si="34"/>
        <v>0</v>
      </c>
      <c r="BM39" s="101" t="s">
        <v>13</v>
      </c>
      <c r="BN39" s="104">
        <f t="shared" ref="BN39" si="336">HLOOKUP(BM39,VIENNOISERIES_PRIX,2,FALSE)</f>
        <v>0</v>
      </c>
      <c r="BO39" s="105">
        <f t="shared" si="36"/>
        <v>0</v>
      </c>
      <c r="BP39" s="101" t="s">
        <v>13</v>
      </c>
      <c r="BQ39" s="102">
        <f t="shared" ref="BQ39" si="337">HLOOKUP(BP39,VIENNOISERIES_PRIX,2,FALSE)</f>
        <v>0</v>
      </c>
      <c r="BR39" s="103">
        <f t="shared" si="38"/>
        <v>0</v>
      </c>
      <c r="BS39" s="101" t="s">
        <v>13</v>
      </c>
      <c r="BT39" s="104">
        <f t="shared" ref="BT39" si="338">HLOOKUP(BS39,VIENNOISERIES_PRIX,2,FALSE)</f>
        <v>0</v>
      </c>
      <c r="BU39" s="105">
        <f t="shared" si="40"/>
        <v>0</v>
      </c>
      <c r="BV39" s="101" t="s">
        <v>13</v>
      </c>
      <c r="BW39" s="102">
        <f t="shared" ref="BW39" si="339">HLOOKUP(BV39,VIENNOISERIES_PRIX,2,FALSE)</f>
        <v>0</v>
      </c>
      <c r="BX39" s="103">
        <f t="shared" si="42"/>
        <v>0</v>
      </c>
      <c r="BY39" s="101" t="s">
        <v>13</v>
      </c>
      <c r="BZ39" s="104">
        <f t="shared" ref="BZ39" si="340">HLOOKUP(BY39,VIENNOISERIES_PRIX,2,FALSE)</f>
        <v>0</v>
      </c>
      <c r="CA39" s="105">
        <f t="shared" si="44"/>
        <v>0</v>
      </c>
      <c r="CB39" s="101" t="s">
        <v>13</v>
      </c>
      <c r="CC39" s="102">
        <f t="shared" ref="CC39" si="341">HLOOKUP(CB39,VIENNOISERIES_PRIX,2,FALSE)</f>
        <v>0</v>
      </c>
      <c r="CD39" s="103">
        <f t="shared" si="46"/>
        <v>0</v>
      </c>
      <c r="CE39" s="101" t="s">
        <v>13</v>
      </c>
      <c r="CF39" s="104">
        <f t="shared" ref="CF39" si="342">HLOOKUP(CE39,VIENNOISERIES_PRIX,2,FALSE)</f>
        <v>0</v>
      </c>
      <c r="CG39" s="64"/>
      <c r="CH39" s="64"/>
      <c r="CI39" s="64"/>
      <c r="CJ39" s="64"/>
      <c r="CK39" s="64"/>
      <c r="CL39" s="64"/>
      <c r="CM39" s="64"/>
      <c r="CN39" s="64"/>
      <c r="CO39" s="64"/>
      <c r="CP39" s="64"/>
      <c r="CQ39" s="64"/>
      <c r="CR39" s="64"/>
      <c r="CS39" s="64"/>
      <c r="CT39" s="64"/>
      <c r="CU39" s="64"/>
      <c r="CV39" s="64"/>
      <c r="CW39" s="64"/>
      <c r="CX39" s="64"/>
      <c r="CY39" s="64"/>
      <c r="CZ39" s="64"/>
      <c r="DA39" s="64"/>
      <c r="DB39" s="64"/>
      <c r="DC39" s="64"/>
      <c r="DD39" s="64"/>
      <c r="DE39" s="64"/>
      <c r="DF39" s="64"/>
      <c r="DG39" s="64"/>
      <c r="DH39" s="64"/>
      <c r="DI39" s="64"/>
      <c r="DJ39" s="64"/>
      <c r="DK39" s="64"/>
      <c r="DL39" s="64"/>
      <c r="DM39" s="64"/>
      <c r="DN39" s="64"/>
      <c r="DO39" s="64"/>
      <c r="DP39" s="64"/>
      <c r="DQ39" s="64"/>
      <c r="DR39" s="64"/>
      <c r="DS39" s="64"/>
      <c r="DT39" s="64"/>
      <c r="DU39" s="64"/>
      <c r="DV39" s="64"/>
      <c r="DW39" s="64"/>
      <c r="DX39" s="64"/>
      <c r="DY39" s="64"/>
      <c r="DZ39" s="64"/>
      <c r="EA39" s="64"/>
      <c r="EB39" s="64"/>
      <c r="EC39" s="64"/>
      <c r="ED39" s="64"/>
      <c r="EE39" s="64"/>
      <c r="EF39" s="64"/>
      <c r="EG39" s="64"/>
      <c r="EH39" s="64"/>
      <c r="EI39" s="64"/>
      <c r="EJ39" s="64"/>
      <c r="EK39" s="64"/>
      <c r="EL39" s="64"/>
      <c r="EM39" s="64"/>
      <c r="EN39" s="64"/>
      <c r="EO39" s="64"/>
      <c r="EP39" s="64"/>
      <c r="EQ39" s="64"/>
      <c r="ER39" s="64"/>
      <c r="ES39" s="64"/>
      <c r="ET39" s="64"/>
      <c r="EU39" s="64"/>
      <c r="EV39" s="64"/>
      <c r="EW39" s="64"/>
      <c r="EX39" s="64"/>
      <c r="EY39" s="64"/>
      <c r="EZ39" s="64"/>
      <c r="FA39" s="64"/>
      <c r="FB39" s="64"/>
      <c r="FC39" s="64"/>
      <c r="FD39" s="64"/>
      <c r="FE39" s="64"/>
      <c r="FF39" s="64"/>
      <c r="FG39" s="64"/>
      <c r="FH39" s="64"/>
      <c r="FI39" s="64"/>
      <c r="FJ39" s="64"/>
      <c r="FK39" s="64"/>
      <c r="FL39" s="64"/>
      <c r="FM39" s="64"/>
      <c r="FN39" s="64"/>
      <c r="FO39" s="64"/>
      <c r="FP39" s="64"/>
      <c r="FQ39" s="64"/>
      <c r="FR39" s="64"/>
      <c r="FS39" s="64"/>
      <c r="FT39" s="64"/>
      <c r="FU39" s="64"/>
      <c r="FV39" s="64"/>
      <c r="FW39" s="64"/>
      <c r="FX39" s="64"/>
      <c r="FY39" s="64"/>
      <c r="FZ39" s="64"/>
      <c r="GA39" s="64"/>
      <c r="GB39" s="64"/>
      <c r="GC39" s="64"/>
      <c r="GD39" s="64"/>
      <c r="GE39" s="64"/>
      <c r="GF39" s="64"/>
      <c r="GG39" s="64"/>
      <c r="GH39" s="64"/>
      <c r="GI39" s="64"/>
      <c r="GJ39" s="64"/>
      <c r="GK39" s="64"/>
      <c r="GL39" s="64"/>
      <c r="GM39" s="64"/>
      <c r="GN39" s="64"/>
      <c r="GO39" s="64"/>
      <c r="GP39" s="64"/>
      <c r="GQ39" s="64"/>
      <c r="GR39" s="64"/>
      <c r="GS39" s="64"/>
      <c r="GT39" s="64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</row>
    <row r="40" spans="1:216" ht="21.75" thickTop="1" thickBot="1" x14ac:dyDescent="0.35">
      <c r="A40" s="107"/>
      <c r="B40" s="87">
        <f>'[1]LAFFUT Gerome'!B4</f>
        <v>0</v>
      </c>
      <c r="C40" s="88">
        <f>'[1]LAFFUT Gerome'!C4</f>
        <v>0</v>
      </c>
      <c r="D40" s="89">
        <f t="shared" si="301"/>
        <v>2</v>
      </c>
      <c r="E40" s="90">
        <f t="shared" si="301"/>
        <v>0</v>
      </c>
      <c r="F40" s="90">
        <f t="shared" si="301"/>
        <v>0</v>
      </c>
      <c r="G40" s="91">
        <f t="shared" si="301"/>
        <v>0</v>
      </c>
      <c r="H40" s="91">
        <f t="shared" si="301"/>
        <v>0</v>
      </c>
      <c r="I40" s="91">
        <f t="shared" si="301"/>
        <v>0</v>
      </c>
      <c r="J40" s="91">
        <f t="shared" si="301"/>
        <v>0</v>
      </c>
      <c r="K40" s="91">
        <f t="shared" si="301"/>
        <v>0</v>
      </c>
      <c r="L40" s="92">
        <f t="shared" si="301"/>
        <v>0</v>
      </c>
      <c r="M40" s="93">
        <f t="shared" si="301"/>
        <v>16</v>
      </c>
      <c r="N40" s="94">
        <f t="shared" si="301"/>
        <v>0</v>
      </c>
      <c r="O40" s="95">
        <f t="shared" si="301"/>
        <v>0</v>
      </c>
      <c r="P40" s="95">
        <f t="shared" si="301"/>
        <v>0</v>
      </c>
      <c r="Q40" s="96">
        <f t="shared" si="301"/>
        <v>0</v>
      </c>
      <c r="R40" s="97">
        <f t="shared" si="301"/>
        <v>0</v>
      </c>
      <c r="S40" s="97">
        <f t="shared" si="301"/>
        <v>0</v>
      </c>
      <c r="T40" s="97">
        <f t="shared" si="302"/>
        <v>0</v>
      </c>
      <c r="U40" s="97">
        <f t="shared" si="302"/>
        <v>0</v>
      </c>
      <c r="V40" s="98">
        <f t="shared" si="302"/>
        <v>0</v>
      </c>
      <c r="W40" s="99">
        <f t="shared" si="302"/>
        <v>0</v>
      </c>
      <c r="X40" s="99">
        <f t="shared" si="302"/>
        <v>0</v>
      </c>
      <c r="Y40" s="99">
        <f t="shared" si="302"/>
        <v>0</v>
      </c>
      <c r="Z40" s="99">
        <f t="shared" si="302"/>
        <v>0</v>
      </c>
      <c r="AA40" s="99">
        <f t="shared" si="302"/>
        <v>0</v>
      </c>
      <c r="AB40" s="99">
        <f t="shared" si="302"/>
        <v>0</v>
      </c>
      <c r="AC40" s="99">
        <f t="shared" si="302"/>
        <v>0</v>
      </c>
      <c r="AD40" s="99">
        <f t="shared" si="302"/>
        <v>0</v>
      </c>
      <c r="AE40" s="100">
        <f t="shared" si="14"/>
        <v>0</v>
      </c>
      <c r="AF40" s="101" t="s">
        <v>13</v>
      </c>
      <c r="AG40" s="102">
        <f t="shared" si="303"/>
        <v>0</v>
      </c>
      <c r="AH40" s="103">
        <f t="shared" si="16"/>
        <v>0</v>
      </c>
      <c r="AI40" s="101" t="s">
        <v>13</v>
      </c>
      <c r="AJ40" s="104">
        <f t="shared" si="304"/>
        <v>0</v>
      </c>
      <c r="AK40" s="105">
        <f t="shared" si="212"/>
        <v>0</v>
      </c>
      <c r="AL40" s="101" t="s">
        <v>13</v>
      </c>
      <c r="AM40" s="102">
        <f t="shared" si="305"/>
        <v>0</v>
      </c>
      <c r="AN40" s="103">
        <f t="shared" si="20"/>
        <v>0</v>
      </c>
      <c r="AO40" s="101" t="s">
        <v>2</v>
      </c>
      <c r="AP40" s="104">
        <f t="shared" si="306"/>
        <v>0</v>
      </c>
      <c r="AQ40" s="105">
        <f t="shared" si="22"/>
        <v>0</v>
      </c>
      <c r="AR40" s="101" t="s">
        <v>13</v>
      </c>
      <c r="AS40" s="102">
        <f t="shared" si="307"/>
        <v>0</v>
      </c>
      <c r="AT40" s="103">
        <f t="shared" si="24"/>
        <v>0</v>
      </c>
      <c r="AU40" s="101" t="s">
        <v>2</v>
      </c>
      <c r="AV40" s="104">
        <f t="shared" si="308"/>
        <v>0</v>
      </c>
      <c r="AW40" s="105">
        <f t="shared" si="26"/>
        <v>0</v>
      </c>
      <c r="AX40" s="101" t="s">
        <v>13</v>
      </c>
      <c r="AY40" s="102">
        <f t="shared" si="309"/>
        <v>0</v>
      </c>
      <c r="AZ40" s="103">
        <f t="shared" si="28"/>
        <v>0</v>
      </c>
      <c r="BA40" s="101" t="s">
        <v>13</v>
      </c>
      <c r="BB40" s="104">
        <f t="shared" si="310"/>
        <v>0</v>
      </c>
      <c r="BC40" s="105">
        <f t="shared" si="30"/>
        <v>0</v>
      </c>
      <c r="BD40" s="101" t="s">
        <v>13</v>
      </c>
      <c r="BE40" s="102">
        <f t="shared" si="309"/>
        <v>0</v>
      </c>
      <c r="BF40" s="103">
        <f t="shared" si="31"/>
        <v>0</v>
      </c>
      <c r="BG40" s="101" t="s">
        <v>13</v>
      </c>
      <c r="BH40" s="104">
        <f t="shared" si="310"/>
        <v>0</v>
      </c>
      <c r="BI40" s="105">
        <f t="shared" si="32"/>
        <v>0</v>
      </c>
      <c r="BJ40" s="101" t="s">
        <v>13</v>
      </c>
      <c r="BK40" s="102">
        <f t="shared" ref="BK40" si="343">HLOOKUP(BJ40,VIENNOISERIES_PRIX,2,FALSE)</f>
        <v>0</v>
      </c>
      <c r="BL40" s="103">
        <f t="shared" si="34"/>
        <v>0</v>
      </c>
      <c r="BM40" s="101" t="s">
        <v>13</v>
      </c>
      <c r="BN40" s="104">
        <f t="shared" ref="BN40" si="344">HLOOKUP(BM40,VIENNOISERIES_PRIX,2,FALSE)</f>
        <v>0</v>
      </c>
      <c r="BO40" s="105">
        <f t="shared" si="36"/>
        <v>0</v>
      </c>
      <c r="BP40" s="101" t="s">
        <v>13</v>
      </c>
      <c r="BQ40" s="102">
        <f t="shared" ref="BQ40" si="345">HLOOKUP(BP40,VIENNOISERIES_PRIX,2,FALSE)</f>
        <v>0</v>
      </c>
      <c r="BR40" s="103">
        <f t="shared" si="38"/>
        <v>0</v>
      </c>
      <c r="BS40" s="101" t="s">
        <v>13</v>
      </c>
      <c r="BT40" s="104">
        <f t="shared" ref="BT40" si="346">HLOOKUP(BS40,VIENNOISERIES_PRIX,2,FALSE)</f>
        <v>0</v>
      </c>
      <c r="BU40" s="105">
        <f t="shared" si="40"/>
        <v>0</v>
      </c>
      <c r="BV40" s="101" t="s">
        <v>13</v>
      </c>
      <c r="BW40" s="102">
        <f t="shared" ref="BW40" si="347">HLOOKUP(BV40,VIENNOISERIES_PRIX,2,FALSE)</f>
        <v>0</v>
      </c>
      <c r="BX40" s="103">
        <f t="shared" si="42"/>
        <v>0</v>
      </c>
      <c r="BY40" s="101" t="s">
        <v>13</v>
      </c>
      <c r="BZ40" s="104">
        <f t="shared" ref="BZ40" si="348">HLOOKUP(BY40,VIENNOISERIES_PRIX,2,FALSE)</f>
        <v>0</v>
      </c>
      <c r="CA40" s="105">
        <f t="shared" si="44"/>
        <v>0</v>
      </c>
      <c r="CB40" s="101" t="s">
        <v>13</v>
      </c>
      <c r="CC40" s="102">
        <f t="shared" ref="CC40" si="349">HLOOKUP(CB40,VIENNOISERIES_PRIX,2,FALSE)</f>
        <v>0</v>
      </c>
      <c r="CD40" s="103">
        <f t="shared" si="46"/>
        <v>0</v>
      </c>
      <c r="CE40" s="101" t="s">
        <v>13</v>
      </c>
      <c r="CF40" s="104">
        <f t="shared" ref="CF40" si="350">HLOOKUP(CE40,VIENNOISERIES_PRIX,2,FALSE)</f>
        <v>0</v>
      </c>
      <c r="CG40" s="64"/>
      <c r="CH40" s="64"/>
      <c r="CI40" s="64"/>
      <c r="CJ40" s="64"/>
      <c r="CK40" s="64"/>
      <c r="CL40" s="64"/>
      <c r="CM40" s="64"/>
      <c r="CN40" s="64"/>
      <c r="CO40" s="64"/>
      <c r="CP40" s="64"/>
      <c r="CQ40" s="64"/>
      <c r="CR40" s="64"/>
      <c r="CS40" s="64"/>
      <c r="CT40" s="64"/>
      <c r="CU40" s="64"/>
      <c r="CV40" s="64"/>
      <c r="CW40" s="64"/>
      <c r="CX40" s="64"/>
      <c r="CY40" s="64"/>
      <c r="CZ40" s="64"/>
      <c r="DA40" s="64"/>
      <c r="DB40" s="64"/>
      <c r="DC40" s="64"/>
      <c r="DD40" s="64"/>
      <c r="DE40" s="64"/>
      <c r="DF40" s="64"/>
      <c r="DG40" s="64"/>
      <c r="DH40" s="64"/>
      <c r="DI40" s="64"/>
      <c r="DJ40" s="64"/>
      <c r="DK40" s="64"/>
      <c r="DL40" s="64"/>
      <c r="DM40" s="64"/>
      <c r="DN40" s="64"/>
      <c r="DO40" s="64"/>
      <c r="DP40" s="64"/>
      <c r="DQ40" s="64"/>
      <c r="DR40" s="64"/>
      <c r="DS40" s="64"/>
      <c r="DT40" s="64"/>
      <c r="DU40" s="64"/>
      <c r="DV40" s="64"/>
      <c r="DW40" s="64"/>
      <c r="DX40" s="64"/>
      <c r="DY40" s="64"/>
      <c r="DZ40" s="64"/>
      <c r="EA40" s="64"/>
      <c r="EB40" s="64"/>
      <c r="EC40" s="64"/>
      <c r="ED40" s="64"/>
      <c r="EE40" s="64"/>
      <c r="EF40" s="64"/>
      <c r="EG40" s="64"/>
      <c r="EH40" s="64"/>
      <c r="EI40" s="64"/>
      <c r="EJ40" s="64"/>
      <c r="EK40" s="64"/>
      <c r="EL40" s="64"/>
      <c r="EM40" s="64"/>
      <c r="EN40" s="64"/>
      <c r="EO40" s="64"/>
      <c r="EP40" s="64"/>
      <c r="EQ40" s="64"/>
      <c r="ER40" s="64"/>
      <c r="ES40" s="64"/>
      <c r="ET40" s="64"/>
      <c r="EU40" s="64"/>
      <c r="EV40" s="64"/>
      <c r="EW40" s="64"/>
      <c r="EX40" s="64"/>
      <c r="EY40" s="64"/>
      <c r="EZ40" s="64"/>
      <c r="FA40" s="64"/>
      <c r="FB40" s="64"/>
      <c r="FC40" s="64"/>
      <c r="FD40" s="64"/>
      <c r="FE40" s="64"/>
      <c r="FF40" s="64"/>
      <c r="FG40" s="64"/>
      <c r="FH40" s="64"/>
      <c r="FI40" s="64"/>
      <c r="FJ40" s="64"/>
      <c r="FK40" s="64"/>
      <c r="FL40" s="64"/>
      <c r="FM40" s="64"/>
      <c r="FN40" s="64"/>
      <c r="FO40" s="64"/>
      <c r="FP40" s="64"/>
      <c r="FQ40" s="64"/>
      <c r="FR40" s="64"/>
      <c r="FS40" s="64"/>
      <c r="FT40" s="64"/>
      <c r="FU40" s="64"/>
      <c r="FV40" s="64"/>
      <c r="FW40" s="64"/>
      <c r="FX40" s="64"/>
      <c r="FY40" s="64"/>
      <c r="FZ40" s="64"/>
      <c r="GA40" s="64"/>
      <c r="GB40" s="64"/>
      <c r="GC40" s="64"/>
      <c r="GD40" s="64"/>
      <c r="GE40" s="64"/>
      <c r="GF40" s="64"/>
      <c r="GG40" s="64"/>
      <c r="GH40" s="64"/>
      <c r="GI40" s="64"/>
      <c r="GJ40" s="64"/>
      <c r="GK40" s="64"/>
      <c r="GL40" s="64"/>
      <c r="GM40" s="64"/>
      <c r="GN40" s="64"/>
      <c r="GO40" s="64"/>
      <c r="GP40" s="64"/>
      <c r="GQ40" s="64"/>
      <c r="GR40" s="64"/>
      <c r="GS40" s="64"/>
      <c r="GT40" s="64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</row>
    <row r="41" spans="1:216" ht="21.75" thickTop="1" thickBot="1" x14ac:dyDescent="0.35">
      <c r="A41" s="107"/>
      <c r="B41" s="87">
        <f>'[1]LEBRUN Thomas'!B4</f>
        <v>0</v>
      </c>
      <c r="C41" s="88">
        <f>'[1]LEBRUN Thomas'!C4</f>
        <v>0</v>
      </c>
      <c r="D41" s="89">
        <f t="shared" si="301"/>
        <v>2</v>
      </c>
      <c r="E41" s="90">
        <f t="shared" si="301"/>
        <v>0</v>
      </c>
      <c r="F41" s="90">
        <f t="shared" si="301"/>
        <v>0</v>
      </c>
      <c r="G41" s="91">
        <f t="shared" si="301"/>
        <v>0</v>
      </c>
      <c r="H41" s="91">
        <f t="shared" si="301"/>
        <v>0</v>
      </c>
      <c r="I41" s="91">
        <f t="shared" si="301"/>
        <v>0</v>
      </c>
      <c r="J41" s="91">
        <f t="shared" si="301"/>
        <v>0</v>
      </c>
      <c r="K41" s="91">
        <f t="shared" si="301"/>
        <v>0</v>
      </c>
      <c r="L41" s="92">
        <f t="shared" si="301"/>
        <v>0</v>
      </c>
      <c r="M41" s="93">
        <f t="shared" si="301"/>
        <v>16</v>
      </c>
      <c r="N41" s="94">
        <f t="shared" si="301"/>
        <v>0</v>
      </c>
      <c r="O41" s="95">
        <f t="shared" si="301"/>
        <v>0</v>
      </c>
      <c r="P41" s="95">
        <f t="shared" si="301"/>
        <v>0</v>
      </c>
      <c r="Q41" s="96">
        <f t="shared" si="301"/>
        <v>0</v>
      </c>
      <c r="R41" s="97">
        <f t="shared" si="301"/>
        <v>0</v>
      </c>
      <c r="S41" s="97">
        <f t="shared" si="301"/>
        <v>0</v>
      </c>
      <c r="T41" s="97">
        <f t="shared" si="302"/>
        <v>0</v>
      </c>
      <c r="U41" s="97">
        <f t="shared" si="302"/>
        <v>0</v>
      </c>
      <c r="V41" s="98">
        <f t="shared" si="302"/>
        <v>0</v>
      </c>
      <c r="W41" s="99">
        <f t="shared" si="302"/>
        <v>0</v>
      </c>
      <c r="X41" s="99">
        <f t="shared" si="302"/>
        <v>0</v>
      </c>
      <c r="Y41" s="99">
        <f t="shared" si="302"/>
        <v>0</v>
      </c>
      <c r="Z41" s="99">
        <f t="shared" si="302"/>
        <v>0</v>
      </c>
      <c r="AA41" s="99">
        <f t="shared" si="302"/>
        <v>0</v>
      </c>
      <c r="AB41" s="99">
        <f t="shared" si="302"/>
        <v>0</v>
      </c>
      <c r="AC41" s="99">
        <f t="shared" si="302"/>
        <v>0</v>
      </c>
      <c r="AD41" s="99">
        <f t="shared" si="302"/>
        <v>0</v>
      </c>
      <c r="AE41" s="100">
        <f t="shared" si="14"/>
        <v>0</v>
      </c>
      <c r="AF41" s="101" t="s">
        <v>13</v>
      </c>
      <c r="AG41" s="102">
        <f t="shared" si="303"/>
        <v>0</v>
      </c>
      <c r="AH41" s="103">
        <f t="shared" si="16"/>
        <v>0</v>
      </c>
      <c r="AI41" s="101" t="s">
        <v>13</v>
      </c>
      <c r="AJ41" s="104">
        <f t="shared" si="304"/>
        <v>0</v>
      </c>
      <c r="AK41" s="105">
        <f t="shared" si="212"/>
        <v>0</v>
      </c>
      <c r="AL41" s="101" t="s">
        <v>13</v>
      </c>
      <c r="AM41" s="102">
        <f t="shared" si="305"/>
        <v>0</v>
      </c>
      <c r="AN41" s="103">
        <f t="shared" si="20"/>
        <v>0</v>
      </c>
      <c r="AO41" s="101" t="s">
        <v>2</v>
      </c>
      <c r="AP41" s="104">
        <f t="shared" si="306"/>
        <v>0</v>
      </c>
      <c r="AQ41" s="105">
        <f t="shared" si="22"/>
        <v>0</v>
      </c>
      <c r="AR41" s="101" t="s">
        <v>13</v>
      </c>
      <c r="AS41" s="102">
        <f t="shared" si="307"/>
        <v>0</v>
      </c>
      <c r="AT41" s="103">
        <f t="shared" si="24"/>
        <v>0</v>
      </c>
      <c r="AU41" s="101" t="s">
        <v>2</v>
      </c>
      <c r="AV41" s="104">
        <f t="shared" si="308"/>
        <v>0</v>
      </c>
      <c r="AW41" s="105">
        <f t="shared" si="26"/>
        <v>0</v>
      </c>
      <c r="AX41" s="101" t="s">
        <v>13</v>
      </c>
      <c r="AY41" s="102">
        <f t="shared" si="309"/>
        <v>0</v>
      </c>
      <c r="AZ41" s="103">
        <f t="shared" si="28"/>
        <v>0</v>
      </c>
      <c r="BA41" s="101" t="s">
        <v>13</v>
      </c>
      <c r="BB41" s="104">
        <f t="shared" si="310"/>
        <v>0</v>
      </c>
      <c r="BC41" s="105">
        <f t="shared" si="30"/>
        <v>0</v>
      </c>
      <c r="BD41" s="101" t="s">
        <v>13</v>
      </c>
      <c r="BE41" s="102">
        <f t="shared" si="309"/>
        <v>0</v>
      </c>
      <c r="BF41" s="103">
        <f t="shared" si="31"/>
        <v>0</v>
      </c>
      <c r="BG41" s="101" t="s">
        <v>13</v>
      </c>
      <c r="BH41" s="104">
        <f t="shared" si="310"/>
        <v>0</v>
      </c>
      <c r="BI41" s="105">
        <f t="shared" si="32"/>
        <v>0</v>
      </c>
      <c r="BJ41" s="101" t="s">
        <v>13</v>
      </c>
      <c r="BK41" s="102">
        <f t="shared" ref="BK41" si="351">HLOOKUP(BJ41,VIENNOISERIES_PRIX,2,FALSE)</f>
        <v>0</v>
      </c>
      <c r="BL41" s="103">
        <f t="shared" si="34"/>
        <v>0</v>
      </c>
      <c r="BM41" s="101" t="s">
        <v>13</v>
      </c>
      <c r="BN41" s="104">
        <f t="shared" ref="BN41" si="352">HLOOKUP(BM41,VIENNOISERIES_PRIX,2,FALSE)</f>
        <v>0</v>
      </c>
      <c r="BO41" s="105">
        <f t="shared" si="36"/>
        <v>0</v>
      </c>
      <c r="BP41" s="101" t="s">
        <v>13</v>
      </c>
      <c r="BQ41" s="102">
        <f t="shared" ref="BQ41" si="353">HLOOKUP(BP41,VIENNOISERIES_PRIX,2,FALSE)</f>
        <v>0</v>
      </c>
      <c r="BR41" s="103">
        <f t="shared" si="38"/>
        <v>0</v>
      </c>
      <c r="BS41" s="101" t="s">
        <v>13</v>
      </c>
      <c r="BT41" s="104">
        <f t="shared" ref="BT41" si="354">HLOOKUP(BS41,VIENNOISERIES_PRIX,2,FALSE)</f>
        <v>0</v>
      </c>
      <c r="BU41" s="105">
        <f t="shared" si="40"/>
        <v>0</v>
      </c>
      <c r="BV41" s="101" t="s">
        <v>13</v>
      </c>
      <c r="BW41" s="102">
        <f t="shared" ref="BW41" si="355">HLOOKUP(BV41,VIENNOISERIES_PRIX,2,FALSE)</f>
        <v>0</v>
      </c>
      <c r="BX41" s="103">
        <f t="shared" si="42"/>
        <v>0</v>
      </c>
      <c r="BY41" s="101" t="s">
        <v>13</v>
      </c>
      <c r="BZ41" s="104">
        <f t="shared" ref="BZ41" si="356">HLOOKUP(BY41,VIENNOISERIES_PRIX,2,FALSE)</f>
        <v>0</v>
      </c>
      <c r="CA41" s="105">
        <f t="shared" si="44"/>
        <v>0</v>
      </c>
      <c r="CB41" s="101" t="s">
        <v>13</v>
      </c>
      <c r="CC41" s="102">
        <f t="shared" ref="CC41" si="357">HLOOKUP(CB41,VIENNOISERIES_PRIX,2,FALSE)</f>
        <v>0</v>
      </c>
      <c r="CD41" s="103">
        <f t="shared" si="46"/>
        <v>0</v>
      </c>
      <c r="CE41" s="101" t="s">
        <v>13</v>
      </c>
      <c r="CF41" s="104">
        <f t="shared" ref="CF41" si="358">HLOOKUP(CE41,VIENNOISERIES_PRIX,2,FALSE)</f>
        <v>0</v>
      </c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/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</row>
    <row r="42" spans="1:216" ht="21.75" thickTop="1" thickBot="1" x14ac:dyDescent="0.35">
      <c r="A42" s="107"/>
      <c r="B42" s="87">
        <f>'[1]LEFEBVRE Jerome '!B4</f>
        <v>0</v>
      </c>
      <c r="C42" s="88">
        <f>'[1]LEFEBVRE Jerome '!C4</f>
        <v>0</v>
      </c>
      <c r="D42" s="89">
        <f t="shared" si="301"/>
        <v>2</v>
      </c>
      <c r="E42" s="90">
        <f t="shared" si="301"/>
        <v>0</v>
      </c>
      <c r="F42" s="90">
        <f t="shared" si="301"/>
        <v>0</v>
      </c>
      <c r="G42" s="91">
        <f t="shared" si="301"/>
        <v>0</v>
      </c>
      <c r="H42" s="91">
        <f t="shared" si="301"/>
        <v>0</v>
      </c>
      <c r="I42" s="91">
        <f t="shared" si="301"/>
        <v>0</v>
      </c>
      <c r="J42" s="91">
        <f t="shared" si="301"/>
        <v>0</v>
      </c>
      <c r="K42" s="91">
        <f t="shared" si="301"/>
        <v>0</v>
      </c>
      <c r="L42" s="92">
        <f t="shared" si="301"/>
        <v>0</v>
      </c>
      <c r="M42" s="93">
        <f t="shared" si="301"/>
        <v>16</v>
      </c>
      <c r="N42" s="94">
        <f t="shared" si="301"/>
        <v>0</v>
      </c>
      <c r="O42" s="95">
        <f t="shared" si="301"/>
        <v>0</v>
      </c>
      <c r="P42" s="95">
        <f t="shared" si="301"/>
        <v>0</v>
      </c>
      <c r="Q42" s="96">
        <f t="shared" si="301"/>
        <v>0</v>
      </c>
      <c r="R42" s="97">
        <f t="shared" si="301"/>
        <v>0</v>
      </c>
      <c r="S42" s="97">
        <f t="shared" si="301"/>
        <v>0</v>
      </c>
      <c r="T42" s="97">
        <f t="shared" si="302"/>
        <v>0</v>
      </c>
      <c r="U42" s="97">
        <f t="shared" si="302"/>
        <v>0</v>
      </c>
      <c r="V42" s="98">
        <f t="shared" si="302"/>
        <v>0</v>
      </c>
      <c r="W42" s="99">
        <f t="shared" si="302"/>
        <v>0</v>
      </c>
      <c r="X42" s="99">
        <f t="shared" si="302"/>
        <v>0</v>
      </c>
      <c r="Y42" s="99">
        <f t="shared" si="302"/>
        <v>0</v>
      </c>
      <c r="Z42" s="99">
        <f t="shared" si="302"/>
        <v>0</v>
      </c>
      <c r="AA42" s="99">
        <f t="shared" si="302"/>
        <v>0</v>
      </c>
      <c r="AB42" s="99">
        <f t="shared" si="302"/>
        <v>0</v>
      </c>
      <c r="AC42" s="99">
        <f t="shared" si="302"/>
        <v>0</v>
      </c>
      <c r="AD42" s="99">
        <f t="shared" si="302"/>
        <v>0</v>
      </c>
      <c r="AE42" s="100">
        <f t="shared" si="14"/>
        <v>0</v>
      </c>
      <c r="AF42" s="101" t="s">
        <v>13</v>
      </c>
      <c r="AG42" s="102">
        <f t="shared" si="303"/>
        <v>0</v>
      </c>
      <c r="AH42" s="103">
        <f t="shared" si="16"/>
        <v>0</v>
      </c>
      <c r="AI42" s="101" t="s">
        <v>13</v>
      </c>
      <c r="AJ42" s="104">
        <f t="shared" si="304"/>
        <v>0</v>
      </c>
      <c r="AK42" s="105">
        <f t="shared" si="212"/>
        <v>0</v>
      </c>
      <c r="AL42" s="101" t="s">
        <v>13</v>
      </c>
      <c r="AM42" s="102">
        <f t="shared" si="305"/>
        <v>0</v>
      </c>
      <c r="AN42" s="103">
        <f t="shared" si="20"/>
        <v>0</v>
      </c>
      <c r="AO42" s="101" t="s">
        <v>2</v>
      </c>
      <c r="AP42" s="104">
        <f t="shared" si="306"/>
        <v>0</v>
      </c>
      <c r="AQ42" s="105">
        <f t="shared" si="22"/>
        <v>0</v>
      </c>
      <c r="AR42" s="101" t="s">
        <v>13</v>
      </c>
      <c r="AS42" s="102">
        <f t="shared" si="307"/>
        <v>0</v>
      </c>
      <c r="AT42" s="103">
        <f t="shared" si="24"/>
        <v>0</v>
      </c>
      <c r="AU42" s="101" t="s">
        <v>2</v>
      </c>
      <c r="AV42" s="104">
        <f t="shared" si="308"/>
        <v>0</v>
      </c>
      <c r="AW42" s="105">
        <f t="shared" si="26"/>
        <v>0</v>
      </c>
      <c r="AX42" s="101" t="s">
        <v>13</v>
      </c>
      <c r="AY42" s="102">
        <f t="shared" si="309"/>
        <v>0</v>
      </c>
      <c r="AZ42" s="103">
        <f t="shared" si="28"/>
        <v>0</v>
      </c>
      <c r="BA42" s="101" t="s">
        <v>13</v>
      </c>
      <c r="BB42" s="104">
        <f t="shared" si="310"/>
        <v>0</v>
      </c>
      <c r="BC42" s="105">
        <f t="shared" si="30"/>
        <v>0</v>
      </c>
      <c r="BD42" s="101" t="s">
        <v>13</v>
      </c>
      <c r="BE42" s="102">
        <f t="shared" si="309"/>
        <v>0</v>
      </c>
      <c r="BF42" s="103">
        <f t="shared" si="31"/>
        <v>0</v>
      </c>
      <c r="BG42" s="101" t="s">
        <v>13</v>
      </c>
      <c r="BH42" s="104">
        <f t="shared" si="310"/>
        <v>0</v>
      </c>
      <c r="BI42" s="105">
        <f t="shared" si="32"/>
        <v>0</v>
      </c>
      <c r="BJ42" s="101" t="s">
        <v>13</v>
      </c>
      <c r="BK42" s="102">
        <f t="shared" ref="BK42" si="359">HLOOKUP(BJ42,VIENNOISERIES_PRIX,2,FALSE)</f>
        <v>0</v>
      </c>
      <c r="BL42" s="103">
        <f t="shared" si="34"/>
        <v>0</v>
      </c>
      <c r="BM42" s="101" t="s">
        <v>13</v>
      </c>
      <c r="BN42" s="104">
        <f t="shared" ref="BN42" si="360">HLOOKUP(BM42,VIENNOISERIES_PRIX,2,FALSE)</f>
        <v>0</v>
      </c>
      <c r="BO42" s="105">
        <f t="shared" si="36"/>
        <v>0</v>
      </c>
      <c r="BP42" s="101" t="s">
        <v>13</v>
      </c>
      <c r="BQ42" s="102">
        <f t="shared" ref="BQ42" si="361">HLOOKUP(BP42,VIENNOISERIES_PRIX,2,FALSE)</f>
        <v>0</v>
      </c>
      <c r="BR42" s="103">
        <f t="shared" si="38"/>
        <v>0</v>
      </c>
      <c r="BS42" s="101" t="s">
        <v>13</v>
      </c>
      <c r="BT42" s="104">
        <f t="shared" ref="BT42" si="362">HLOOKUP(BS42,VIENNOISERIES_PRIX,2,FALSE)</f>
        <v>0</v>
      </c>
      <c r="BU42" s="105">
        <f t="shared" si="40"/>
        <v>0</v>
      </c>
      <c r="BV42" s="101" t="s">
        <v>13</v>
      </c>
      <c r="BW42" s="102">
        <f t="shared" ref="BW42" si="363">HLOOKUP(BV42,VIENNOISERIES_PRIX,2,FALSE)</f>
        <v>0</v>
      </c>
      <c r="BX42" s="103">
        <f t="shared" si="42"/>
        <v>0</v>
      </c>
      <c r="BY42" s="101" t="s">
        <v>13</v>
      </c>
      <c r="BZ42" s="104">
        <f t="shared" ref="BZ42" si="364">HLOOKUP(BY42,VIENNOISERIES_PRIX,2,FALSE)</f>
        <v>0</v>
      </c>
      <c r="CA42" s="105">
        <f t="shared" si="44"/>
        <v>0</v>
      </c>
      <c r="CB42" s="101" t="s">
        <v>13</v>
      </c>
      <c r="CC42" s="102">
        <f t="shared" ref="CC42" si="365">HLOOKUP(CB42,VIENNOISERIES_PRIX,2,FALSE)</f>
        <v>0</v>
      </c>
      <c r="CD42" s="103">
        <f t="shared" si="46"/>
        <v>0</v>
      </c>
      <c r="CE42" s="101" t="s">
        <v>13</v>
      </c>
      <c r="CF42" s="104">
        <f t="shared" ref="CF42" si="366">HLOOKUP(CE42,VIENNOISERIES_PRIX,2,FALSE)</f>
        <v>0</v>
      </c>
      <c r="CG42" s="64"/>
      <c r="CH42" s="64"/>
      <c r="CI42" s="64"/>
      <c r="CJ42" s="64"/>
      <c r="CK42" s="64"/>
      <c r="CL42" s="64"/>
      <c r="CM42" s="64"/>
      <c r="CN42" s="64"/>
      <c r="CO42" s="64"/>
      <c r="CP42" s="64"/>
      <c r="CQ42" s="64"/>
      <c r="CR42" s="64"/>
      <c r="CS42" s="64"/>
      <c r="CT42" s="64"/>
      <c r="CU42" s="64"/>
      <c r="CV42" s="64"/>
      <c r="CW42" s="64"/>
      <c r="CX42" s="64"/>
      <c r="CY42" s="64"/>
      <c r="CZ42" s="64"/>
      <c r="DA42" s="64"/>
      <c r="DB42" s="64"/>
      <c r="DC42" s="64"/>
      <c r="DD42" s="64"/>
      <c r="DE42" s="64"/>
      <c r="DF42" s="64"/>
      <c r="DG42" s="64"/>
      <c r="DH42" s="64"/>
      <c r="DI42" s="64"/>
      <c r="DJ42" s="64"/>
      <c r="DK42" s="64"/>
      <c r="DL42" s="64"/>
      <c r="DM42" s="64"/>
      <c r="DN42" s="64"/>
      <c r="DO42" s="64"/>
      <c r="DP42" s="64"/>
      <c r="DQ42" s="64"/>
      <c r="DR42" s="64"/>
      <c r="DS42" s="64"/>
      <c r="DT42" s="64"/>
      <c r="DU42" s="64"/>
      <c r="DV42" s="64"/>
      <c r="DW42" s="64"/>
      <c r="DX42" s="64"/>
      <c r="DY42" s="64"/>
      <c r="DZ42" s="64"/>
      <c r="EA42" s="64"/>
      <c r="EB42" s="64"/>
      <c r="EC42" s="64"/>
      <c r="ED42" s="64"/>
      <c r="EE42" s="64"/>
      <c r="EF42" s="64"/>
      <c r="EG42" s="64"/>
      <c r="EH42" s="64"/>
      <c r="EI42" s="64"/>
      <c r="EJ42" s="64"/>
      <c r="EK42" s="64"/>
      <c r="EL42" s="64"/>
      <c r="EM42" s="64"/>
      <c r="EN42" s="64"/>
      <c r="EO42" s="64"/>
      <c r="EP42" s="64"/>
      <c r="EQ42" s="64"/>
      <c r="ER42" s="64"/>
      <c r="ES42" s="64"/>
      <c r="ET42" s="64"/>
      <c r="EU42" s="64"/>
      <c r="EV42" s="64"/>
      <c r="EW42" s="64"/>
      <c r="EX42" s="64"/>
      <c r="EY42" s="64"/>
      <c r="EZ42" s="64"/>
      <c r="FA42" s="64"/>
      <c r="FB42" s="64"/>
      <c r="FC42" s="64"/>
      <c r="FD42" s="64"/>
      <c r="FE42" s="64"/>
      <c r="FF42" s="64"/>
      <c r="FG42" s="64"/>
      <c r="FH42" s="64"/>
      <c r="FI42" s="64"/>
      <c r="FJ42" s="64"/>
      <c r="FK42" s="64"/>
      <c r="FL42" s="64"/>
      <c r="FM42" s="64"/>
      <c r="FN42" s="64"/>
      <c r="FO42" s="64"/>
      <c r="FP42" s="64"/>
      <c r="FQ42" s="64"/>
      <c r="FR42" s="64"/>
      <c r="FS42" s="64"/>
      <c r="FT42" s="64"/>
      <c r="FU42" s="64"/>
      <c r="FV42" s="64"/>
      <c r="FW42" s="64"/>
      <c r="FX42" s="64"/>
      <c r="FY42" s="64"/>
      <c r="FZ42" s="64"/>
      <c r="GA42" s="64"/>
      <c r="GB42" s="64"/>
      <c r="GC42" s="64"/>
      <c r="GD42" s="64"/>
      <c r="GE42" s="64"/>
      <c r="GF42" s="64"/>
      <c r="GG42" s="64"/>
      <c r="GH42" s="64"/>
      <c r="GI42" s="64"/>
      <c r="GJ42" s="64"/>
      <c r="GK42" s="64"/>
      <c r="GL42" s="64"/>
      <c r="GM42" s="64"/>
      <c r="GN42" s="64"/>
      <c r="GO42" s="64"/>
      <c r="GP42" s="64"/>
      <c r="GQ42" s="64"/>
      <c r="GR42" s="64"/>
      <c r="GS42" s="64"/>
      <c r="GT42" s="64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</row>
    <row r="43" spans="1:216" ht="21.75" thickTop="1" thickBot="1" x14ac:dyDescent="0.35">
      <c r="A43" s="107"/>
      <c r="B43" s="87">
        <f>'[1]MATHIEU Victor'!B4</f>
        <v>0</v>
      </c>
      <c r="C43" s="88">
        <f>'[1]MATHIEU Victor'!C4</f>
        <v>0</v>
      </c>
      <c r="D43" s="89">
        <f t="shared" si="301"/>
        <v>2</v>
      </c>
      <c r="E43" s="90">
        <f t="shared" si="301"/>
        <v>0</v>
      </c>
      <c r="F43" s="90">
        <f t="shared" si="301"/>
        <v>0</v>
      </c>
      <c r="G43" s="91">
        <f t="shared" si="301"/>
        <v>0</v>
      </c>
      <c r="H43" s="91">
        <f t="shared" si="301"/>
        <v>0</v>
      </c>
      <c r="I43" s="91">
        <f t="shared" si="301"/>
        <v>0</v>
      </c>
      <c r="J43" s="91">
        <f t="shared" si="301"/>
        <v>0</v>
      </c>
      <c r="K43" s="91">
        <f t="shared" si="301"/>
        <v>0</v>
      </c>
      <c r="L43" s="92">
        <f t="shared" si="301"/>
        <v>0</v>
      </c>
      <c r="M43" s="93">
        <f t="shared" si="301"/>
        <v>16</v>
      </c>
      <c r="N43" s="94">
        <f t="shared" si="301"/>
        <v>0</v>
      </c>
      <c r="O43" s="95">
        <f t="shared" si="301"/>
        <v>0</v>
      </c>
      <c r="P43" s="95">
        <f t="shared" si="301"/>
        <v>0</v>
      </c>
      <c r="Q43" s="96">
        <f t="shared" si="301"/>
        <v>0</v>
      </c>
      <c r="R43" s="97">
        <f t="shared" si="301"/>
        <v>0</v>
      </c>
      <c r="S43" s="97">
        <f t="shared" si="301"/>
        <v>0</v>
      </c>
      <c r="T43" s="97">
        <f t="shared" si="302"/>
        <v>0</v>
      </c>
      <c r="U43" s="97">
        <f t="shared" si="302"/>
        <v>0</v>
      </c>
      <c r="V43" s="98">
        <f t="shared" si="302"/>
        <v>0</v>
      </c>
      <c r="W43" s="99">
        <f t="shared" si="302"/>
        <v>0</v>
      </c>
      <c r="X43" s="99">
        <f t="shared" si="302"/>
        <v>0</v>
      </c>
      <c r="Y43" s="99">
        <f t="shared" si="302"/>
        <v>0</v>
      </c>
      <c r="Z43" s="99">
        <f t="shared" si="302"/>
        <v>0</v>
      </c>
      <c r="AA43" s="99">
        <f t="shared" si="302"/>
        <v>0</v>
      </c>
      <c r="AB43" s="99">
        <f t="shared" si="302"/>
        <v>0</v>
      </c>
      <c r="AC43" s="99">
        <f t="shared" si="302"/>
        <v>0</v>
      </c>
      <c r="AD43" s="99">
        <f t="shared" si="302"/>
        <v>0</v>
      </c>
      <c r="AE43" s="100">
        <f t="shared" si="14"/>
        <v>0</v>
      </c>
      <c r="AF43" s="101" t="s">
        <v>13</v>
      </c>
      <c r="AG43" s="102">
        <f t="shared" si="303"/>
        <v>0</v>
      </c>
      <c r="AH43" s="103">
        <f t="shared" si="16"/>
        <v>0</v>
      </c>
      <c r="AI43" s="101" t="s">
        <v>13</v>
      </c>
      <c r="AJ43" s="104">
        <f t="shared" si="304"/>
        <v>0</v>
      </c>
      <c r="AK43" s="105">
        <f t="shared" si="212"/>
        <v>0</v>
      </c>
      <c r="AL43" s="101" t="s">
        <v>13</v>
      </c>
      <c r="AM43" s="102">
        <f t="shared" si="305"/>
        <v>0</v>
      </c>
      <c r="AN43" s="103">
        <f t="shared" si="20"/>
        <v>0</v>
      </c>
      <c r="AO43" s="101" t="s">
        <v>2</v>
      </c>
      <c r="AP43" s="104">
        <f t="shared" si="306"/>
        <v>0</v>
      </c>
      <c r="AQ43" s="105">
        <f t="shared" si="22"/>
        <v>0</v>
      </c>
      <c r="AR43" s="101" t="s">
        <v>13</v>
      </c>
      <c r="AS43" s="102">
        <f t="shared" si="307"/>
        <v>0</v>
      </c>
      <c r="AT43" s="103">
        <f t="shared" si="24"/>
        <v>0</v>
      </c>
      <c r="AU43" s="101" t="s">
        <v>2</v>
      </c>
      <c r="AV43" s="104">
        <f t="shared" si="308"/>
        <v>0</v>
      </c>
      <c r="AW43" s="105">
        <f t="shared" si="26"/>
        <v>0</v>
      </c>
      <c r="AX43" s="101" t="s">
        <v>13</v>
      </c>
      <c r="AY43" s="102">
        <f t="shared" si="309"/>
        <v>0</v>
      </c>
      <c r="AZ43" s="103">
        <f t="shared" si="28"/>
        <v>0</v>
      </c>
      <c r="BA43" s="101" t="s">
        <v>13</v>
      </c>
      <c r="BB43" s="104">
        <f t="shared" si="310"/>
        <v>0</v>
      </c>
      <c r="BC43" s="105">
        <f t="shared" si="30"/>
        <v>0</v>
      </c>
      <c r="BD43" s="101" t="s">
        <v>13</v>
      </c>
      <c r="BE43" s="102">
        <f t="shared" si="309"/>
        <v>0</v>
      </c>
      <c r="BF43" s="103">
        <f t="shared" si="31"/>
        <v>0</v>
      </c>
      <c r="BG43" s="101" t="s">
        <v>13</v>
      </c>
      <c r="BH43" s="104">
        <f t="shared" si="310"/>
        <v>0</v>
      </c>
      <c r="BI43" s="105">
        <f t="shared" si="32"/>
        <v>0</v>
      </c>
      <c r="BJ43" s="101" t="s">
        <v>13</v>
      </c>
      <c r="BK43" s="102">
        <f t="shared" ref="BK43" si="367">HLOOKUP(BJ43,VIENNOISERIES_PRIX,2,FALSE)</f>
        <v>0</v>
      </c>
      <c r="BL43" s="103">
        <f t="shared" si="34"/>
        <v>0</v>
      </c>
      <c r="BM43" s="101" t="s">
        <v>13</v>
      </c>
      <c r="BN43" s="104">
        <f t="shared" ref="BN43" si="368">HLOOKUP(BM43,VIENNOISERIES_PRIX,2,FALSE)</f>
        <v>0</v>
      </c>
      <c r="BO43" s="105">
        <f t="shared" si="36"/>
        <v>0</v>
      </c>
      <c r="BP43" s="101" t="s">
        <v>13</v>
      </c>
      <c r="BQ43" s="102">
        <f t="shared" ref="BQ43" si="369">HLOOKUP(BP43,VIENNOISERIES_PRIX,2,FALSE)</f>
        <v>0</v>
      </c>
      <c r="BR43" s="103">
        <f t="shared" si="38"/>
        <v>0</v>
      </c>
      <c r="BS43" s="101" t="s">
        <v>13</v>
      </c>
      <c r="BT43" s="104">
        <f t="shared" ref="BT43" si="370">HLOOKUP(BS43,VIENNOISERIES_PRIX,2,FALSE)</f>
        <v>0</v>
      </c>
      <c r="BU43" s="105">
        <f t="shared" si="40"/>
        <v>0</v>
      </c>
      <c r="BV43" s="101" t="s">
        <v>13</v>
      </c>
      <c r="BW43" s="102">
        <f t="shared" ref="BW43" si="371">HLOOKUP(BV43,VIENNOISERIES_PRIX,2,FALSE)</f>
        <v>0</v>
      </c>
      <c r="BX43" s="103">
        <f t="shared" si="42"/>
        <v>0</v>
      </c>
      <c r="BY43" s="101" t="s">
        <v>13</v>
      </c>
      <c r="BZ43" s="104">
        <f t="shared" ref="BZ43" si="372">HLOOKUP(BY43,VIENNOISERIES_PRIX,2,FALSE)</f>
        <v>0</v>
      </c>
      <c r="CA43" s="105">
        <f t="shared" si="44"/>
        <v>0</v>
      </c>
      <c r="CB43" s="101" t="s">
        <v>13</v>
      </c>
      <c r="CC43" s="102">
        <f t="shared" ref="CC43" si="373">HLOOKUP(CB43,VIENNOISERIES_PRIX,2,FALSE)</f>
        <v>0</v>
      </c>
      <c r="CD43" s="103">
        <f t="shared" si="46"/>
        <v>0</v>
      </c>
      <c r="CE43" s="101" t="s">
        <v>13</v>
      </c>
      <c r="CF43" s="104">
        <f t="shared" ref="CF43" si="374">HLOOKUP(CE43,VIENNOISERIES_PRIX,2,FALSE)</f>
        <v>0</v>
      </c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64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/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</row>
    <row r="44" spans="1:216" ht="21.75" thickTop="1" thickBot="1" x14ac:dyDescent="0.35">
      <c r="A44" s="107"/>
      <c r="B44" s="87">
        <f>'[1]MAURICE Thomas'!B4</f>
        <v>0</v>
      </c>
      <c r="C44" s="88">
        <f>'[1]MAURICE Thomas'!C4</f>
        <v>0</v>
      </c>
      <c r="D44" s="89">
        <f t="shared" si="301"/>
        <v>2</v>
      </c>
      <c r="E44" s="90">
        <f t="shared" si="301"/>
        <v>0</v>
      </c>
      <c r="F44" s="90">
        <f t="shared" si="301"/>
        <v>0</v>
      </c>
      <c r="G44" s="91">
        <f t="shared" si="301"/>
        <v>0</v>
      </c>
      <c r="H44" s="91">
        <f t="shared" si="301"/>
        <v>0</v>
      </c>
      <c r="I44" s="91">
        <f t="shared" si="301"/>
        <v>0</v>
      </c>
      <c r="J44" s="91">
        <f t="shared" si="301"/>
        <v>0</v>
      </c>
      <c r="K44" s="91">
        <f t="shared" si="301"/>
        <v>0</v>
      </c>
      <c r="L44" s="92">
        <f t="shared" si="301"/>
        <v>0</v>
      </c>
      <c r="M44" s="93">
        <f t="shared" si="301"/>
        <v>16</v>
      </c>
      <c r="N44" s="94">
        <f t="shared" si="301"/>
        <v>0</v>
      </c>
      <c r="O44" s="95">
        <f t="shared" si="301"/>
        <v>0</v>
      </c>
      <c r="P44" s="95">
        <f t="shared" si="301"/>
        <v>0</v>
      </c>
      <c r="Q44" s="96">
        <f t="shared" si="301"/>
        <v>0</v>
      </c>
      <c r="R44" s="97">
        <f t="shared" si="301"/>
        <v>0</v>
      </c>
      <c r="S44" s="97">
        <f t="shared" si="301"/>
        <v>0</v>
      </c>
      <c r="T44" s="97">
        <f t="shared" si="302"/>
        <v>0</v>
      </c>
      <c r="U44" s="97">
        <f t="shared" si="302"/>
        <v>0</v>
      </c>
      <c r="V44" s="98">
        <f t="shared" si="302"/>
        <v>0</v>
      </c>
      <c r="W44" s="99">
        <f t="shared" si="302"/>
        <v>0</v>
      </c>
      <c r="X44" s="99">
        <f t="shared" si="302"/>
        <v>0</v>
      </c>
      <c r="Y44" s="99">
        <f t="shared" si="302"/>
        <v>0</v>
      </c>
      <c r="Z44" s="99">
        <f t="shared" si="302"/>
        <v>0</v>
      </c>
      <c r="AA44" s="99">
        <f t="shared" si="302"/>
        <v>0</v>
      </c>
      <c r="AB44" s="99">
        <f t="shared" si="302"/>
        <v>0</v>
      </c>
      <c r="AC44" s="99">
        <f t="shared" si="302"/>
        <v>0</v>
      </c>
      <c r="AD44" s="99">
        <f t="shared" si="302"/>
        <v>0</v>
      </c>
      <c r="AE44" s="100">
        <f t="shared" si="14"/>
        <v>0</v>
      </c>
      <c r="AF44" s="101" t="s">
        <v>13</v>
      </c>
      <c r="AG44" s="102">
        <f t="shared" si="303"/>
        <v>0</v>
      </c>
      <c r="AH44" s="103">
        <f t="shared" si="16"/>
        <v>0</v>
      </c>
      <c r="AI44" s="101" t="s">
        <v>13</v>
      </c>
      <c r="AJ44" s="104">
        <f t="shared" si="304"/>
        <v>0</v>
      </c>
      <c r="AK44" s="105">
        <f t="shared" si="212"/>
        <v>0</v>
      </c>
      <c r="AL44" s="101" t="s">
        <v>13</v>
      </c>
      <c r="AM44" s="102">
        <f t="shared" si="305"/>
        <v>0</v>
      </c>
      <c r="AN44" s="103">
        <f t="shared" si="20"/>
        <v>0</v>
      </c>
      <c r="AO44" s="101" t="s">
        <v>2</v>
      </c>
      <c r="AP44" s="104">
        <f t="shared" si="306"/>
        <v>0</v>
      </c>
      <c r="AQ44" s="105">
        <f t="shared" si="22"/>
        <v>0</v>
      </c>
      <c r="AR44" s="101" t="s">
        <v>13</v>
      </c>
      <c r="AS44" s="102">
        <f t="shared" si="307"/>
        <v>0</v>
      </c>
      <c r="AT44" s="103">
        <f t="shared" si="24"/>
        <v>0</v>
      </c>
      <c r="AU44" s="101" t="s">
        <v>2</v>
      </c>
      <c r="AV44" s="104">
        <f t="shared" si="308"/>
        <v>0</v>
      </c>
      <c r="AW44" s="105">
        <f t="shared" si="26"/>
        <v>0</v>
      </c>
      <c r="AX44" s="101" t="s">
        <v>13</v>
      </c>
      <c r="AY44" s="102">
        <f t="shared" si="309"/>
        <v>0</v>
      </c>
      <c r="AZ44" s="103">
        <f t="shared" si="28"/>
        <v>0</v>
      </c>
      <c r="BA44" s="101" t="s">
        <v>13</v>
      </c>
      <c r="BB44" s="104">
        <f t="shared" si="310"/>
        <v>0</v>
      </c>
      <c r="BC44" s="105">
        <f t="shared" si="30"/>
        <v>0</v>
      </c>
      <c r="BD44" s="101" t="s">
        <v>13</v>
      </c>
      <c r="BE44" s="102">
        <f t="shared" si="309"/>
        <v>0</v>
      </c>
      <c r="BF44" s="103">
        <f t="shared" si="31"/>
        <v>0</v>
      </c>
      <c r="BG44" s="101" t="s">
        <v>13</v>
      </c>
      <c r="BH44" s="104">
        <f t="shared" si="310"/>
        <v>0</v>
      </c>
      <c r="BI44" s="105">
        <f t="shared" si="32"/>
        <v>0</v>
      </c>
      <c r="BJ44" s="101" t="s">
        <v>13</v>
      </c>
      <c r="BK44" s="102">
        <f t="shared" ref="BK44" si="375">HLOOKUP(BJ44,VIENNOISERIES_PRIX,2,FALSE)</f>
        <v>0</v>
      </c>
      <c r="BL44" s="103">
        <f t="shared" si="34"/>
        <v>0</v>
      </c>
      <c r="BM44" s="101" t="s">
        <v>13</v>
      </c>
      <c r="BN44" s="104">
        <f t="shared" ref="BN44" si="376">HLOOKUP(BM44,VIENNOISERIES_PRIX,2,FALSE)</f>
        <v>0</v>
      </c>
      <c r="BO44" s="105">
        <f t="shared" si="36"/>
        <v>0</v>
      </c>
      <c r="BP44" s="101" t="s">
        <v>13</v>
      </c>
      <c r="BQ44" s="102">
        <f t="shared" ref="BQ44" si="377">HLOOKUP(BP44,VIENNOISERIES_PRIX,2,FALSE)</f>
        <v>0</v>
      </c>
      <c r="BR44" s="103">
        <f t="shared" si="38"/>
        <v>0</v>
      </c>
      <c r="BS44" s="101" t="s">
        <v>13</v>
      </c>
      <c r="BT44" s="104">
        <f t="shared" ref="BT44" si="378">HLOOKUP(BS44,VIENNOISERIES_PRIX,2,FALSE)</f>
        <v>0</v>
      </c>
      <c r="BU44" s="105">
        <f t="shared" si="40"/>
        <v>0</v>
      </c>
      <c r="BV44" s="101" t="s">
        <v>13</v>
      </c>
      <c r="BW44" s="102">
        <f t="shared" ref="BW44" si="379">HLOOKUP(BV44,VIENNOISERIES_PRIX,2,FALSE)</f>
        <v>0</v>
      </c>
      <c r="BX44" s="103">
        <f t="shared" si="42"/>
        <v>0</v>
      </c>
      <c r="BY44" s="101" t="s">
        <v>13</v>
      </c>
      <c r="BZ44" s="104">
        <f t="shared" ref="BZ44" si="380">HLOOKUP(BY44,VIENNOISERIES_PRIX,2,FALSE)</f>
        <v>0</v>
      </c>
      <c r="CA44" s="105">
        <f t="shared" si="44"/>
        <v>0</v>
      </c>
      <c r="CB44" s="101" t="s">
        <v>13</v>
      </c>
      <c r="CC44" s="102">
        <f t="shared" ref="CC44" si="381">HLOOKUP(CB44,VIENNOISERIES_PRIX,2,FALSE)</f>
        <v>0</v>
      </c>
      <c r="CD44" s="103">
        <f t="shared" si="46"/>
        <v>0</v>
      </c>
      <c r="CE44" s="101" t="s">
        <v>13</v>
      </c>
      <c r="CF44" s="104">
        <f t="shared" ref="CF44" si="382">HLOOKUP(CE44,VIENNOISERIES_PRIX,2,FALSE)</f>
        <v>0</v>
      </c>
      <c r="CG44" s="64"/>
      <c r="CH44" s="64"/>
      <c r="CI44" s="64"/>
      <c r="CJ44" s="64"/>
      <c r="CK44" s="64"/>
      <c r="CL44" s="64"/>
      <c r="CM44" s="64"/>
      <c r="CN44" s="64"/>
      <c r="CO44" s="64"/>
      <c r="CP44" s="64"/>
      <c r="CQ44" s="64"/>
      <c r="CR44" s="64"/>
      <c r="CS44" s="64"/>
      <c r="CT44" s="64"/>
      <c r="CU44" s="64"/>
      <c r="CV44" s="64"/>
      <c r="CW44" s="64"/>
      <c r="CX44" s="64"/>
      <c r="CY44" s="64"/>
      <c r="CZ44" s="64"/>
      <c r="DA44" s="64"/>
      <c r="DB44" s="64"/>
      <c r="DC44" s="64"/>
      <c r="DD44" s="64"/>
      <c r="DE44" s="64"/>
      <c r="DF44" s="64"/>
      <c r="DG44" s="64"/>
      <c r="DH44" s="64"/>
      <c r="DI44" s="64"/>
      <c r="DJ44" s="64"/>
      <c r="DK44" s="64"/>
      <c r="DL44" s="64"/>
      <c r="DM44" s="64"/>
      <c r="DN44" s="64"/>
      <c r="DO44" s="64"/>
      <c r="DP44" s="64"/>
      <c r="DQ44" s="64"/>
      <c r="DR44" s="64"/>
      <c r="DS44" s="64"/>
      <c r="DT44" s="64"/>
      <c r="DU44" s="64"/>
      <c r="DV44" s="64"/>
      <c r="DW44" s="64"/>
      <c r="DX44" s="64"/>
      <c r="DY44" s="64"/>
      <c r="DZ44" s="64"/>
      <c r="EA44" s="64"/>
      <c r="EB44" s="64"/>
      <c r="EC44" s="64"/>
      <c r="ED44" s="64"/>
      <c r="EE44" s="64"/>
      <c r="EF44" s="64"/>
      <c r="EG44" s="64"/>
      <c r="EH44" s="64"/>
      <c r="EI44" s="64"/>
      <c r="EJ44" s="64"/>
      <c r="EK44" s="64"/>
      <c r="EL44" s="64"/>
      <c r="EM44" s="64"/>
      <c r="EN44" s="64"/>
      <c r="EO44" s="64"/>
      <c r="EP44" s="64"/>
      <c r="EQ44" s="64"/>
      <c r="ER44" s="64"/>
      <c r="ES44" s="64"/>
      <c r="ET44" s="64"/>
      <c r="EU44" s="64"/>
      <c r="EV44" s="64"/>
      <c r="EW44" s="64"/>
      <c r="EX44" s="64"/>
      <c r="EY44" s="64"/>
      <c r="EZ44" s="64"/>
      <c r="FA44" s="64"/>
      <c r="FB44" s="64"/>
      <c r="FC44" s="64"/>
      <c r="FD44" s="64"/>
      <c r="FE44" s="64"/>
      <c r="FF44" s="64"/>
      <c r="FG44" s="64"/>
      <c r="FH44" s="64"/>
      <c r="FI44" s="64"/>
      <c r="FJ44" s="64"/>
      <c r="FK44" s="64"/>
      <c r="FL44" s="64"/>
      <c r="FM44" s="64"/>
      <c r="FN44" s="64"/>
      <c r="FO44" s="64"/>
      <c r="FP44" s="64"/>
      <c r="FQ44" s="64"/>
      <c r="FR44" s="64"/>
      <c r="FS44" s="64"/>
      <c r="FT44" s="64"/>
      <c r="FU44" s="64"/>
      <c r="FV44" s="64"/>
      <c r="FW44" s="64"/>
      <c r="FX44" s="64"/>
      <c r="FY44" s="64"/>
      <c r="FZ44" s="64"/>
      <c r="GA44" s="64"/>
      <c r="GB44" s="64"/>
      <c r="GC44" s="64"/>
      <c r="GD44" s="64"/>
      <c r="GE44" s="64"/>
      <c r="GF44" s="64"/>
      <c r="GG44" s="64"/>
      <c r="GH44" s="64"/>
      <c r="GI44" s="64"/>
      <c r="GJ44" s="64"/>
      <c r="GK44" s="64"/>
      <c r="GL44" s="64"/>
      <c r="GM44" s="64"/>
      <c r="GN44" s="64"/>
      <c r="GO44" s="64"/>
      <c r="GP44" s="64"/>
      <c r="GQ44" s="64"/>
      <c r="GR44" s="64"/>
      <c r="GS44" s="64"/>
      <c r="GT44" s="64"/>
      <c r="GU44" s="64"/>
      <c r="GV44" s="64"/>
      <c r="GW44" s="64"/>
      <c r="GX44" s="64"/>
      <c r="GY44" s="64"/>
      <c r="GZ44" s="64"/>
      <c r="HA44" s="64"/>
      <c r="HB44" s="64"/>
      <c r="HC44" s="64"/>
      <c r="HD44" s="64"/>
      <c r="HE44" s="64"/>
      <c r="HF44" s="64"/>
      <c r="HG44" s="64"/>
      <c r="HH44" s="64"/>
    </row>
    <row r="45" spans="1:216" ht="21.75" thickTop="1" thickBot="1" x14ac:dyDescent="0.35">
      <c r="A45" s="107"/>
      <c r="B45" s="87">
        <f>'[1]OZEE Renald'!B4</f>
        <v>0</v>
      </c>
      <c r="C45" s="88">
        <f>'[1]OZEE Renald'!C4</f>
        <v>0</v>
      </c>
      <c r="D45" s="89">
        <f t="shared" si="301"/>
        <v>2</v>
      </c>
      <c r="E45" s="90">
        <f t="shared" si="301"/>
        <v>0</v>
      </c>
      <c r="F45" s="90">
        <f t="shared" si="301"/>
        <v>0</v>
      </c>
      <c r="G45" s="91">
        <f t="shared" si="301"/>
        <v>0</v>
      </c>
      <c r="H45" s="91">
        <f t="shared" si="301"/>
        <v>0</v>
      </c>
      <c r="I45" s="91">
        <f t="shared" si="301"/>
        <v>0</v>
      </c>
      <c r="J45" s="91">
        <f t="shared" si="301"/>
        <v>0</v>
      </c>
      <c r="K45" s="91">
        <f t="shared" si="301"/>
        <v>0</v>
      </c>
      <c r="L45" s="92">
        <f t="shared" si="301"/>
        <v>0</v>
      </c>
      <c r="M45" s="93">
        <f t="shared" si="301"/>
        <v>16</v>
      </c>
      <c r="N45" s="94">
        <f t="shared" si="301"/>
        <v>0</v>
      </c>
      <c r="O45" s="95">
        <f t="shared" si="301"/>
        <v>0</v>
      </c>
      <c r="P45" s="95">
        <f t="shared" si="301"/>
        <v>0</v>
      </c>
      <c r="Q45" s="96">
        <f t="shared" si="301"/>
        <v>0</v>
      </c>
      <c r="R45" s="97">
        <f t="shared" si="301"/>
        <v>0</v>
      </c>
      <c r="S45" s="97">
        <f t="shared" si="301"/>
        <v>0</v>
      </c>
      <c r="T45" s="97">
        <f t="shared" si="302"/>
        <v>0</v>
      </c>
      <c r="U45" s="97">
        <f t="shared" si="302"/>
        <v>0</v>
      </c>
      <c r="V45" s="98">
        <f t="shared" si="302"/>
        <v>0</v>
      </c>
      <c r="W45" s="99">
        <f t="shared" si="302"/>
        <v>0</v>
      </c>
      <c r="X45" s="99">
        <f t="shared" si="302"/>
        <v>0</v>
      </c>
      <c r="Y45" s="99">
        <f t="shared" si="302"/>
        <v>0</v>
      </c>
      <c r="Z45" s="99">
        <f t="shared" si="302"/>
        <v>0</v>
      </c>
      <c r="AA45" s="99">
        <f t="shared" si="302"/>
        <v>0</v>
      </c>
      <c r="AB45" s="99">
        <f t="shared" si="302"/>
        <v>0</v>
      </c>
      <c r="AC45" s="99">
        <f t="shared" si="302"/>
        <v>0</v>
      </c>
      <c r="AD45" s="99">
        <f t="shared" si="302"/>
        <v>0</v>
      </c>
      <c r="AE45" s="100">
        <f t="shared" si="14"/>
        <v>0</v>
      </c>
      <c r="AF45" s="101" t="s">
        <v>13</v>
      </c>
      <c r="AG45" s="102">
        <f t="shared" si="303"/>
        <v>0</v>
      </c>
      <c r="AH45" s="103">
        <f t="shared" si="16"/>
        <v>0</v>
      </c>
      <c r="AI45" s="101" t="s">
        <v>13</v>
      </c>
      <c r="AJ45" s="104">
        <f t="shared" si="304"/>
        <v>0</v>
      </c>
      <c r="AK45" s="105">
        <f t="shared" si="212"/>
        <v>0</v>
      </c>
      <c r="AL45" s="101" t="s">
        <v>13</v>
      </c>
      <c r="AM45" s="102">
        <f t="shared" si="305"/>
        <v>0</v>
      </c>
      <c r="AN45" s="103">
        <f t="shared" si="20"/>
        <v>0</v>
      </c>
      <c r="AO45" s="101" t="s">
        <v>2</v>
      </c>
      <c r="AP45" s="104">
        <f t="shared" si="306"/>
        <v>0</v>
      </c>
      <c r="AQ45" s="105">
        <f t="shared" si="22"/>
        <v>0</v>
      </c>
      <c r="AR45" s="101" t="s">
        <v>13</v>
      </c>
      <c r="AS45" s="102">
        <f t="shared" si="307"/>
        <v>0</v>
      </c>
      <c r="AT45" s="103">
        <f t="shared" si="24"/>
        <v>0</v>
      </c>
      <c r="AU45" s="101" t="s">
        <v>2</v>
      </c>
      <c r="AV45" s="104">
        <f t="shared" si="308"/>
        <v>0</v>
      </c>
      <c r="AW45" s="105">
        <f t="shared" si="26"/>
        <v>0</v>
      </c>
      <c r="AX45" s="101" t="s">
        <v>13</v>
      </c>
      <c r="AY45" s="102">
        <f t="shared" si="309"/>
        <v>0</v>
      </c>
      <c r="AZ45" s="103">
        <f t="shared" si="28"/>
        <v>0</v>
      </c>
      <c r="BA45" s="101" t="s">
        <v>13</v>
      </c>
      <c r="BB45" s="104">
        <f t="shared" si="310"/>
        <v>0</v>
      </c>
      <c r="BC45" s="105">
        <f t="shared" si="30"/>
        <v>0</v>
      </c>
      <c r="BD45" s="101" t="s">
        <v>13</v>
      </c>
      <c r="BE45" s="102">
        <f t="shared" si="309"/>
        <v>0</v>
      </c>
      <c r="BF45" s="103">
        <f t="shared" si="31"/>
        <v>0</v>
      </c>
      <c r="BG45" s="101" t="s">
        <v>13</v>
      </c>
      <c r="BH45" s="104">
        <f t="shared" si="310"/>
        <v>0</v>
      </c>
      <c r="BI45" s="105">
        <f t="shared" si="32"/>
        <v>0</v>
      </c>
      <c r="BJ45" s="101" t="s">
        <v>13</v>
      </c>
      <c r="BK45" s="102">
        <f t="shared" ref="BK45" si="383">HLOOKUP(BJ45,VIENNOISERIES_PRIX,2,FALSE)</f>
        <v>0</v>
      </c>
      <c r="BL45" s="103">
        <f t="shared" si="34"/>
        <v>0</v>
      </c>
      <c r="BM45" s="101" t="s">
        <v>13</v>
      </c>
      <c r="BN45" s="104">
        <f t="shared" ref="BN45" si="384">HLOOKUP(BM45,VIENNOISERIES_PRIX,2,FALSE)</f>
        <v>0</v>
      </c>
      <c r="BO45" s="105">
        <f t="shared" si="36"/>
        <v>0</v>
      </c>
      <c r="BP45" s="101" t="s">
        <v>13</v>
      </c>
      <c r="BQ45" s="102">
        <f t="shared" ref="BQ45" si="385">HLOOKUP(BP45,VIENNOISERIES_PRIX,2,FALSE)</f>
        <v>0</v>
      </c>
      <c r="BR45" s="103">
        <f t="shared" si="38"/>
        <v>0</v>
      </c>
      <c r="BS45" s="101" t="s">
        <v>13</v>
      </c>
      <c r="BT45" s="104">
        <f t="shared" ref="BT45" si="386">HLOOKUP(BS45,VIENNOISERIES_PRIX,2,FALSE)</f>
        <v>0</v>
      </c>
      <c r="BU45" s="105">
        <f t="shared" si="40"/>
        <v>0</v>
      </c>
      <c r="BV45" s="101" t="s">
        <v>13</v>
      </c>
      <c r="BW45" s="102">
        <f t="shared" ref="BW45" si="387">HLOOKUP(BV45,VIENNOISERIES_PRIX,2,FALSE)</f>
        <v>0</v>
      </c>
      <c r="BX45" s="103">
        <f t="shared" si="42"/>
        <v>0</v>
      </c>
      <c r="BY45" s="101" t="s">
        <v>13</v>
      </c>
      <c r="BZ45" s="104">
        <f t="shared" ref="BZ45" si="388">HLOOKUP(BY45,VIENNOISERIES_PRIX,2,FALSE)</f>
        <v>0</v>
      </c>
      <c r="CA45" s="105">
        <f t="shared" si="44"/>
        <v>0</v>
      </c>
      <c r="CB45" s="101" t="s">
        <v>13</v>
      </c>
      <c r="CC45" s="102">
        <f t="shared" ref="CC45" si="389">HLOOKUP(CB45,VIENNOISERIES_PRIX,2,FALSE)</f>
        <v>0</v>
      </c>
      <c r="CD45" s="103">
        <f t="shared" si="46"/>
        <v>0</v>
      </c>
      <c r="CE45" s="101" t="s">
        <v>13</v>
      </c>
      <c r="CF45" s="104">
        <f t="shared" ref="CF45" si="390">HLOOKUP(CE45,VIENNOISERIES_PRIX,2,FALSE)</f>
        <v>0</v>
      </c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64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/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</row>
    <row r="46" spans="1:216" ht="21.75" thickTop="1" thickBot="1" x14ac:dyDescent="0.35">
      <c r="A46" s="107"/>
      <c r="B46" s="87">
        <f>'[1]PIANZI Ludovic'!B4</f>
        <v>0</v>
      </c>
      <c r="C46" s="88">
        <f>'[1]PIANZI Ludovic'!C4</f>
        <v>0</v>
      </c>
      <c r="D46" s="89">
        <f t="shared" si="301"/>
        <v>2</v>
      </c>
      <c r="E46" s="90">
        <f t="shared" si="301"/>
        <v>0</v>
      </c>
      <c r="F46" s="90">
        <f t="shared" si="301"/>
        <v>0</v>
      </c>
      <c r="G46" s="91">
        <f t="shared" si="301"/>
        <v>0</v>
      </c>
      <c r="H46" s="91">
        <f t="shared" si="301"/>
        <v>0</v>
      </c>
      <c r="I46" s="91">
        <f t="shared" si="301"/>
        <v>0</v>
      </c>
      <c r="J46" s="91">
        <f t="shared" si="301"/>
        <v>0</v>
      </c>
      <c r="K46" s="91">
        <f t="shared" si="301"/>
        <v>0</v>
      </c>
      <c r="L46" s="92">
        <f t="shared" si="301"/>
        <v>0</v>
      </c>
      <c r="M46" s="93">
        <f t="shared" si="301"/>
        <v>16</v>
      </c>
      <c r="N46" s="94">
        <f t="shared" si="301"/>
        <v>0</v>
      </c>
      <c r="O46" s="95">
        <f t="shared" si="301"/>
        <v>0</v>
      </c>
      <c r="P46" s="95">
        <f t="shared" si="301"/>
        <v>0</v>
      </c>
      <c r="Q46" s="96">
        <f t="shared" si="301"/>
        <v>0</v>
      </c>
      <c r="R46" s="97">
        <f t="shared" si="301"/>
        <v>0</v>
      </c>
      <c r="S46" s="97">
        <f t="shared" si="301"/>
        <v>0</v>
      </c>
      <c r="T46" s="97">
        <f t="shared" si="302"/>
        <v>0</v>
      </c>
      <c r="U46" s="97">
        <f t="shared" si="302"/>
        <v>0</v>
      </c>
      <c r="V46" s="98">
        <f t="shared" si="302"/>
        <v>0</v>
      </c>
      <c r="W46" s="99">
        <f t="shared" si="302"/>
        <v>0</v>
      </c>
      <c r="X46" s="99">
        <f t="shared" si="302"/>
        <v>0</v>
      </c>
      <c r="Y46" s="99">
        <f t="shared" si="302"/>
        <v>0</v>
      </c>
      <c r="Z46" s="99">
        <f t="shared" si="302"/>
        <v>0</v>
      </c>
      <c r="AA46" s="99">
        <f t="shared" si="302"/>
        <v>0</v>
      </c>
      <c r="AB46" s="99">
        <f t="shared" si="302"/>
        <v>0</v>
      </c>
      <c r="AC46" s="99">
        <f t="shared" si="302"/>
        <v>0</v>
      </c>
      <c r="AD46" s="99">
        <f t="shared" si="302"/>
        <v>0</v>
      </c>
      <c r="AE46" s="100">
        <f t="shared" si="14"/>
        <v>0</v>
      </c>
      <c r="AF46" s="101" t="s">
        <v>13</v>
      </c>
      <c r="AG46" s="102">
        <f t="shared" si="303"/>
        <v>0</v>
      </c>
      <c r="AH46" s="103">
        <f t="shared" si="16"/>
        <v>0</v>
      </c>
      <c r="AI46" s="101" t="s">
        <v>13</v>
      </c>
      <c r="AJ46" s="104">
        <f t="shared" si="304"/>
        <v>0</v>
      </c>
      <c r="AK46" s="105">
        <f t="shared" si="212"/>
        <v>0</v>
      </c>
      <c r="AL46" s="101" t="s">
        <v>13</v>
      </c>
      <c r="AM46" s="102">
        <f t="shared" si="305"/>
        <v>0</v>
      </c>
      <c r="AN46" s="103">
        <f t="shared" si="20"/>
        <v>0</v>
      </c>
      <c r="AO46" s="101" t="s">
        <v>2</v>
      </c>
      <c r="AP46" s="104">
        <f t="shared" si="306"/>
        <v>0</v>
      </c>
      <c r="AQ46" s="105">
        <f t="shared" si="22"/>
        <v>0</v>
      </c>
      <c r="AR46" s="101" t="s">
        <v>13</v>
      </c>
      <c r="AS46" s="102">
        <f t="shared" si="307"/>
        <v>0</v>
      </c>
      <c r="AT46" s="103">
        <f t="shared" si="24"/>
        <v>0</v>
      </c>
      <c r="AU46" s="101" t="s">
        <v>2</v>
      </c>
      <c r="AV46" s="104">
        <f t="shared" si="308"/>
        <v>0</v>
      </c>
      <c r="AW46" s="105">
        <f t="shared" si="26"/>
        <v>0</v>
      </c>
      <c r="AX46" s="101" t="s">
        <v>13</v>
      </c>
      <c r="AY46" s="102">
        <f t="shared" si="309"/>
        <v>0</v>
      </c>
      <c r="AZ46" s="103">
        <f t="shared" si="28"/>
        <v>0</v>
      </c>
      <c r="BA46" s="101" t="s">
        <v>13</v>
      </c>
      <c r="BB46" s="104">
        <f t="shared" si="310"/>
        <v>0</v>
      </c>
      <c r="BC46" s="105">
        <f t="shared" si="30"/>
        <v>0</v>
      </c>
      <c r="BD46" s="101" t="s">
        <v>13</v>
      </c>
      <c r="BE46" s="102">
        <f t="shared" si="309"/>
        <v>0</v>
      </c>
      <c r="BF46" s="103">
        <f t="shared" si="31"/>
        <v>0</v>
      </c>
      <c r="BG46" s="101" t="s">
        <v>13</v>
      </c>
      <c r="BH46" s="104">
        <f t="shared" si="310"/>
        <v>0</v>
      </c>
      <c r="BI46" s="105">
        <f t="shared" si="32"/>
        <v>0</v>
      </c>
      <c r="BJ46" s="101" t="s">
        <v>13</v>
      </c>
      <c r="BK46" s="102">
        <f t="shared" ref="BK46" si="391">HLOOKUP(BJ46,VIENNOISERIES_PRIX,2,FALSE)</f>
        <v>0</v>
      </c>
      <c r="BL46" s="103">
        <f t="shared" si="34"/>
        <v>0</v>
      </c>
      <c r="BM46" s="101" t="s">
        <v>13</v>
      </c>
      <c r="BN46" s="104">
        <f t="shared" ref="BN46" si="392">HLOOKUP(BM46,VIENNOISERIES_PRIX,2,FALSE)</f>
        <v>0</v>
      </c>
      <c r="BO46" s="105">
        <f t="shared" si="36"/>
        <v>0</v>
      </c>
      <c r="BP46" s="101" t="s">
        <v>13</v>
      </c>
      <c r="BQ46" s="102">
        <f t="shared" ref="BQ46" si="393">HLOOKUP(BP46,VIENNOISERIES_PRIX,2,FALSE)</f>
        <v>0</v>
      </c>
      <c r="BR46" s="103">
        <f t="shared" si="38"/>
        <v>0</v>
      </c>
      <c r="BS46" s="101" t="s">
        <v>13</v>
      </c>
      <c r="BT46" s="104">
        <f t="shared" ref="BT46" si="394">HLOOKUP(BS46,VIENNOISERIES_PRIX,2,FALSE)</f>
        <v>0</v>
      </c>
      <c r="BU46" s="105">
        <f t="shared" si="40"/>
        <v>0</v>
      </c>
      <c r="BV46" s="101" t="s">
        <v>13</v>
      </c>
      <c r="BW46" s="102">
        <f t="shared" ref="BW46" si="395">HLOOKUP(BV46,VIENNOISERIES_PRIX,2,FALSE)</f>
        <v>0</v>
      </c>
      <c r="BX46" s="103">
        <f t="shared" si="42"/>
        <v>0</v>
      </c>
      <c r="BY46" s="101" t="s">
        <v>13</v>
      </c>
      <c r="BZ46" s="104">
        <f t="shared" ref="BZ46" si="396">HLOOKUP(BY46,VIENNOISERIES_PRIX,2,FALSE)</f>
        <v>0</v>
      </c>
      <c r="CA46" s="105">
        <f t="shared" si="44"/>
        <v>0</v>
      </c>
      <c r="CB46" s="101" t="s">
        <v>13</v>
      </c>
      <c r="CC46" s="102">
        <f t="shared" ref="CC46" si="397">HLOOKUP(CB46,VIENNOISERIES_PRIX,2,FALSE)</f>
        <v>0</v>
      </c>
      <c r="CD46" s="103">
        <f t="shared" si="46"/>
        <v>0</v>
      </c>
      <c r="CE46" s="101" t="s">
        <v>13</v>
      </c>
      <c r="CF46" s="104">
        <f t="shared" ref="CF46" si="398">HLOOKUP(CE46,VIENNOISERIES_PRIX,2,FALSE)</f>
        <v>0</v>
      </c>
      <c r="CG46" s="64"/>
      <c r="CH46" s="64"/>
      <c r="CI46" s="64"/>
      <c r="CJ46" s="64"/>
      <c r="CK46" s="64"/>
      <c r="CL46" s="64"/>
      <c r="CM46" s="64"/>
      <c r="CN46" s="64"/>
      <c r="CO46" s="64"/>
      <c r="CP46" s="64"/>
      <c r="CQ46" s="64"/>
      <c r="CR46" s="64"/>
      <c r="CS46" s="64"/>
      <c r="CT46" s="64"/>
      <c r="CU46" s="64"/>
      <c r="CV46" s="64"/>
      <c r="CW46" s="64"/>
      <c r="CX46" s="64"/>
      <c r="CY46" s="64"/>
      <c r="CZ46" s="64"/>
      <c r="DA46" s="64"/>
      <c r="DB46" s="64"/>
      <c r="DC46" s="64"/>
      <c r="DD46" s="64"/>
      <c r="DE46" s="64"/>
      <c r="DF46" s="64"/>
      <c r="DG46" s="64"/>
      <c r="DH46" s="64"/>
      <c r="DI46" s="64"/>
      <c r="DJ46" s="64"/>
      <c r="DK46" s="64"/>
      <c r="DL46" s="64"/>
      <c r="DM46" s="64"/>
      <c r="DN46" s="64"/>
      <c r="DO46" s="64"/>
      <c r="DP46" s="64"/>
      <c r="DQ46" s="64"/>
      <c r="DR46" s="64"/>
      <c r="DS46" s="64"/>
      <c r="DT46" s="64"/>
      <c r="DU46" s="64"/>
      <c r="DV46" s="64"/>
      <c r="DW46" s="64"/>
      <c r="DX46" s="64"/>
      <c r="DY46" s="64"/>
      <c r="DZ46" s="64"/>
      <c r="EA46" s="64"/>
      <c r="EB46" s="64"/>
      <c r="EC46" s="64"/>
      <c r="ED46" s="64"/>
      <c r="EE46" s="64"/>
      <c r="EF46" s="64"/>
      <c r="EG46" s="64"/>
      <c r="EH46" s="64"/>
      <c r="EI46" s="64"/>
      <c r="EJ46" s="64"/>
      <c r="EK46" s="64"/>
      <c r="EL46" s="64"/>
      <c r="EM46" s="64"/>
      <c r="EN46" s="64"/>
      <c r="EO46" s="64"/>
      <c r="EP46" s="64"/>
      <c r="EQ46" s="64"/>
      <c r="ER46" s="64"/>
      <c r="ES46" s="64"/>
      <c r="ET46" s="64"/>
      <c r="EU46" s="64"/>
      <c r="EV46" s="64"/>
      <c r="EW46" s="64"/>
      <c r="EX46" s="64"/>
      <c r="EY46" s="64"/>
      <c r="EZ46" s="64"/>
      <c r="FA46" s="64"/>
      <c r="FB46" s="64"/>
      <c r="FC46" s="64"/>
      <c r="FD46" s="64"/>
      <c r="FE46" s="64"/>
      <c r="FF46" s="64"/>
      <c r="FG46" s="64"/>
      <c r="FH46" s="64"/>
      <c r="FI46" s="64"/>
      <c r="FJ46" s="64"/>
      <c r="FK46" s="64"/>
      <c r="FL46" s="64"/>
      <c r="FM46" s="64"/>
      <c r="FN46" s="64"/>
      <c r="FO46" s="64"/>
      <c r="FP46" s="64"/>
      <c r="FQ46" s="64"/>
      <c r="FR46" s="64"/>
      <c r="FS46" s="64"/>
      <c r="FT46" s="64"/>
      <c r="FU46" s="64"/>
      <c r="FV46" s="64"/>
      <c r="FW46" s="64"/>
      <c r="FX46" s="64"/>
      <c r="FY46" s="64"/>
      <c r="FZ46" s="64"/>
      <c r="GA46" s="64"/>
      <c r="GB46" s="64"/>
      <c r="GC46" s="64"/>
      <c r="GD46" s="64"/>
      <c r="GE46" s="64"/>
      <c r="GF46" s="64"/>
      <c r="GG46" s="64"/>
      <c r="GH46" s="64"/>
      <c r="GI46" s="64"/>
      <c r="GJ46" s="64"/>
      <c r="GK46" s="64"/>
      <c r="GL46" s="64"/>
      <c r="GM46" s="64"/>
      <c r="GN46" s="64"/>
      <c r="GO46" s="64"/>
      <c r="GP46" s="64"/>
      <c r="GQ46" s="64"/>
      <c r="GR46" s="64"/>
      <c r="GS46" s="64"/>
      <c r="GT46" s="64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</row>
    <row r="47" spans="1:216" ht="21.75" thickTop="1" thickBot="1" x14ac:dyDescent="0.35">
      <c r="A47" s="107"/>
      <c r="B47" s="87">
        <f>'[1]PORTA Adrien'!B5</f>
        <v>0</v>
      </c>
      <c r="C47" s="88">
        <f>'[1]PORTA Adrien'!C5</f>
        <v>0</v>
      </c>
      <c r="D47" s="89">
        <f t="shared" si="301"/>
        <v>2</v>
      </c>
      <c r="E47" s="90">
        <f t="shared" si="301"/>
        <v>0</v>
      </c>
      <c r="F47" s="90">
        <f t="shared" si="301"/>
        <v>0</v>
      </c>
      <c r="G47" s="91">
        <f t="shared" si="301"/>
        <v>0</v>
      </c>
      <c r="H47" s="91">
        <f t="shared" si="301"/>
        <v>0</v>
      </c>
      <c r="I47" s="91">
        <f t="shared" si="301"/>
        <v>0</v>
      </c>
      <c r="J47" s="91">
        <f t="shared" si="301"/>
        <v>0</v>
      </c>
      <c r="K47" s="91">
        <f t="shared" si="301"/>
        <v>0</v>
      </c>
      <c r="L47" s="92">
        <f t="shared" si="301"/>
        <v>0</v>
      </c>
      <c r="M47" s="93">
        <f t="shared" si="301"/>
        <v>16</v>
      </c>
      <c r="N47" s="94">
        <f t="shared" si="301"/>
        <v>0</v>
      </c>
      <c r="O47" s="95">
        <f t="shared" si="301"/>
        <v>0</v>
      </c>
      <c r="P47" s="95">
        <f t="shared" si="301"/>
        <v>0</v>
      </c>
      <c r="Q47" s="96">
        <f t="shared" si="301"/>
        <v>0</v>
      </c>
      <c r="R47" s="97">
        <f t="shared" si="301"/>
        <v>0</v>
      </c>
      <c r="S47" s="97">
        <f t="shared" si="301"/>
        <v>0</v>
      </c>
      <c r="T47" s="97">
        <f t="shared" si="302"/>
        <v>0</v>
      </c>
      <c r="U47" s="97">
        <f t="shared" si="302"/>
        <v>0</v>
      </c>
      <c r="V47" s="98">
        <f t="shared" si="302"/>
        <v>0</v>
      </c>
      <c r="W47" s="99">
        <f t="shared" si="302"/>
        <v>0</v>
      </c>
      <c r="X47" s="99">
        <f t="shared" si="302"/>
        <v>0</v>
      </c>
      <c r="Y47" s="99">
        <f t="shared" si="302"/>
        <v>0</v>
      </c>
      <c r="Z47" s="99">
        <f t="shared" si="302"/>
        <v>0</v>
      </c>
      <c r="AA47" s="99">
        <f t="shared" si="302"/>
        <v>0</v>
      </c>
      <c r="AB47" s="99">
        <f t="shared" si="302"/>
        <v>0</v>
      </c>
      <c r="AC47" s="99">
        <f t="shared" si="302"/>
        <v>0</v>
      </c>
      <c r="AD47" s="99">
        <f t="shared" si="302"/>
        <v>0</v>
      </c>
      <c r="AE47" s="100">
        <f t="shared" si="14"/>
        <v>0</v>
      </c>
      <c r="AF47" s="101" t="s">
        <v>13</v>
      </c>
      <c r="AG47" s="102">
        <f t="shared" si="303"/>
        <v>0</v>
      </c>
      <c r="AH47" s="103">
        <f t="shared" si="16"/>
        <v>0</v>
      </c>
      <c r="AI47" s="101" t="s">
        <v>13</v>
      </c>
      <c r="AJ47" s="104">
        <f t="shared" si="304"/>
        <v>0</v>
      </c>
      <c r="AK47" s="105">
        <f t="shared" si="212"/>
        <v>0</v>
      </c>
      <c r="AL47" s="101" t="s">
        <v>13</v>
      </c>
      <c r="AM47" s="102">
        <f t="shared" si="305"/>
        <v>0</v>
      </c>
      <c r="AN47" s="103">
        <f t="shared" si="20"/>
        <v>0</v>
      </c>
      <c r="AO47" s="101" t="s">
        <v>2</v>
      </c>
      <c r="AP47" s="104">
        <f t="shared" si="306"/>
        <v>0</v>
      </c>
      <c r="AQ47" s="105">
        <f t="shared" si="22"/>
        <v>0</v>
      </c>
      <c r="AR47" s="101" t="s">
        <v>13</v>
      </c>
      <c r="AS47" s="102">
        <f t="shared" si="307"/>
        <v>0</v>
      </c>
      <c r="AT47" s="103">
        <f t="shared" si="24"/>
        <v>0</v>
      </c>
      <c r="AU47" s="101" t="s">
        <v>2</v>
      </c>
      <c r="AV47" s="104">
        <f t="shared" si="308"/>
        <v>0</v>
      </c>
      <c r="AW47" s="105">
        <f t="shared" si="26"/>
        <v>0</v>
      </c>
      <c r="AX47" s="101" t="s">
        <v>13</v>
      </c>
      <c r="AY47" s="102">
        <f t="shared" si="309"/>
        <v>0</v>
      </c>
      <c r="AZ47" s="103">
        <f t="shared" si="28"/>
        <v>0</v>
      </c>
      <c r="BA47" s="101" t="s">
        <v>13</v>
      </c>
      <c r="BB47" s="104">
        <f t="shared" si="310"/>
        <v>0</v>
      </c>
      <c r="BC47" s="105">
        <f t="shared" si="30"/>
        <v>0</v>
      </c>
      <c r="BD47" s="101" t="s">
        <v>13</v>
      </c>
      <c r="BE47" s="102">
        <f t="shared" si="309"/>
        <v>0</v>
      </c>
      <c r="BF47" s="103">
        <f t="shared" si="31"/>
        <v>0</v>
      </c>
      <c r="BG47" s="101" t="s">
        <v>13</v>
      </c>
      <c r="BH47" s="104">
        <f t="shared" si="310"/>
        <v>0</v>
      </c>
      <c r="BI47" s="105">
        <f t="shared" si="32"/>
        <v>0</v>
      </c>
      <c r="BJ47" s="101" t="s">
        <v>13</v>
      </c>
      <c r="BK47" s="102">
        <f t="shared" ref="BK47" si="399">HLOOKUP(BJ47,VIENNOISERIES_PRIX,2,FALSE)</f>
        <v>0</v>
      </c>
      <c r="BL47" s="103">
        <f t="shared" si="34"/>
        <v>0</v>
      </c>
      <c r="BM47" s="101" t="s">
        <v>13</v>
      </c>
      <c r="BN47" s="104">
        <f t="shared" ref="BN47" si="400">HLOOKUP(BM47,VIENNOISERIES_PRIX,2,FALSE)</f>
        <v>0</v>
      </c>
      <c r="BO47" s="105">
        <f t="shared" si="36"/>
        <v>0</v>
      </c>
      <c r="BP47" s="101" t="s">
        <v>13</v>
      </c>
      <c r="BQ47" s="102">
        <f t="shared" ref="BQ47" si="401">HLOOKUP(BP47,VIENNOISERIES_PRIX,2,FALSE)</f>
        <v>0</v>
      </c>
      <c r="BR47" s="103">
        <f t="shared" si="38"/>
        <v>0</v>
      </c>
      <c r="BS47" s="101" t="s">
        <v>13</v>
      </c>
      <c r="BT47" s="104">
        <f t="shared" ref="BT47" si="402">HLOOKUP(BS47,VIENNOISERIES_PRIX,2,FALSE)</f>
        <v>0</v>
      </c>
      <c r="BU47" s="105">
        <f t="shared" si="40"/>
        <v>0</v>
      </c>
      <c r="BV47" s="101" t="s">
        <v>13</v>
      </c>
      <c r="BW47" s="102">
        <f t="shared" ref="BW47" si="403">HLOOKUP(BV47,VIENNOISERIES_PRIX,2,FALSE)</f>
        <v>0</v>
      </c>
      <c r="BX47" s="103">
        <f t="shared" si="42"/>
        <v>0</v>
      </c>
      <c r="BY47" s="101" t="s">
        <v>13</v>
      </c>
      <c r="BZ47" s="104">
        <f t="shared" ref="BZ47" si="404">HLOOKUP(BY47,VIENNOISERIES_PRIX,2,FALSE)</f>
        <v>0</v>
      </c>
      <c r="CA47" s="105">
        <f t="shared" si="44"/>
        <v>0</v>
      </c>
      <c r="CB47" s="101" t="s">
        <v>13</v>
      </c>
      <c r="CC47" s="102">
        <f t="shared" ref="CC47" si="405">HLOOKUP(CB47,VIENNOISERIES_PRIX,2,FALSE)</f>
        <v>0</v>
      </c>
      <c r="CD47" s="103">
        <f t="shared" si="46"/>
        <v>0</v>
      </c>
      <c r="CE47" s="101" t="s">
        <v>13</v>
      </c>
      <c r="CF47" s="104">
        <f t="shared" ref="CF47" si="406">HLOOKUP(CE47,VIENNOISERIES_PRIX,2,FALSE)</f>
        <v>0</v>
      </c>
      <c r="CG47" s="64"/>
      <c r="CH47" s="64"/>
      <c r="CI47" s="64"/>
      <c r="CJ47" s="64"/>
      <c r="CK47" s="64"/>
      <c r="CL47" s="64"/>
      <c r="CM47" s="64"/>
      <c r="CN47" s="64"/>
      <c r="CO47" s="64"/>
      <c r="CP47" s="64"/>
      <c r="CQ47" s="64"/>
      <c r="CR47" s="64"/>
      <c r="CS47" s="64"/>
      <c r="CT47" s="64"/>
      <c r="CU47" s="64"/>
      <c r="CV47" s="64"/>
      <c r="CW47" s="64"/>
      <c r="CX47" s="64"/>
      <c r="CY47" s="64"/>
      <c r="CZ47" s="64"/>
      <c r="DA47" s="64"/>
      <c r="DB47" s="64"/>
      <c r="DC47" s="64"/>
      <c r="DD47" s="64"/>
      <c r="DE47" s="64"/>
      <c r="DF47" s="64"/>
      <c r="DG47" s="64"/>
      <c r="DH47" s="64"/>
      <c r="DI47" s="64"/>
      <c r="DJ47" s="64"/>
      <c r="DK47" s="64"/>
      <c r="DL47" s="64"/>
      <c r="DM47" s="64"/>
      <c r="DN47" s="64"/>
      <c r="DO47" s="64"/>
      <c r="DP47" s="64"/>
      <c r="DQ47" s="64"/>
      <c r="DR47" s="64"/>
      <c r="DS47" s="64"/>
      <c r="DT47" s="64"/>
      <c r="DU47" s="64"/>
      <c r="DV47" s="64"/>
      <c r="DW47" s="64"/>
      <c r="DX47" s="64"/>
      <c r="DY47" s="64"/>
      <c r="DZ47" s="64"/>
      <c r="EA47" s="64"/>
      <c r="EB47" s="64"/>
      <c r="EC47" s="64"/>
      <c r="ED47" s="64"/>
      <c r="EE47" s="64"/>
      <c r="EF47" s="64"/>
      <c r="EG47" s="64"/>
      <c r="EH47" s="64"/>
      <c r="EI47" s="64"/>
      <c r="EJ47" s="64"/>
      <c r="EK47" s="64"/>
      <c r="EL47" s="64"/>
      <c r="EM47" s="64"/>
      <c r="EN47" s="64"/>
      <c r="EO47" s="64"/>
      <c r="EP47" s="64"/>
      <c r="EQ47" s="64"/>
      <c r="ER47" s="64"/>
      <c r="ES47" s="64"/>
      <c r="ET47" s="64"/>
      <c r="EU47" s="64"/>
      <c r="EV47" s="64"/>
      <c r="EW47" s="64"/>
      <c r="EX47" s="64"/>
      <c r="EY47" s="64"/>
      <c r="EZ47" s="64"/>
      <c r="FA47" s="64"/>
      <c r="FB47" s="64"/>
      <c r="FC47" s="64"/>
      <c r="FD47" s="64"/>
      <c r="FE47" s="64"/>
      <c r="FF47" s="64"/>
      <c r="FG47" s="64"/>
      <c r="FH47" s="64"/>
      <c r="FI47" s="64"/>
      <c r="FJ47" s="64"/>
      <c r="FK47" s="64"/>
      <c r="FL47" s="64"/>
      <c r="FM47" s="64"/>
      <c r="FN47" s="64"/>
      <c r="FO47" s="64"/>
      <c r="FP47" s="64"/>
      <c r="FQ47" s="64"/>
      <c r="FR47" s="64"/>
      <c r="FS47" s="64"/>
      <c r="FT47" s="64"/>
      <c r="FU47" s="64"/>
      <c r="FV47" s="64"/>
      <c r="FW47" s="64"/>
      <c r="FX47" s="64"/>
      <c r="FY47" s="64"/>
      <c r="FZ47" s="64"/>
      <c r="GA47" s="64"/>
      <c r="GB47" s="64"/>
      <c r="GC47" s="64"/>
      <c r="GD47" s="64"/>
      <c r="GE47" s="64"/>
      <c r="GF47" s="64"/>
      <c r="GG47" s="64"/>
      <c r="GH47" s="64"/>
      <c r="GI47" s="64"/>
      <c r="GJ47" s="64"/>
      <c r="GK47" s="64"/>
      <c r="GL47" s="64"/>
      <c r="GM47" s="64"/>
      <c r="GN47" s="64"/>
      <c r="GO47" s="64"/>
      <c r="GP47" s="64"/>
      <c r="GQ47" s="64"/>
      <c r="GR47" s="64"/>
      <c r="GS47" s="64"/>
      <c r="GT47" s="64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</row>
    <row r="48" spans="1:216" ht="21.75" thickTop="1" thickBot="1" x14ac:dyDescent="0.35">
      <c r="A48" s="107"/>
      <c r="B48" s="87">
        <f>'[1]REMY Fred'!B5</f>
        <v>0</v>
      </c>
      <c r="C48" s="88">
        <f>'[1]REMY Fred'!C5</f>
        <v>0</v>
      </c>
      <c r="D48" s="89">
        <f t="shared" si="301"/>
        <v>2</v>
      </c>
      <c r="E48" s="90">
        <f t="shared" si="301"/>
        <v>0</v>
      </c>
      <c r="F48" s="90">
        <f t="shared" si="301"/>
        <v>0</v>
      </c>
      <c r="G48" s="91">
        <f t="shared" si="301"/>
        <v>0</v>
      </c>
      <c r="H48" s="91">
        <f t="shared" si="301"/>
        <v>0</v>
      </c>
      <c r="I48" s="91">
        <f t="shared" si="301"/>
        <v>0</v>
      </c>
      <c r="J48" s="91">
        <f t="shared" si="301"/>
        <v>0</v>
      </c>
      <c r="K48" s="91">
        <f t="shared" si="301"/>
        <v>0</v>
      </c>
      <c r="L48" s="92">
        <f t="shared" si="301"/>
        <v>0</v>
      </c>
      <c r="M48" s="93">
        <f t="shared" si="301"/>
        <v>16</v>
      </c>
      <c r="N48" s="94">
        <f t="shared" si="301"/>
        <v>0</v>
      </c>
      <c r="O48" s="95">
        <f t="shared" si="301"/>
        <v>0</v>
      </c>
      <c r="P48" s="95">
        <f t="shared" si="301"/>
        <v>0</v>
      </c>
      <c r="Q48" s="96">
        <f t="shared" si="301"/>
        <v>0</v>
      </c>
      <c r="R48" s="97">
        <f t="shared" si="301"/>
        <v>0</v>
      </c>
      <c r="S48" s="97">
        <f t="shared" si="301"/>
        <v>0</v>
      </c>
      <c r="T48" s="97">
        <f t="shared" si="302"/>
        <v>0</v>
      </c>
      <c r="U48" s="97">
        <f t="shared" si="302"/>
        <v>0</v>
      </c>
      <c r="V48" s="98">
        <f t="shared" si="302"/>
        <v>0</v>
      </c>
      <c r="W48" s="99">
        <f t="shared" si="302"/>
        <v>0</v>
      </c>
      <c r="X48" s="99">
        <f t="shared" si="302"/>
        <v>0</v>
      </c>
      <c r="Y48" s="99">
        <f t="shared" si="302"/>
        <v>0</v>
      </c>
      <c r="Z48" s="99">
        <f t="shared" si="302"/>
        <v>0</v>
      </c>
      <c r="AA48" s="99">
        <f t="shared" si="302"/>
        <v>0</v>
      </c>
      <c r="AB48" s="99">
        <f t="shared" si="302"/>
        <v>0</v>
      </c>
      <c r="AC48" s="99">
        <f t="shared" si="302"/>
        <v>0</v>
      </c>
      <c r="AD48" s="99">
        <f t="shared" si="302"/>
        <v>0</v>
      </c>
      <c r="AE48" s="100">
        <f t="shared" si="14"/>
        <v>0</v>
      </c>
      <c r="AF48" s="101" t="s">
        <v>13</v>
      </c>
      <c r="AG48" s="102">
        <f t="shared" si="303"/>
        <v>0</v>
      </c>
      <c r="AH48" s="103">
        <f t="shared" si="16"/>
        <v>0</v>
      </c>
      <c r="AI48" s="101" t="s">
        <v>13</v>
      </c>
      <c r="AJ48" s="104">
        <f t="shared" si="304"/>
        <v>0</v>
      </c>
      <c r="AK48" s="105">
        <f t="shared" si="212"/>
        <v>0</v>
      </c>
      <c r="AL48" s="101" t="s">
        <v>13</v>
      </c>
      <c r="AM48" s="102">
        <f t="shared" si="305"/>
        <v>0</v>
      </c>
      <c r="AN48" s="103">
        <f t="shared" si="20"/>
        <v>0</v>
      </c>
      <c r="AO48" s="101" t="s">
        <v>2</v>
      </c>
      <c r="AP48" s="104">
        <f t="shared" si="306"/>
        <v>0</v>
      </c>
      <c r="AQ48" s="105">
        <f t="shared" si="22"/>
        <v>0</v>
      </c>
      <c r="AR48" s="101" t="s">
        <v>13</v>
      </c>
      <c r="AS48" s="102">
        <f t="shared" si="307"/>
        <v>0</v>
      </c>
      <c r="AT48" s="103">
        <f t="shared" si="24"/>
        <v>0</v>
      </c>
      <c r="AU48" s="101" t="s">
        <v>2</v>
      </c>
      <c r="AV48" s="104">
        <f t="shared" si="308"/>
        <v>0</v>
      </c>
      <c r="AW48" s="105">
        <f t="shared" si="26"/>
        <v>0</v>
      </c>
      <c r="AX48" s="101" t="s">
        <v>13</v>
      </c>
      <c r="AY48" s="102">
        <f t="shared" si="309"/>
        <v>0</v>
      </c>
      <c r="AZ48" s="103">
        <f t="shared" si="28"/>
        <v>0</v>
      </c>
      <c r="BA48" s="101" t="s">
        <v>13</v>
      </c>
      <c r="BB48" s="104">
        <f t="shared" si="310"/>
        <v>0</v>
      </c>
      <c r="BC48" s="105">
        <f t="shared" si="30"/>
        <v>0</v>
      </c>
      <c r="BD48" s="101" t="s">
        <v>13</v>
      </c>
      <c r="BE48" s="102">
        <f t="shared" si="309"/>
        <v>0</v>
      </c>
      <c r="BF48" s="103">
        <f t="shared" si="31"/>
        <v>0</v>
      </c>
      <c r="BG48" s="101" t="s">
        <v>13</v>
      </c>
      <c r="BH48" s="104">
        <f t="shared" si="310"/>
        <v>0</v>
      </c>
      <c r="BI48" s="105">
        <f t="shared" si="32"/>
        <v>0</v>
      </c>
      <c r="BJ48" s="101" t="s">
        <v>13</v>
      </c>
      <c r="BK48" s="102">
        <f t="shared" ref="BK48" si="407">HLOOKUP(BJ48,VIENNOISERIES_PRIX,2,FALSE)</f>
        <v>0</v>
      </c>
      <c r="BL48" s="103">
        <f t="shared" si="34"/>
        <v>0</v>
      </c>
      <c r="BM48" s="101" t="s">
        <v>13</v>
      </c>
      <c r="BN48" s="104">
        <f t="shared" ref="BN48" si="408">HLOOKUP(BM48,VIENNOISERIES_PRIX,2,FALSE)</f>
        <v>0</v>
      </c>
      <c r="BO48" s="105">
        <f t="shared" si="36"/>
        <v>0</v>
      </c>
      <c r="BP48" s="101" t="s">
        <v>13</v>
      </c>
      <c r="BQ48" s="102">
        <f t="shared" ref="BQ48" si="409">HLOOKUP(BP48,VIENNOISERIES_PRIX,2,FALSE)</f>
        <v>0</v>
      </c>
      <c r="BR48" s="103">
        <f t="shared" si="38"/>
        <v>0</v>
      </c>
      <c r="BS48" s="101" t="s">
        <v>13</v>
      </c>
      <c r="BT48" s="104">
        <f t="shared" ref="BT48" si="410">HLOOKUP(BS48,VIENNOISERIES_PRIX,2,FALSE)</f>
        <v>0</v>
      </c>
      <c r="BU48" s="105">
        <f t="shared" si="40"/>
        <v>0</v>
      </c>
      <c r="BV48" s="101" t="s">
        <v>13</v>
      </c>
      <c r="BW48" s="102">
        <f t="shared" ref="BW48" si="411">HLOOKUP(BV48,VIENNOISERIES_PRIX,2,FALSE)</f>
        <v>0</v>
      </c>
      <c r="BX48" s="103">
        <f t="shared" si="42"/>
        <v>0</v>
      </c>
      <c r="BY48" s="101" t="s">
        <v>13</v>
      </c>
      <c r="BZ48" s="104">
        <f t="shared" ref="BZ48" si="412">HLOOKUP(BY48,VIENNOISERIES_PRIX,2,FALSE)</f>
        <v>0</v>
      </c>
      <c r="CA48" s="105">
        <f t="shared" si="44"/>
        <v>0</v>
      </c>
      <c r="CB48" s="101" t="s">
        <v>13</v>
      </c>
      <c r="CC48" s="102">
        <f t="shared" ref="CC48" si="413">HLOOKUP(CB48,VIENNOISERIES_PRIX,2,FALSE)</f>
        <v>0</v>
      </c>
      <c r="CD48" s="103">
        <f t="shared" si="46"/>
        <v>0</v>
      </c>
      <c r="CE48" s="101" t="s">
        <v>13</v>
      </c>
      <c r="CF48" s="104">
        <f t="shared" ref="CF48" si="414">HLOOKUP(CE48,VIENNOISERIES_PRIX,2,FALSE)</f>
        <v>0</v>
      </c>
      <c r="CG48" s="64"/>
      <c r="CH48" s="64"/>
      <c r="CI48" s="64"/>
      <c r="CJ48" s="64"/>
      <c r="CK48" s="64"/>
      <c r="CL48" s="64"/>
      <c r="CM48" s="64"/>
      <c r="CN48" s="64"/>
      <c r="CO48" s="64"/>
      <c r="CP48" s="64"/>
      <c r="CQ48" s="64"/>
      <c r="CR48" s="64"/>
      <c r="CS48" s="64"/>
      <c r="CT48" s="64"/>
      <c r="CU48" s="64"/>
      <c r="CV48" s="64"/>
      <c r="CW48" s="64"/>
      <c r="CX48" s="64"/>
      <c r="CY48" s="64"/>
      <c r="CZ48" s="64"/>
      <c r="DA48" s="64"/>
      <c r="DB48" s="64"/>
      <c r="DC48" s="64"/>
      <c r="DD48" s="64"/>
      <c r="DE48" s="64"/>
      <c r="DF48" s="64"/>
      <c r="DG48" s="64"/>
      <c r="DH48" s="64"/>
      <c r="DI48" s="64"/>
      <c r="DJ48" s="64"/>
      <c r="DK48" s="64"/>
      <c r="DL48" s="64"/>
      <c r="DM48" s="64"/>
      <c r="DN48" s="64"/>
      <c r="DO48" s="64"/>
      <c r="DP48" s="64"/>
      <c r="DQ48" s="64"/>
      <c r="DR48" s="64"/>
      <c r="DS48" s="64"/>
      <c r="DT48" s="64"/>
      <c r="DU48" s="64"/>
      <c r="DV48" s="64"/>
      <c r="DW48" s="64"/>
      <c r="DX48" s="64"/>
      <c r="DY48" s="64"/>
      <c r="DZ48" s="64"/>
      <c r="EA48" s="64"/>
      <c r="EB48" s="64"/>
      <c r="EC48" s="64"/>
      <c r="ED48" s="64"/>
      <c r="EE48" s="64"/>
      <c r="EF48" s="64"/>
      <c r="EG48" s="64"/>
      <c r="EH48" s="64"/>
      <c r="EI48" s="64"/>
      <c r="EJ48" s="64"/>
      <c r="EK48" s="64"/>
      <c r="EL48" s="64"/>
      <c r="EM48" s="64"/>
      <c r="EN48" s="64"/>
      <c r="EO48" s="64"/>
      <c r="EP48" s="64"/>
      <c r="EQ48" s="64"/>
      <c r="ER48" s="64"/>
      <c r="ES48" s="64"/>
      <c r="ET48" s="64"/>
      <c r="EU48" s="64"/>
      <c r="EV48" s="64"/>
      <c r="EW48" s="64"/>
      <c r="EX48" s="64"/>
      <c r="EY48" s="64"/>
      <c r="EZ48" s="64"/>
      <c r="FA48" s="64"/>
      <c r="FB48" s="64"/>
      <c r="FC48" s="64"/>
      <c r="FD48" s="64"/>
      <c r="FE48" s="64"/>
      <c r="FF48" s="64"/>
      <c r="FG48" s="64"/>
      <c r="FH48" s="64"/>
      <c r="FI48" s="64"/>
      <c r="FJ48" s="64"/>
      <c r="FK48" s="64"/>
      <c r="FL48" s="64"/>
      <c r="FM48" s="64"/>
      <c r="FN48" s="64"/>
      <c r="FO48" s="64"/>
      <c r="FP48" s="64"/>
      <c r="FQ48" s="64"/>
      <c r="FR48" s="64"/>
      <c r="FS48" s="64"/>
      <c r="FT48" s="64"/>
      <c r="FU48" s="64"/>
      <c r="FV48" s="64"/>
      <c r="FW48" s="64"/>
      <c r="FX48" s="64"/>
      <c r="FY48" s="64"/>
      <c r="FZ48" s="64"/>
      <c r="GA48" s="64"/>
      <c r="GB48" s="64"/>
      <c r="GC48" s="64"/>
      <c r="GD48" s="64"/>
      <c r="GE48" s="64"/>
      <c r="GF48" s="64"/>
      <c r="GG48" s="64"/>
      <c r="GH48" s="64"/>
      <c r="GI48" s="64"/>
      <c r="GJ48" s="64"/>
      <c r="GK48" s="64"/>
      <c r="GL48" s="64"/>
      <c r="GM48" s="64"/>
      <c r="GN48" s="64"/>
      <c r="GO48" s="64"/>
      <c r="GP48" s="64"/>
      <c r="GQ48" s="64"/>
      <c r="GR48" s="64"/>
      <c r="GS48" s="64"/>
      <c r="GT48" s="64"/>
      <c r="GU48" s="64"/>
      <c r="GV48" s="64"/>
      <c r="GW48" s="64"/>
      <c r="GX48" s="64"/>
      <c r="GY48" s="64"/>
      <c r="GZ48" s="64"/>
      <c r="HA48" s="64"/>
      <c r="HB48" s="64"/>
      <c r="HC48" s="64"/>
      <c r="HD48" s="64"/>
      <c r="HE48" s="64"/>
      <c r="HF48" s="64"/>
      <c r="HG48" s="64"/>
      <c r="HH48" s="64"/>
    </row>
    <row r="49" spans="1:216" ht="21.75" thickTop="1" thickBot="1" x14ac:dyDescent="0.35">
      <c r="A49" s="107"/>
      <c r="B49" s="87">
        <f>'[1]RIUS Steph'!B5</f>
        <v>0</v>
      </c>
      <c r="C49" s="88">
        <f>'[1]RIUS Steph'!C5</f>
        <v>0</v>
      </c>
      <c r="D49" s="89">
        <f t="shared" si="301"/>
        <v>2</v>
      </c>
      <c r="E49" s="90">
        <f t="shared" si="301"/>
        <v>0</v>
      </c>
      <c r="F49" s="90">
        <f t="shared" si="301"/>
        <v>0</v>
      </c>
      <c r="G49" s="91">
        <f t="shared" si="301"/>
        <v>0</v>
      </c>
      <c r="H49" s="91">
        <f t="shared" si="301"/>
        <v>0</v>
      </c>
      <c r="I49" s="91">
        <f t="shared" si="301"/>
        <v>0</v>
      </c>
      <c r="J49" s="91">
        <f t="shared" si="301"/>
        <v>0</v>
      </c>
      <c r="K49" s="91">
        <f t="shared" si="301"/>
        <v>0</v>
      </c>
      <c r="L49" s="92">
        <f t="shared" si="301"/>
        <v>0</v>
      </c>
      <c r="M49" s="93">
        <f t="shared" si="301"/>
        <v>16</v>
      </c>
      <c r="N49" s="94">
        <f t="shared" si="301"/>
        <v>0</v>
      </c>
      <c r="O49" s="95">
        <f t="shared" si="301"/>
        <v>0</v>
      </c>
      <c r="P49" s="95">
        <f t="shared" si="301"/>
        <v>0</v>
      </c>
      <c r="Q49" s="96">
        <f t="shared" si="301"/>
        <v>0</v>
      </c>
      <c r="R49" s="97">
        <f t="shared" si="301"/>
        <v>0</v>
      </c>
      <c r="S49" s="97">
        <f t="shared" si="301"/>
        <v>0</v>
      </c>
      <c r="T49" s="97">
        <f t="shared" si="302"/>
        <v>0</v>
      </c>
      <c r="U49" s="97">
        <f t="shared" si="302"/>
        <v>0</v>
      </c>
      <c r="V49" s="98">
        <f t="shared" si="302"/>
        <v>0</v>
      </c>
      <c r="W49" s="99">
        <f t="shared" si="302"/>
        <v>0</v>
      </c>
      <c r="X49" s="99">
        <f t="shared" si="302"/>
        <v>0</v>
      </c>
      <c r="Y49" s="99">
        <f t="shared" si="302"/>
        <v>0</v>
      </c>
      <c r="Z49" s="99">
        <f t="shared" si="302"/>
        <v>0</v>
      </c>
      <c r="AA49" s="99">
        <f t="shared" si="302"/>
        <v>0</v>
      </c>
      <c r="AB49" s="99">
        <f t="shared" si="302"/>
        <v>0</v>
      </c>
      <c r="AC49" s="99">
        <f t="shared" si="302"/>
        <v>0</v>
      </c>
      <c r="AD49" s="99">
        <f t="shared" si="302"/>
        <v>0</v>
      </c>
      <c r="AE49" s="100">
        <f t="shared" si="14"/>
        <v>0</v>
      </c>
      <c r="AF49" s="101" t="s">
        <v>13</v>
      </c>
      <c r="AG49" s="102">
        <f t="shared" si="303"/>
        <v>0</v>
      </c>
      <c r="AH49" s="103">
        <f t="shared" si="16"/>
        <v>0</v>
      </c>
      <c r="AI49" s="101" t="s">
        <v>13</v>
      </c>
      <c r="AJ49" s="104">
        <f t="shared" si="304"/>
        <v>0</v>
      </c>
      <c r="AK49" s="105">
        <f t="shared" si="212"/>
        <v>0</v>
      </c>
      <c r="AL49" s="101" t="s">
        <v>13</v>
      </c>
      <c r="AM49" s="102">
        <f t="shared" si="305"/>
        <v>0</v>
      </c>
      <c r="AN49" s="103">
        <f t="shared" si="20"/>
        <v>0</v>
      </c>
      <c r="AO49" s="101" t="s">
        <v>2</v>
      </c>
      <c r="AP49" s="104">
        <f t="shared" si="306"/>
        <v>0</v>
      </c>
      <c r="AQ49" s="105">
        <f t="shared" si="22"/>
        <v>0</v>
      </c>
      <c r="AR49" s="101" t="s">
        <v>13</v>
      </c>
      <c r="AS49" s="102">
        <f t="shared" si="307"/>
        <v>0</v>
      </c>
      <c r="AT49" s="103">
        <f t="shared" si="24"/>
        <v>0</v>
      </c>
      <c r="AU49" s="101" t="s">
        <v>2</v>
      </c>
      <c r="AV49" s="104">
        <f t="shared" si="308"/>
        <v>0</v>
      </c>
      <c r="AW49" s="105">
        <f t="shared" si="26"/>
        <v>0</v>
      </c>
      <c r="AX49" s="101" t="s">
        <v>13</v>
      </c>
      <c r="AY49" s="102">
        <f t="shared" si="309"/>
        <v>0</v>
      </c>
      <c r="AZ49" s="103">
        <f t="shared" si="28"/>
        <v>0</v>
      </c>
      <c r="BA49" s="101" t="s">
        <v>13</v>
      </c>
      <c r="BB49" s="104">
        <f t="shared" si="310"/>
        <v>0</v>
      </c>
      <c r="BC49" s="105">
        <f t="shared" si="30"/>
        <v>0</v>
      </c>
      <c r="BD49" s="101" t="s">
        <v>13</v>
      </c>
      <c r="BE49" s="102">
        <f t="shared" si="309"/>
        <v>0</v>
      </c>
      <c r="BF49" s="103">
        <f t="shared" si="31"/>
        <v>0</v>
      </c>
      <c r="BG49" s="101" t="s">
        <v>13</v>
      </c>
      <c r="BH49" s="104">
        <f t="shared" si="310"/>
        <v>0</v>
      </c>
      <c r="BI49" s="105">
        <f t="shared" si="32"/>
        <v>0</v>
      </c>
      <c r="BJ49" s="101" t="s">
        <v>13</v>
      </c>
      <c r="BK49" s="102">
        <f t="shared" ref="BK49" si="415">HLOOKUP(BJ49,VIENNOISERIES_PRIX,2,FALSE)</f>
        <v>0</v>
      </c>
      <c r="BL49" s="103">
        <f t="shared" si="34"/>
        <v>0</v>
      </c>
      <c r="BM49" s="101" t="s">
        <v>13</v>
      </c>
      <c r="BN49" s="104">
        <f t="shared" ref="BN49" si="416">HLOOKUP(BM49,VIENNOISERIES_PRIX,2,FALSE)</f>
        <v>0</v>
      </c>
      <c r="BO49" s="105">
        <f t="shared" si="36"/>
        <v>0</v>
      </c>
      <c r="BP49" s="101" t="s">
        <v>13</v>
      </c>
      <c r="BQ49" s="102">
        <f t="shared" ref="BQ49" si="417">HLOOKUP(BP49,VIENNOISERIES_PRIX,2,FALSE)</f>
        <v>0</v>
      </c>
      <c r="BR49" s="103">
        <f t="shared" si="38"/>
        <v>0</v>
      </c>
      <c r="BS49" s="101" t="s">
        <v>13</v>
      </c>
      <c r="BT49" s="104">
        <f t="shared" ref="BT49" si="418">HLOOKUP(BS49,VIENNOISERIES_PRIX,2,FALSE)</f>
        <v>0</v>
      </c>
      <c r="BU49" s="105">
        <f t="shared" si="40"/>
        <v>0</v>
      </c>
      <c r="BV49" s="101" t="s">
        <v>13</v>
      </c>
      <c r="BW49" s="102">
        <f t="shared" ref="BW49" si="419">HLOOKUP(BV49,VIENNOISERIES_PRIX,2,FALSE)</f>
        <v>0</v>
      </c>
      <c r="BX49" s="103">
        <f t="shared" si="42"/>
        <v>0</v>
      </c>
      <c r="BY49" s="101" t="s">
        <v>13</v>
      </c>
      <c r="BZ49" s="104">
        <f t="shared" ref="BZ49" si="420">HLOOKUP(BY49,VIENNOISERIES_PRIX,2,FALSE)</f>
        <v>0</v>
      </c>
      <c r="CA49" s="105">
        <f t="shared" si="44"/>
        <v>0</v>
      </c>
      <c r="CB49" s="101" t="s">
        <v>13</v>
      </c>
      <c r="CC49" s="102">
        <f t="shared" ref="CC49" si="421">HLOOKUP(CB49,VIENNOISERIES_PRIX,2,FALSE)</f>
        <v>0</v>
      </c>
      <c r="CD49" s="103">
        <f t="shared" si="46"/>
        <v>0</v>
      </c>
      <c r="CE49" s="101" t="s">
        <v>13</v>
      </c>
      <c r="CF49" s="104">
        <f t="shared" ref="CF49" si="422">HLOOKUP(CE49,VIENNOISERIES_PRIX,2,FALSE)</f>
        <v>0</v>
      </c>
      <c r="CG49" s="64"/>
      <c r="CH49" s="64"/>
      <c r="CI49" s="64"/>
      <c r="CJ49" s="64"/>
      <c r="CK49" s="64"/>
      <c r="CL49" s="64"/>
      <c r="CM49" s="64"/>
      <c r="CN49" s="64"/>
      <c r="CO49" s="64"/>
      <c r="CP49" s="64"/>
      <c r="CQ49" s="64"/>
      <c r="CR49" s="64"/>
      <c r="CS49" s="64"/>
      <c r="CT49" s="64"/>
      <c r="CU49" s="64"/>
      <c r="CV49" s="64"/>
      <c r="CW49" s="64"/>
      <c r="CX49" s="64"/>
      <c r="CY49" s="64"/>
      <c r="CZ49" s="64"/>
      <c r="DA49" s="64"/>
      <c r="DB49" s="64"/>
      <c r="DC49" s="64"/>
      <c r="DD49" s="64"/>
      <c r="DE49" s="64"/>
      <c r="DF49" s="64"/>
      <c r="DG49" s="64"/>
      <c r="DH49" s="64"/>
      <c r="DI49" s="64"/>
      <c r="DJ49" s="64"/>
      <c r="DK49" s="64"/>
      <c r="DL49" s="64"/>
      <c r="DM49" s="64"/>
      <c r="DN49" s="64"/>
      <c r="DO49" s="64"/>
      <c r="DP49" s="64"/>
      <c r="DQ49" s="64"/>
      <c r="DR49" s="64"/>
      <c r="DS49" s="64"/>
      <c r="DT49" s="64"/>
      <c r="DU49" s="64"/>
      <c r="DV49" s="64"/>
      <c r="DW49" s="64"/>
      <c r="DX49" s="64"/>
      <c r="DY49" s="64"/>
      <c r="DZ49" s="64"/>
      <c r="EA49" s="64"/>
      <c r="EB49" s="64"/>
      <c r="EC49" s="64"/>
      <c r="ED49" s="64"/>
      <c r="EE49" s="64"/>
      <c r="EF49" s="64"/>
      <c r="EG49" s="64"/>
      <c r="EH49" s="64"/>
      <c r="EI49" s="64"/>
      <c r="EJ49" s="64"/>
      <c r="EK49" s="64"/>
      <c r="EL49" s="64"/>
      <c r="EM49" s="64"/>
      <c r="EN49" s="64"/>
      <c r="EO49" s="64"/>
      <c r="EP49" s="64"/>
      <c r="EQ49" s="64"/>
      <c r="ER49" s="64"/>
      <c r="ES49" s="64"/>
      <c r="ET49" s="64"/>
      <c r="EU49" s="64"/>
      <c r="EV49" s="64"/>
      <c r="EW49" s="64"/>
      <c r="EX49" s="64"/>
      <c r="EY49" s="64"/>
      <c r="EZ49" s="64"/>
      <c r="FA49" s="64"/>
      <c r="FB49" s="64"/>
      <c r="FC49" s="64"/>
      <c r="FD49" s="64"/>
      <c r="FE49" s="64"/>
      <c r="FF49" s="64"/>
      <c r="FG49" s="64"/>
      <c r="FH49" s="64"/>
      <c r="FI49" s="64"/>
      <c r="FJ49" s="64"/>
      <c r="FK49" s="64"/>
      <c r="FL49" s="64"/>
      <c r="FM49" s="64"/>
      <c r="FN49" s="64"/>
      <c r="FO49" s="64"/>
      <c r="FP49" s="64"/>
      <c r="FQ49" s="64"/>
      <c r="FR49" s="64"/>
      <c r="FS49" s="64"/>
      <c r="FT49" s="64"/>
      <c r="FU49" s="64"/>
      <c r="FV49" s="64"/>
      <c r="FW49" s="64"/>
      <c r="FX49" s="64"/>
      <c r="FY49" s="64"/>
      <c r="FZ49" s="64"/>
      <c r="GA49" s="64"/>
      <c r="GB49" s="64"/>
      <c r="GC49" s="64"/>
      <c r="GD49" s="64"/>
      <c r="GE49" s="64"/>
      <c r="GF49" s="64"/>
      <c r="GG49" s="64"/>
      <c r="GH49" s="64"/>
      <c r="GI49" s="64"/>
      <c r="GJ49" s="64"/>
      <c r="GK49" s="64"/>
      <c r="GL49" s="64"/>
      <c r="GM49" s="64"/>
      <c r="GN49" s="64"/>
      <c r="GO49" s="64"/>
      <c r="GP49" s="64"/>
      <c r="GQ49" s="64"/>
      <c r="GR49" s="64"/>
      <c r="GS49" s="64"/>
      <c r="GT49" s="64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</row>
    <row r="50" spans="1:216" ht="21.75" thickTop="1" thickBot="1" x14ac:dyDescent="0.35">
      <c r="A50" s="107"/>
      <c r="B50" s="87">
        <f>'[1]SANJUAN Raph'!B5</f>
        <v>0</v>
      </c>
      <c r="C50" s="88">
        <f>'[1]SANJUAN Raph'!C5</f>
        <v>0</v>
      </c>
      <c r="D50" s="89">
        <f t="shared" si="301"/>
        <v>2</v>
      </c>
      <c r="E50" s="90">
        <f t="shared" si="301"/>
        <v>0</v>
      </c>
      <c r="F50" s="90">
        <f t="shared" si="301"/>
        <v>0</v>
      </c>
      <c r="G50" s="91">
        <f t="shared" si="301"/>
        <v>0</v>
      </c>
      <c r="H50" s="91">
        <f t="shared" si="301"/>
        <v>0</v>
      </c>
      <c r="I50" s="91">
        <f t="shared" si="301"/>
        <v>0</v>
      </c>
      <c r="J50" s="91">
        <f t="shared" si="301"/>
        <v>0</v>
      </c>
      <c r="K50" s="91">
        <f t="shared" si="301"/>
        <v>0</v>
      </c>
      <c r="L50" s="92">
        <f t="shared" si="301"/>
        <v>0</v>
      </c>
      <c r="M50" s="93">
        <f t="shared" si="301"/>
        <v>16</v>
      </c>
      <c r="N50" s="94">
        <f t="shared" si="301"/>
        <v>0</v>
      </c>
      <c r="O50" s="95">
        <f t="shared" si="301"/>
        <v>0</v>
      </c>
      <c r="P50" s="95">
        <f t="shared" si="301"/>
        <v>0</v>
      </c>
      <c r="Q50" s="96">
        <f t="shared" si="301"/>
        <v>0</v>
      </c>
      <c r="R50" s="97">
        <f t="shared" si="301"/>
        <v>0</v>
      </c>
      <c r="S50" s="97">
        <f t="shared" si="301"/>
        <v>0</v>
      </c>
      <c r="T50" s="97">
        <f t="shared" si="302"/>
        <v>0</v>
      </c>
      <c r="U50" s="97">
        <f t="shared" si="302"/>
        <v>0</v>
      </c>
      <c r="V50" s="98">
        <f t="shared" si="302"/>
        <v>0</v>
      </c>
      <c r="W50" s="99">
        <f t="shared" si="302"/>
        <v>0</v>
      </c>
      <c r="X50" s="99">
        <f t="shared" si="302"/>
        <v>0</v>
      </c>
      <c r="Y50" s="99">
        <f t="shared" si="302"/>
        <v>0</v>
      </c>
      <c r="Z50" s="99">
        <f t="shared" si="302"/>
        <v>0</v>
      </c>
      <c r="AA50" s="99">
        <f t="shared" si="302"/>
        <v>0</v>
      </c>
      <c r="AB50" s="99">
        <f t="shared" si="302"/>
        <v>0</v>
      </c>
      <c r="AC50" s="99">
        <f t="shared" si="302"/>
        <v>0</v>
      </c>
      <c r="AD50" s="99">
        <f t="shared" si="302"/>
        <v>0</v>
      </c>
      <c r="AE50" s="100">
        <f t="shared" si="14"/>
        <v>0</v>
      </c>
      <c r="AF50" s="101" t="s">
        <v>13</v>
      </c>
      <c r="AG50" s="102">
        <f t="shared" si="303"/>
        <v>0</v>
      </c>
      <c r="AH50" s="103">
        <f t="shared" si="16"/>
        <v>0</v>
      </c>
      <c r="AI50" s="101" t="s">
        <v>13</v>
      </c>
      <c r="AJ50" s="104">
        <f t="shared" si="304"/>
        <v>0</v>
      </c>
      <c r="AK50" s="105">
        <f t="shared" si="212"/>
        <v>0</v>
      </c>
      <c r="AL50" s="101" t="s">
        <v>13</v>
      </c>
      <c r="AM50" s="102">
        <f t="shared" si="305"/>
        <v>0</v>
      </c>
      <c r="AN50" s="103">
        <f t="shared" si="20"/>
        <v>0</v>
      </c>
      <c r="AO50" s="101" t="s">
        <v>2</v>
      </c>
      <c r="AP50" s="104">
        <f t="shared" si="306"/>
        <v>0</v>
      </c>
      <c r="AQ50" s="105">
        <f t="shared" si="22"/>
        <v>0</v>
      </c>
      <c r="AR50" s="101" t="s">
        <v>13</v>
      </c>
      <c r="AS50" s="102">
        <f t="shared" si="307"/>
        <v>0</v>
      </c>
      <c r="AT50" s="103">
        <f t="shared" si="24"/>
        <v>0</v>
      </c>
      <c r="AU50" s="101" t="s">
        <v>2</v>
      </c>
      <c r="AV50" s="104">
        <f t="shared" si="308"/>
        <v>0</v>
      </c>
      <c r="AW50" s="105">
        <f t="shared" si="26"/>
        <v>0</v>
      </c>
      <c r="AX50" s="101" t="s">
        <v>13</v>
      </c>
      <c r="AY50" s="102">
        <f t="shared" si="309"/>
        <v>0</v>
      </c>
      <c r="AZ50" s="103">
        <f t="shared" si="28"/>
        <v>0</v>
      </c>
      <c r="BA50" s="101" t="s">
        <v>13</v>
      </c>
      <c r="BB50" s="104">
        <f t="shared" si="310"/>
        <v>0</v>
      </c>
      <c r="BC50" s="105">
        <f t="shared" si="30"/>
        <v>0</v>
      </c>
      <c r="BD50" s="101" t="s">
        <v>13</v>
      </c>
      <c r="BE50" s="102">
        <f t="shared" si="309"/>
        <v>0</v>
      </c>
      <c r="BF50" s="103">
        <f t="shared" si="31"/>
        <v>0</v>
      </c>
      <c r="BG50" s="101" t="s">
        <v>13</v>
      </c>
      <c r="BH50" s="104">
        <f t="shared" si="310"/>
        <v>0</v>
      </c>
      <c r="BI50" s="105">
        <f t="shared" si="32"/>
        <v>0</v>
      </c>
      <c r="BJ50" s="101" t="s">
        <v>13</v>
      </c>
      <c r="BK50" s="102">
        <f t="shared" ref="BK50" si="423">HLOOKUP(BJ50,VIENNOISERIES_PRIX,2,FALSE)</f>
        <v>0</v>
      </c>
      <c r="BL50" s="103">
        <f t="shared" si="34"/>
        <v>0</v>
      </c>
      <c r="BM50" s="101" t="s">
        <v>13</v>
      </c>
      <c r="BN50" s="104">
        <f t="shared" ref="BN50" si="424">HLOOKUP(BM50,VIENNOISERIES_PRIX,2,FALSE)</f>
        <v>0</v>
      </c>
      <c r="BO50" s="105">
        <f t="shared" si="36"/>
        <v>0</v>
      </c>
      <c r="BP50" s="101" t="s">
        <v>13</v>
      </c>
      <c r="BQ50" s="102">
        <f t="shared" ref="BQ50" si="425">HLOOKUP(BP50,VIENNOISERIES_PRIX,2,FALSE)</f>
        <v>0</v>
      </c>
      <c r="BR50" s="103">
        <f t="shared" si="38"/>
        <v>0</v>
      </c>
      <c r="BS50" s="101" t="s">
        <v>13</v>
      </c>
      <c r="BT50" s="104">
        <f t="shared" ref="BT50" si="426">HLOOKUP(BS50,VIENNOISERIES_PRIX,2,FALSE)</f>
        <v>0</v>
      </c>
      <c r="BU50" s="105">
        <f t="shared" si="40"/>
        <v>0</v>
      </c>
      <c r="BV50" s="101" t="s">
        <v>13</v>
      </c>
      <c r="BW50" s="102">
        <f t="shared" ref="BW50" si="427">HLOOKUP(BV50,VIENNOISERIES_PRIX,2,FALSE)</f>
        <v>0</v>
      </c>
      <c r="BX50" s="103">
        <f t="shared" si="42"/>
        <v>0</v>
      </c>
      <c r="BY50" s="101" t="s">
        <v>13</v>
      </c>
      <c r="BZ50" s="104">
        <f t="shared" ref="BZ50" si="428">HLOOKUP(BY50,VIENNOISERIES_PRIX,2,FALSE)</f>
        <v>0</v>
      </c>
      <c r="CA50" s="105">
        <f t="shared" si="44"/>
        <v>0</v>
      </c>
      <c r="CB50" s="101" t="s">
        <v>13</v>
      </c>
      <c r="CC50" s="102">
        <f t="shared" ref="CC50" si="429">HLOOKUP(CB50,VIENNOISERIES_PRIX,2,FALSE)</f>
        <v>0</v>
      </c>
      <c r="CD50" s="103">
        <f t="shared" si="46"/>
        <v>0</v>
      </c>
      <c r="CE50" s="101" t="s">
        <v>13</v>
      </c>
      <c r="CF50" s="104">
        <f t="shared" ref="CF50" si="430">HLOOKUP(CE50,VIENNOISERIES_PRIX,2,FALSE)</f>
        <v>0</v>
      </c>
      <c r="CG50" s="64"/>
      <c r="CH50" s="64"/>
      <c r="CI50" s="64"/>
      <c r="CJ50" s="64"/>
      <c r="CK50" s="64"/>
      <c r="CL50" s="64"/>
      <c r="CM50" s="64"/>
      <c r="CN50" s="64"/>
      <c r="CO50" s="64"/>
      <c r="CP50" s="64"/>
      <c r="CQ50" s="64"/>
      <c r="CR50" s="64"/>
      <c r="CS50" s="64"/>
      <c r="CT50" s="64"/>
      <c r="CU50" s="64"/>
      <c r="CV50" s="64"/>
      <c r="CW50" s="64"/>
      <c r="CX50" s="64"/>
      <c r="CY50" s="64"/>
      <c r="CZ50" s="64"/>
      <c r="DA50" s="64"/>
      <c r="DB50" s="64"/>
      <c r="DC50" s="64"/>
      <c r="DD50" s="64"/>
      <c r="DE50" s="64"/>
      <c r="DF50" s="64"/>
      <c r="DG50" s="64"/>
      <c r="DH50" s="64"/>
      <c r="DI50" s="64"/>
      <c r="DJ50" s="64"/>
      <c r="DK50" s="64"/>
      <c r="DL50" s="64"/>
      <c r="DM50" s="64"/>
      <c r="DN50" s="64"/>
      <c r="DO50" s="64"/>
      <c r="DP50" s="64"/>
      <c r="DQ50" s="64"/>
      <c r="DR50" s="64"/>
      <c r="DS50" s="64"/>
      <c r="DT50" s="64"/>
      <c r="DU50" s="64"/>
      <c r="DV50" s="64"/>
      <c r="DW50" s="64"/>
      <c r="DX50" s="64"/>
      <c r="DY50" s="64"/>
      <c r="DZ50" s="64"/>
      <c r="EA50" s="64"/>
      <c r="EB50" s="64"/>
      <c r="EC50" s="64"/>
      <c r="ED50" s="64"/>
      <c r="EE50" s="64"/>
      <c r="EF50" s="64"/>
      <c r="EG50" s="64"/>
      <c r="EH50" s="64"/>
      <c r="EI50" s="64"/>
      <c r="EJ50" s="64"/>
      <c r="EK50" s="64"/>
      <c r="EL50" s="64"/>
      <c r="EM50" s="64"/>
      <c r="EN50" s="64"/>
      <c r="EO50" s="64"/>
      <c r="EP50" s="64"/>
      <c r="EQ50" s="64"/>
      <c r="ER50" s="64"/>
      <c r="ES50" s="64"/>
      <c r="ET50" s="64"/>
      <c r="EU50" s="64"/>
      <c r="EV50" s="64"/>
      <c r="EW50" s="64"/>
      <c r="EX50" s="64"/>
      <c r="EY50" s="64"/>
      <c r="EZ50" s="64"/>
      <c r="FA50" s="64"/>
      <c r="FB50" s="64"/>
      <c r="FC50" s="64"/>
      <c r="FD50" s="64"/>
      <c r="FE50" s="64"/>
      <c r="FF50" s="64"/>
      <c r="FG50" s="64"/>
      <c r="FH50" s="64"/>
      <c r="FI50" s="64"/>
      <c r="FJ50" s="64"/>
      <c r="FK50" s="64"/>
      <c r="FL50" s="64"/>
      <c r="FM50" s="64"/>
      <c r="FN50" s="64"/>
      <c r="FO50" s="64"/>
      <c r="FP50" s="64"/>
      <c r="FQ50" s="64"/>
      <c r="FR50" s="64"/>
      <c r="FS50" s="64"/>
      <c r="FT50" s="64"/>
      <c r="FU50" s="64"/>
      <c r="FV50" s="64"/>
      <c r="FW50" s="64"/>
      <c r="FX50" s="64"/>
      <c r="FY50" s="64"/>
      <c r="FZ50" s="64"/>
      <c r="GA50" s="64"/>
      <c r="GB50" s="64"/>
      <c r="GC50" s="64"/>
      <c r="GD50" s="64"/>
      <c r="GE50" s="64"/>
      <c r="GF50" s="64"/>
      <c r="GG50" s="64"/>
      <c r="GH50" s="64"/>
      <c r="GI50" s="64"/>
      <c r="GJ50" s="64"/>
      <c r="GK50" s="64"/>
      <c r="GL50" s="64"/>
      <c r="GM50" s="64"/>
      <c r="GN50" s="64"/>
      <c r="GO50" s="64"/>
      <c r="GP50" s="64"/>
      <c r="GQ50" s="64"/>
      <c r="GR50" s="64"/>
      <c r="GS50" s="64"/>
      <c r="GT50" s="64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</row>
    <row r="51" spans="1:216" ht="21.75" thickTop="1" thickBot="1" x14ac:dyDescent="0.35">
      <c r="A51" s="107"/>
      <c r="B51" s="87">
        <f>'[1]STAERMAN David'!B5</f>
        <v>0</v>
      </c>
      <c r="C51" s="88">
        <f>'[1]STAERMAN David'!C5</f>
        <v>0</v>
      </c>
      <c r="D51" s="89">
        <f t="shared" si="301"/>
        <v>2</v>
      </c>
      <c r="E51" s="90">
        <f t="shared" si="301"/>
        <v>0</v>
      </c>
      <c r="F51" s="90">
        <f t="shared" si="301"/>
        <v>0</v>
      </c>
      <c r="G51" s="91">
        <f t="shared" si="301"/>
        <v>0</v>
      </c>
      <c r="H51" s="91">
        <f t="shared" si="301"/>
        <v>0</v>
      </c>
      <c r="I51" s="91">
        <f t="shared" si="301"/>
        <v>0</v>
      </c>
      <c r="J51" s="91">
        <f t="shared" si="301"/>
        <v>0</v>
      </c>
      <c r="K51" s="91">
        <f t="shared" si="301"/>
        <v>0</v>
      </c>
      <c r="L51" s="92">
        <f t="shared" si="301"/>
        <v>0</v>
      </c>
      <c r="M51" s="93">
        <f t="shared" si="301"/>
        <v>16</v>
      </c>
      <c r="N51" s="94">
        <f t="shared" si="301"/>
        <v>0</v>
      </c>
      <c r="O51" s="95">
        <f t="shared" si="301"/>
        <v>0</v>
      </c>
      <c r="P51" s="95">
        <f t="shared" si="301"/>
        <v>0</v>
      </c>
      <c r="Q51" s="96">
        <f t="shared" si="301"/>
        <v>0</v>
      </c>
      <c r="R51" s="97">
        <f t="shared" si="301"/>
        <v>0</v>
      </c>
      <c r="S51" s="97">
        <f t="shared" ref="N51:AC66" si="431">COUNTIF($AE51:$UG51,S$2)</f>
        <v>0</v>
      </c>
      <c r="T51" s="97">
        <f t="shared" si="431"/>
        <v>0</v>
      </c>
      <c r="U51" s="97">
        <f t="shared" si="431"/>
        <v>0</v>
      </c>
      <c r="V51" s="98">
        <f t="shared" si="431"/>
        <v>0</v>
      </c>
      <c r="W51" s="99">
        <f t="shared" si="431"/>
        <v>0</v>
      </c>
      <c r="X51" s="99">
        <f t="shared" si="302"/>
        <v>0</v>
      </c>
      <c r="Y51" s="99">
        <f t="shared" si="302"/>
        <v>0</v>
      </c>
      <c r="Z51" s="99">
        <f t="shared" si="302"/>
        <v>0</v>
      </c>
      <c r="AA51" s="99">
        <f t="shared" si="302"/>
        <v>0</v>
      </c>
      <c r="AB51" s="99">
        <f t="shared" si="302"/>
        <v>0</v>
      </c>
      <c r="AC51" s="99">
        <f t="shared" si="302"/>
        <v>0</v>
      </c>
      <c r="AD51" s="99">
        <f t="shared" si="302"/>
        <v>0</v>
      </c>
      <c r="AE51" s="100">
        <f t="shared" si="14"/>
        <v>0</v>
      </c>
      <c r="AF51" s="101" t="s">
        <v>13</v>
      </c>
      <c r="AG51" s="102">
        <f t="shared" si="303"/>
        <v>0</v>
      </c>
      <c r="AH51" s="103">
        <f t="shared" si="16"/>
        <v>0</v>
      </c>
      <c r="AI51" s="101" t="s">
        <v>13</v>
      </c>
      <c r="AJ51" s="104">
        <f t="shared" si="304"/>
        <v>0</v>
      </c>
      <c r="AK51" s="105">
        <f t="shared" si="212"/>
        <v>0</v>
      </c>
      <c r="AL51" s="101" t="s">
        <v>13</v>
      </c>
      <c r="AM51" s="102">
        <f t="shared" si="305"/>
        <v>0</v>
      </c>
      <c r="AN51" s="103">
        <f t="shared" si="20"/>
        <v>0</v>
      </c>
      <c r="AO51" s="101" t="s">
        <v>2</v>
      </c>
      <c r="AP51" s="104">
        <f t="shared" si="306"/>
        <v>0</v>
      </c>
      <c r="AQ51" s="105">
        <f t="shared" si="22"/>
        <v>0</v>
      </c>
      <c r="AR51" s="101" t="s">
        <v>13</v>
      </c>
      <c r="AS51" s="102">
        <f t="shared" si="307"/>
        <v>0</v>
      </c>
      <c r="AT51" s="103">
        <f t="shared" si="24"/>
        <v>0</v>
      </c>
      <c r="AU51" s="101" t="s">
        <v>2</v>
      </c>
      <c r="AV51" s="104">
        <f t="shared" si="308"/>
        <v>0</v>
      </c>
      <c r="AW51" s="105">
        <f t="shared" si="26"/>
        <v>0</v>
      </c>
      <c r="AX51" s="101" t="s">
        <v>13</v>
      </c>
      <c r="AY51" s="102">
        <f t="shared" si="309"/>
        <v>0</v>
      </c>
      <c r="AZ51" s="103">
        <f t="shared" si="28"/>
        <v>0</v>
      </c>
      <c r="BA51" s="101" t="s">
        <v>13</v>
      </c>
      <c r="BB51" s="104">
        <f t="shared" si="310"/>
        <v>0</v>
      </c>
      <c r="BC51" s="105">
        <f t="shared" si="30"/>
        <v>0</v>
      </c>
      <c r="BD51" s="101" t="s">
        <v>13</v>
      </c>
      <c r="BE51" s="102">
        <f t="shared" si="309"/>
        <v>0</v>
      </c>
      <c r="BF51" s="103">
        <f t="shared" si="31"/>
        <v>0</v>
      </c>
      <c r="BG51" s="101" t="s">
        <v>13</v>
      </c>
      <c r="BH51" s="104">
        <f t="shared" si="310"/>
        <v>0</v>
      </c>
      <c r="BI51" s="105">
        <f t="shared" si="32"/>
        <v>0</v>
      </c>
      <c r="BJ51" s="101" t="s">
        <v>13</v>
      </c>
      <c r="BK51" s="102">
        <f t="shared" ref="BK51" si="432">HLOOKUP(BJ51,VIENNOISERIES_PRIX,2,FALSE)</f>
        <v>0</v>
      </c>
      <c r="BL51" s="103">
        <f t="shared" si="34"/>
        <v>0</v>
      </c>
      <c r="BM51" s="101" t="s">
        <v>13</v>
      </c>
      <c r="BN51" s="104">
        <f t="shared" ref="BN51" si="433">HLOOKUP(BM51,VIENNOISERIES_PRIX,2,FALSE)</f>
        <v>0</v>
      </c>
      <c r="BO51" s="105">
        <f t="shared" si="36"/>
        <v>0</v>
      </c>
      <c r="BP51" s="101" t="s">
        <v>13</v>
      </c>
      <c r="BQ51" s="102">
        <f t="shared" ref="BQ51" si="434">HLOOKUP(BP51,VIENNOISERIES_PRIX,2,FALSE)</f>
        <v>0</v>
      </c>
      <c r="BR51" s="103">
        <f t="shared" si="38"/>
        <v>0</v>
      </c>
      <c r="BS51" s="101" t="s">
        <v>13</v>
      </c>
      <c r="BT51" s="104">
        <f t="shared" ref="BT51" si="435">HLOOKUP(BS51,VIENNOISERIES_PRIX,2,FALSE)</f>
        <v>0</v>
      </c>
      <c r="BU51" s="105">
        <f t="shared" si="40"/>
        <v>0</v>
      </c>
      <c r="BV51" s="101" t="s">
        <v>13</v>
      </c>
      <c r="BW51" s="102">
        <f t="shared" ref="BW51" si="436">HLOOKUP(BV51,VIENNOISERIES_PRIX,2,FALSE)</f>
        <v>0</v>
      </c>
      <c r="BX51" s="103">
        <f t="shared" si="42"/>
        <v>0</v>
      </c>
      <c r="BY51" s="101" t="s">
        <v>13</v>
      </c>
      <c r="BZ51" s="104">
        <f t="shared" ref="BZ51" si="437">HLOOKUP(BY51,VIENNOISERIES_PRIX,2,FALSE)</f>
        <v>0</v>
      </c>
      <c r="CA51" s="105">
        <f t="shared" si="44"/>
        <v>0</v>
      </c>
      <c r="CB51" s="101" t="s">
        <v>13</v>
      </c>
      <c r="CC51" s="102">
        <f t="shared" ref="CC51" si="438">HLOOKUP(CB51,VIENNOISERIES_PRIX,2,FALSE)</f>
        <v>0</v>
      </c>
      <c r="CD51" s="103">
        <f t="shared" si="46"/>
        <v>0</v>
      </c>
      <c r="CE51" s="101" t="s">
        <v>13</v>
      </c>
      <c r="CF51" s="104">
        <f t="shared" ref="CF51" si="439">HLOOKUP(CE51,VIENNOISERIES_PRIX,2,FALSE)</f>
        <v>0</v>
      </c>
      <c r="CG51" s="64"/>
      <c r="CH51" s="64"/>
      <c r="CI51" s="64"/>
      <c r="CJ51" s="64"/>
      <c r="CK51" s="64"/>
      <c r="CL51" s="64"/>
      <c r="CM51" s="64"/>
      <c r="CN51" s="64"/>
      <c r="CO51" s="64"/>
      <c r="CP51" s="64"/>
      <c r="CQ51" s="64"/>
      <c r="CR51" s="64"/>
      <c r="CS51" s="64"/>
      <c r="CT51" s="64"/>
      <c r="CU51" s="64"/>
      <c r="CV51" s="64"/>
      <c r="CW51" s="64"/>
      <c r="CX51" s="64"/>
      <c r="CY51" s="64"/>
      <c r="CZ51" s="64"/>
      <c r="DA51" s="64"/>
      <c r="DB51" s="64"/>
      <c r="DC51" s="64"/>
      <c r="DD51" s="64"/>
      <c r="DE51" s="64"/>
      <c r="DF51" s="64"/>
      <c r="DG51" s="64"/>
      <c r="DH51" s="64"/>
      <c r="DI51" s="64"/>
      <c r="DJ51" s="64"/>
      <c r="DK51" s="64"/>
      <c r="DL51" s="64"/>
      <c r="DM51" s="64"/>
      <c r="DN51" s="64"/>
      <c r="DO51" s="64"/>
      <c r="DP51" s="64"/>
      <c r="DQ51" s="64"/>
      <c r="DR51" s="64"/>
      <c r="DS51" s="64"/>
      <c r="DT51" s="64"/>
      <c r="DU51" s="64"/>
      <c r="DV51" s="64"/>
      <c r="DW51" s="64"/>
      <c r="DX51" s="64"/>
      <c r="DY51" s="64"/>
      <c r="DZ51" s="64"/>
      <c r="EA51" s="64"/>
      <c r="EB51" s="64"/>
      <c r="EC51" s="64"/>
      <c r="ED51" s="64"/>
      <c r="EE51" s="64"/>
      <c r="EF51" s="64"/>
      <c r="EG51" s="64"/>
      <c r="EH51" s="64"/>
      <c r="EI51" s="64"/>
      <c r="EJ51" s="64"/>
      <c r="EK51" s="64"/>
      <c r="EL51" s="64"/>
      <c r="EM51" s="64"/>
      <c r="EN51" s="64"/>
      <c r="EO51" s="64"/>
      <c r="EP51" s="64"/>
      <c r="EQ51" s="64"/>
      <c r="ER51" s="64"/>
      <c r="ES51" s="64"/>
      <c r="ET51" s="64"/>
      <c r="EU51" s="64"/>
      <c r="EV51" s="64"/>
      <c r="EW51" s="64"/>
      <c r="EX51" s="64"/>
      <c r="EY51" s="64"/>
      <c r="EZ51" s="64"/>
      <c r="FA51" s="64"/>
      <c r="FB51" s="64"/>
      <c r="FC51" s="64"/>
      <c r="FD51" s="64"/>
      <c r="FE51" s="64"/>
      <c r="FF51" s="64"/>
      <c r="FG51" s="64"/>
      <c r="FH51" s="64"/>
      <c r="FI51" s="64"/>
      <c r="FJ51" s="64"/>
      <c r="FK51" s="64"/>
      <c r="FL51" s="64"/>
      <c r="FM51" s="64"/>
      <c r="FN51" s="64"/>
      <c r="FO51" s="64"/>
      <c r="FP51" s="64"/>
      <c r="FQ51" s="64"/>
      <c r="FR51" s="64"/>
      <c r="FS51" s="64"/>
      <c r="FT51" s="64"/>
      <c r="FU51" s="64"/>
      <c r="FV51" s="64"/>
      <c r="FW51" s="64"/>
      <c r="FX51" s="64"/>
      <c r="FY51" s="64"/>
      <c r="FZ51" s="64"/>
      <c r="GA51" s="64"/>
      <c r="GB51" s="64"/>
      <c r="GC51" s="64"/>
      <c r="GD51" s="64"/>
      <c r="GE51" s="64"/>
      <c r="GF51" s="64"/>
      <c r="GG51" s="64"/>
      <c r="GH51" s="64"/>
      <c r="GI51" s="64"/>
      <c r="GJ51" s="64"/>
      <c r="GK51" s="64"/>
      <c r="GL51" s="64"/>
      <c r="GM51" s="64"/>
      <c r="GN51" s="64"/>
      <c r="GO51" s="64"/>
      <c r="GP51" s="64"/>
      <c r="GQ51" s="64"/>
      <c r="GR51" s="64"/>
      <c r="GS51" s="64"/>
      <c r="GT51" s="64"/>
      <c r="GU51" s="64"/>
      <c r="GV51" s="64"/>
      <c r="GW51" s="64"/>
      <c r="GX51" s="64"/>
      <c r="GY51" s="64"/>
      <c r="GZ51" s="64"/>
      <c r="HA51" s="64"/>
      <c r="HB51" s="64"/>
      <c r="HC51" s="64"/>
      <c r="HD51" s="64"/>
      <c r="HE51" s="64"/>
      <c r="HF51" s="64"/>
      <c r="HG51" s="64"/>
      <c r="HH51" s="64"/>
    </row>
    <row r="52" spans="1:216" ht="21.75" thickTop="1" thickBot="1" x14ac:dyDescent="0.35">
      <c r="A52" s="107"/>
      <c r="B52" s="87">
        <f>'[1]TISSERANT Alexandre '!B5</f>
        <v>0</v>
      </c>
      <c r="C52" s="88">
        <f>'[1]TISSERANT Alexandre '!C5</f>
        <v>0</v>
      </c>
      <c r="D52" s="89">
        <f t="shared" ref="D52:S67" si="440">COUNTIF($AE52:$UG52,D$2)</f>
        <v>2</v>
      </c>
      <c r="E52" s="90">
        <f t="shared" si="440"/>
        <v>0</v>
      </c>
      <c r="F52" s="90">
        <f t="shared" si="440"/>
        <v>0</v>
      </c>
      <c r="G52" s="91">
        <f t="shared" si="440"/>
        <v>0</v>
      </c>
      <c r="H52" s="91">
        <f t="shared" si="440"/>
        <v>0</v>
      </c>
      <c r="I52" s="91">
        <f t="shared" si="440"/>
        <v>0</v>
      </c>
      <c r="J52" s="91">
        <f t="shared" si="440"/>
        <v>0</v>
      </c>
      <c r="K52" s="91">
        <f t="shared" si="440"/>
        <v>0</v>
      </c>
      <c r="L52" s="92">
        <f t="shared" si="440"/>
        <v>0</v>
      </c>
      <c r="M52" s="93">
        <f t="shared" si="440"/>
        <v>16</v>
      </c>
      <c r="N52" s="94">
        <f t="shared" si="431"/>
        <v>0</v>
      </c>
      <c r="O52" s="95">
        <f t="shared" si="431"/>
        <v>0</v>
      </c>
      <c r="P52" s="95">
        <f t="shared" si="431"/>
        <v>0</v>
      </c>
      <c r="Q52" s="96">
        <f t="shared" si="431"/>
        <v>0</v>
      </c>
      <c r="R52" s="97">
        <f t="shared" si="431"/>
        <v>0</v>
      </c>
      <c r="S52" s="97">
        <f t="shared" si="431"/>
        <v>0</v>
      </c>
      <c r="T52" s="97">
        <f t="shared" si="431"/>
        <v>0</v>
      </c>
      <c r="U52" s="97">
        <f t="shared" si="431"/>
        <v>0</v>
      </c>
      <c r="V52" s="98">
        <f t="shared" si="431"/>
        <v>0</v>
      </c>
      <c r="W52" s="99">
        <f t="shared" si="431"/>
        <v>0</v>
      </c>
      <c r="X52" s="99">
        <f t="shared" si="431"/>
        <v>0</v>
      </c>
      <c r="Y52" s="99">
        <f t="shared" si="431"/>
        <v>0</v>
      </c>
      <c r="Z52" s="99">
        <f t="shared" si="431"/>
        <v>0</v>
      </c>
      <c r="AA52" s="99">
        <f t="shared" si="431"/>
        <v>0</v>
      </c>
      <c r="AB52" s="99">
        <f t="shared" si="431"/>
        <v>0</v>
      </c>
      <c r="AC52" s="99">
        <f t="shared" si="431"/>
        <v>0</v>
      </c>
      <c r="AD52" s="99">
        <f t="shared" ref="X52:AJ67" si="441">COUNTIF($AE52:$UG52,AD$2)</f>
        <v>0</v>
      </c>
      <c r="AE52" s="100">
        <f t="shared" si="14"/>
        <v>0</v>
      </c>
      <c r="AF52" s="101" t="s">
        <v>13</v>
      </c>
      <c r="AG52" s="102">
        <f t="shared" si="303"/>
        <v>0</v>
      </c>
      <c r="AH52" s="103">
        <f t="shared" si="16"/>
        <v>0</v>
      </c>
      <c r="AI52" s="101" t="s">
        <v>13</v>
      </c>
      <c r="AJ52" s="104">
        <f t="shared" si="304"/>
        <v>0</v>
      </c>
      <c r="AK52" s="105">
        <f t="shared" si="212"/>
        <v>0</v>
      </c>
      <c r="AL52" s="101" t="s">
        <v>13</v>
      </c>
      <c r="AM52" s="102">
        <f t="shared" si="305"/>
        <v>0</v>
      </c>
      <c r="AN52" s="103">
        <f t="shared" si="20"/>
        <v>0</v>
      </c>
      <c r="AO52" s="101" t="s">
        <v>2</v>
      </c>
      <c r="AP52" s="104">
        <f t="shared" si="306"/>
        <v>0</v>
      </c>
      <c r="AQ52" s="105">
        <f t="shared" si="22"/>
        <v>0</v>
      </c>
      <c r="AR52" s="101" t="s">
        <v>13</v>
      </c>
      <c r="AS52" s="102">
        <f t="shared" si="307"/>
        <v>0</v>
      </c>
      <c r="AT52" s="103">
        <f t="shared" si="24"/>
        <v>0</v>
      </c>
      <c r="AU52" s="101" t="s">
        <v>2</v>
      </c>
      <c r="AV52" s="104">
        <f t="shared" si="308"/>
        <v>0</v>
      </c>
      <c r="AW52" s="105">
        <f t="shared" si="26"/>
        <v>0</v>
      </c>
      <c r="AX52" s="101" t="s">
        <v>13</v>
      </c>
      <c r="AY52" s="102">
        <f t="shared" ref="AY52:BE67" si="442">HLOOKUP(AX52,VIENNOISERIES_PRIX,2,FALSE)</f>
        <v>0</v>
      </c>
      <c r="AZ52" s="103">
        <f t="shared" si="28"/>
        <v>0</v>
      </c>
      <c r="BA52" s="101" t="s">
        <v>13</v>
      </c>
      <c r="BB52" s="104">
        <f t="shared" ref="BB52:BH67" si="443">HLOOKUP(BA52,VIENNOISERIES_PRIX,2,FALSE)</f>
        <v>0</v>
      </c>
      <c r="BC52" s="105">
        <f t="shared" si="30"/>
        <v>0</v>
      </c>
      <c r="BD52" s="101" t="s">
        <v>13</v>
      </c>
      <c r="BE52" s="102">
        <f t="shared" si="442"/>
        <v>0</v>
      </c>
      <c r="BF52" s="103">
        <f t="shared" si="31"/>
        <v>0</v>
      </c>
      <c r="BG52" s="101" t="s">
        <v>13</v>
      </c>
      <c r="BH52" s="104">
        <f t="shared" si="443"/>
        <v>0</v>
      </c>
      <c r="BI52" s="105">
        <f t="shared" si="32"/>
        <v>0</v>
      </c>
      <c r="BJ52" s="101" t="s">
        <v>13</v>
      </c>
      <c r="BK52" s="102">
        <f t="shared" ref="BK52" si="444">HLOOKUP(BJ52,VIENNOISERIES_PRIX,2,FALSE)</f>
        <v>0</v>
      </c>
      <c r="BL52" s="103">
        <f t="shared" si="34"/>
        <v>0</v>
      </c>
      <c r="BM52" s="101" t="s">
        <v>13</v>
      </c>
      <c r="BN52" s="104">
        <f t="shared" ref="BN52" si="445">HLOOKUP(BM52,VIENNOISERIES_PRIX,2,FALSE)</f>
        <v>0</v>
      </c>
      <c r="BO52" s="105">
        <f t="shared" si="36"/>
        <v>0</v>
      </c>
      <c r="BP52" s="101" t="s">
        <v>13</v>
      </c>
      <c r="BQ52" s="102">
        <f t="shared" ref="BQ52" si="446">HLOOKUP(BP52,VIENNOISERIES_PRIX,2,FALSE)</f>
        <v>0</v>
      </c>
      <c r="BR52" s="103">
        <f t="shared" si="38"/>
        <v>0</v>
      </c>
      <c r="BS52" s="101" t="s">
        <v>13</v>
      </c>
      <c r="BT52" s="104">
        <f t="shared" ref="BT52" si="447">HLOOKUP(BS52,VIENNOISERIES_PRIX,2,FALSE)</f>
        <v>0</v>
      </c>
      <c r="BU52" s="105">
        <f t="shared" si="40"/>
        <v>0</v>
      </c>
      <c r="BV52" s="101" t="s">
        <v>13</v>
      </c>
      <c r="BW52" s="102">
        <f t="shared" ref="BW52" si="448">HLOOKUP(BV52,VIENNOISERIES_PRIX,2,FALSE)</f>
        <v>0</v>
      </c>
      <c r="BX52" s="103">
        <f t="shared" si="42"/>
        <v>0</v>
      </c>
      <c r="BY52" s="101" t="s">
        <v>13</v>
      </c>
      <c r="BZ52" s="104">
        <f t="shared" ref="BZ52" si="449">HLOOKUP(BY52,VIENNOISERIES_PRIX,2,FALSE)</f>
        <v>0</v>
      </c>
      <c r="CA52" s="105">
        <f t="shared" si="44"/>
        <v>0</v>
      </c>
      <c r="CB52" s="101" t="s">
        <v>13</v>
      </c>
      <c r="CC52" s="102">
        <f t="shared" ref="CC52" si="450">HLOOKUP(CB52,VIENNOISERIES_PRIX,2,FALSE)</f>
        <v>0</v>
      </c>
      <c r="CD52" s="103">
        <f t="shared" si="46"/>
        <v>0</v>
      </c>
      <c r="CE52" s="101" t="s">
        <v>13</v>
      </c>
      <c r="CF52" s="104">
        <f t="shared" ref="CF52" si="451">HLOOKUP(CE52,VIENNOISERIES_PRIX,2,FALSE)</f>
        <v>0</v>
      </c>
      <c r="CG52" s="64"/>
      <c r="CH52" s="64"/>
      <c r="CI52" s="64"/>
      <c r="CJ52" s="64"/>
      <c r="CK52" s="64"/>
      <c r="CL52" s="64"/>
      <c r="CM52" s="64"/>
      <c r="CN52" s="64"/>
      <c r="CO52" s="64"/>
      <c r="CP52" s="64"/>
      <c r="CQ52" s="64"/>
      <c r="CR52" s="64"/>
      <c r="CS52" s="64"/>
      <c r="CT52" s="64"/>
      <c r="CU52" s="64"/>
      <c r="CV52" s="64"/>
      <c r="CW52" s="64"/>
      <c r="CX52" s="64"/>
      <c r="CY52" s="64"/>
      <c r="CZ52" s="64"/>
      <c r="DA52" s="64"/>
      <c r="DB52" s="64"/>
      <c r="DC52" s="64"/>
      <c r="DD52" s="64"/>
      <c r="DE52" s="64"/>
      <c r="DF52" s="64"/>
      <c r="DG52" s="64"/>
      <c r="DH52" s="64"/>
      <c r="DI52" s="64"/>
      <c r="DJ52" s="64"/>
      <c r="DK52" s="64"/>
      <c r="DL52" s="64"/>
      <c r="DM52" s="64"/>
      <c r="DN52" s="64"/>
      <c r="DO52" s="64"/>
      <c r="DP52" s="64"/>
      <c r="DQ52" s="64"/>
      <c r="DR52" s="64"/>
      <c r="DS52" s="64"/>
      <c r="DT52" s="64"/>
      <c r="DU52" s="64"/>
      <c r="DV52" s="64"/>
      <c r="DW52" s="64"/>
      <c r="DX52" s="64"/>
      <c r="DY52" s="64"/>
      <c r="DZ52" s="64"/>
      <c r="EA52" s="64"/>
      <c r="EB52" s="64"/>
      <c r="EC52" s="64"/>
      <c r="ED52" s="64"/>
      <c r="EE52" s="64"/>
      <c r="EF52" s="64"/>
      <c r="EG52" s="64"/>
      <c r="EH52" s="64"/>
      <c r="EI52" s="64"/>
      <c r="EJ52" s="64"/>
      <c r="EK52" s="64"/>
      <c r="EL52" s="64"/>
      <c r="EM52" s="64"/>
      <c r="EN52" s="64"/>
      <c r="EO52" s="64"/>
      <c r="EP52" s="64"/>
      <c r="EQ52" s="64"/>
      <c r="ER52" s="64"/>
      <c r="ES52" s="64"/>
      <c r="ET52" s="64"/>
      <c r="EU52" s="64"/>
      <c r="EV52" s="64"/>
      <c r="EW52" s="64"/>
      <c r="EX52" s="64"/>
      <c r="EY52" s="64"/>
      <c r="EZ52" s="64"/>
      <c r="FA52" s="64"/>
      <c r="FB52" s="64"/>
      <c r="FC52" s="64"/>
      <c r="FD52" s="64"/>
      <c r="FE52" s="64"/>
      <c r="FF52" s="64"/>
      <c r="FG52" s="64"/>
      <c r="FH52" s="64"/>
      <c r="FI52" s="64"/>
      <c r="FJ52" s="64"/>
      <c r="FK52" s="64"/>
      <c r="FL52" s="64"/>
      <c r="FM52" s="64"/>
      <c r="FN52" s="64"/>
      <c r="FO52" s="64"/>
      <c r="FP52" s="64"/>
      <c r="FQ52" s="64"/>
      <c r="FR52" s="64"/>
      <c r="FS52" s="64"/>
      <c r="FT52" s="64"/>
      <c r="FU52" s="64"/>
      <c r="FV52" s="64"/>
      <c r="FW52" s="64"/>
      <c r="FX52" s="64"/>
      <c r="FY52" s="64"/>
      <c r="FZ52" s="64"/>
      <c r="GA52" s="64"/>
      <c r="GB52" s="64"/>
      <c r="GC52" s="64"/>
      <c r="GD52" s="64"/>
      <c r="GE52" s="64"/>
      <c r="GF52" s="64"/>
      <c r="GG52" s="64"/>
      <c r="GH52" s="64"/>
      <c r="GI52" s="64"/>
      <c r="GJ52" s="64"/>
      <c r="GK52" s="64"/>
      <c r="GL52" s="64"/>
      <c r="GM52" s="64"/>
      <c r="GN52" s="64"/>
      <c r="GO52" s="64"/>
      <c r="GP52" s="64"/>
      <c r="GQ52" s="64"/>
      <c r="GR52" s="64"/>
      <c r="GS52" s="64"/>
      <c r="GT52" s="64"/>
      <c r="GU52" s="64"/>
      <c r="GV52" s="64"/>
      <c r="GW52" s="64"/>
      <c r="GX52" s="64"/>
      <c r="GY52" s="64"/>
      <c r="GZ52" s="64"/>
      <c r="HA52" s="64"/>
      <c r="HB52" s="64"/>
      <c r="HC52" s="64"/>
      <c r="HD52" s="64"/>
      <c r="HE52" s="64"/>
      <c r="HF52" s="64"/>
      <c r="HG52" s="64"/>
      <c r="HH52" s="64"/>
    </row>
    <row r="53" spans="1:216" ht="21.75" thickTop="1" thickBot="1" x14ac:dyDescent="0.35">
      <c r="A53" s="107"/>
      <c r="B53" s="87">
        <f>[1]SAADA!B5</f>
        <v>0</v>
      </c>
      <c r="C53" s="88">
        <f>[1]SAADA!C5</f>
        <v>0</v>
      </c>
      <c r="D53" s="89">
        <f t="shared" si="440"/>
        <v>2</v>
      </c>
      <c r="E53" s="90">
        <f t="shared" si="440"/>
        <v>0</v>
      </c>
      <c r="F53" s="90">
        <f t="shared" si="440"/>
        <v>0</v>
      </c>
      <c r="G53" s="91">
        <f t="shared" si="440"/>
        <v>0</v>
      </c>
      <c r="H53" s="91">
        <f t="shared" si="440"/>
        <v>0</v>
      </c>
      <c r="I53" s="91">
        <f t="shared" si="440"/>
        <v>0</v>
      </c>
      <c r="J53" s="91">
        <f t="shared" si="440"/>
        <v>0</v>
      </c>
      <c r="K53" s="91">
        <f t="shared" si="440"/>
        <v>0</v>
      </c>
      <c r="L53" s="92">
        <f t="shared" si="440"/>
        <v>0</v>
      </c>
      <c r="M53" s="93">
        <f t="shared" si="440"/>
        <v>16</v>
      </c>
      <c r="N53" s="94">
        <f t="shared" si="431"/>
        <v>0</v>
      </c>
      <c r="O53" s="95">
        <f t="shared" si="431"/>
        <v>0</v>
      </c>
      <c r="P53" s="95">
        <f t="shared" si="431"/>
        <v>0</v>
      </c>
      <c r="Q53" s="96">
        <f t="shared" si="431"/>
        <v>0</v>
      </c>
      <c r="R53" s="97">
        <f t="shared" si="431"/>
        <v>0</v>
      </c>
      <c r="S53" s="97">
        <f t="shared" si="431"/>
        <v>0</v>
      </c>
      <c r="T53" s="97">
        <f t="shared" si="431"/>
        <v>0</v>
      </c>
      <c r="U53" s="97">
        <f t="shared" si="431"/>
        <v>0</v>
      </c>
      <c r="V53" s="98">
        <f t="shared" si="431"/>
        <v>0</v>
      </c>
      <c r="W53" s="99">
        <f t="shared" si="431"/>
        <v>0</v>
      </c>
      <c r="X53" s="99">
        <f t="shared" si="441"/>
        <v>0</v>
      </c>
      <c r="Y53" s="99">
        <f t="shared" si="441"/>
        <v>0</v>
      </c>
      <c r="Z53" s="99">
        <f t="shared" si="441"/>
        <v>0</v>
      </c>
      <c r="AA53" s="99">
        <f t="shared" si="441"/>
        <v>0</v>
      </c>
      <c r="AB53" s="99">
        <f t="shared" si="441"/>
        <v>0</v>
      </c>
      <c r="AC53" s="99">
        <f t="shared" si="441"/>
        <v>0</v>
      </c>
      <c r="AD53" s="99">
        <f t="shared" si="441"/>
        <v>0</v>
      </c>
      <c r="AE53" s="100">
        <f t="shared" si="14"/>
        <v>0</v>
      </c>
      <c r="AF53" s="101" t="s">
        <v>13</v>
      </c>
      <c r="AG53" s="102">
        <f t="shared" si="303"/>
        <v>0</v>
      </c>
      <c r="AH53" s="103">
        <f t="shared" si="16"/>
        <v>0</v>
      </c>
      <c r="AI53" s="101" t="s">
        <v>13</v>
      </c>
      <c r="AJ53" s="104">
        <f t="shared" si="304"/>
        <v>0</v>
      </c>
      <c r="AK53" s="105">
        <f t="shared" si="212"/>
        <v>0</v>
      </c>
      <c r="AL53" s="101" t="s">
        <v>13</v>
      </c>
      <c r="AM53" s="102">
        <f t="shared" si="305"/>
        <v>0</v>
      </c>
      <c r="AN53" s="103">
        <f t="shared" si="20"/>
        <v>0</v>
      </c>
      <c r="AO53" s="101" t="s">
        <v>2</v>
      </c>
      <c r="AP53" s="104">
        <f t="shared" si="306"/>
        <v>0</v>
      </c>
      <c r="AQ53" s="105">
        <f t="shared" si="22"/>
        <v>0</v>
      </c>
      <c r="AR53" s="101" t="s">
        <v>13</v>
      </c>
      <c r="AS53" s="102">
        <f t="shared" si="307"/>
        <v>0</v>
      </c>
      <c r="AT53" s="103">
        <f t="shared" si="24"/>
        <v>0</v>
      </c>
      <c r="AU53" s="101" t="s">
        <v>2</v>
      </c>
      <c r="AV53" s="104">
        <f t="shared" si="308"/>
        <v>0</v>
      </c>
      <c r="AW53" s="105">
        <f t="shared" si="26"/>
        <v>0</v>
      </c>
      <c r="AX53" s="101" t="s">
        <v>13</v>
      </c>
      <c r="AY53" s="102">
        <f t="shared" si="442"/>
        <v>0</v>
      </c>
      <c r="AZ53" s="103">
        <f t="shared" si="28"/>
        <v>0</v>
      </c>
      <c r="BA53" s="101" t="s">
        <v>13</v>
      </c>
      <c r="BB53" s="104">
        <f t="shared" si="443"/>
        <v>0</v>
      </c>
      <c r="BC53" s="105">
        <f t="shared" si="30"/>
        <v>0</v>
      </c>
      <c r="BD53" s="101" t="s">
        <v>13</v>
      </c>
      <c r="BE53" s="102">
        <f t="shared" si="442"/>
        <v>0</v>
      </c>
      <c r="BF53" s="103">
        <f t="shared" si="31"/>
        <v>0</v>
      </c>
      <c r="BG53" s="101" t="s">
        <v>13</v>
      </c>
      <c r="BH53" s="104">
        <f t="shared" si="443"/>
        <v>0</v>
      </c>
      <c r="BI53" s="105">
        <f t="shared" si="32"/>
        <v>0</v>
      </c>
      <c r="BJ53" s="101" t="s">
        <v>13</v>
      </c>
      <c r="BK53" s="102">
        <f t="shared" ref="BK53" si="452">HLOOKUP(BJ53,VIENNOISERIES_PRIX,2,FALSE)</f>
        <v>0</v>
      </c>
      <c r="BL53" s="103">
        <f t="shared" si="34"/>
        <v>0</v>
      </c>
      <c r="BM53" s="101" t="s">
        <v>13</v>
      </c>
      <c r="BN53" s="104">
        <f t="shared" ref="BN53" si="453">HLOOKUP(BM53,VIENNOISERIES_PRIX,2,FALSE)</f>
        <v>0</v>
      </c>
      <c r="BO53" s="105">
        <f t="shared" si="36"/>
        <v>0</v>
      </c>
      <c r="BP53" s="101" t="s">
        <v>13</v>
      </c>
      <c r="BQ53" s="102">
        <f t="shared" ref="BQ53" si="454">HLOOKUP(BP53,VIENNOISERIES_PRIX,2,FALSE)</f>
        <v>0</v>
      </c>
      <c r="BR53" s="103">
        <f t="shared" si="38"/>
        <v>0</v>
      </c>
      <c r="BS53" s="101" t="s">
        <v>13</v>
      </c>
      <c r="BT53" s="104">
        <f t="shared" ref="BT53" si="455">HLOOKUP(BS53,VIENNOISERIES_PRIX,2,FALSE)</f>
        <v>0</v>
      </c>
      <c r="BU53" s="105">
        <f t="shared" si="40"/>
        <v>0</v>
      </c>
      <c r="BV53" s="101" t="s">
        <v>13</v>
      </c>
      <c r="BW53" s="102">
        <f t="shared" ref="BW53" si="456">HLOOKUP(BV53,VIENNOISERIES_PRIX,2,FALSE)</f>
        <v>0</v>
      </c>
      <c r="BX53" s="103">
        <f t="shared" si="42"/>
        <v>0</v>
      </c>
      <c r="BY53" s="101" t="s">
        <v>13</v>
      </c>
      <c r="BZ53" s="104">
        <f t="shared" ref="BZ53" si="457">HLOOKUP(BY53,VIENNOISERIES_PRIX,2,FALSE)</f>
        <v>0</v>
      </c>
      <c r="CA53" s="105">
        <f t="shared" si="44"/>
        <v>0</v>
      </c>
      <c r="CB53" s="101" t="s">
        <v>13</v>
      </c>
      <c r="CC53" s="102">
        <f t="shared" ref="CC53" si="458">HLOOKUP(CB53,VIENNOISERIES_PRIX,2,FALSE)</f>
        <v>0</v>
      </c>
      <c r="CD53" s="103">
        <f t="shared" si="46"/>
        <v>0</v>
      </c>
      <c r="CE53" s="101" t="s">
        <v>13</v>
      </c>
      <c r="CF53" s="104">
        <f t="shared" ref="CF53" si="459">HLOOKUP(CE53,VIENNOISERIES_PRIX,2,FALSE)</f>
        <v>0</v>
      </c>
      <c r="CG53" s="64"/>
      <c r="CH53" s="64"/>
      <c r="CI53" s="64"/>
      <c r="CJ53" s="64"/>
      <c r="CK53" s="64"/>
      <c r="CL53" s="64"/>
      <c r="CM53" s="64"/>
      <c r="CN53" s="64"/>
      <c r="CO53" s="64"/>
      <c r="CP53" s="64"/>
      <c r="CQ53" s="64"/>
      <c r="CR53" s="64"/>
      <c r="CS53" s="64"/>
      <c r="CT53" s="64"/>
      <c r="CU53" s="64"/>
      <c r="CV53" s="64"/>
      <c r="CW53" s="64"/>
      <c r="CX53" s="64"/>
      <c r="CY53" s="64"/>
      <c r="CZ53" s="64"/>
      <c r="DA53" s="64"/>
      <c r="DB53" s="64"/>
      <c r="DC53" s="64"/>
      <c r="DD53" s="64"/>
      <c r="DE53" s="64"/>
      <c r="DF53" s="64"/>
      <c r="DG53" s="64"/>
      <c r="DH53" s="64"/>
      <c r="DI53" s="64"/>
      <c r="DJ53" s="64"/>
      <c r="DK53" s="64"/>
      <c r="DL53" s="64"/>
      <c r="DM53" s="64"/>
      <c r="DN53" s="64"/>
      <c r="DO53" s="64"/>
      <c r="DP53" s="64"/>
      <c r="DQ53" s="64"/>
      <c r="DR53" s="64"/>
      <c r="DS53" s="64"/>
      <c r="DT53" s="64"/>
      <c r="DU53" s="64"/>
      <c r="DV53" s="64"/>
      <c r="DW53" s="64"/>
      <c r="DX53" s="64"/>
      <c r="DY53" s="64"/>
      <c r="DZ53" s="64"/>
      <c r="EA53" s="64"/>
      <c r="EB53" s="64"/>
      <c r="EC53" s="64"/>
      <c r="ED53" s="64"/>
      <c r="EE53" s="64"/>
      <c r="EF53" s="64"/>
      <c r="EG53" s="64"/>
      <c r="EH53" s="64"/>
      <c r="EI53" s="64"/>
      <c r="EJ53" s="64"/>
      <c r="EK53" s="64"/>
      <c r="EL53" s="64"/>
      <c r="EM53" s="64"/>
      <c r="EN53" s="64"/>
      <c r="EO53" s="64"/>
      <c r="EP53" s="64"/>
      <c r="EQ53" s="64"/>
      <c r="ER53" s="64"/>
      <c r="ES53" s="64"/>
      <c r="ET53" s="64"/>
      <c r="EU53" s="64"/>
      <c r="EV53" s="64"/>
      <c r="EW53" s="64"/>
      <c r="EX53" s="64"/>
      <c r="EY53" s="64"/>
      <c r="EZ53" s="64"/>
      <c r="FA53" s="64"/>
      <c r="FB53" s="64"/>
      <c r="FC53" s="64"/>
      <c r="FD53" s="64"/>
      <c r="FE53" s="64"/>
      <c r="FF53" s="64"/>
      <c r="FG53" s="64"/>
      <c r="FH53" s="64"/>
      <c r="FI53" s="64"/>
      <c r="FJ53" s="64"/>
      <c r="FK53" s="64"/>
      <c r="FL53" s="64"/>
      <c r="FM53" s="64"/>
      <c r="FN53" s="64"/>
      <c r="FO53" s="64"/>
      <c r="FP53" s="64"/>
      <c r="FQ53" s="64"/>
      <c r="FR53" s="64"/>
      <c r="FS53" s="64"/>
      <c r="FT53" s="64"/>
      <c r="FU53" s="64"/>
      <c r="FV53" s="64"/>
      <c r="FW53" s="64"/>
      <c r="FX53" s="64"/>
      <c r="FY53" s="64"/>
      <c r="FZ53" s="64"/>
      <c r="GA53" s="64"/>
      <c r="GB53" s="64"/>
      <c r="GC53" s="64"/>
      <c r="GD53" s="64"/>
      <c r="GE53" s="64"/>
      <c r="GF53" s="64"/>
      <c r="GG53" s="64"/>
      <c r="GH53" s="64"/>
      <c r="GI53" s="64"/>
      <c r="GJ53" s="64"/>
      <c r="GK53" s="64"/>
      <c r="GL53" s="64"/>
      <c r="GM53" s="64"/>
      <c r="GN53" s="64"/>
      <c r="GO53" s="64"/>
      <c r="GP53" s="64"/>
      <c r="GQ53" s="64"/>
      <c r="GR53" s="64"/>
      <c r="GS53" s="64"/>
      <c r="GT53" s="64"/>
      <c r="GU53" s="64"/>
      <c r="GV53" s="64"/>
      <c r="GW53" s="64"/>
      <c r="GX53" s="64"/>
      <c r="GY53" s="64"/>
      <c r="GZ53" s="64"/>
      <c r="HA53" s="64"/>
      <c r="HB53" s="64"/>
      <c r="HC53" s="64"/>
      <c r="HD53" s="64"/>
      <c r="HE53" s="64"/>
      <c r="HF53" s="64"/>
      <c r="HG53" s="64"/>
      <c r="HH53" s="64"/>
    </row>
    <row r="54" spans="1:216" ht="21.75" thickTop="1" thickBot="1" x14ac:dyDescent="0.35">
      <c r="A54" s="109"/>
      <c r="B54" s="87">
        <f>[1]CALAVARA!B5</f>
        <v>0</v>
      </c>
      <c r="C54" s="88">
        <f>[1]CALAVARA!C5</f>
        <v>0</v>
      </c>
      <c r="D54" s="89">
        <f t="shared" si="440"/>
        <v>2</v>
      </c>
      <c r="E54" s="90">
        <f t="shared" si="440"/>
        <v>0</v>
      </c>
      <c r="F54" s="90">
        <f t="shared" si="440"/>
        <v>0</v>
      </c>
      <c r="G54" s="91">
        <f t="shared" si="440"/>
        <v>0</v>
      </c>
      <c r="H54" s="91">
        <f t="shared" si="440"/>
        <v>0</v>
      </c>
      <c r="I54" s="91">
        <f t="shared" si="440"/>
        <v>0</v>
      </c>
      <c r="J54" s="91">
        <f t="shared" si="440"/>
        <v>0</v>
      </c>
      <c r="K54" s="91">
        <f t="shared" si="440"/>
        <v>0</v>
      </c>
      <c r="L54" s="92">
        <f t="shared" si="440"/>
        <v>0</v>
      </c>
      <c r="M54" s="93">
        <f t="shared" si="440"/>
        <v>16</v>
      </c>
      <c r="N54" s="94">
        <f t="shared" si="431"/>
        <v>0</v>
      </c>
      <c r="O54" s="95">
        <f t="shared" si="431"/>
        <v>0</v>
      </c>
      <c r="P54" s="95">
        <f t="shared" si="431"/>
        <v>0</v>
      </c>
      <c r="Q54" s="96">
        <f t="shared" si="431"/>
        <v>0</v>
      </c>
      <c r="R54" s="97">
        <f t="shared" si="431"/>
        <v>0</v>
      </c>
      <c r="S54" s="97">
        <f t="shared" si="431"/>
        <v>0</v>
      </c>
      <c r="T54" s="97">
        <f t="shared" si="431"/>
        <v>0</v>
      </c>
      <c r="U54" s="97">
        <f t="shared" si="431"/>
        <v>0</v>
      </c>
      <c r="V54" s="98">
        <f t="shared" si="431"/>
        <v>0</v>
      </c>
      <c r="W54" s="99">
        <f t="shared" si="431"/>
        <v>0</v>
      </c>
      <c r="X54" s="99">
        <f t="shared" si="441"/>
        <v>0</v>
      </c>
      <c r="Y54" s="99">
        <f t="shared" si="441"/>
        <v>0</v>
      </c>
      <c r="Z54" s="99">
        <f t="shared" si="441"/>
        <v>0</v>
      </c>
      <c r="AA54" s="99">
        <f t="shared" si="441"/>
        <v>0</v>
      </c>
      <c r="AB54" s="99">
        <f t="shared" si="441"/>
        <v>0</v>
      </c>
      <c r="AC54" s="99">
        <f t="shared" si="441"/>
        <v>0</v>
      </c>
      <c r="AD54" s="99">
        <f t="shared" si="441"/>
        <v>0</v>
      </c>
      <c r="AE54" s="100">
        <f t="shared" si="14"/>
        <v>0</v>
      </c>
      <c r="AF54" s="101" t="s">
        <v>13</v>
      </c>
      <c r="AG54" s="102">
        <f t="shared" si="303"/>
        <v>0</v>
      </c>
      <c r="AH54" s="103">
        <f t="shared" si="16"/>
        <v>0</v>
      </c>
      <c r="AI54" s="101" t="s">
        <v>13</v>
      </c>
      <c r="AJ54" s="104">
        <f t="shared" si="304"/>
        <v>0</v>
      </c>
      <c r="AK54" s="105">
        <f t="shared" si="212"/>
        <v>0</v>
      </c>
      <c r="AL54" s="101" t="s">
        <v>13</v>
      </c>
      <c r="AM54" s="102">
        <f t="shared" si="305"/>
        <v>0</v>
      </c>
      <c r="AN54" s="103">
        <f t="shared" si="20"/>
        <v>0</v>
      </c>
      <c r="AO54" s="101" t="s">
        <v>2</v>
      </c>
      <c r="AP54" s="104">
        <f t="shared" si="306"/>
        <v>0</v>
      </c>
      <c r="AQ54" s="105">
        <f t="shared" si="22"/>
        <v>0</v>
      </c>
      <c r="AR54" s="101" t="s">
        <v>13</v>
      </c>
      <c r="AS54" s="102">
        <f t="shared" si="307"/>
        <v>0</v>
      </c>
      <c r="AT54" s="103">
        <f t="shared" si="24"/>
        <v>0</v>
      </c>
      <c r="AU54" s="101" t="s">
        <v>2</v>
      </c>
      <c r="AV54" s="104">
        <f t="shared" si="308"/>
        <v>0</v>
      </c>
      <c r="AW54" s="105">
        <f t="shared" si="26"/>
        <v>0</v>
      </c>
      <c r="AX54" s="101" t="s">
        <v>13</v>
      </c>
      <c r="AY54" s="102">
        <f t="shared" si="442"/>
        <v>0</v>
      </c>
      <c r="AZ54" s="103">
        <f t="shared" si="28"/>
        <v>0</v>
      </c>
      <c r="BA54" s="101" t="s">
        <v>13</v>
      </c>
      <c r="BB54" s="104">
        <f t="shared" si="443"/>
        <v>0</v>
      </c>
      <c r="BC54" s="105">
        <f t="shared" si="30"/>
        <v>0</v>
      </c>
      <c r="BD54" s="101" t="s">
        <v>13</v>
      </c>
      <c r="BE54" s="102">
        <f t="shared" si="442"/>
        <v>0</v>
      </c>
      <c r="BF54" s="103">
        <f t="shared" si="31"/>
        <v>0</v>
      </c>
      <c r="BG54" s="101" t="s">
        <v>13</v>
      </c>
      <c r="BH54" s="104">
        <f t="shared" si="443"/>
        <v>0</v>
      </c>
      <c r="BI54" s="105">
        <f t="shared" si="32"/>
        <v>0</v>
      </c>
      <c r="BJ54" s="101" t="s">
        <v>13</v>
      </c>
      <c r="BK54" s="102">
        <f t="shared" ref="BK54" si="460">HLOOKUP(BJ54,VIENNOISERIES_PRIX,2,FALSE)</f>
        <v>0</v>
      </c>
      <c r="BL54" s="103">
        <f t="shared" si="34"/>
        <v>0</v>
      </c>
      <c r="BM54" s="101" t="s">
        <v>13</v>
      </c>
      <c r="BN54" s="104">
        <f t="shared" ref="BN54" si="461">HLOOKUP(BM54,VIENNOISERIES_PRIX,2,FALSE)</f>
        <v>0</v>
      </c>
      <c r="BO54" s="105">
        <f t="shared" si="36"/>
        <v>0</v>
      </c>
      <c r="BP54" s="101" t="s">
        <v>13</v>
      </c>
      <c r="BQ54" s="102">
        <f t="shared" ref="BQ54" si="462">HLOOKUP(BP54,VIENNOISERIES_PRIX,2,FALSE)</f>
        <v>0</v>
      </c>
      <c r="BR54" s="103">
        <f t="shared" si="38"/>
        <v>0</v>
      </c>
      <c r="BS54" s="101" t="s">
        <v>13</v>
      </c>
      <c r="BT54" s="104">
        <f t="shared" ref="BT54" si="463">HLOOKUP(BS54,VIENNOISERIES_PRIX,2,FALSE)</f>
        <v>0</v>
      </c>
      <c r="BU54" s="105">
        <f t="shared" si="40"/>
        <v>0</v>
      </c>
      <c r="BV54" s="101" t="s">
        <v>13</v>
      </c>
      <c r="BW54" s="102">
        <f t="shared" ref="BW54" si="464">HLOOKUP(BV54,VIENNOISERIES_PRIX,2,FALSE)</f>
        <v>0</v>
      </c>
      <c r="BX54" s="103">
        <f t="shared" si="42"/>
        <v>0</v>
      </c>
      <c r="BY54" s="101" t="s">
        <v>13</v>
      </c>
      <c r="BZ54" s="104">
        <f t="shared" ref="BZ54" si="465">HLOOKUP(BY54,VIENNOISERIES_PRIX,2,FALSE)</f>
        <v>0</v>
      </c>
      <c r="CA54" s="105">
        <f t="shared" si="44"/>
        <v>0</v>
      </c>
      <c r="CB54" s="101" t="s">
        <v>13</v>
      </c>
      <c r="CC54" s="102">
        <f t="shared" ref="CC54" si="466">HLOOKUP(CB54,VIENNOISERIES_PRIX,2,FALSE)</f>
        <v>0</v>
      </c>
      <c r="CD54" s="103">
        <f t="shared" si="46"/>
        <v>0</v>
      </c>
      <c r="CE54" s="101" t="s">
        <v>13</v>
      </c>
      <c r="CF54" s="104">
        <f t="shared" ref="CF54" si="467">HLOOKUP(CE54,VIENNOISERIES_PRIX,2,FALSE)</f>
        <v>0</v>
      </c>
      <c r="CG54" s="64"/>
      <c r="CH54" s="64"/>
      <c r="CI54" s="64"/>
      <c r="CJ54" s="64"/>
      <c r="CK54" s="64"/>
      <c r="CL54" s="64"/>
      <c r="CM54" s="64"/>
      <c r="CN54" s="64"/>
      <c r="CO54" s="64"/>
      <c r="CP54" s="64"/>
      <c r="CQ54" s="64"/>
      <c r="CR54" s="64"/>
      <c r="CS54" s="64"/>
      <c r="CT54" s="64"/>
      <c r="CU54" s="64"/>
      <c r="CV54" s="64"/>
      <c r="CW54" s="64"/>
      <c r="CX54" s="64"/>
      <c r="CY54" s="64"/>
      <c r="CZ54" s="64"/>
      <c r="DA54" s="64"/>
      <c r="DB54" s="64"/>
      <c r="DC54" s="64"/>
      <c r="DD54" s="64"/>
      <c r="DE54" s="64"/>
      <c r="DF54" s="64"/>
      <c r="DG54" s="64"/>
      <c r="DH54" s="64"/>
      <c r="DI54" s="64"/>
      <c r="DJ54" s="64"/>
      <c r="DK54" s="64"/>
      <c r="DL54" s="64"/>
      <c r="DM54" s="64"/>
      <c r="DN54" s="64"/>
      <c r="DO54" s="64"/>
      <c r="DP54" s="64"/>
      <c r="DQ54" s="64"/>
      <c r="DR54" s="64"/>
      <c r="DS54" s="64"/>
      <c r="DT54" s="64"/>
      <c r="DU54" s="64"/>
      <c r="DV54" s="64"/>
      <c r="DW54" s="64"/>
      <c r="DX54" s="64"/>
      <c r="DY54" s="64"/>
      <c r="DZ54" s="64"/>
      <c r="EA54" s="64"/>
      <c r="EB54" s="64"/>
      <c r="EC54" s="64"/>
      <c r="ED54" s="64"/>
      <c r="EE54" s="64"/>
      <c r="EF54" s="64"/>
      <c r="EG54" s="64"/>
      <c r="EH54" s="64"/>
      <c r="EI54" s="64"/>
      <c r="EJ54" s="64"/>
      <c r="EK54" s="64"/>
      <c r="EL54" s="64"/>
      <c r="EM54" s="64"/>
      <c r="EN54" s="64"/>
      <c r="EO54" s="64"/>
      <c r="EP54" s="64"/>
      <c r="EQ54" s="64"/>
      <c r="ER54" s="64"/>
      <c r="ES54" s="64"/>
      <c r="ET54" s="64"/>
      <c r="EU54" s="64"/>
      <c r="EV54" s="64"/>
      <c r="EW54" s="64"/>
      <c r="EX54" s="64"/>
      <c r="EY54" s="64"/>
      <c r="EZ54" s="64"/>
      <c r="FA54" s="64"/>
      <c r="FB54" s="64"/>
      <c r="FC54" s="64"/>
      <c r="FD54" s="64"/>
      <c r="FE54" s="64"/>
      <c r="FF54" s="64"/>
      <c r="FG54" s="64"/>
      <c r="FH54" s="64"/>
      <c r="FI54" s="64"/>
      <c r="FJ54" s="64"/>
      <c r="FK54" s="64"/>
      <c r="FL54" s="64"/>
      <c r="FM54" s="64"/>
      <c r="FN54" s="64"/>
      <c r="FO54" s="64"/>
      <c r="FP54" s="64"/>
      <c r="FQ54" s="64"/>
      <c r="FR54" s="64"/>
      <c r="FS54" s="64"/>
      <c r="FT54" s="64"/>
      <c r="FU54" s="64"/>
      <c r="FV54" s="64"/>
      <c r="FW54" s="64"/>
      <c r="FX54" s="64"/>
      <c r="FY54" s="64"/>
      <c r="FZ54" s="64"/>
      <c r="GA54" s="64"/>
      <c r="GB54" s="64"/>
      <c r="GC54" s="64"/>
      <c r="GD54" s="64"/>
      <c r="GE54" s="64"/>
      <c r="GF54" s="64"/>
      <c r="GG54" s="64"/>
      <c r="GH54" s="64"/>
      <c r="GI54" s="64"/>
      <c r="GJ54" s="64"/>
      <c r="GK54" s="64"/>
      <c r="GL54" s="64"/>
      <c r="GM54" s="64"/>
      <c r="GN54" s="64"/>
      <c r="GO54" s="64"/>
      <c r="GP54" s="64"/>
      <c r="GQ54" s="64"/>
      <c r="GR54" s="64"/>
      <c r="GS54" s="64"/>
      <c r="GT54" s="64"/>
      <c r="GU54" s="64"/>
      <c r="GV54" s="64"/>
      <c r="GW54" s="64"/>
      <c r="GX54" s="64"/>
      <c r="GY54" s="64"/>
      <c r="GZ54" s="64"/>
      <c r="HA54" s="64"/>
      <c r="HB54" s="64"/>
      <c r="HC54" s="64"/>
      <c r="HD54" s="64"/>
      <c r="HE54" s="64"/>
      <c r="HF54" s="64"/>
      <c r="HG54" s="64"/>
      <c r="HH54" s="64"/>
    </row>
    <row r="55" spans="1:216" ht="21.75" thickTop="1" thickBot="1" x14ac:dyDescent="0.35">
      <c r="A55" s="109"/>
      <c r="B55" s="87">
        <f>'[1]GOETGUELUCK Mickael'!B5</f>
        <v>0</v>
      </c>
      <c r="C55" s="88">
        <f>'[1]GOETGUELUCK Mickael'!C5</f>
        <v>0</v>
      </c>
      <c r="D55" s="89">
        <f t="shared" si="440"/>
        <v>2</v>
      </c>
      <c r="E55" s="90">
        <f t="shared" si="440"/>
        <v>0</v>
      </c>
      <c r="F55" s="90">
        <f t="shared" si="440"/>
        <v>0</v>
      </c>
      <c r="G55" s="91">
        <f t="shared" si="440"/>
        <v>0</v>
      </c>
      <c r="H55" s="91">
        <f t="shared" si="440"/>
        <v>0</v>
      </c>
      <c r="I55" s="91">
        <f t="shared" si="440"/>
        <v>0</v>
      </c>
      <c r="J55" s="91">
        <f t="shared" si="440"/>
        <v>0</v>
      </c>
      <c r="K55" s="91">
        <f t="shared" si="440"/>
        <v>0</v>
      </c>
      <c r="L55" s="92">
        <f t="shared" si="440"/>
        <v>0</v>
      </c>
      <c r="M55" s="93">
        <f t="shared" si="440"/>
        <v>16</v>
      </c>
      <c r="N55" s="94">
        <f t="shared" si="431"/>
        <v>0</v>
      </c>
      <c r="O55" s="95">
        <f t="shared" si="431"/>
        <v>0</v>
      </c>
      <c r="P55" s="95">
        <f t="shared" si="431"/>
        <v>0</v>
      </c>
      <c r="Q55" s="96">
        <f t="shared" si="431"/>
        <v>0</v>
      </c>
      <c r="R55" s="97">
        <f t="shared" si="431"/>
        <v>0</v>
      </c>
      <c r="S55" s="97">
        <f t="shared" si="431"/>
        <v>0</v>
      </c>
      <c r="T55" s="97">
        <f t="shared" si="431"/>
        <v>0</v>
      </c>
      <c r="U55" s="97">
        <f t="shared" si="431"/>
        <v>0</v>
      </c>
      <c r="V55" s="98">
        <f t="shared" si="431"/>
        <v>0</v>
      </c>
      <c r="W55" s="99">
        <f t="shared" si="431"/>
        <v>0</v>
      </c>
      <c r="X55" s="99">
        <f t="shared" si="441"/>
        <v>0</v>
      </c>
      <c r="Y55" s="99">
        <f t="shared" si="441"/>
        <v>0</v>
      </c>
      <c r="Z55" s="99">
        <f t="shared" si="441"/>
        <v>0</v>
      </c>
      <c r="AA55" s="99">
        <f t="shared" si="441"/>
        <v>0</v>
      </c>
      <c r="AB55" s="99">
        <f t="shared" si="441"/>
        <v>0</v>
      </c>
      <c r="AC55" s="99">
        <f t="shared" si="441"/>
        <v>0</v>
      </c>
      <c r="AD55" s="99">
        <f t="shared" si="441"/>
        <v>0</v>
      </c>
      <c r="AE55" s="100">
        <f t="shared" si="14"/>
        <v>0</v>
      </c>
      <c r="AF55" s="101" t="s">
        <v>13</v>
      </c>
      <c r="AG55" s="102">
        <f t="shared" si="303"/>
        <v>0</v>
      </c>
      <c r="AH55" s="103">
        <f t="shared" si="16"/>
        <v>0</v>
      </c>
      <c r="AI55" s="101" t="s">
        <v>13</v>
      </c>
      <c r="AJ55" s="104">
        <f t="shared" si="304"/>
        <v>0</v>
      </c>
      <c r="AK55" s="105">
        <f t="shared" si="212"/>
        <v>0</v>
      </c>
      <c r="AL55" s="101" t="s">
        <v>13</v>
      </c>
      <c r="AM55" s="102">
        <f t="shared" si="305"/>
        <v>0</v>
      </c>
      <c r="AN55" s="103">
        <f t="shared" si="20"/>
        <v>0</v>
      </c>
      <c r="AO55" s="101" t="s">
        <v>2</v>
      </c>
      <c r="AP55" s="104">
        <f t="shared" si="306"/>
        <v>0</v>
      </c>
      <c r="AQ55" s="105">
        <f t="shared" si="22"/>
        <v>0</v>
      </c>
      <c r="AR55" s="101" t="s">
        <v>13</v>
      </c>
      <c r="AS55" s="102">
        <f t="shared" si="307"/>
        <v>0</v>
      </c>
      <c r="AT55" s="103">
        <f t="shared" si="24"/>
        <v>0</v>
      </c>
      <c r="AU55" s="101" t="s">
        <v>2</v>
      </c>
      <c r="AV55" s="104">
        <f t="shared" si="308"/>
        <v>0</v>
      </c>
      <c r="AW55" s="105">
        <f t="shared" si="26"/>
        <v>0</v>
      </c>
      <c r="AX55" s="101" t="s">
        <v>13</v>
      </c>
      <c r="AY55" s="102">
        <f t="shared" si="442"/>
        <v>0</v>
      </c>
      <c r="AZ55" s="103">
        <f t="shared" si="28"/>
        <v>0</v>
      </c>
      <c r="BA55" s="101" t="s">
        <v>13</v>
      </c>
      <c r="BB55" s="104">
        <f t="shared" si="443"/>
        <v>0</v>
      </c>
      <c r="BC55" s="105">
        <f t="shared" si="30"/>
        <v>0</v>
      </c>
      <c r="BD55" s="101" t="s">
        <v>13</v>
      </c>
      <c r="BE55" s="102">
        <f t="shared" si="442"/>
        <v>0</v>
      </c>
      <c r="BF55" s="103">
        <f t="shared" si="31"/>
        <v>0</v>
      </c>
      <c r="BG55" s="101" t="s">
        <v>13</v>
      </c>
      <c r="BH55" s="104">
        <f t="shared" si="443"/>
        <v>0</v>
      </c>
      <c r="BI55" s="105">
        <f t="shared" si="32"/>
        <v>0</v>
      </c>
      <c r="BJ55" s="101" t="s">
        <v>13</v>
      </c>
      <c r="BK55" s="102">
        <f t="shared" ref="BK55" si="468">HLOOKUP(BJ55,VIENNOISERIES_PRIX,2,FALSE)</f>
        <v>0</v>
      </c>
      <c r="BL55" s="103">
        <f t="shared" si="34"/>
        <v>0</v>
      </c>
      <c r="BM55" s="101" t="s">
        <v>13</v>
      </c>
      <c r="BN55" s="104">
        <f t="shared" ref="BN55" si="469">HLOOKUP(BM55,VIENNOISERIES_PRIX,2,FALSE)</f>
        <v>0</v>
      </c>
      <c r="BO55" s="105">
        <f t="shared" si="36"/>
        <v>0</v>
      </c>
      <c r="BP55" s="101" t="s">
        <v>13</v>
      </c>
      <c r="BQ55" s="102">
        <f t="shared" ref="BQ55" si="470">HLOOKUP(BP55,VIENNOISERIES_PRIX,2,FALSE)</f>
        <v>0</v>
      </c>
      <c r="BR55" s="103">
        <f t="shared" si="38"/>
        <v>0</v>
      </c>
      <c r="BS55" s="101" t="s">
        <v>13</v>
      </c>
      <c r="BT55" s="104">
        <f t="shared" ref="BT55" si="471">HLOOKUP(BS55,VIENNOISERIES_PRIX,2,FALSE)</f>
        <v>0</v>
      </c>
      <c r="BU55" s="105">
        <f t="shared" si="40"/>
        <v>0</v>
      </c>
      <c r="BV55" s="101" t="s">
        <v>13</v>
      </c>
      <c r="BW55" s="102">
        <f t="shared" ref="BW55" si="472">HLOOKUP(BV55,VIENNOISERIES_PRIX,2,FALSE)</f>
        <v>0</v>
      </c>
      <c r="BX55" s="103">
        <f t="shared" si="42"/>
        <v>0</v>
      </c>
      <c r="BY55" s="101" t="s">
        <v>13</v>
      </c>
      <c r="BZ55" s="104">
        <f t="shared" ref="BZ55" si="473">HLOOKUP(BY55,VIENNOISERIES_PRIX,2,FALSE)</f>
        <v>0</v>
      </c>
      <c r="CA55" s="105">
        <f t="shared" si="44"/>
        <v>0</v>
      </c>
      <c r="CB55" s="101" t="s">
        <v>13</v>
      </c>
      <c r="CC55" s="102">
        <f t="shared" ref="CC55" si="474">HLOOKUP(CB55,VIENNOISERIES_PRIX,2,FALSE)</f>
        <v>0</v>
      </c>
      <c r="CD55" s="103">
        <f t="shared" si="46"/>
        <v>0</v>
      </c>
      <c r="CE55" s="101" t="s">
        <v>13</v>
      </c>
      <c r="CF55" s="104">
        <f t="shared" ref="CF55" si="475">HLOOKUP(CE55,VIENNOISERIES_PRIX,2,FALSE)</f>
        <v>0</v>
      </c>
      <c r="CG55" s="64"/>
      <c r="CH55" s="64"/>
      <c r="CI55" s="64"/>
      <c r="CJ55" s="64"/>
      <c r="CK55" s="64"/>
      <c r="CL55" s="64"/>
      <c r="CM55" s="64"/>
      <c r="CN55" s="64"/>
      <c r="CO55" s="64"/>
      <c r="CP55" s="64"/>
      <c r="CQ55" s="64"/>
      <c r="CR55" s="64"/>
      <c r="CS55" s="64"/>
      <c r="CT55" s="64"/>
      <c r="CU55" s="64"/>
      <c r="CV55" s="64"/>
      <c r="CW55" s="64"/>
      <c r="CX55" s="64"/>
      <c r="CY55" s="64"/>
      <c r="CZ55" s="64"/>
      <c r="DA55" s="64"/>
      <c r="DB55" s="64"/>
      <c r="DC55" s="64"/>
      <c r="DD55" s="64"/>
      <c r="DE55" s="64"/>
      <c r="DF55" s="64"/>
      <c r="DG55" s="64"/>
      <c r="DH55" s="64"/>
      <c r="DI55" s="64"/>
      <c r="DJ55" s="64"/>
      <c r="DK55" s="64"/>
      <c r="DL55" s="64"/>
      <c r="DM55" s="64"/>
      <c r="DN55" s="64"/>
      <c r="DO55" s="64"/>
      <c r="DP55" s="64"/>
      <c r="DQ55" s="64"/>
      <c r="DR55" s="64"/>
      <c r="DS55" s="64"/>
      <c r="DT55" s="64"/>
      <c r="DU55" s="64"/>
      <c r="DV55" s="64"/>
      <c r="DW55" s="64"/>
      <c r="DX55" s="64"/>
      <c r="DY55" s="64"/>
      <c r="DZ55" s="64"/>
      <c r="EA55" s="64"/>
      <c r="EB55" s="64"/>
      <c r="EC55" s="64"/>
      <c r="ED55" s="64"/>
      <c r="EE55" s="64"/>
      <c r="EF55" s="64"/>
      <c r="EG55" s="64"/>
      <c r="EH55" s="64"/>
      <c r="EI55" s="64"/>
      <c r="EJ55" s="64"/>
      <c r="EK55" s="64"/>
      <c r="EL55" s="64"/>
      <c r="EM55" s="64"/>
      <c r="EN55" s="64"/>
      <c r="EO55" s="64"/>
      <c r="EP55" s="64"/>
      <c r="EQ55" s="64"/>
      <c r="ER55" s="64"/>
      <c r="ES55" s="64"/>
      <c r="ET55" s="64"/>
      <c r="EU55" s="64"/>
      <c r="EV55" s="64"/>
      <c r="EW55" s="64"/>
      <c r="EX55" s="64"/>
      <c r="EY55" s="64"/>
      <c r="EZ55" s="64"/>
      <c r="FA55" s="64"/>
      <c r="FB55" s="64"/>
      <c r="FC55" s="64"/>
      <c r="FD55" s="64"/>
      <c r="FE55" s="64"/>
      <c r="FF55" s="64"/>
      <c r="FG55" s="64"/>
      <c r="FH55" s="64"/>
      <c r="FI55" s="64"/>
      <c r="FJ55" s="64"/>
      <c r="FK55" s="64"/>
      <c r="FL55" s="64"/>
      <c r="FM55" s="64"/>
      <c r="FN55" s="64"/>
      <c r="FO55" s="64"/>
      <c r="FP55" s="64"/>
      <c r="FQ55" s="64"/>
      <c r="FR55" s="64"/>
      <c r="FS55" s="64"/>
      <c r="FT55" s="64"/>
      <c r="FU55" s="64"/>
      <c r="FV55" s="64"/>
      <c r="FW55" s="64"/>
      <c r="FX55" s="64"/>
      <c r="FY55" s="64"/>
      <c r="FZ55" s="64"/>
      <c r="GA55" s="64"/>
      <c r="GB55" s="64"/>
      <c r="GC55" s="64"/>
      <c r="GD55" s="64"/>
      <c r="GE55" s="64"/>
      <c r="GF55" s="64"/>
      <c r="GG55" s="64"/>
      <c r="GH55" s="64"/>
      <c r="GI55" s="64"/>
      <c r="GJ55" s="64"/>
      <c r="GK55" s="64"/>
      <c r="GL55" s="64"/>
      <c r="GM55" s="64"/>
      <c r="GN55" s="64"/>
      <c r="GO55" s="64"/>
      <c r="GP55" s="64"/>
      <c r="GQ55" s="64"/>
      <c r="GR55" s="64"/>
      <c r="GS55" s="64"/>
      <c r="GT55" s="64"/>
      <c r="GU55" s="64"/>
      <c r="GV55" s="64"/>
      <c r="GW55" s="64"/>
      <c r="GX55" s="64"/>
      <c r="GY55" s="64"/>
      <c r="GZ55" s="64"/>
      <c r="HA55" s="64"/>
      <c r="HB55" s="64"/>
      <c r="HC55" s="64"/>
      <c r="HD55" s="64"/>
      <c r="HE55" s="64"/>
      <c r="HF55" s="64"/>
      <c r="HG55" s="64"/>
      <c r="HH55" s="64"/>
    </row>
    <row r="56" spans="1:216" ht="21.75" thickTop="1" thickBot="1" x14ac:dyDescent="0.35">
      <c r="A56" s="109"/>
      <c r="B56" s="87">
        <f>'[1]GOOSE Julien'!B5</f>
        <v>0</v>
      </c>
      <c r="C56" s="88">
        <f>'[1]GOOSE Julien'!C5</f>
        <v>0</v>
      </c>
      <c r="D56" s="89">
        <f t="shared" si="440"/>
        <v>2</v>
      </c>
      <c r="E56" s="90">
        <f t="shared" si="440"/>
        <v>0</v>
      </c>
      <c r="F56" s="90">
        <f t="shared" si="440"/>
        <v>0</v>
      </c>
      <c r="G56" s="91">
        <f t="shared" si="440"/>
        <v>0</v>
      </c>
      <c r="H56" s="91">
        <f t="shared" si="440"/>
        <v>0</v>
      </c>
      <c r="I56" s="91">
        <f t="shared" si="440"/>
        <v>0</v>
      </c>
      <c r="J56" s="91">
        <f t="shared" si="440"/>
        <v>0</v>
      </c>
      <c r="K56" s="91">
        <f t="shared" si="440"/>
        <v>0</v>
      </c>
      <c r="L56" s="92">
        <f t="shared" si="440"/>
        <v>0</v>
      </c>
      <c r="M56" s="93">
        <f t="shared" si="440"/>
        <v>16</v>
      </c>
      <c r="N56" s="94">
        <f t="shared" si="431"/>
        <v>0</v>
      </c>
      <c r="O56" s="95">
        <f t="shared" si="431"/>
        <v>0</v>
      </c>
      <c r="P56" s="95">
        <f t="shared" si="431"/>
        <v>0</v>
      </c>
      <c r="Q56" s="96">
        <f t="shared" si="431"/>
        <v>0</v>
      </c>
      <c r="R56" s="97">
        <f t="shared" si="431"/>
        <v>0</v>
      </c>
      <c r="S56" s="97">
        <f t="shared" si="431"/>
        <v>0</v>
      </c>
      <c r="T56" s="97">
        <f t="shared" si="431"/>
        <v>0</v>
      </c>
      <c r="U56" s="97">
        <f t="shared" si="431"/>
        <v>0</v>
      </c>
      <c r="V56" s="98">
        <f t="shared" si="431"/>
        <v>0</v>
      </c>
      <c r="W56" s="99">
        <f t="shared" si="431"/>
        <v>0</v>
      </c>
      <c r="X56" s="99">
        <f t="shared" si="441"/>
        <v>0</v>
      </c>
      <c r="Y56" s="99">
        <f t="shared" si="441"/>
        <v>0</v>
      </c>
      <c r="Z56" s="99">
        <f t="shared" si="441"/>
        <v>0</v>
      </c>
      <c r="AA56" s="99">
        <f t="shared" si="441"/>
        <v>0</v>
      </c>
      <c r="AB56" s="99">
        <f t="shared" si="441"/>
        <v>0</v>
      </c>
      <c r="AC56" s="99">
        <f t="shared" si="441"/>
        <v>0</v>
      </c>
      <c r="AD56" s="99">
        <f t="shared" si="441"/>
        <v>0</v>
      </c>
      <c r="AE56" s="100">
        <f t="shared" si="14"/>
        <v>0</v>
      </c>
      <c r="AF56" s="101" t="s">
        <v>13</v>
      </c>
      <c r="AG56" s="102">
        <f t="shared" si="303"/>
        <v>0</v>
      </c>
      <c r="AH56" s="103">
        <f t="shared" si="16"/>
        <v>0</v>
      </c>
      <c r="AI56" s="101" t="s">
        <v>13</v>
      </c>
      <c r="AJ56" s="104">
        <f t="shared" si="304"/>
        <v>0</v>
      </c>
      <c r="AK56" s="105">
        <f t="shared" si="212"/>
        <v>0</v>
      </c>
      <c r="AL56" s="101" t="s">
        <v>13</v>
      </c>
      <c r="AM56" s="102">
        <f t="shared" si="305"/>
        <v>0</v>
      </c>
      <c r="AN56" s="103">
        <f t="shared" si="20"/>
        <v>0</v>
      </c>
      <c r="AO56" s="101" t="s">
        <v>2</v>
      </c>
      <c r="AP56" s="104">
        <f t="shared" si="306"/>
        <v>0</v>
      </c>
      <c r="AQ56" s="105">
        <f t="shared" si="22"/>
        <v>0</v>
      </c>
      <c r="AR56" s="101" t="s">
        <v>13</v>
      </c>
      <c r="AS56" s="102">
        <f t="shared" si="307"/>
        <v>0</v>
      </c>
      <c r="AT56" s="103">
        <f t="shared" si="24"/>
        <v>0</v>
      </c>
      <c r="AU56" s="101" t="s">
        <v>2</v>
      </c>
      <c r="AV56" s="104">
        <f t="shared" si="308"/>
        <v>0</v>
      </c>
      <c r="AW56" s="105">
        <f t="shared" si="26"/>
        <v>0</v>
      </c>
      <c r="AX56" s="101" t="s">
        <v>13</v>
      </c>
      <c r="AY56" s="102">
        <f t="shared" si="442"/>
        <v>0</v>
      </c>
      <c r="AZ56" s="103">
        <f t="shared" si="28"/>
        <v>0</v>
      </c>
      <c r="BA56" s="101" t="s">
        <v>13</v>
      </c>
      <c r="BB56" s="104">
        <f t="shared" si="443"/>
        <v>0</v>
      </c>
      <c r="BC56" s="105">
        <f t="shared" si="30"/>
        <v>0</v>
      </c>
      <c r="BD56" s="101" t="s">
        <v>13</v>
      </c>
      <c r="BE56" s="102">
        <f t="shared" si="442"/>
        <v>0</v>
      </c>
      <c r="BF56" s="103">
        <f t="shared" si="31"/>
        <v>0</v>
      </c>
      <c r="BG56" s="101" t="s">
        <v>13</v>
      </c>
      <c r="BH56" s="104">
        <f t="shared" si="443"/>
        <v>0</v>
      </c>
      <c r="BI56" s="105">
        <f t="shared" si="32"/>
        <v>0</v>
      </c>
      <c r="BJ56" s="101" t="s">
        <v>13</v>
      </c>
      <c r="BK56" s="102">
        <f t="shared" ref="BK56" si="476">HLOOKUP(BJ56,VIENNOISERIES_PRIX,2,FALSE)</f>
        <v>0</v>
      </c>
      <c r="BL56" s="103">
        <f t="shared" si="34"/>
        <v>0</v>
      </c>
      <c r="BM56" s="101" t="s">
        <v>13</v>
      </c>
      <c r="BN56" s="104">
        <f t="shared" ref="BN56" si="477">HLOOKUP(BM56,VIENNOISERIES_PRIX,2,FALSE)</f>
        <v>0</v>
      </c>
      <c r="BO56" s="105">
        <f t="shared" si="36"/>
        <v>0</v>
      </c>
      <c r="BP56" s="101" t="s">
        <v>13</v>
      </c>
      <c r="BQ56" s="102">
        <f t="shared" ref="BQ56" si="478">HLOOKUP(BP56,VIENNOISERIES_PRIX,2,FALSE)</f>
        <v>0</v>
      </c>
      <c r="BR56" s="103">
        <f t="shared" si="38"/>
        <v>0</v>
      </c>
      <c r="BS56" s="101" t="s">
        <v>13</v>
      </c>
      <c r="BT56" s="104">
        <f t="shared" ref="BT56" si="479">HLOOKUP(BS56,VIENNOISERIES_PRIX,2,FALSE)</f>
        <v>0</v>
      </c>
      <c r="BU56" s="105">
        <f t="shared" si="40"/>
        <v>0</v>
      </c>
      <c r="BV56" s="101" t="s">
        <v>13</v>
      </c>
      <c r="BW56" s="102">
        <f t="shared" ref="BW56" si="480">HLOOKUP(BV56,VIENNOISERIES_PRIX,2,FALSE)</f>
        <v>0</v>
      </c>
      <c r="BX56" s="103">
        <f t="shared" si="42"/>
        <v>0</v>
      </c>
      <c r="BY56" s="101" t="s">
        <v>13</v>
      </c>
      <c r="BZ56" s="104">
        <f t="shared" ref="BZ56" si="481">HLOOKUP(BY56,VIENNOISERIES_PRIX,2,FALSE)</f>
        <v>0</v>
      </c>
      <c r="CA56" s="105">
        <f t="shared" si="44"/>
        <v>0</v>
      </c>
      <c r="CB56" s="101" t="s">
        <v>13</v>
      </c>
      <c r="CC56" s="102">
        <f t="shared" ref="CC56" si="482">HLOOKUP(CB56,VIENNOISERIES_PRIX,2,FALSE)</f>
        <v>0</v>
      </c>
      <c r="CD56" s="103">
        <f t="shared" si="46"/>
        <v>0</v>
      </c>
      <c r="CE56" s="101" t="s">
        <v>13</v>
      </c>
      <c r="CF56" s="104">
        <f t="shared" ref="CF56" si="483">HLOOKUP(CE56,VIENNOISERIES_PRIX,2,FALSE)</f>
        <v>0</v>
      </c>
      <c r="CG56" s="64"/>
      <c r="CH56" s="64"/>
      <c r="CI56" s="64"/>
      <c r="CJ56" s="64"/>
      <c r="CK56" s="64"/>
      <c r="CL56" s="64"/>
      <c r="CM56" s="64"/>
      <c r="CN56" s="64"/>
      <c r="CO56" s="64"/>
      <c r="CP56" s="64"/>
      <c r="CQ56" s="64"/>
      <c r="CR56" s="64"/>
      <c r="CS56" s="64"/>
      <c r="CT56" s="64"/>
      <c r="CU56" s="64"/>
      <c r="CV56" s="64"/>
      <c r="CW56" s="64"/>
      <c r="CX56" s="64"/>
      <c r="CY56" s="64"/>
      <c r="CZ56" s="64"/>
      <c r="DA56" s="64"/>
      <c r="DB56" s="64"/>
      <c r="DC56" s="64"/>
      <c r="DD56" s="64"/>
      <c r="DE56" s="64"/>
      <c r="DF56" s="64"/>
      <c r="DG56" s="64"/>
      <c r="DH56" s="64"/>
      <c r="DI56" s="64"/>
      <c r="DJ56" s="64"/>
      <c r="DK56" s="64"/>
      <c r="DL56" s="64"/>
      <c r="DM56" s="64"/>
      <c r="DN56" s="64"/>
      <c r="DO56" s="64"/>
      <c r="DP56" s="64"/>
      <c r="DQ56" s="64"/>
      <c r="DR56" s="64"/>
      <c r="DS56" s="64"/>
      <c r="DT56" s="64"/>
      <c r="DU56" s="64"/>
      <c r="DV56" s="64"/>
      <c r="DW56" s="64"/>
      <c r="DX56" s="64"/>
      <c r="DY56" s="64"/>
      <c r="DZ56" s="64"/>
      <c r="EA56" s="64"/>
      <c r="EB56" s="64"/>
      <c r="EC56" s="64"/>
      <c r="ED56" s="64"/>
      <c r="EE56" s="64"/>
      <c r="EF56" s="64"/>
      <c r="EG56" s="64"/>
      <c r="EH56" s="64"/>
      <c r="EI56" s="64"/>
      <c r="EJ56" s="64"/>
      <c r="EK56" s="64"/>
      <c r="EL56" s="64"/>
      <c r="EM56" s="64"/>
      <c r="EN56" s="64"/>
      <c r="EO56" s="64"/>
      <c r="EP56" s="64"/>
      <c r="EQ56" s="64"/>
      <c r="ER56" s="64"/>
      <c r="ES56" s="64"/>
      <c r="ET56" s="64"/>
      <c r="EU56" s="64"/>
      <c r="EV56" s="64"/>
      <c r="EW56" s="64"/>
      <c r="EX56" s="64"/>
      <c r="EY56" s="64"/>
      <c r="EZ56" s="64"/>
      <c r="FA56" s="64"/>
      <c r="FB56" s="64"/>
      <c r="FC56" s="64"/>
      <c r="FD56" s="64"/>
      <c r="FE56" s="64"/>
      <c r="FF56" s="64"/>
      <c r="FG56" s="64"/>
      <c r="FH56" s="64"/>
      <c r="FI56" s="64"/>
      <c r="FJ56" s="64"/>
      <c r="FK56" s="64"/>
      <c r="FL56" s="64"/>
      <c r="FM56" s="64"/>
      <c r="FN56" s="64"/>
      <c r="FO56" s="64"/>
      <c r="FP56" s="64"/>
      <c r="FQ56" s="64"/>
      <c r="FR56" s="64"/>
      <c r="FS56" s="64"/>
      <c r="FT56" s="64"/>
      <c r="FU56" s="64"/>
      <c r="FV56" s="64"/>
      <c r="FW56" s="64"/>
      <c r="FX56" s="64"/>
      <c r="FY56" s="64"/>
      <c r="FZ56" s="64"/>
      <c r="GA56" s="64"/>
      <c r="GB56" s="64"/>
      <c r="GC56" s="64"/>
      <c r="GD56" s="64"/>
      <c r="GE56" s="64"/>
      <c r="GF56" s="64"/>
      <c r="GG56" s="64"/>
      <c r="GH56" s="64"/>
      <c r="GI56" s="64"/>
      <c r="GJ56" s="64"/>
      <c r="GK56" s="64"/>
      <c r="GL56" s="64"/>
      <c r="GM56" s="64"/>
      <c r="GN56" s="64"/>
      <c r="GO56" s="64"/>
      <c r="GP56" s="64"/>
      <c r="GQ56" s="64"/>
      <c r="GR56" s="64"/>
      <c r="GS56" s="64"/>
      <c r="GT56" s="64"/>
      <c r="GU56" s="64"/>
      <c r="GV56" s="64"/>
      <c r="GW56" s="64"/>
      <c r="GX56" s="64"/>
      <c r="GY56" s="64"/>
      <c r="GZ56" s="64"/>
      <c r="HA56" s="64"/>
      <c r="HB56" s="64"/>
      <c r="HC56" s="64"/>
      <c r="HD56" s="64"/>
      <c r="HE56" s="64"/>
      <c r="HF56" s="64"/>
      <c r="HG56" s="64"/>
      <c r="HH56" s="64"/>
    </row>
    <row r="57" spans="1:216" ht="21.75" thickTop="1" thickBot="1" x14ac:dyDescent="0.35">
      <c r="A57" s="109"/>
      <c r="B57" s="87">
        <f>'[1]WILTORD Matthieu'!B5</f>
        <v>0</v>
      </c>
      <c r="C57" s="88">
        <f>'[1]WILTORD Matthieu'!C5</f>
        <v>0</v>
      </c>
      <c r="D57" s="89">
        <f t="shared" si="440"/>
        <v>2</v>
      </c>
      <c r="E57" s="90">
        <f t="shared" si="440"/>
        <v>0</v>
      </c>
      <c r="F57" s="90">
        <f t="shared" si="440"/>
        <v>0</v>
      </c>
      <c r="G57" s="91">
        <f t="shared" si="440"/>
        <v>0</v>
      </c>
      <c r="H57" s="91">
        <f t="shared" si="440"/>
        <v>0</v>
      </c>
      <c r="I57" s="91">
        <f t="shared" si="440"/>
        <v>0</v>
      </c>
      <c r="J57" s="91">
        <f t="shared" si="440"/>
        <v>0</v>
      </c>
      <c r="K57" s="91">
        <f t="shared" si="440"/>
        <v>0</v>
      </c>
      <c r="L57" s="92">
        <f t="shared" si="440"/>
        <v>0</v>
      </c>
      <c r="M57" s="93">
        <f t="shared" si="440"/>
        <v>16</v>
      </c>
      <c r="N57" s="94">
        <f t="shared" si="431"/>
        <v>0</v>
      </c>
      <c r="O57" s="95">
        <f t="shared" si="431"/>
        <v>0</v>
      </c>
      <c r="P57" s="95">
        <f t="shared" si="431"/>
        <v>0</v>
      </c>
      <c r="Q57" s="96">
        <f t="shared" si="431"/>
        <v>0</v>
      </c>
      <c r="R57" s="97">
        <f t="shared" si="431"/>
        <v>0</v>
      </c>
      <c r="S57" s="97">
        <f t="shared" si="431"/>
        <v>0</v>
      </c>
      <c r="T57" s="97">
        <f t="shared" si="431"/>
        <v>0</v>
      </c>
      <c r="U57" s="97">
        <f t="shared" si="431"/>
        <v>0</v>
      </c>
      <c r="V57" s="98">
        <f t="shared" si="431"/>
        <v>0</v>
      </c>
      <c r="W57" s="99">
        <f t="shared" si="431"/>
        <v>0</v>
      </c>
      <c r="X57" s="99">
        <f t="shared" si="441"/>
        <v>0</v>
      </c>
      <c r="Y57" s="99">
        <f t="shared" si="441"/>
        <v>0</v>
      </c>
      <c r="Z57" s="99">
        <f t="shared" si="441"/>
        <v>0</v>
      </c>
      <c r="AA57" s="99">
        <f t="shared" si="441"/>
        <v>0</v>
      </c>
      <c r="AB57" s="99">
        <f t="shared" si="441"/>
        <v>0</v>
      </c>
      <c r="AC57" s="99">
        <f t="shared" si="441"/>
        <v>0</v>
      </c>
      <c r="AD57" s="99">
        <f t="shared" si="441"/>
        <v>0</v>
      </c>
      <c r="AE57" s="100">
        <f t="shared" si="14"/>
        <v>0</v>
      </c>
      <c r="AF57" s="101" t="s">
        <v>13</v>
      </c>
      <c r="AG57" s="102">
        <f t="shared" si="303"/>
        <v>0</v>
      </c>
      <c r="AH57" s="103">
        <f t="shared" si="16"/>
        <v>0</v>
      </c>
      <c r="AI57" s="101" t="s">
        <v>13</v>
      </c>
      <c r="AJ57" s="104">
        <f t="shared" si="304"/>
        <v>0</v>
      </c>
      <c r="AK57" s="105">
        <f t="shared" si="212"/>
        <v>0</v>
      </c>
      <c r="AL57" s="101" t="s">
        <v>13</v>
      </c>
      <c r="AM57" s="102">
        <f t="shared" si="305"/>
        <v>0</v>
      </c>
      <c r="AN57" s="103">
        <f t="shared" si="20"/>
        <v>0</v>
      </c>
      <c r="AO57" s="101" t="s">
        <v>2</v>
      </c>
      <c r="AP57" s="104">
        <f t="shared" si="306"/>
        <v>0</v>
      </c>
      <c r="AQ57" s="105">
        <f t="shared" si="22"/>
        <v>0</v>
      </c>
      <c r="AR57" s="101" t="s">
        <v>13</v>
      </c>
      <c r="AS57" s="102">
        <f t="shared" si="307"/>
        <v>0</v>
      </c>
      <c r="AT57" s="103">
        <f t="shared" si="24"/>
        <v>0</v>
      </c>
      <c r="AU57" s="101" t="s">
        <v>2</v>
      </c>
      <c r="AV57" s="104">
        <f t="shared" si="308"/>
        <v>0</v>
      </c>
      <c r="AW57" s="105">
        <f t="shared" si="26"/>
        <v>0</v>
      </c>
      <c r="AX57" s="101" t="s">
        <v>13</v>
      </c>
      <c r="AY57" s="102">
        <f t="shared" si="442"/>
        <v>0</v>
      </c>
      <c r="AZ57" s="103">
        <f t="shared" si="28"/>
        <v>0</v>
      </c>
      <c r="BA57" s="101" t="s">
        <v>13</v>
      </c>
      <c r="BB57" s="104">
        <f t="shared" si="443"/>
        <v>0</v>
      </c>
      <c r="BC57" s="105">
        <f t="shared" si="30"/>
        <v>0</v>
      </c>
      <c r="BD57" s="101" t="s">
        <v>13</v>
      </c>
      <c r="BE57" s="102">
        <f t="shared" si="442"/>
        <v>0</v>
      </c>
      <c r="BF57" s="103">
        <f t="shared" si="31"/>
        <v>0</v>
      </c>
      <c r="BG57" s="101" t="s">
        <v>13</v>
      </c>
      <c r="BH57" s="104">
        <f t="shared" si="443"/>
        <v>0</v>
      </c>
      <c r="BI57" s="105">
        <f t="shared" si="32"/>
        <v>0</v>
      </c>
      <c r="BJ57" s="101" t="s">
        <v>13</v>
      </c>
      <c r="BK57" s="102">
        <f t="shared" ref="BK57" si="484">HLOOKUP(BJ57,VIENNOISERIES_PRIX,2,FALSE)</f>
        <v>0</v>
      </c>
      <c r="BL57" s="103">
        <f t="shared" si="34"/>
        <v>0</v>
      </c>
      <c r="BM57" s="101" t="s">
        <v>13</v>
      </c>
      <c r="BN57" s="104">
        <f t="shared" ref="BN57" si="485">HLOOKUP(BM57,VIENNOISERIES_PRIX,2,FALSE)</f>
        <v>0</v>
      </c>
      <c r="BO57" s="105">
        <f t="shared" si="36"/>
        <v>0</v>
      </c>
      <c r="BP57" s="101" t="s">
        <v>13</v>
      </c>
      <c r="BQ57" s="102">
        <f t="shared" ref="BQ57" si="486">HLOOKUP(BP57,VIENNOISERIES_PRIX,2,FALSE)</f>
        <v>0</v>
      </c>
      <c r="BR57" s="103">
        <f t="shared" si="38"/>
        <v>0</v>
      </c>
      <c r="BS57" s="101" t="s">
        <v>13</v>
      </c>
      <c r="BT57" s="104">
        <f t="shared" ref="BT57" si="487">HLOOKUP(BS57,VIENNOISERIES_PRIX,2,FALSE)</f>
        <v>0</v>
      </c>
      <c r="BU57" s="105">
        <f t="shared" si="40"/>
        <v>0</v>
      </c>
      <c r="BV57" s="101" t="s">
        <v>13</v>
      </c>
      <c r="BW57" s="102">
        <f t="shared" ref="BW57" si="488">HLOOKUP(BV57,VIENNOISERIES_PRIX,2,FALSE)</f>
        <v>0</v>
      </c>
      <c r="BX57" s="103">
        <f t="shared" si="42"/>
        <v>0</v>
      </c>
      <c r="BY57" s="101" t="s">
        <v>13</v>
      </c>
      <c r="BZ57" s="104">
        <f t="shared" ref="BZ57" si="489">HLOOKUP(BY57,VIENNOISERIES_PRIX,2,FALSE)</f>
        <v>0</v>
      </c>
      <c r="CA57" s="105">
        <f t="shared" si="44"/>
        <v>0</v>
      </c>
      <c r="CB57" s="101" t="s">
        <v>13</v>
      </c>
      <c r="CC57" s="102">
        <f t="shared" ref="CC57" si="490">HLOOKUP(CB57,VIENNOISERIES_PRIX,2,FALSE)</f>
        <v>0</v>
      </c>
      <c r="CD57" s="103">
        <f t="shared" si="46"/>
        <v>0</v>
      </c>
      <c r="CE57" s="101" t="s">
        <v>13</v>
      </c>
      <c r="CF57" s="104">
        <f t="shared" ref="CF57" si="491">HLOOKUP(CE57,VIENNOISERIES_PRIX,2,FALSE)</f>
        <v>0</v>
      </c>
      <c r="CG57" s="64"/>
      <c r="CH57" s="64"/>
      <c r="CI57" s="64"/>
      <c r="CJ57" s="64"/>
      <c r="CK57" s="64"/>
      <c r="CL57" s="64"/>
      <c r="CM57" s="64"/>
      <c r="CN57" s="64"/>
      <c r="CO57" s="64"/>
      <c r="CP57" s="64"/>
      <c r="CQ57" s="64"/>
      <c r="CR57" s="64"/>
      <c r="CS57" s="64"/>
      <c r="CT57" s="64"/>
      <c r="CU57" s="64"/>
      <c r="CV57" s="64"/>
      <c r="CW57" s="64"/>
      <c r="CX57" s="64"/>
      <c r="CY57" s="64"/>
      <c r="CZ57" s="64"/>
      <c r="DA57" s="64"/>
      <c r="DB57" s="64"/>
      <c r="DC57" s="64"/>
      <c r="DD57" s="64"/>
      <c r="DE57" s="64"/>
      <c r="DF57" s="64"/>
      <c r="DG57" s="64"/>
      <c r="DH57" s="64"/>
      <c r="DI57" s="64"/>
      <c r="DJ57" s="64"/>
      <c r="DK57" s="64"/>
      <c r="DL57" s="64"/>
      <c r="DM57" s="64"/>
      <c r="DN57" s="64"/>
      <c r="DO57" s="64"/>
      <c r="DP57" s="64"/>
      <c r="DQ57" s="64"/>
      <c r="DR57" s="64"/>
      <c r="DS57" s="64"/>
      <c r="DT57" s="64"/>
      <c r="DU57" s="64"/>
      <c r="DV57" s="64"/>
      <c r="DW57" s="64"/>
      <c r="DX57" s="64"/>
      <c r="DY57" s="64"/>
      <c r="DZ57" s="64"/>
      <c r="EA57" s="64"/>
      <c r="EB57" s="64"/>
      <c r="EC57" s="64"/>
      <c r="ED57" s="64"/>
      <c r="EE57" s="64"/>
      <c r="EF57" s="64"/>
      <c r="EG57" s="64"/>
      <c r="EH57" s="64"/>
      <c r="EI57" s="64"/>
      <c r="EJ57" s="64"/>
      <c r="EK57" s="64"/>
      <c r="EL57" s="64"/>
      <c r="EM57" s="64"/>
      <c r="EN57" s="64"/>
      <c r="EO57" s="64"/>
      <c r="EP57" s="64"/>
      <c r="EQ57" s="64"/>
      <c r="ER57" s="64"/>
      <c r="ES57" s="64"/>
      <c r="ET57" s="64"/>
      <c r="EU57" s="64"/>
      <c r="EV57" s="64"/>
      <c r="EW57" s="64"/>
      <c r="EX57" s="64"/>
      <c r="EY57" s="64"/>
      <c r="EZ57" s="64"/>
      <c r="FA57" s="64"/>
      <c r="FB57" s="64"/>
      <c r="FC57" s="64"/>
      <c r="FD57" s="64"/>
      <c r="FE57" s="64"/>
      <c r="FF57" s="64"/>
      <c r="FG57" s="64"/>
      <c r="FH57" s="64"/>
      <c r="FI57" s="64"/>
      <c r="FJ57" s="64"/>
      <c r="FK57" s="64"/>
      <c r="FL57" s="64"/>
      <c r="FM57" s="64"/>
      <c r="FN57" s="64"/>
      <c r="FO57" s="64"/>
      <c r="FP57" s="64"/>
      <c r="FQ57" s="64"/>
      <c r="FR57" s="64"/>
      <c r="FS57" s="64"/>
      <c r="FT57" s="64"/>
      <c r="FU57" s="64"/>
      <c r="FV57" s="64"/>
      <c r="FW57" s="64"/>
      <c r="FX57" s="64"/>
      <c r="FY57" s="64"/>
      <c r="FZ57" s="64"/>
      <c r="GA57" s="64"/>
      <c r="GB57" s="64"/>
      <c r="GC57" s="64"/>
      <c r="GD57" s="64"/>
      <c r="GE57" s="64"/>
      <c r="GF57" s="64"/>
      <c r="GG57" s="64"/>
      <c r="GH57" s="64"/>
      <c r="GI57" s="64"/>
      <c r="GJ57" s="64"/>
      <c r="GK57" s="64"/>
      <c r="GL57" s="64"/>
      <c r="GM57" s="64"/>
      <c r="GN57" s="64"/>
      <c r="GO57" s="64"/>
      <c r="GP57" s="64"/>
      <c r="GQ57" s="64"/>
      <c r="GR57" s="64"/>
      <c r="GS57" s="64"/>
      <c r="GT57" s="64"/>
      <c r="GU57" s="64"/>
      <c r="GV57" s="64"/>
      <c r="GW57" s="64"/>
      <c r="GX57" s="64"/>
      <c r="GY57" s="64"/>
      <c r="GZ57" s="64"/>
      <c r="HA57" s="64"/>
      <c r="HB57" s="64"/>
      <c r="HC57" s="64"/>
      <c r="HD57" s="64"/>
      <c r="HE57" s="64"/>
      <c r="HF57" s="64"/>
      <c r="HG57" s="64"/>
      <c r="HH57" s="64"/>
    </row>
    <row r="58" spans="1:216" ht="21.75" thickTop="1" thickBot="1" x14ac:dyDescent="0.35">
      <c r="A58" s="110"/>
      <c r="B58" s="87">
        <f>'[1]GENTNER '!B5</f>
        <v>0</v>
      </c>
      <c r="C58" s="88">
        <f>'[1]GENTNER '!C5</f>
        <v>0</v>
      </c>
      <c r="D58" s="89">
        <f t="shared" si="440"/>
        <v>2</v>
      </c>
      <c r="E58" s="90">
        <f t="shared" si="440"/>
        <v>0</v>
      </c>
      <c r="F58" s="90">
        <f t="shared" si="440"/>
        <v>0</v>
      </c>
      <c r="G58" s="91">
        <f t="shared" si="440"/>
        <v>0</v>
      </c>
      <c r="H58" s="91">
        <f t="shared" si="440"/>
        <v>0</v>
      </c>
      <c r="I58" s="91">
        <f t="shared" si="440"/>
        <v>0</v>
      </c>
      <c r="J58" s="91">
        <f t="shared" si="440"/>
        <v>0</v>
      </c>
      <c r="K58" s="91">
        <f t="shared" si="440"/>
        <v>0</v>
      </c>
      <c r="L58" s="92">
        <f t="shared" si="440"/>
        <v>0</v>
      </c>
      <c r="M58" s="93">
        <f t="shared" si="440"/>
        <v>16</v>
      </c>
      <c r="N58" s="94">
        <f t="shared" si="431"/>
        <v>0</v>
      </c>
      <c r="O58" s="95">
        <f t="shared" si="431"/>
        <v>0</v>
      </c>
      <c r="P58" s="95">
        <f t="shared" si="431"/>
        <v>0</v>
      </c>
      <c r="Q58" s="96">
        <f t="shared" si="431"/>
        <v>0</v>
      </c>
      <c r="R58" s="97">
        <f t="shared" si="431"/>
        <v>0</v>
      </c>
      <c r="S58" s="97">
        <f t="shared" si="431"/>
        <v>0</v>
      </c>
      <c r="T58" s="97">
        <f t="shared" si="431"/>
        <v>0</v>
      </c>
      <c r="U58" s="97">
        <f t="shared" si="431"/>
        <v>0</v>
      </c>
      <c r="V58" s="98">
        <f t="shared" si="431"/>
        <v>0</v>
      </c>
      <c r="W58" s="99">
        <f t="shared" si="431"/>
        <v>0</v>
      </c>
      <c r="X58" s="99">
        <f t="shared" si="441"/>
        <v>0</v>
      </c>
      <c r="Y58" s="99">
        <f t="shared" si="441"/>
        <v>0</v>
      </c>
      <c r="Z58" s="99">
        <f t="shared" si="441"/>
        <v>0</v>
      </c>
      <c r="AA58" s="99">
        <f t="shared" si="441"/>
        <v>0</v>
      </c>
      <c r="AB58" s="99">
        <f t="shared" si="441"/>
        <v>0</v>
      </c>
      <c r="AC58" s="99">
        <f t="shared" si="441"/>
        <v>0</v>
      </c>
      <c r="AD58" s="99">
        <f t="shared" si="441"/>
        <v>0</v>
      </c>
      <c r="AE58" s="100">
        <f t="shared" si="14"/>
        <v>0</v>
      </c>
      <c r="AF58" s="101" t="s">
        <v>13</v>
      </c>
      <c r="AG58" s="102">
        <f t="shared" si="303"/>
        <v>0</v>
      </c>
      <c r="AH58" s="103">
        <f t="shared" si="16"/>
        <v>0</v>
      </c>
      <c r="AI58" s="101" t="s">
        <v>13</v>
      </c>
      <c r="AJ58" s="104">
        <f t="shared" si="304"/>
        <v>0</v>
      </c>
      <c r="AK58" s="105">
        <f t="shared" si="212"/>
        <v>0</v>
      </c>
      <c r="AL58" s="101" t="s">
        <v>13</v>
      </c>
      <c r="AM58" s="102">
        <f t="shared" si="305"/>
        <v>0</v>
      </c>
      <c r="AN58" s="103">
        <f t="shared" si="20"/>
        <v>0</v>
      </c>
      <c r="AO58" s="101" t="s">
        <v>2</v>
      </c>
      <c r="AP58" s="104">
        <f t="shared" si="306"/>
        <v>0</v>
      </c>
      <c r="AQ58" s="105">
        <f t="shared" si="22"/>
        <v>0</v>
      </c>
      <c r="AR58" s="101" t="s">
        <v>13</v>
      </c>
      <c r="AS58" s="102">
        <f t="shared" si="307"/>
        <v>0</v>
      </c>
      <c r="AT58" s="103">
        <f t="shared" si="24"/>
        <v>0</v>
      </c>
      <c r="AU58" s="101" t="s">
        <v>2</v>
      </c>
      <c r="AV58" s="104">
        <f t="shared" si="308"/>
        <v>0</v>
      </c>
      <c r="AW58" s="105">
        <f t="shared" si="26"/>
        <v>0</v>
      </c>
      <c r="AX58" s="101" t="s">
        <v>13</v>
      </c>
      <c r="AY58" s="102">
        <f t="shared" si="442"/>
        <v>0</v>
      </c>
      <c r="AZ58" s="103">
        <f t="shared" si="28"/>
        <v>0</v>
      </c>
      <c r="BA58" s="101" t="s">
        <v>13</v>
      </c>
      <c r="BB58" s="104">
        <f t="shared" si="443"/>
        <v>0</v>
      </c>
      <c r="BC58" s="105">
        <f t="shared" si="30"/>
        <v>0</v>
      </c>
      <c r="BD58" s="101" t="s">
        <v>13</v>
      </c>
      <c r="BE58" s="102">
        <f t="shared" si="442"/>
        <v>0</v>
      </c>
      <c r="BF58" s="103">
        <f t="shared" si="31"/>
        <v>0</v>
      </c>
      <c r="BG58" s="101" t="s">
        <v>13</v>
      </c>
      <c r="BH58" s="104">
        <f t="shared" si="443"/>
        <v>0</v>
      </c>
      <c r="BI58" s="105">
        <f t="shared" si="32"/>
        <v>0</v>
      </c>
      <c r="BJ58" s="101" t="s">
        <v>13</v>
      </c>
      <c r="BK58" s="102">
        <f t="shared" ref="BK58" si="492">HLOOKUP(BJ58,VIENNOISERIES_PRIX,2,FALSE)</f>
        <v>0</v>
      </c>
      <c r="BL58" s="103">
        <f t="shared" si="34"/>
        <v>0</v>
      </c>
      <c r="BM58" s="101" t="s">
        <v>13</v>
      </c>
      <c r="BN58" s="104">
        <f t="shared" ref="BN58" si="493">HLOOKUP(BM58,VIENNOISERIES_PRIX,2,FALSE)</f>
        <v>0</v>
      </c>
      <c r="BO58" s="105">
        <f t="shared" si="36"/>
        <v>0</v>
      </c>
      <c r="BP58" s="101" t="s">
        <v>13</v>
      </c>
      <c r="BQ58" s="102">
        <f t="shared" ref="BQ58" si="494">HLOOKUP(BP58,VIENNOISERIES_PRIX,2,FALSE)</f>
        <v>0</v>
      </c>
      <c r="BR58" s="103">
        <f t="shared" si="38"/>
        <v>0</v>
      </c>
      <c r="BS58" s="101" t="s">
        <v>13</v>
      </c>
      <c r="BT58" s="104">
        <f t="shared" ref="BT58" si="495">HLOOKUP(BS58,VIENNOISERIES_PRIX,2,FALSE)</f>
        <v>0</v>
      </c>
      <c r="BU58" s="105">
        <f t="shared" si="40"/>
        <v>0</v>
      </c>
      <c r="BV58" s="101" t="s">
        <v>13</v>
      </c>
      <c r="BW58" s="102">
        <f t="shared" ref="BW58" si="496">HLOOKUP(BV58,VIENNOISERIES_PRIX,2,FALSE)</f>
        <v>0</v>
      </c>
      <c r="BX58" s="103">
        <f t="shared" si="42"/>
        <v>0</v>
      </c>
      <c r="BY58" s="101" t="s">
        <v>13</v>
      </c>
      <c r="BZ58" s="104">
        <f t="shared" ref="BZ58" si="497">HLOOKUP(BY58,VIENNOISERIES_PRIX,2,FALSE)</f>
        <v>0</v>
      </c>
      <c r="CA58" s="105">
        <f t="shared" si="44"/>
        <v>0</v>
      </c>
      <c r="CB58" s="101" t="s">
        <v>13</v>
      </c>
      <c r="CC58" s="102">
        <f t="shared" ref="CC58" si="498">HLOOKUP(CB58,VIENNOISERIES_PRIX,2,FALSE)</f>
        <v>0</v>
      </c>
      <c r="CD58" s="103">
        <f t="shared" si="46"/>
        <v>0</v>
      </c>
      <c r="CE58" s="101" t="s">
        <v>13</v>
      </c>
      <c r="CF58" s="104">
        <f t="shared" ref="CF58" si="499">HLOOKUP(CE58,VIENNOISERIES_PRIX,2,FALSE)</f>
        <v>0</v>
      </c>
      <c r="CG58" s="64"/>
      <c r="CH58" s="64"/>
      <c r="CI58" s="64"/>
      <c r="CJ58" s="64"/>
      <c r="CK58" s="64"/>
      <c r="CL58" s="64"/>
      <c r="CM58" s="64"/>
      <c r="CN58" s="64"/>
      <c r="CO58" s="64"/>
      <c r="CP58" s="64"/>
      <c r="CQ58" s="64"/>
      <c r="CR58" s="64"/>
      <c r="CS58" s="64"/>
      <c r="CT58" s="64"/>
      <c r="CU58" s="64"/>
      <c r="CV58" s="64"/>
      <c r="CW58" s="64"/>
      <c r="CX58" s="64"/>
      <c r="CY58" s="64"/>
      <c r="CZ58" s="64"/>
      <c r="DA58" s="64"/>
      <c r="DB58" s="64"/>
      <c r="DC58" s="64"/>
      <c r="DD58" s="64"/>
      <c r="DE58" s="64"/>
      <c r="DF58" s="64"/>
      <c r="DG58" s="64"/>
      <c r="DH58" s="64"/>
      <c r="DI58" s="64"/>
      <c r="DJ58" s="64"/>
      <c r="DK58" s="64"/>
      <c r="DL58" s="64"/>
      <c r="DM58" s="64"/>
      <c r="DN58" s="64"/>
      <c r="DO58" s="64"/>
      <c r="DP58" s="64"/>
      <c r="DQ58" s="64"/>
      <c r="DR58" s="64"/>
      <c r="DS58" s="64"/>
      <c r="DT58" s="64"/>
      <c r="DU58" s="64"/>
      <c r="DV58" s="64"/>
      <c r="DW58" s="64"/>
      <c r="DX58" s="64"/>
      <c r="DY58" s="64"/>
      <c r="DZ58" s="64"/>
      <c r="EA58" s="64"/>
      <c r="EB58" s="64"/>
      <c r="EC58" s="64"/>
      <c r="ED58" s="64"/>
      <c r="EE58" s="64"/>
      <c r="EF58" s="64"/>
      <c r="EG58" s="64"/>
      <c r="EH58" s="64"/>
      <c r="EI58" s="64"/>
      <c r="EJ58" s="64"/>
      <c r="EK58" s="64"/>
      <c r="EL58" s="64"/>
      <c r="EM58" s="64"/>
      <c r="EN58" s="64"/>
      <c r="EO58" s="64"/>
      <c r="EP58" s="64"/>
      <c r="EQ58" s="64"/>
      <c r="ER58" s="64"/>
      <c r="ES58" s="64"/>
      <c r="ET58" s="64"/>
      <c r="EU58" s="64"/>
      <c r="EV58" s="64"/>
      <c r="EW58" s="64"/>
      <c r="EX58" s="64"/>
      <c r="EY58" s="64"/>
      <c r="EZ58" s="64"/>
      <c r="FA58" s="64"/>
      <c r="FB58" s="64"/>
      <c r="FC58" s="64"/>
      <c r="FD58" s="64"/>
      <c r="FE58" s="64"/>
      <c r="FF58" s="64"/>
      <c r="FG58" s="64"/>
      <c r="FH58" s="64"/>
      <c r="FI58" s="64"/>
      <c r="FJ58" s="64"/>
      <c r="FK58" s="64"/>
      <c r="FL58" s="64"/>
      <c r="FM58" s="64"/>
      <c r="FN58" s="64"/>
      <c r="FO58" s="64"/>
      <c r="FP58" s="64"/>
      <c r="FQ58" s="64"/>
      <c r="FR58" s="64"/>
      <c r="FS58" s="64"/>
      <c r="FT58" s="64"/>
      <c r="FU58" s="64"/>
      <c r="FV58" s="64"/>
      <c r="FW58" s="64"/>
      <c r="FX58" s="64"/>
      <c r="FY58" s="64"/>
      <c r="FZ58" s="64"/>
      <c r="GA58" s="64"/>
      <c r="GB58" s="64"/>
      <c r="GC58" s="64"/>
      <c r="GD58" s="64"/>
      <c r="GE58" s="64"/>
      <c r="GF58" s="64"/>
      <c r="GG58" s="64"/>
      <c r="GH58" s="64"/>
      <c r="GI58" s="64"/>
      <c r="GJ58" s="64"/>
      <c r="GK58" s="64"/>
      <c r="GL58" s="64"/>
      <c r="GM58" s="64"/>
      <c r="GN58" s="64"/>
      <c r="GO58" s="64"/>
      <c r="GP58" s="64"/>
      <c r="GQ58" s="64"/>
      <c r="GR58" s="64"/>
      <c r="GS58" s="64"/>
      <c r="GT58" s="64"/>
      <c r="GU58" s="64"/>
      <c r="GV58" s="64"/>
      <c r="GW58" s="64"/>
      <c r="GX58" s="64"/>
      <c r="GY58" s="64"/>
      <c r="GZ58" s="64"/>
      <c r="HA58" s="64"/>
      <c r="HB58" s="64"/>
      <c r="HC58" s="64"/>
      <c r="HD58" s="64"/>
      <c r="HE58" s="64"/>
      <c r="HF58" s="64"/>
      <c r="HG58" s="64"/>
      <c r="HH58" s="64"/>
    </row>
    <row r="59" spans="1:216" ht="21.75" thickTop="1" thickBot="1" x14ac:dyDescent="0.35">
      <c r="A59" s="110"/>
      <c r="B59" s="87">
        <f>'[1]GERY Philippe'!B5</f>
        <v>0</v>
      </c>
      <c r="C59" s="88">
        <f>'[1]GERY Philippe'!C5</f>
        <v>0</v>
      </c>
      <c r="D59" s="89">
        <f t="shared" si="440"/>
        <v>2</v>
      </c>
      <c r="E59" s="90">
        <f t="shared" si="440"/>
        <v>0</v>
      </c>
      <c r="F59" s="90">
        <f t="shared" si="440"/>
        <v>0</v>
      </c>
      <c r="G59" s="91">
        <f t="shared" si="440"/>
        <v>0</v>
      </c>
      <c r="H59" s="91">
        <f t="shared" si="440"/>
        <v>0</v>
      </c>
      <c r="I59" s="91">
        <f t="shared" si="440"/>
        <v>0</v>
      </c>
      <c r="J59" s="91">
        <f t="shared" si="440"/>
        <v>0</v>
      </c>
      <c r="K59" s="91">
        <f t="shared" si="440"/>
        <v>0</v>
      </c>
      <c r="L59" s="92">
        <f t="shared" si="440"/>
        <v>0</v>
      </c>
      <c r="M59" s="93">
        <f t="shared" si="440"/>
        <v>16</v>
      </c>
      <c r="N59" s="94">
        <f t="shared" si="431"/>
        <v>0</v>
      </c>
      <c r="O59" s="95">
        <f t="shared" si="431"/>
        <v>0</v>
      </c>
      <c r="P59" s="95">
        <f t="shared" si="431"/>
        <v>0</v>
      </c>
      <c r="Q59" s="96">
        <f t="shared" si="431"/>
        <v>0</v>
      </c>
      <c r="R59" s="97">
        <f t="shared" si="431"/>
        <v>0</v>
      </c>
      <c r="S59" s="97">
        <f t="shared" si="431"/>
        <v>0</v>
      </c>
      <c r="T59" s="97">
        <f t="shared" si="431"/>
        <v>0</v>
      </c>
      <c r="U59" s="97">
        <f t="shared" si="431"/>
        <v>0</v>
      </c>
      <c r="V59" s="98">
        <f t="shared" si="431"/>
        <v>0</v>
      </c>
      <c r="W59" s="99">
        <f t="shared" si="431"/>
        <v>0</v>
      </c>
      <c r="X59" s="99">
        <f t="shared" si="441"/>
        <v>0</v>
      </c>
      <c r="Y59" s="99">
        <f t="shared" si="441"/>
        <v>0</v>
      </c>
      <c r="Z59" s="99">
        <f t="shared" si="441"/>
        <v>0</v>
      </c>
      <c r="AA59" s="99">
        <f t="shared" si="441"/>
        <v>0</v>
      </c>
      <c r="AB59" s="99">
        <f t="shared" si="441"/>
        <v>0</v>
      </c>
      <c r="AC59" s="99">
        <f t="shared" si="441"/>
        <v>0</v>
      </c>
      <c r="AD59" s="99">
        <f t="shared" si="441"/>
        <v>0</v>
      </c>
      <c r="AE59" s="100">
        <f t="shared" si="14"/>
        <v>0</v>
      </c>
      <c r="AF59" s="101" t="s">
        <v>13</v>
      </c>
      <c r="AG59" s="102">
        <f t="shared" si="303"/>
        <v>0</v>
      </c>
      <c r="AH59" s="103">
        <f t="shared" si="16"/>
        <v>0</v>
      </c>
      <c r="AI59" s="101" t="s">
        <v>13</v>
      </c>
      <c r="AJ59" s="104">
        <f t="shared" si="304"/>
        <v>0</v>
      </c>
      <c r="AK59" s="105">
        <f t="shared" si="212"/>
        <v>0</v>
      </c>
      <c r="AL59" s="101" t="s">
        <v>13</v>
      </c>
      <c r="AM59" s="102">
        <f t="shared" si="305"/>
        <v>0</v>
      </c>
      <c r="AN59" s="103">
        <f t="shared" si="20"/>
        <v>0</v>
      </c>
      <c r="AO59" s="101" t="s">
        <v>2</v>
      </c>
      <c r="AP59" s="104">
        <f t="shared" si="306"/>
        <v>0</v>
      </c>
      <c r="AQ59" s="105">
        <f t="shared" si="22"/>
        <v>0</v>
      </c>
      <c r="AR59" s="101" t="s">
        <v>13</v>
      </c>
      <c r="AS59" s="102">
        <f t="shared" si="307"/>
        <v>0</v>
      </c>
      <c r="AT59" s="103">
        <f t="shared" si="24"/>
        <v>0</v>
      </c>
      <c r="AU59" s="101" t="s">
        <v>2</v>
      </c>
      <c r="AV59" s="104">
        <f t="shared" si="308"/>
        <v>0</v>
      </c>
      <c r="AW59" s="105">
        <f t="shared" si="26"/>
        <v>0</v>
      </c>
      <c r="AX59" s="101" t="s">
        <v>13</v>
      </c>
      <c r="AY59" s="102">
        <f t="shared" si="442"/>
        <v>0</v>
      </c>
      <c r="AZ59" s="103">
        <f t="shared" si="28"/>
        <v>0</v>
      </c>
      <c r="BA59" s="101" t="s">
        <v>13</v>
      </c>
      <c r="BB59" s="104">
        <f t="shared" si="443"/>
        <v>0</v>
      </c>
      <c r="BC59" s="105">
        <f t="shared" si="30"/>
        <v>0</v>
      </c>
      <c r="BD59" s="101" t="s">
        <v>13</v>
      </c>
      <c r="BE59" s="102">
        <f t="shared" si="442"/>
        <v>0</v>
      </c>
      <c r="BF59" s="103">
        <f t="shared" si="31"/>
        <v>0</v>
      </c>
      <c r="BG59" s="101" t="s">
        <v>13</v>
      </c>
      <c r="BH59" s="104">
        <f t="shared" si="443"/>
        <v>0</v>
      </c>
      <c r="BI59" s="105">
        <f t="shared" si="32"/>
        <v>0</v>
      </c>
      <c r="BJ59" s="101" t="s">
        <v>13</v>
      </c>
      <c r="BK59" s="102">
        <f t="shared" ref="BK59" si="500">HLOOKUP(BJ59,VIENNOISERIES_PRIX,2,FALSE)</f>
        <v>0</v>
      </c>
      <c r="BL59" s="103">
        <f t="shared" si="34"/>
        <v>0</v>
      </c>
      <c r="BM59" s="101" t="s">
        <v>13</v>
      </c>
      <c r="BN59" s="104">
        <f t="shared" ref="BN59" si="501">HLOOKUP(BM59,VIENNOISERIES_PRIX,2,FALSE)</f>
        <v>0</v>
      </c>
      <c r="BO59" s="105">
        <f t="shared" si="36"/>
        <v>0</v>
      </c>
      <c r="BP59" s="101" t="s">
        <v>13</v>
      </c>
      <c r="BQ59" s="102">
        <f t="shared" ref="BQ59" si="502">HLOOKUP(BP59,VIENNOISERIES_PRIX,2,FALSE)</f>
        <v>0</v>
      </c>
      <c r="BR59" s="103">
        <f t="shared" si="38"/>
        <v>0</v>
      </c>
      <c r="BS59" s="101" t="s">
        <v>13</v>
      </c>
      <c r="BT59" s="104">
        <f t="shared" ref="BT59" si="503">HLOOKUP(BS59,VIENNOISERIES_PRIX,2,FALSE)</f>
        <v>0</v>
      </c>
      <c r="BU59" s="105">
        <f t="shared" si="40"/>
        <v>0</v>
      </c>
      <c r="BV59" s="101" t="s">
        <v>13</v>
      </c>
      <c r="BW59" s="102">
        <f t="shared" ref="BW59" si="504">HLOOKUP(BV59,VIENNOISERIES_PRIX,2,FALSE)</f>
        <v>0</v>
      </c>
      <c r="BX59" s="103">
        <f t="shared" si="42"/>
        <v>0</v>
      </c>
      <c r="BY59" s="101" t="s">
        <v>13</v>
      </c>
      <c r="BZ59" s="104">
        <f t="shared" ref="BZ59" si="505">HLOOKUP(BY59,VIENNOISERIES_PRIX,2,FALSE)</f>
        <v>0</v>
      </c>
      <c r="CA59" s="105">
        <f t="shared" si="44"/>
        <v>0</v>
      </c>
      <c r="CB59" s="101" t="s">
        <v>13</v>
      </c>
      <c r="CC59" s="102">
        <f t="shared" ref="CC59" si="506">HLOOKUP(CB59,VIENNOISERIES_PRIX,2,FALSE)</f>
        <v>0</v>
      </c>
      <c r="CD59" s="103">
        <f t="shared" si="46"/>
        <v>0</v>
      </c>
      <c r="CE59" s="101" t="s">
        <v>13</v>
      </c>
      <c r="CF59" s="104">
        <f t="shared" ref="CF59" si="507">HLOOKUP(CE59,VIENNOISERIES_PRIX,2,FALSE)</f>
        <v>0</v>
      </c>
      <c r="CG59" s="64"/>
      <c r="CH59" s="64"/>
      <c r="CI59" s="64"/>
      <c r="CJ59" s="64"/>
      <c r="CK59" s="64"/>
      <c r="CL59" s="64"/>
      <c r="CM59" s="64"/>
      <c r="CN59" s="64"/>
      <c r="CO59" s="64"/>
      <c r="CP59" s="64"/>
      <c r="CQ59" s="64"/>
      <c r="CR59" s="64"/>
      <c r="CS59" s="64"/>
      <c r="CT59" s="64"/>
      <c r="CU59" s="64"/>
      <c r="CV59" s="64"/>
      <c r="CW59" s="64"/>
      <c r="CX59" s="64"/>
      <c r="CY59" s="64"/>
      <c r="CZ59" s="64"/>
      <c r="DA59" s="64"/>
      <c r="DB59" s="64"/>
      <c r="DC59" s="64"/>
      <c r="DD59" s="64"/>
      <c r="DE59" s="64"/>
      <c r="DF59" s="64"/>
      <c r="DG59" s="64"/>
      <c r="DH59" s="64"/>
      <c r="DI59" s="64"/>
      <c r="DJ59" s="64"/>
      <c r="DK59" s="64"/>
      <c r="DL59" s="64"/>
      <c r="DM59" s="64"/>
      <c r="DN59" s="64"/>
      <c r="DO59" s="64"/>
      <c r="DP59" s="64"/>
      <c r="DQ59" s="64"/>
      <c r="DR59" s="64"/>
      <c r="DS59" s="64"/>
      <c r="DT59" s="64"/>
      <c r="DU59" s="64"/>
      <c r="DV59" s="64"/>
      <c r="DW59" s="64"/>
      <c r="DX59" s="64"/>
      <c r="DY59" s="64"/>
      <c r="DZ59" s="64"/>
      <c r="EA59" s="64"/>
      <c r="EB59" s="64"/>
      <c r="EC59" s="64"/>
      <c r="ED59" s="64"/>
      <c r="EE59" s="64"/>
      <c r="EF59" s="64"/>
      <c r="EG59" s="64"/>
      <c r="EH59" s="64"/>
      <c r="EI59" s="64"/>
      <c r="EJ59" s="64"/>
      <c r="EK59" s="64"/>
      <c r="EL59" s="64"/>
      <c r="EM59" s="64"/>
      <c r="EN59" s="64"/>
      <c r="EO59" s="64"/>
      <c r="EP59" s="64"/>
      <c r="EQ59" s="64"/>
      <c r="ER59" s="64"/>
      <c r="ES59" s="64"/>
      <c r="ET59" s="64"/>
      <c r="EU59" s="64"/>
      <c r="EV59" s="64"/>
      <c r="EW59" s="64"/>
      <c r="EX59" s="64"/>
      <c r="EY59" s="64"/>
      <c r="EZ59" s="64"/>
      <c r="FA59" s="64"/>
      <c r="FB59" s="64"/>
      <c r="FC59" s="64"/>
      <c r="FD59" s="64"/>
      <c r="FE59" s="64"/>
      <c r="FF59" s="64"/>
      <c r="FG59" s="64"/>
      <c r="FH59" s="64"/>
      <c r="FI59" s="64"/>
      <c r="FJ59" s="64"/>
      <c r="FK59" s="64"/>
      <c r="FL59" s="64"/>
      <c r="FM59" s="64"/>
      <c r="FN59" s="64"/>
      <c r="FO59" s="64"/>
      <c r="FP59" s="64"/>
      <c r="FQ59" s="64"/>
      <c r="FR59" s="64"/>
      <c r="FS59" s="64"/>
      <c r="FT59" s="64"/>
      <c r="FU59" s="64"/>
      <c r="FV59" s="64"/>
      <c r="FW59" s="64"/>
      <c r="FX59" s="64"/>
      <c r="FY59" s="64"/>
      <c r="FZ59" s="64"/>
      <c r="GA59" s="64"/>
      <c r="GB59" s="64"/>
      <c r="GC59" s="64"/>
      <c r="GD59" s="64"/>
      <c r="GE59" s="64"/>
      <c r="GF59" s="64"/>
      <c r="GG59" s="64"/>
      <c r="GH59" s="64"/>
      <c r="GI59" s="64"/>
      <c r="GJ59" s="64"/>
      <c r="GK59" s="64"/>
      <c r="GL59" s="64"/>
      <c r="GM59" s="64"/>
      <c r="GN59" s="64"/>
      <c r="GO59" s="64"/>
      <c r="GP59" s="64"/>
      <c r="GQ59" s="64"/>
      <c r="GR59" s="64"/>
      <c r="GS59" s="64"/>
      <c r="GT59" s="64"/>
      <c r="GU59" s="64"/>
      <c r="GV59" s="64"/>
      <c r="GW59" s="64"/>
      <c r="GX59" s="64"/>
      <c r="GY59" s="64"/>
      <c r="GZ59" s="64"/>
      <c r="HA59" s="64"/>
      <c r="HB59" s="64"/>
      <c r="HC59" s="64"/>
      <c r="HD59" s="64"/>
      <c r="HE59" s="64"/>
      <c r="HF59" s="64"/>
      <c r="HG59" s="64"/>
      <c r="HH59" s="64"/>
    </row>
    <row r="60" spans="1:216" ht="21.75" thickTop="1" thickBot="1" x14ac:dyDescent="0.35">
      <c r="A60" s="110"/>
      <c r="B60" s="87">
        <f>'[1]MALADRY Pierre'!B5</f>
        <v>0</v>
      </c>
      <c r="C60" s="88">
        <f>'[1]MALADRY Pierre'!C5</f>
        <v>0</v>
      </c>
      <c r="D60" s="89">
        <f t="shared" si="440"/>
        <v>2</v>
      </c>
      <c r="E60" s="90">
        <f t="shared" si="440"/>
        <v>0</v>
      </c>
      <c r="F60" s="90">
        <f t="shared" si="440"/>
        <v>0</v>
      </c>
      <c r="G60" s="91">
        <f t="shared" si="440"/>
        <v>0</v>
      </c>
      <c r="H60" s="91">
        <f t="shared" si="440"/>
        <v>0</v>
      </c>
      <c r="I60" s="91">
        <f t="shared" si="440"/>
        <v>0</v>
      </c>
      <c r="J60" s="91">
        <f t="shared" si="440"/>
        <v>0</v>
      </c>
      <c r="K60" s="91">
        <f t="shared" si="440"/>
        <v>0</v>
      </c>
      <c r="L60" s="92">
        <f t="shared" si="440"/>
        <v>0</v>
      </c>
      <c r="M60" s="93">
        <f t="shared" si="440"/>
        <v>16</v>
      </c>
      <c r="N60" s="94">
        <f t="shared" si="431"/>
        <v>0</v>
      </c>
      <c r="O60" s="95">
        <f t="shared" si="431"/>
        <v>0</v>
      </c>
      <c r="P60" s="95">
        <f t="shared" si="431"/>
        <v>0</v>
      </c>
      <c r="Q60" s="96">
        <f t="shared" si="431"/>
        <v>0</v>
      </c>
      <c r="R60" s="97">
        <f t="shared" si="431"/>
        <v>0</v>
      </c>
      <c r="S60" s="97">
        <f t="shared" si="431"/>
        <v>0</v>
      </c>
      <c r="T60" s="97">
        <f t="shared" si="431"/>
        <v>0</v>
      </c>
      <c r="U60" s="97">
        <f t="shared" si="431"/>
        <v>0</v>
      </c>
      <c r="V60" s="98">
        <f t="shared" si="431"/>
        <v>0</v>
      </c>
      <c r="W60" s="99">
        <f t="shared" si="431"/>
        <v>0</v>
      </c>
      <c r="X60" s="99">
        <f t="shared" si="441"/>
        <v>0</v>
      </c>
      <c r="Y60" s="99">
        <f t="shared" si="441"/>
        <v>0</v>
      </c>
      <c r="Z60" s="99">
        <f t="shared" si="441"/>
        <v>0</v>
      </c>
      <c r="AA60" s="99">
        <f t="shared" si="441"/>
        <v>0</v>
      </c>
      <c r="AB60" s="99">
        <f t="shared" si="441"/>
        <v>0</v>
      </c>
      <c r="AC60" s="99">
        <f t="shared" si="441"/>
        <v>0</v>
      </c>
      <c r="AD60" s="99">
        <f t="shared" si="441"/>
        <v>0</v>
      </c>
      <c r="AE60" s="100">
        <f t="shared" si="14"/>
        <v>0</v>
      </c>
      <c r="AF60" s="101" t="s">
        <v>13</v>
      </c>
      <c r="AG60" s="102">
        <f t="shared" si="303"/>
        <v>0</v>
      </c>
      <c r="AH60" s="103">
        <f t="shared" si="16"/>
        <v>0</v>
      </c>
      <c r="AI60" s="101" t="s">
        <v>13</v>
      </c>
      <c r="AJ60" s="104">
        <f t="shared" si="304"/>
        <v>0</v>
      </c>
      <c r="AK60" s="105">
        <f t="shared" si="212"/>
        <v>0</v>
      </c>
      <c r="AL60" s="101" t="s">
        <v>13</v>
      </c>
      <c r="AM60" s="102">
        <f t="shared" si="305"/>
        <v>0</v>
      </c>
      <c r="AN60" s="103">
        <f t="shared" si="20"/>
        <v>0</v>
      </c>
      <c r="AO60" s="101" t="s">
        <v>2</v>
      </c>
      <c r="AP60" s="104">
        <f t="shared" si="306"/>
        <v>0</v>
      </c>
      <c r="AQ60" s="105">
        <f t="shared" si="22"/>
        <v>0</v>
      </c>
      <c r="AR60" s="101" t="s">
        <v>13</v>
      </c>
      <c r="AS60" s="102">
        <f t="shared" si="307"/>
        <v>0</v>
      </c>
      <c r="AT60" s="103">
        <f t="shared" si="24"/>
        <v>0</v>
      </c>
      <c r="AU60" s="101" t="s">
        <v>2</v>
      </c>
      <c r="AV60" s="104">
        <f t="shared" si="308"/>
        <v>0</v>
      </c>
      <c r="AW60" s="105">
        <f t="shared" si="26"/>
        <v>0</v>
      </c>
      <c r="AX60" s="101" t="s">
        <v>13</v>
      </c>
      <c r="AY60" s="102">
        <f t="shared" si="442"/>
        <v>0</v>
      </c>
      <c r="AZ60" s="103">
        <f t="shared" si="28"/>
        <v>0</v>
      </c>
      <c r="BA60" s="101" t="s">
        <v>13</v>
      </c>
      <c r="BB60" s="104">
        <f t="shared" si="443"/>
        <v>0</v>
      </c>
      <c r="BC60" s="105">
        <f t="shared" si="30"/>
        <v>0</v>
      </c>
      <c r="BD60" s="101" t="s">
        <v>13</v>
      </c>
      <c r="BE60" s="102">
        <f t="shared" si="442"/>
        <v>0</v>
      </c>
      <c r="BF60" s="103">
        <f t="shared" si="31"/>
        <v>0</v>
      </c>
      <c r="BG60" s="101" t="s">
        <v>13</v>
      </c>
      <c r="BH60" s="104">
        <f t="shared" si="443"/>
        <v>0</v>
      </c>
      <c r="BI60" s="105">
        <f t="shared" si="32"/>
        <v>0</v>
      </c>
      <c r="BJ60" s="101" t="s">
        <v>13</v>
      </c>
      <c r="BK60" s="102">
        <f t="shared" ref="BK60" si="508">HLOOKUP(BJ60,VIENNOISERIES_PRIX,2,FALSE)</f>
        <v>0</v>
      </c>
      <c r="BL60" s="103">
        <f t="shared" si="34"/>
        <v>0</v>
      </c>
      <c r="BM60" s="101" t="s">
        <v>13</v>
      </c>
      <c r="BN60" s="104">
        <f t="shared" ref="BN60" si="509">HLOOKUP(BM60,VIENNOISERIES_PRIX,2,FALSE)</f>
        <v>0</v>
      </c>
      <c r="BO60" s="105">
        <f t="shared" si="36"/>
        <v>0</v>
      </c>
      <c r="BP60" s="101" t="s">
        <v>13</v>
      </c>
      <c r="BQ60" s="102">
        <f t="shared" ref="BQ60" si="510">HLOOKUP(BP60,VIENNOISERIES_PRIX,2,FALSE)</f>
        <v>0</v>
      </c>
      <c r="BR60" s="103">
        <f t="shared" si="38"/>
        <v>0</v>
      </c>
      <c r="BS60" s="101" t="s">
        <v>13</v>
      </c>
      <c r="BT60" s="104">
        <f t="shared" ref="BT60" si="511">HLOOKUP(BS60,VIENNOISERIES_PRIX,2,FALSE)</f>
        <v>0</v>
      </c>
      <c r="BU60" s="105">
        <f t="shared" si="40"/>
        <v>0</v>
      </c>
      <c r="BV60" s="101" t="s">
        <v>13</v>
      </c>
      <c r="BW60" s="102">
        <f t="shared" ref="BW60" si="512">HLOOKUP(BV60,VIENNOISERIES_PRIX,2,FALSE)</f>
        <v>0</v>
      </c>
      <c r="BX60" s="103">
        <f t="shared" si="42"/>
        <v>0</v>
      </c>
      <c r="BY60" s="101" t="s">
        <v>13</v>
      </c>
      <c r="BZ60" s="104">
        <f t="shared" ref="BZ60" si="513">HLOOKUP(BY60,VIENNOISERIES_PRIX,2,FALSE)</f>
        <v>0</v>
      </c>
      <c r="CA60" s="105">
        <f t="shared" si="44"/>
        <v>0</v>
      </c>
      <c r="CB60" s="101" t="s">
        <v>13</v>
      </c>
      <c r="CC60" s="102">
        <f t="shared" ref="CC60" si="514">HLOOKUP(CB60,VIENNOISERIES_PRIX,2,FALSE)</f>
        <v>0</v>
      </c>
      <c r="CD60" s="103">
        <f t="shared" si="46"/>
        <v>0</v>
      </c>
      <c r="CE60" s="101" t="s">
        <v>13</v>
      </c>
      <c r="CF60" s="104">
        <f t="shared" ref="CF60" si="515">HLOOKUP(CE60,VIENNOISERIES_PRIX,2,FALSE)</f>
        <v>0</v>
      </c>
      <c r="CG60" s="64"/>
      <c r="CH60" s="64"/>
      <c r="CI60" s="64"/>
      <c r="CJ60" s="64"/>
      <c r="CK60" s="64"/>
      <c r="CL60" s="64"/>
      <c r="CM60" s="64"/>
      <c r="CN60" s="64"/>
      <c r="CO60" s="64"/>
      <c r="CP60" s="64"/>
      <c r="CQ60" s="64"/>
      <c r="CR60" s="64"/>
      <c r="CS60" s="64"/>
      <c r="CT60" s="64"/>
      <c r="CU60" s="64"/>
      <c r="CV60" s="64"/>
      <c r="CW60" s="64"/>
      <c r="CX60" s="64"/>
      <c r="CY60" s="64"/>
      <c r="CZ60" s="64"/>
      <c r="DA60" s="64"/>
      <c r="DB60" s="64"/>
      <c r="DC60" s="64"/>
      <c r="DD60" s="64"/>
      <c r="DE60" s="64"/>
      <c r="DF60" s="64"/>
      <c r="DG60" s="64"/>
      <c r="DH60" s="64"/>
      <c r="DI60" s="64"/>
      <c r="DJ60" s="64"/>
      <c r="DK60" s="64"/>
      <c r="DL60" s="64"/>
      <c r="DM60" s="64"/>
      <c r="DN60" s="64"/>
      <c r="DO60" s="64"/>
      <c r="DP60" s="64"/>
      <c r="DQ60" s="64"/>
      <c r="DR60" s="64"/>
      <c r="DS60" s="64"/>
      <c r="DT60" s="64"/>
      <c r="DU60" s="64"/>
      <c r="DV60" s="64"/>
      <c r="DW60" s="64"/>
      <c r="DX60" s="64"/>
      <c r="DY60" s="64"/>
      <c r="DZ60" s="64"/>
      <c r="EA60" s="64"/>
      <c r="EB60" s="64"/>
      <c r="EC60" s="64"/>
      <c r="ED60" s="64"/>
      <c r="EE60" s="64"/>
      <c r="EF60" s="64"/>
      <c r="EG60" s="64"/>
      <c r="EH60" s="64"/>
      <c r="EI60" s="64"/>
      <c r="EJ60" s="64"/>
      <c r="EK60" s="64"/>
      <c r="EL60" s="64"/>
      <c r="EM60" s="64"/>
      <c r="EN60" s="64"/>
      <c r="EO60" s="64"/>
      <c r="EP60" s="64"/>
      <c r="EQ60" s="64"/>
      <c r="ER60" s="64"/>
      <c r="ES60" s="64"/>
      <c r="ET60" s="64"/>
      <c r="EU60" s="64"/>
      <c r="EV60" s="64"/>
      <c r="EW60" s="64"/>
      <c r="EX60" s="64"/>
      <c r="EY60" s="64"/>
      <c r="EZ60" s="64"/>
      <c r="FA60" s="64"/>
      <c r="FB60" s="64"/>
      <c r="FC60" s="64"/>
      <c r="FD60" s="64"/>
      <c r="FE60" s="64"/>
      <c r="FF60" s="64"/>
      <c r="FG60" s="64"/>
      <c r="FH60" s="64"/>
      <c r="FI60" s="64"/>
      <c r="FJ60" s="64"/>
      <c r="FK60" s="64"/>
      <c r="FL60" s="64"/>
      <c r="FM60" s="64"/>
      <c r="FN60" s="64"/>
      <c r="FO60" s="64"/>
      <c r="FP60" s="64"/>
      <c r="FQ60" s="64"/>
      <c r="FR60" s="64"/>
      <c r="FS60" s="64"/>
      <c r="FT60" s="64"/>
      <c r="FU60" s="64"/>
      <c r="FV60" s="64"/>
      <c r="FW60" s="64"/>
      <c r="FX60" s="64"/>
      <c r="FY60" s="64"/>
      <c r="FZ60" s="64"/>
      <c r="GA60" s="64"/>
      <c r="GB60" s="64"/>
      <c r="GC60" s="64"/>
      <c r="GD60" s="64"/>
      <c r="GE60" s="64"/>
      <c r="GF60" s="64"/>
      <c r="GG60" s="64"/>
      <c r="GH60" s="64"/>
      <c r="GI60" s="64"/>
      <c r="GJ60" s="64"/>
      <c r="GK60" s="64"/>
      <c r="GL60" s="64"/>
      <c r="GM60" s="64"/>
      <c r="GN60" s="64"/>
      <c r="GO60" s="64"/>
      <c r="GP60" s="64"/>
      <c r="GQ60" s="64"/>
      <c r="GR60" s="64"/>
      <c r="GS60" s="64"/>
      <c r="GT60" s="64"/>
      <c r="GU60" s="64"/>
      <c r="GV60" s="64"/>
      <c r="GW60" s="64"/>
      <c r="GX60" s="64"/>
      <c r="GY60" s="64"/>
      <c r="GZ60" s="64"/>
      <c r="HA60" s="64"/>
      <c r="HB60" s="64"/>
      <c r="HC60" s="64"/>
      <c r="HD60" s="64"/>
      <c r="HE60" s="64"/>
      <c r="HF60" s="64"/>
      <c r="HG60" s="64"/>
      <c r="HH60" s="64"/>
    </row>
    <row r="61" spans="1:216" ht="21.75" thickTop="1" thickBot="1" x14ac:dyDescent="0.35">
      <c r="A61" s="110"/>
      <c r="B61" s="87">
        <f>'[1]NICOD Florian'!B5</f>
        <v>0</v>
      </c>
      <c r="C61" s="88">
        <f>'[1]NICOD Florian'!C5</f>
        <v>0</v>
      </c>
      <c r="D61" s="89">
        <f t="shared" si="440"/>
        <v>2</v>
      </c>
      <c r="E61" s="90">
        <f t="shared" si="440"/>
        <v>0</v>
      </c>
      <c r="F61" s="90">
        <f t="shared" si="440"/>
        <v>0</v>
      </c>
      <c r="G61" s="91">
        <f t="shared" si="440"/>
        <v>0</v>
      </c>
      <c r="H61" s="91">
        <f t="shared" si="440"/>
        <v>0</v>
      </c>
      <c r="I61" s="91">
        <f t="shared" si="440"/>
        <v>0</v>
      </c>
      <c r="J61" s="91">
        <f t="shared" si="440"/>
        <v>0</v>
      </c>
      <c r="K61" s="91">
        <f t="shared" si="440"/>
        <v>0</v>
      </c>
      <c r="L61" s="92">
        <f t="shared" si="440"/>
        <v>0</v>
      </c>
      <c r="M61" s="93">
        <f t="shared" si="440"/>
        <v>16</v>
      </c>
      <c r="N61" s="94">
        <f t="shared" si="431"/>
        <v>0</v>
      </c>
      <c r="O61" s="95">
        <f t="shared" si="431"/>
        <v>0</v>
      </c>
      <c r="P61" s="95">
        <f t="shared" si="431"/>
        <v>0</v>
      </c>
      <c r="Q61" s="96">
        <f t="shared" si="431"/>
        <v>0</v>
      </c>
      <c r="R61" s="97">
        <f t="shared" si="431"/>
        <v>0</v>
      </c>
      <c r="S61" s="97">
        <f t="shared" si="431"/>
        <v>0</v>
      </c>
      <c r="T61" s="97">
        <f t="shared" si="431"/>
        <v>0</v>
      </c>
      <c r="U61" s="97">
        <f t="shared" si="431"/>
        <v>0</v>
      </c>
      <c r="V61" s="98">
        <f t="shared" si="431"/>
        <v>0</v>
      </c>
      <c r="W61" s="99">
        <f t="shared" si="431"/>
        <v>0</v>
      </c>
      <c r="X61" s="99">
        <f t="shared" si="441"/>
        <v>0</v>
      </c>
      <c r="Y61" s="99">
        <f t="shared" si="441"/>
        <v>0</v>
      </c>
      <c r="Z61" s="99">
        <f t="shared" si="441"/>
        <v>0</v>
      </c>
      <c r="AA61" s="99">
        <f t="shared" si="441"/>
        <v>0</v>
      </c>
      <c r="AB61" s="99">
        <f t="shared" si="441"/>
        <v>0</v>
      </c>
      <c r="AC61" s="99">
        <f t="shared" si="441"/>
        <v>0</v>
      </c>
      <c r="AD61" s="99">
        <f t="shared" si="441"/>
        <v>0</v>
      </c>
      <c r="AE61" s="100">
        <f t="shared" si="14"/>
        <v>0</v>
      </c>
      <c r="AF61" s="101" t="s">
        <v>13</v>
      </c>
      <c r="AG61" s="102">
        <f t="shared" si="303"/>
        <v>0</v>
      </c>
      <c r="AH61" s="103">
        <f t="shared" si="16"/>
        <v>0</v>
      </c>
      <c r="AI61" s="101" t="s">
        <v>13</v>
      </c>
      <c r="AJ61" s="104">
        <f t="shared" si="304"/>
        <v>0</v>
      </c>
      <c r="AK61" s="105">
        <f t="shared" si="212"/>
        <v>0</v>
      </c>
      <c r="AL61" s="101" t="s">
        <v>13</v>
      </c>
      <c r="AM61" s="102">
        <f t="shared" si="305"/>
        <v>0</v>
      </c>
      <c r="AN61" s="103">
        <f t="shared" si="20"/>
        <v>0</v>
      </c>
      <c r="AO61" s="101" t="s">
        <v>2</v>
      </c>
      <c r="AP61" s="104">
        <f t="shared" si="306"/>
        <v>0</v>
      </c>
      <c r="AQ61" s="105">
        <f t="shared" si="22"/>
        <v>0</v>
      </c>
      <c r="AR61" s="101" t="s">
        <v>13</v>
      </c>
      <c r="AS61" s="102">
        <f t="shared" si="307"/>
        <v>0</v>
      </c>
      <c r="AT61" s="103">
        <f t="shared" si="24"/>
        <v>0</v>
      </c>
      <c r="AU61" s="101" t="s">
        <v>2</v>
      </c>
      <c r="AV61" s="104">
        <f t="shared" si="308"/>
        <v>0</v>
      </c>
      <c r="AW61" s="105">
        <f t="shared" si="26"/>
        <v>0</v>
      </c>
      <c r="AX61" s="101" t="s">
        <v>13</v>
      </c>
      <c r="AY61" s="102">
        <f t="shared" si="442"/>
        <v>0</v>
      </c>
      <c r="AZ61" s="103">
        <f t="shared" si="28"/>
        <v>0</v>
      </c>
      <c r="BA61" s="101" t="s">
        <v>13</v>
      </c>
      <c r="BB61" s="104">
        <f t="shared" si="443"/>
        <v>0</v>
      </c>
      <c r="BC61" s="105">
        <f t="shared" si="30"/>
        <v>0</v>
      </c>
      <c r="BD61" s="101" t="s">
        <v>13</v>
      </c>
      <c r="BE61" s="102">
        <f t="shared" si="442"/>
        <v>0</v>
      </c>
      <c r="BF61" s="103">
        <f t="shared" si="31"/>
        <v>0</v>
      </c>
      <c r="BG61" s="101" t="s">
        <v>13</v>
      </c>
      <c r="BH61" s="104">
        <f t="shared" si="443"/>
        <v>0</v>
      </c>
      <c r="BI61" s="105">
        <f t="shared" si="32"/>
        <v>0</v>
      </c>
      <c r="BJ61" s="101" t="s">
        <v>13</v>
      </c>
      <c r="BK61" s="102">
        <f t="shared" ref="BK61" si="516">HLOOKUP(BJ61,VIENNOISERIES_PRIX,2,FALSE)</f>
        <v>0</v>
      </c>
      <c r="BL61" s="103">
        <f t="shared" si="34"/>
        <v>0</v>
      </c>
      <c r="BM61" s="101" t="s">
        <v>13</v>
      </c>
      <c r="BN61" s="104">
        <f t="shared" ref="BN61" si="517">HLOOKUP(BM61,VIENNOISERIES_PRIX,2,FALSE)</f>
        <v>0</v>
      </c>
      <c r="BO61" s="105">
        <f t="shared" si="36"/>
        <v>0</v>
      </c>
      <c r="BP61" s="101" t="s">
        <v>13</v>
      </c>
      <c r="BQ61" s="102">
        <f t="shared" ref="BQ61" si="518">HLOOKUP(BP61,VIENNOISERIES_PRIX,2,FALSE)</f>
        <v>0</v>
      </c>
      <c r="BR61" s="103">
        <f t="shared" si="38"/>
        <v>0</v>
      </c>
      <c r="BS61" s="101" t="s">
        <v>13</v>
      </c>
      <c r="BT61" s="104">
        <f t="shared" ref="BT61" si="519">HLOOKUP(BS61,VIENNOISERIES_PRIX,2,FALSE)</f>
        <v>0</v>
      </c>
      <c r="BU61" s="105">
        <f t="shared" si="40"/>
        <v>0</v>
      </c>
      <c r="BV61" s="101" t="s">
        <v>13</v>
      </c>
      <c r="BW61" s="102">
        <f t="shared" ref="BW61" si="520">HLOOKUP(BV61,VIENNOISERIES_PRIX,2,FALSE)</f>
        <v>0</v>
      </c>
      <c r="BX61" s="103">
        <f t="shared" si="42"/>
        <v>0</v>
      </c>
      <c r="BY61" s="101" t="s">
        <v>13</v>
      </c>
      <c r="BZ61" s="104">
        <f t="shared" ref="BZ61" si="521">HLOOKUP(BY61,VIENNOISERIES_PRIX,2,FALSE)</f>
        <v>0</v>
      </c>
      <c r="CA61" s="105">
        <f t="shared" si="44"/>
        <v>0</v>
      </c>
      <c r="CB61" s="101" t="s">
        <v>13</v>
      </c>
      <c r="CC61" s="102">
        <f t="shared" ref="CC61" si="522">HLOOKUP(CB61,VIENNOISERIES_PRIX,2,FALSE)</f>
        <v>0</v>
      </c>
      <c r="CD61" s="103">
        <f t="shared" si="46"/>
        <v>0</v>
      </c>
      <c r="CE61" s="101" t="s">
        <v>13</v>
      </c>
      <c r="CF61" s="104">
        <f t="shared" ref="CF61" si="523">HLOOKUP(CE61,VIENNOISERIES_PRIX,2,FALSE)</f>
        <v>0</v>
      </c>
      <c r="CG61" s="64"/>
      <c r="CH61" s="64"/>
      <c r="CI61" s="64"/>
      <c r="CJ61" s="64"/>
      <c r="CK61" s="64"/>
      <c r="CL61" s="64"/>
      <c r="CM61" s="64"/>
      <c r="CN61" s="64"/>
      <c r="CO61" s="64"/>
      <c r="CP61" s="64"/>
      <c r="CQ61" s="64"/>
      <c r="CR61" s="64"/>
      <c r="CS61" s="64"/>
      <c r="CT61" s="64"/>
      <c r="CU61" s="64"/>
      <c r="CV61" s="64"/>
      <c r="CW61" s="64"/>
      <c r="CX61" s="64"/>
      <c r="CY61" s="64"/>
      <c r="CZ61" s="64"/>
      <c r="DA61" s="64"/>
      <c r="DB61" s="64"/>
      <c r="DC61" s="64"/>
      <c r="DD61" s="64"/>
      <c r="DE61" s="64"/>
      <c r="DF61" s="64"/>
      <c r="DG61" s="64"/>
      <c r="DH61" s="64"/>
      <c r="DI61" s="64"/>
      <c r="DJ61" s="64"/>
      <c r="DK61" s="64"/>
      <c r="DL61" s="64"/>
      <c r="DM61" s="64"/>
      <c r="DN61" s="64"/>
      <c r="DO61" s="64"/>
      <c r="DP61" s="64"/>
      <c r="DQ61" s="64"/>
      <c r="DR61" s="64"/>
      <c r="DS61" s="64"/>
      <c r="DT61" s="64"/>
      <c r="DU61" s="64"/>
      <c r="DV61" s="64"/>
      <c r="DW61" s="64"/>
      <c r="DX61" s="64"/>
      <c r="DY61" s="64"/>
      <c r="DZ61" s="64"/>
      <c r="EA61" s="64"/>
      <c r="EB61" s="64"/>
      <c r="EC61" s="64"/>
      <c r="ED61" s="64"/>
      <c r="EE61" s="64"/>
      <c r="EF61" s="64"/>
      <c r="EG61" s="64"/>
      <c r="EH61" s="64"/>
      <c r="EI61" s="64"/>
      <c r="EJ61" s="64"/>
      <c r="EK61" s="64"/>
      <c r="EL61" s="64"/>
      <c r="EM61" s="64"/>
      <c r="EN61" s="64"/>
      <c r="EO61" s="64"/>
      <c r="EP61" s="64"/>
      <c r="EQ61" s="64"/>
      <c r="ER61" s="64"/>
      <c r="ES61" s="64"/>
      <c r="ET61" s="64"/>
      <c r="EU61" s="64"/>
      <c r="EV61" s="64"/>
      <c r="EW61" s="64"/>
      <c r="EX61" s="64"/>
      <c r="EY61" s="64"/>
      <c r="EZ61" s="64"/>
      <c r="FA61" s="64"/>
      <c r="FB61" s="64"/>
      <c r="FC61" s="64"/>
      <c r="FD61" s="64"/>
      <c r="FE61" s="64"/>
      <c r="FF61" s="64"/>
      <c r="FG61" s="64"/>
      <c r="FH61" s="64"/>
      <c r="FI61" s="64"/>
      <c r="FJ61" s="64"/>
      <c r="FK61" s="64"/>
      <c r="FL61" s="64"/>
      <c r="FM61" s="64"/>
      <c r="FN61" s="64"/>
      <c r="FO61" s="64"/>
      <c r="FP61" s="64"/>
      <c r="FQ61" s="64"/>
      <c r="FR61" s="64"/>
      <c r="FS61" s="64"/>
      <c r="FT61" s="64"/>
      <c r="FU61" s="64"/>
      <c r="FV61" s="64"/>
      <c r="FW61" s="64"/>
      <c r="FX61" s="64"/>
      <c r="FY61" s="64"/>
      <c r="FZ61" s="64"/>
      <c r="GA61" s="64"/>
      <c r="GB61" s="64"/>
      <c r="GC61" s="64"/>
      <c r="GD61" s="64"/>
      <c r="GE61" s="64"/>
      <c r="GF61" s="64"/>
      <c r="GG61" s="64"/>
      <c r="GH61" s="64"/>
      <c r="GI61" s="64"/>
      <c r="GJ61" s="64"/>
      <c r="GK61" s="64"/>
      <c r="GL61" s="64"/>
      <c r="GM61" s="64"/>
      <c r="GN61" s="64"/>
      <c r="GO61" s="64"/>
      <c r="GP61" s="64"/>
      <c r="GQ61" s="64"/>
      <c r="GR61" s="64"/>
      <c r="GS61" s="64"/>
      <c r="GT61" s="64"/>
      <c r="GU61" s="64"/>
      <c r="GV61" s="64"/>
      <c r="GW61" s="64"/>
      <c r="GX61" s="64"/>
      <c r="GY61" s="64"/>
      <c r="GZ61" s="64"/>
      <c r="HA61" s="64"/>
      <c r="HB61" s="64"/>
      <c r="HC61" s="64"/>
      <c r="HD61" s="64"/>
      <c r="HE61" s="64"/>
      <c r="HF61" s="64"/>
      <c r="HG61" s="64"/>
      <c r="HH61" s="64"/>
    </row>
    <row r="62" spans="1:216" ht="21.75" thickTop="1" thickBot="1" x14ac:dyDescent="0.35">
      <c r="A62" s="110"/>
      <c r="B62" s="87">
        <f>'[1]PALACIO Tancrede'!B5</f>
        <v>0</v>
      </c>
      <c r="C62" s="88">
        <f>'[1]PALACIO Tancrede'!C5</f>
        <v>0</v>
      </c>
      <c r="D62" s="89">
        <f t="shared" si="440"/>
        <v>2</v>
      </c>
      <c r="E62" s="90">
        <f t="shared" si="440"/>
        <v>0</v>
      </c>
      <c r="F62" s="90">
        <f t="shared" si="440"/>
        <v>0</v>
      </c>
      <c r="G62" s="91">
        <f t="shared" si="440"/>
        <v>0</v>
      </c>
      <c r="H62" s="91">
        <f t="shared" si="440"/>
        <v>0</v>
      </c>
      <c r="I62" s="91">
        <f t="shared" si="440"/>
        <v>0</v>
      </c>
      <c r="J62" s="91">
        <f t="shared" si="440"/>
        <v>0</v>
      </c>
      <c r="K62" s="91">
        <f t="shared" si="440"/>
        <v>0</v>
      </c>
      <c r="L62" s="92">
        <f t="shared" si="440"/>
        <v>0</v>
      </c>
      <c r="M62" s="93">
        <f t="shared" si="440"/>
        <v>16</v>
      </c>
      <c r="N62" s="94">
        <f t="shared" si="431"/>
        <v>0</v>
      </c>
      <c r="O62" s="95">
        <f t="shared" si="431"/>
        <v>0</v>
      </c>
      <c r="P62" s="95">
        <f t="shared" si="431"/>
        <v>0</v>
      </c>
      <c r="Q62" s="96">
        <f t="shared" si="431"/>
        <v>0</v>
      </c>
      <c r="R62" s="97">
        <f t="shared" si="431"/>
        <v>0</v>
      </c>
      <c r="S62" s="97">
        <f t="shared" si="431"/>
        <v>0</v>
      </c>
      <c r="T62" s="97">
        <f t="shared" si="431"/>
        <v>0</v>
      </c>
      <c r="U62" s="97">
        <f t="shared" si="431"/>
        <v>0</v>
      </c>
      <c r="V62" s="98">
        <f t="shared" si="431"/>
        <v>0</v>
      </c>
      <c r="W62" s="99">
        <f t="shared" si="431"/>
        <v>0</v>
      </c>
      <c r="X62" s="99">
        <f t="shared" si="441"/>
        <v>0</v>
      </c>
      <c r="Y62" s="99">
        <f t="shared" si="441"/>
        <v>0</v>
      </c>
      <c r="Z62" s="99">
        <f t="shared" si="441"/>
        <v>0</v>
      </c>
      <c r="AA62" s="99">
        <f t="shared" si="441"/>
        <v>0</v>
      </c>
      <c r="AB62" s="99">
        <f t="shared" si="441"/>
        <v>0</v>
      </c>
      <c r="AC62" s="99">
        <f t="shared" si="441"/>
        <v>0</v>
      </c>
      <c r="AD62" s="99">
        <f t="shared" si="441"/>
        <v>0</v>
      </c>
      <c r="AE62" s="100">
        <f t="shared" si="14"/>
        <v>0</v>
      </c>
      <c r="AF62" s="101" t="s">
        <v>13</v>
      </c>
      <c r="AG62" s="102">
        <f t="shared" si="303"/>
        <v>0</v>
      </c>
      <c r="AH62" s="103">
        <f t="shared" si="16"/>
        <v>0</v>
      </c>
      <c r="AI62" s="101" t="s">
        <v>13</v>
      </c>
      <c r="AJ62" s="104">
        <f t="shared" si="304"/>
        <v>0</v>
      </c>
      <c r="AK62" s="105">
        <f t="shared" si="212"/>
        <v>0</v>
      </c>
      <c r="AL62" s="101" t="s">
        <v>13</v>
      </c>
      <c r="AM62" s="102">
        <f t="shared" si="305"/>
        <v>0</v>
      </c>
      <c r="AN62" s="103">
        <f t="shared" si="20"/>
        <v>0</v>
      </c>
      <c r="AO62" s="101" t="s">
        <v>2</v>
      </c>
      <c r="AP62" s="104">
        <f t="shared" si="306"/>
        <v>0</v>
      </c>
      <c r="AQ62" s="105">
        <f t="shared" si="22"/>
        <v>0</v>
      </c>
      <c r="AR62" s="101" t="s">
        <v>13</v>
      </c>
      <c r="AS62" s="102">
        <f t="shared" si="307"/>
        <v>0</v>
      </c>
      <c r="AT62" s="103">
        <f t="shared" si="24"/>
        <v>0</v>
      </c>
      <c r="AU62" s="101" t="s">
        <v>2</v>
      </c>
      <c r="AV62" s="104">
        <f t="shared" si="308"/>
        <v>0</v>
      </c>
      <c r="AW62" s="105">
        <f t="shared" si="26"/>
        <v>0</v>
      </c>
      <c r="AX62" s="101" t="s">
        <v>13</v>
      </c>
      <c r="AY62" s="102">
        <f t="shared" si="442"/>
        <v>0</v>
      </c>
      <c r="AZ62" s="103">
        <f t="shared" si="28"/>
        <v>0</v>
      </c>
      <c r="BA62" s="101" t="s">
        <v>13</v>
      </c>
      <c r="BB62" s="104">
        <f t="shared" si="443"/>
        <v>0</v>
      </c>
      <c r="BC62" s="105">
        <f t="shared" si="30"/>
        <v>0</v>
      </c>
      <c r="BD62" s="101" t="s">
        <v>13</v>
      </c>
      <c r="BE62" s="102">
        <f t="shared" si="442"/>
        <v>0</v>
      </c>
      <c r="BF62" s="103">
        <f t="shared" si="31"/>
        <v>0</v>
      </c>
      <c r="BG62" s="101" t="s">
        <v>13</v>
      </c>
      <c r="BH62" s="104">
        <f t="shared" si="443"/>
        <v>0</v>
      </c>
      <c r="BI62" s="105">
        <f t="shared" si="32"/>
        <v>0</v>
      </c>
      <c r="BJ62" s="101" t="s">
        <v>13</v>
      </c>
      <c r="BK62" s="102">
        <f t="shared" ref="BK62" si="524">HLOOKUP(BJ62,VIENNOISERIES_PRIX,2,FALSE)</f>
        <v>0</v>
      </c>
      <c r="BL62" s="103">
        <f t="shared" si="34"/>
        <v>0</v>
      </c>
      <c r="BM62" s="101" t="s">
        <v>13</v>
      </c>
      <c r="BN62" s="104">
        <f t="shared" ref="BN62" si="525">HLOOKUP(BM62,VIENNOISERIES_PRIX,2,FALSE)</f>
        <v>0</v>
      </c>
      <c r="BO62" s="105">
        <f t="shared" si="36"/>
        <v>0</v>
      </c>
      <c r="BP62" s="101" t="s">
        <v>13</v>
      </c>
      <c r="BQ62" s="102">
        <f t="shared" ref="BQ62" si="526">HLOOKUP(BP62,VIENNOISERIES_PRIX,2,FALSE)</f>
        <v>0</v>
      </c>
      <c r="BR62" s="103">
        <f t="shared" si="38"/>
        <v>0</v>
      </c>
      <c r="BS62" s="101" t="s">
        <v>13</v>
      </c>
      <c r="BT62" s="104">
        <f t="shared" ref="BT62" si="527">HLOOKUP(BS62,VIENNOISERIES_PRIX,2,FALSE)</f>
        <v>0</v>
      </c>
      <c r="BU62" s="105">
        <f t="shared" si="40"/>
        <v>0</v>
      </c>
      <c r="BV62" s="101" t="s">
        <v>13</v>
      </c>
      <c r="BW62" s="102">
        <f t="shared" ref="BW62" si="528">HLOOKUP(BV62,VIENNOISERIES_PRIX,2,FALSE)</f>
        <v>0</v>
      </c>
      <c r="BX62" s="103">
        <f t="shared" si="42"/>
        <v>0</v>
      </c>
      <c r="BY62" s="101" t="s">
        <v>13</v>
      </c>
      <c r="BZ62" s="104">
        <f t="shared" ref="BZ62" si="529">HLOOKUP(BY62,VIENNOISERIES_PRIX,2,FALSE)</f>
        <v>0</v>
      </c>
      <c r="CA62" s="105">
        <f t="shared" si="44"/>
        <v>0</v>
      </c>
      <c r="CB62" s="101" t="s">
        <v>13</v>
      </c>
      <c r="CC62" s="102">
        <f t="shared" ref="CC62" si="530">HLOOKUP(CB62,VIENNOISERIES_PRIX,2,FALSE)</f>
        <v>0</v>
      </c>
      <c r="CD62" s="103">
        <f t="shared" si="46"/>
        <v>0</v>
      </c>
      <c r="CE62" s="101" t="s">
        <v>13</v>
      </c>
      <c r="CF62" s="104">
        <f t="shared" ref="CF62" si="531">HLOOKUP(CE62,VIENNOISERIES_PRIX,2,FALSE)</f>
        <v>0</v>
      </c>
      <c r="CG62" s="64"/>
      <c r="CH62" s="64"/>
      <c r="CI62" s="64"/>
      <c r="CJ62" s="64"/>
      <c r="CK62" s="64"/>
      <c r="CL62" s="64"/>
      <c r="CM62" s="64"/>
      <c r="CN62" s="64"/>
      <c r="CO62" s="64"/>
      <c r="CP62" s="64"/>
      <c r="CQ62" s="64"/>
      <c r="CR62" s="64"/>
      <c r="CS62" s="64"/>
      <c r="CT62" s="64"/>
      <c r="CU62" s="64"/>
      <c r="CV62" s="64"/>
      <c r="CW62" s="64"/>
      <c r="CX62" s="64"/>
      <c r="CY62" s="64"/>
      <c r="CZ62" s="64"/>
      <c r="DA62" s="64"/>
      <c r="DB62" s="64"/>
      <c r="DC62" s="64"/>
      <c r="DD62" s="64"/>
      <c r="DE62" s="64"/>
      <c r="DF62" s="64"/>
      <c r="DG62" s="64"/>
      <c r="DH62" s="64"/>
      <c r="DI62" s="64"/>
      <c r="DJ62" s="64"/>
      <c r="DK62" s="64"/>
      <c r="DL62" s="64"/>
      <c r="DM62" s="64"/>
      <c r="DN62" s="64"/>
      <c r="DO62" s="64"/>
      <c r="DP62" s="64"/>
      <c r="DQ62" s="64"/>
      <c r="DR62" s="64"/>
      <c r="DS62" s="64"/>
      <c r="DT62" s="64"/>
      <c r="DU62" s="64"/>
      <c r="DV62" s="64"/>
      <c r="DW62" s="64"/>
      <c r="DX62" s="64"/>
      <c r="DY62" s="64"/>
      <c r="DZ62" s="64"/>
      <c r="EA62" s="64"/>
      <c r="EB62" s="64"/>
      <c r="EC62" s="64"/>
      <c r="ED62" s="64"/>
      <c r="EE62" s="64"/>
      <c r="EF62" s="64"/>
      <c r="EG62" s="64"/>
      <c r="EH62" s="64"/>
      <c r="EI62" s="64"/>
      <c r="EJ62" s="64"/>
      <c r="EK62" s="64"/>
      <c r="EL62" s="64"/>
      <c r="EM62" s="64"/>
      <c r="EN62" s="64"/>
      <c r="EO62" s="64"/>
      <c r="EP62" s="64"/>
      <c r="EQ62" s="64"/>
      <c r="ER62" s="64"/>
      <c r="ES62" s="64"/>
      <c r="ET62" s="64"/>
      <c r="EU62" s="64"/>
      <c r="EV62" s="64"/>
      <c r="EW62" s="64"/>
      <c r="EX62" s="64"/>
      <c r="EY62" s="64"/>
      <c r="EZ62" s="64"/>
      <c r="FA62" s="64"/>
      <c r="FB62" s="64"/>
      <c r="FC62" s="64"/>
      <c r="FD62" s="64"/>
      <c r="FE62" s="64"/>
      <c r="FF62" s="64"/>
      <c r="FG62" s="64"/>
      <c r="FH62" s="64"/>
      <c r="FI62" s="64"/>
      <c r="FJ62" s="64"/>
      <c r="FK62" s="64"/>
      <c r="FL62" s="64"/>
      <c r="FM62" s="64"/>
      <c r="FN62" s="64"/>
      <c r="FO62" s="64"/>
      <c r="FP62" s="64"/>
      <c r="FQ62" s="64"/>
      <c r="FR62" s="64"/>
      <c r="FS62" s="64"/>
      <c r="FT62" s="64"/>
      <c r="FU62" s="64"/>
      <c r="FV62" s="64"/>
      <c r="FW62" s="64"/>
      <c r="FX62" s="64"/>
      <c r="FY62" s="64"/>
      <c r="FZ62" s="64"/>
      <c r="GA62" s="64"/>
      <c r="GB62" s="64"/>
      <c r="GC62" s="64"/>
      <c r="GD62" s="64"/>
      <c r="GE62" s="64"/>
      <c r="GF62" s="64"/>
      <c r="GG62" s="64"/>
      <c r="GH62" s="64"/>
      <c r="GI62" s="64"/>
      <c r="GJ62" s="64"/>
      <c r="GK62" s="64"/>
      <c r="GL62" s="64"/>
      <c r="GM62" s="64"/>
      <c r="GN62" s="64"/>
      <c r="GO62" s="64"/>
      <c r="GP62" s="64"/>
      <c r="GQ62" s="64"/>
      <c r="GR62" s="64"/>
      <c r="GS62" s="64"/>
      <c r="GT62" s="64"/>
      <c r="GU62" s="64"/>
      <c r="GV62" s="64"/>
      <c r="GW62" s="64"/>
      <c r="GX62" s="64"/>
      <c r="GY62" s="64"/>
      <c r="GZ62" s="64"/>
      <c r="HA62" s="64"/>
      <c r="HB62" s="64"/>
      <c r="HC62" s="64"/>
      <c r="HD62" s="64"/>
      <c r="HE62" s="64"/>
      <c r="HF62" s="64"/>
      <c r="HG62" s="64"/>
      <c r="HH62" s="64"/>
    </row>
    <row r="63" spans="1:216" ht="21.75" thickTop="1" thickBot="1" x14ac:dyDescent="0.35">
      <c r="A63" s="110"/>
      <c r="B63" s="87">
        <f>'[1]POUILLET Didier'!B5</f>
        <v>0</v>
      </c>
      <c r="C63" s="88">
        <f>'[1]POUILLET Didier'!C5</f>
        <v>0</v>
      </c>
      <c r="D63" s="89">
        <f t="shared" si="440"/>
        <v>2</v>
      </c>
      <c r="E63" s="90">
        <f t="shared" si="440"/>
        <v>0</v>
      </c>
      <c r="F63" s="90">
        <f t="shared" si="440"/>
        <v>0</v>
      </c>
      <c r="G63" s="91">
        <f t="shared" si="440"/>
        <v>0</v>
      </c>
      <c r="H63" s="91">
        <f t="shared" si="440"/>
        <v>0</v>
      </c>
      <c r="I63" s="91">
        <f t="shared" si="440"/>
        <v>0</v>
      </c>
      <c r="J63" s="91">
        <f t="shared" si="440"/>
        <v>0</v>
      </c>
      <c r="K63" s="91">
        <f t="shared" si="440"/>
        <v>0</v>
      </c>
      <c r="L63" s="92">
        <f t="shared" si="440"/>
        <v>0</v>
      </c>
      <c r="M63" s="93">
        <f t="shared" si="440"/>
        <v>16</v>
      </c>
      <c r="N63" s="94">
        <f t="shared" si="431"/>
        <v>0</v>
      </c>
      <c r="O63" s="95">
        <f t="shared" si="431"/>
        <v>0</v>
      </c>
      <c r="P63" s="95">
        <f t="shared" si="431"/>
        <v>0</v>
      </c>
      <c r="Q63" s="96">
        <f t="shared" si="431"/>
        <v>0</v>
      </c>
      <c r="R63" s="97">
        <f t="shared" si="431"/>
        <v>0</v>
      </c>
      <c r="S63" s="97">
        <f t="shared" si="431"/>
        <v>0</v>
      </c>
      <c r="T63" s="97">
        <f t="shared" si="431"/>
        <v>0</v>
      </c>
      <c r="U63" s="97">
        <f t="shared" si="431"/>
        <v>0</v>
      </c>
      <c r="V63" s="98">
        <f t="shared" si="431"/>
        <v>0</v>
      </c>
      <c r="W63" s="99">
        <f t="shared" si="431"/>
        <v>0</v>
      </c>
      <c r="X63" s="99">
        <f t="shared" si="441"/>
        <v>0</v>
      </c>
      <c r="Y63" s="99">
        <f t="shared" si="441"/>
        <v>0</v>
      </c>
      <c r="Z63" s="99">
        <f t="shared" si="441"/>
        <v>0</v>
      </c>
      <c r="AA63" s="99">
        <f t="shared" si="441"/>
        <v>0</v>
      </c>
      <c r="AB63" s="99">
        <f t="shared" si="441"/>
        <v>0</v>
      </c>
      <c r="AC63" s="99">
        <f t="shared" si="441"/>
        <v>0</v>
      </c>
      <c r="AD63" s="99">
        <f t="shared" si="441"/>
        <v>0</v>
      </c>
      <c r="AE63" s="100">
        <f t="shared" si="14"/>
        <v>0</v>
      </c>
      <c r="AF63" s="101" t="s">
        <v>13</v>
      </c>
      <c r="AG63" s="102">
        <f t="shared" si="303"/>
        <v>0</v>
      </c>
      <c r="AH63" s="103">
        <f t="shared" si="16"/>
        <v>0</v>
      </c>
      <c r="AI63" s="101" t="s">
        <v>13</v>
      </c>
      <c r="AJ63" s="104">
        <f t="shared" si="304"/>
        <v>0</v>
      </c>
      <c r="AK63" s="105">
        <f t="shared" si="212"/>
        <v>0</v>
      </c>
      <c r="AL63" s="101" t="s">
        <v>13</v>
      </c>
      <c r="AM63" s="102">
        <f t="shared" si="305"/>
        <v>0</v>
      </c>
      <c r="AN63" s="103">
        <f t="shared" si="20"/>
        <v>0</v>
      </c>
      <c r="AO63" s="101" t="s">
        <v>2</v>
      </c>
      <c r="AP63" s="104">
        <f t="shared" si="306"/>
        <v>0</v>
      </c>
      <c r="AQ63" s="105">
        <f t="shared" si="22"/>
        <v>0</v>
      </c>
      <c r="AR63" s="101" t="s">
        <v>13</v>
      </c>
      <c r="AS63" s="102">
        <f t="shared" si="307"/>
        <v>0</v>
      </c>
      <c r="AT63" s="103">
        <f t="shared" si="24"/>
        <v>0</v>
      </c>
      <c r="AU63" s="101" t="s">
        <v>2</v>
      </c>
      <c r="AV63" s="104">
        <f t="shared" si="308"/>
        <v>0</v>
      </c>
      <c r="AW63" s="105">
        <f t="shared" si="26"/>
        <v>0</v>
      </c>
      <c r="AX63" s="101" t="s">
        <v>13</v>
      </c>
      <c r="AY63" s="102">
        <f t="shared" si="442"/>
        <v>0</v>
      </c>
      <c r="AZ63" s="103">
        <f t="shared" si="28"/>
        <v>0</v>
      </c>
      <c r="BA63" s="101" t="s">
        <v>13</v>
      </c>
      <c r="BB63" s="104">
        <f t="shared" si="443"/>
        <v>0</v>
      </c>
      <c r="BC63" s="105">
        <f t="shared" si="30"/>
        <v>0</v>
      </c>
      <c r="BD63" s="101" t="s">
        <v>13</v>
      </c>
      <c r="BE63" s="102">
        <f t="shared" si="442"/>
        <v>0</v>
      </c>
      <c r="BF63" s="103">
        <f t="shared" si="31"/>
        <v>0</v>
      </c>
      <c r="BG63" s="101" t="s">
        <v>13</v>
      </c>
      <c r="BH63" s="104">
        <f t="shared" si="443"/>
        <v>0</v>
      </c>
      <c r="BI63" s="105">
        <f t="shared" si="32"/>
        <v>0</v>
      </c>
      <c r="BJ63" s="101" t="s">
        <v>13</v>
      </c>
      <c r="BK63" s="102">
        <f t="shared" ref="BK63" si="532">HLOOKUP(BJ63,VIENNOISERIES_PRIX,2,FALSE)</f>
        <v>0</v>
      </c>
      <c r="BL63" s="103">
        <f t="shared" si="34"/>
        <v>0</v>
      </c>
      <c r="BM63" s="101" t="s">
        <v>13</v>
      </c>
      <c r="BN63" s="104">
        <f t="shared" ref="BN63" si="533">HLOOKUP(BM63,VIENNOISERIES_PRIX,2,FALSE)</f>
        <v>0</v>
      </c>
      <c r="BO63" s="105">
        <f t="shared" si="36"/>
        <v>0</v>
      </c>
      <c r="BP63" s="101" t="s">
        <v>13</v>
      </c>
      <c r="BQ63" s="102">
        <f t="shared" ref="BQ63" si="534">HLOOKUP(BP63,VIENNOISERIES_PRIX,2,FALSE)</f>
        <v>0</v>
      </c>
      <c r="BR63" s="103">
        <f t="shared" si="38"/>
        <v>0</v>
      </c>
      <c r="BS63" s="101" t="s">
        <v>13</v>
      </c>
      <c r="BT63" s="104">
        <f t="shared" ref="BT63" si="535">HLOOKUP(BS63,VIENNOISERIES_PRIX,2,FALSE)</f>
        <v>0</v>
      </c>
      <c r="BU63" s="105">
        <f t="shared" si="40"/>
        <v>0</v>
      </c>
      <c r="BV63" s="101" t="s">
        <v>13</v>
      </c>
      <c r="BW63" s="102">
        <f t="shared" ref="BW63" si="536">HLOOKUP(BV63,VIENNOISERIES_PRIX,2,FALSE)</f>
        <v>0</v>
      </c>
      <c r="BX63" s="103">
        <f t="shared" si="42"/>
        <v>0</v>
      </c>
      <c r="BY63" s="101" t="s">
        <v>13</v>
      </c>
      <c r="BZ63" s="104">
        <f t="shared" ref="BZ63" si="537">HLOOKUP(BY63,VIENNOISERIES_PRIX,2,FALSE)</f>
        <v>0</v>
      </c>
      <c r="CA63" s="105">
        <f t="shared" si="44"/>
        <v>0</v>
      </c>
      <c r="CB63" s="101" t="s">
        <v>13</v>
      </c>
      <c r="CC63" s="102">
        <f t="shared" ref="CC63" si="538">HLOOKUP(CB63,VIENNOISERIES_PRIX,2,FALSE)</f>
        <v>0</v>
      </c>
      <c r="CD63" s="103">
        <f t="shared" si="46"/>
        <v>0</v>
      </c>
      <c r="CE63" s="101" t="s">
        <v>13</v>
      </c>
      <c r="CF63" s="104">
        <f t="shared" ref="CF63" si="539">HLOOKUP(CE63,VIENNOISERIES_PRIX,2,FALSE)</f>
        <v>0</v>
      </c>
      <c r="CG63" s="64"/>
      <c r="CH63" s="64"/>
      <c r="CI63" s="64"/>
      <c r="CJ63" s="64"/>
      <c r="CK63" s="64"/>
      <c r="CL63" s="64"/>
      <c r="CM63" s="64"/>
      <c r="CN63" s="64"/>
      <c r="CO63" s="64"/>
      <c r="CP63" s="64"/>
      <c r="CQ63" s="64"/>
      <c r="CR63" s="64"/>
      <c r="CS63" s="64"/>
      <c r="CT63" s="64"/>
      <c r="CU63" s="64"/>
      <c r="CV63" s="64"/>
      <c r="CW63" s="64"/>
      <c r="CX63" s="64"/>
      <c r="CY63" s="64"/>
      <c r="CZ63" s="64"/>
      <c r="DA63" s="64"/>
      <c r="DB63" s="64"/>
      <c r="DC63" s="64"/>
      <c r="DD63" s="64"/>
      <c r="DE63" s="64"/>
      <c r="DF63" s="64"/>
      <c r="DG63" s="64"/>
      <c r="DH63" s="64"/>
      <c r="DI63" s="64"/>
      <c r="DJ63" s="64"/>
      <c r="DK63" s="64"/>
      <c r="DL63" s="64"/>
      <c r="DM63" s="64"/>
      <c r="DN63" s="64"/>
      <c r="DO63" s="64"/>
      <c r="DP63" s="64"/>
      <c r="DQ63" s="64"/>
      <c r="DR63" s="64"/>
      <c r="DS63" s="64"/>
      <c r="DT63" s="64"/>
      <c r="DU63" s="64"/>
      <c r="DV63" s="64"/>
      <c r="DW63" s="64"/>
      <c r="DX63" s="64"/>
      <c r="DY63" s="64"/>
      <c r="DZ63" s="64"/>
      <c r="EA63" s="64"/>
      <c r="EB63" s="64"/>
      <c r="EC63" s="64"/>
      <c r="ED63" s="64"/>
      <c r="EE63" s="64"/>
      <c r="EF63" s="64"/>
      <c r="EG63" s="64"/>
      <c r="EH63" s="64"/>
      <c r="EI63" s="64"/>
      <c r="EJ63" s="64"/>
      <c r="EK63" s="64"/>
      <c r="EL63" s="64"/>
      <c r="EM63" s="64"/>
      <c r="EN63" s="64"/>
      <c r="EO63" s="64"/>
      <c r="EP63" s="64"/>
      <c r="EQ63" s="64"/>
      <c r="ER63" s="64"/>
      <c r="ES63" s="64"/>
      <c r="ET63" s="64"/>
      <c r="EU63" s="64"/>
      <c r="EV63" s="64"/>
      <c r="EW63" s="64"/>
      <c r="EX63" s="64"/>
      <c r="EY63" s="64"/>
      <c r="EZ63" s="64"/>
      <c r="FA63" s="64"/>
      <c r="FB63" s="64"/>
      <c r="FC63" s="64"/>
      <c r="FD63" s="64"/>
      <c r="FE63" s="64"/>
      <c r="FF63" s="64"/>
      <c r="FG63" s="64"/>
      <c r="FH63" s="64"/>
      <c r="FI63" s="64"/>
      <c r="FJ63" s="64"/>
      <c r="FK63" s="64"/>
      <c r="FL63" s="64"/>
      <c r="FM63" s="64"/>
      <c r="FN63" s="64"/>
      <c r="FO63" s="64"/>
      <c r="FP63" s="64"/>
      <c r="FQ63" s="64"/>
      <c r="FR63" s="64"/>
      <c r="FS63" s="64"/>
      <c r="FT63" s="64"/>
      <c r="FU63" s="64"/>
      <c r="FV63" s="64"/>
      <c r="FW63" s="64"/>
      <c r="FX63" s="64"/>
      <c r="FY63" s="64"/>
      <c r="FZ63" s="64"/>
      <c r="GA63" s="64"/>
      <c r="GB63" s="64"/>
      <c r="GC63" s="64"/>
      <c r="GD63" s="64"/>
      <c r="GE63" s="64"/>
      <c r="GF63" s="64"/>
      <c r="GG63" s="64"/>
      <c r="GH63" s="64"/>
      <c r="GI63" s="64"/>
      <c r="GJ63" s="64"/>
      <c r="GK63" s="64"/>
      <c r="GL63" s="64"/>
      <c r="GM63" s="64"/>
      <c r="GN63" s="64"/>
      <c r="GO63" s="64"/>
      <c r="GP63" s="64"/>
      <c r="GQ63" s="64"/>
      <c r="GR63" s="64"/>
      <c r="GS63" s="64"/>
      <c r="GT63" s="64"/>
      <c r="GU63" s="64"/>
      <c r="GV63" s="64"/>
      <c r="GW63" s="64"/>
      <c r="GX63" s="64"/>
      <c r="GY63" s="64"/>
      <c r="GZ63" s="64"/>
      <c r="HA63" s="64"/>
      <c r="HB63" s="64"/>
      <c r="HC63" s="64"/>
      <c r="HD63" s="64"/>
      <c r="HE63" s="64"/>
      <c r="HF63" s="64"/>
      <c r="HG63" s="64"/>
      <c r="HH63" s="64"/>
    </row>
    <row r="64" spans="1:216" ht="21.75" thickTop="1" thickBot="1" x14ac:dyDescent="0.35">
      <c r="A64" s="110"/>
      <c r="B64" s="87">
        <f>'[1]VIRLIN Nicolas'!B5</f>
        <v>0</v>
      </c>
      <c r="C64" s="88">
        <f>'[1]VIRLIN Nicolas'!C5</f>
        <v>0</v>
      </c>
      <c r="D64" s="89">
        <f t="shared" si="440"/>
        <v>2</v>
      </c>
      <c r="E64" s="90">
        <f t="shared" si="440"/>
        <v>0</v>
      </c>
      <c r="F64" s="90">
        <f t="shared" si="440"/>
        <v>0</v>
      </c>
      <c r="G64" s="91">
        <f t="shared" si="440"/>
        <v>0</v>
      </c>
      <c r="H64" s="91">
        <f t="shared" si="440"/>
        <v>0</v>
      </c>
      <c r="I64" s="91">
        <f t="shared" si="440"/>
        <v>0</v>
      </c>
      <c r="J64" s="91">
        <f t="shared" si="440"/>
        <v>0</v>
      </c>
      <c r="K64" s="91">
        <f t="shared" si="440"/>
        <v>0</v>
      </c>
      <c r="L64" s="92">
        <f t="shared" si="440"/>
        <v>0</v>
      </c>
      <c r="M64" s="93">
        <f t="shared" si="440"/>
        <v>16</v>
      </c>
      <c r="N64" s="94">
        <f t="shared" si="431"/>
        <v>0</v>
      </c>
      <c r="O64" s="95">
        <f t="shared" si="431"/>
        <v>0</v>
      </c>
      <c r="P64" s="95">
        <f t="shared" si="431"/>
        <v>0</v>
      </c>
      <c r="Q64" s="96">
        <f t="shared" si="431"/>
        <v>0</v>
      </c>
      <c r="R64" s="97">
        <f t="shared" si="431"/>
        <v>0</v>
      </c>
      <c r="S64" s="97">
        <f t="shared" si="431"/>
        <v>0</v>
      </c>
      <c r="T64" s="97">
        <f t="shared" si="431"/>
        <v>0</v>
      </c>
      <c r="U64" s="97">
        <f t="shared" si="431"/>
        <v>0</v>
      </c>
      <c r="V64" s="98">
        <f t="shared" si="431"/>
        <v>0</v>
      </c>
      <c r="W64" s="99">
        <f t="shared" si="431"/>
        <v>0</v>
      </c>
      <c r="X64" s="99">
        <f t="shared" si="441"/>
        <v>0</v>
      </c>
      <c r="Y64" s="99">
        <f t="shared" si="441"/>
        <v>0</v>
      </c>
      <c r="Z64" s="99">
        <f t="shared" si="441"/>
        <v>0</v>
      </c>
      <c r="AA64" s="99">
        <f t="shared" si="441"/>
        <v>0</v>
      </c>
      <c r="AB64" s="99">
        <f t="shared" si="441"/>
        <v>0</v>
      </c>
      <c r="AC64" s="99">
        <f t="shared" si="441"/>
        <v>0</v>
      </c>
      <c r="AD64" s="99">
        <f t="shared" si="441"/>
        <v>0</v>
      </c>
      <c r="AE64" s="100">
        <f t="shared" si="14"/>
        <v>0</v>
      </c>
      <c r="AF64" s="101" t="s">
        <v>13</v>
      </c>
      <c r="AG64" s="102">
        <f t="shared" si="303"/>
        <v>0</v>
      </c>
      <c r="AH64" s="103">
        <f t="shared" si="16"/>
        <v>0</v>
      </c>
      <c r="AI64" s="101" t="s">
        <v>13</v>
      </c>
      <c r="AJ64" s="104">
        <f t="shared" si="304"/>
        <v>0</v>
      </c>
      <c r="AK64" s="105">
        <f t="shared" si="212"/>
        <v>0</v>
      </c>
      <c r="AL64" s="101" t="s">
        <v>13</v>
      </c>
      <c r="AM64" s="102">
        <f t="shared" si="305"/>
        <v>0</v>
      </c>
      <c r="AN64" s="103">
        <f t="shared" si="20"/>
        <v>0</v>
      </c>
      <c r="AO64" s="101" t="s">
        <v>2</v>
      </c>
      <c r="AP64" s="104">
        <f t="shared" si="306"/>
        <v>0</v>
      </c>
      <c r="AQ64" s="105">
        <f t="shared" si="22"/>
        <v>0</v>
      </c>
      <c r="AR64" s="101" t="s">
        <v>13</v>
      </c>
      <c r="AS64" s="102">
        <f t="shared" si="307"/>
        <v>0</v>
      </c>
      <c r="AT64" s="103">
        <f t="shared" si="24"/>
        <v>0</v>
      </c>
      <c r="AU64" s="101" t="s">
        <v>2</v>
      </c>
      <c r="AV64" s="104">
        <f t="shared" si="308"/>
        <v>0</v>
      </c>
      <c r="AW64" s="105">
        <f t="shared" si="26"/>
        <v>0</v>
      </c>
      <c r="AX64" s="101" t="s">
        <v>13</v>
      </c>
      <c r="AY64" s="102">
        <f t="shared" si="442"/>
        <v>0</v>
      </c>
      <c r="AZ64" s="103">
        <f t="shared" si="28"/>
        <v>0</v>
      </c>
      <c r="BA64" s="101" t="s">
        <v>13</v>
      </c>
      <c r="BB64" s="104">
        <f t="shared" si="443"/>
        <v>0</v>
      </c>
      <c r="BC64" s="105">
        <f t="shared" si="30"/>
        <v>0</v>
      </c>
      <c r="BD64" s="101" t="s">
        <v>13</v>
      </c>
      <c r="BE64" s="102">
        <f t="shared" si="442"/>
        <v>0</v>
      </c>
      <c r="BF64" s="103">
        <f t="shared" si="31"/>
        <v>0</v>
      </c>
      <c r="BG64" s="101" t="s">
        <v>13</v>
      </c>
      <c r="BH64" s="104">
        <f t="shared" si="443"/>
        <v>0</v>
      </c>
      <c r="BI64" s="105">
        <f t="shared" si="32"/>
        <v>0</v>
      </c>
      <c r="BJ64" s="101" t="s">
        <v>13</v>
      </c>
      <c r="BK64" s="102">
        <f t="shared" ref="BK64" si="540">HLOOKUP(BJ64,VIENNOISERIES_PRIX,2,FALSE)</f>
        <v>0</v>
      </c>
      <c r="BL64" s="103">
        <f t="shared" si="34"/>
        <v>0</v>
      </c>
      <c r="BM64" s="101" t="s">
        <v>13</v>
      </c>
      <c r="BN64" s="104">
        <f t="shared" ref="BN64" si="541">HLOOKUP(BM64,VIENNOISERIES_PRIX,2,FALSE)</f>
        <v>0</v>
      </c>
      <c r="BO64" s="105">
        <f t="shared" si="36"/>
        <v>0</v>
      </c>
      <c r="BP64" s="101" t="s">
        <v>13</v>
      </c>
      <c r="BQ64" s="102">
        <f t="shared" ref="BQ64" si="542">HLOOKUP(BP64,VIENNOISERIES_PRIX,2,FALSE)</f>
        <v>0</v>
      </c>
      <c r="BR64" s="103">
        <f t="shared" si="38"/>
        <v>0</v>
      </c>
      <c r="BS64" s="101" t="s">
        <v>13</v>
      </c>
      <c r="BT64" s="104">
        <f t="shared" ref="BT64" si="543">HLOOKUP(BS64,VIENNOISERIES_PRIX,2,FALSE)</f>
        <v>0</v>
      </c>
      <c r="BU64" s="105">
        <f t="shared" si="40"/>
        <v>0</v>
      </c>
      <c r="BV64" s="101" t="s">
        <v>13</v>
      </c>
      <c r="BW64" s="102">
        <f t="shared" ref="BW64" si="544">HLOOKUP(BV64,VIENNOISERIES_PRIX,2,FALSE)</f>
        <v>0</v>
      </c>
      <c r="BX64" s="103">
        <f t="shared" si="42"/>
        <v>0</v>
      </c>
      <c r="BY64" s="101" t="s">
        <v>13</v>
      </c>
      <c r="BZ64" s="104">
        <f t="shared" ref="BZ64" si="545">HLOOKUP(BY64,VIENNOISERIES_PRIX,2,FALSE)</f>
        <v>0</v>
      </c>
      <c r="CA64" s="105">
        <f t="shared" si="44"/>
        <v>0</v>
      </c>
      <c r="CB64" s="101" t="s">
        <v>13</v>
      </c>
      <c r="CC64" s="102">
        <f t="shared" ref="CC64" si="546">HLOOKUP(CB64,VIENNOISERIES_PRIX,2,FALSE)</f>
        <v>0</v>
      </c>
      <c r="CD64" s="103">
        <f t="shared" si="46"/>
        <v>0</v>
      </c>
      <c r="CE64" s="101" t="s">
        <v>13</v>
      </c>
      <c r="CF64" s="104">
        <f t="shared" ref="CF64" si="547">HLOOKUP(CE64,VIENNOISERIES_PRIX,2,FALSE)</f>
        <v>0</v>
      </c>
      <c r="CG64" s="64"/>
      <c r="CH64" s="64"/>
      <c r="CI64" s="64"/>
      <c r="CJ64" s="64"/>
      <c r="CK64" s="64"/>
      <c r="CL64" s="64"/>
      <c r="CM64" s="64"/>
      <c r="CN64" s="64"/>
      <c r="CO64" s="64"/>
      <c r="CP64" s="64"/>
      <c r="CQ64" s="64"/>
      <c r="CR64" s="64"/>
      <c r="CS64" s="64"/>
      <c r="CT64" s="64"/>
      <c r="CU64" s="64"/>
      <c r="CV64" s="64"/>
      <c r="CW64" s="64"/>
      <c r="CX64" s="64"/>
      <c r="CY64" s="64"/>
      <c r="CZ64" s="64"/>
      <c r="DA64" s="64"/>
      <c r="DB64" s="64"/>
      <c r="DC64" s="64"/>
      <c r="DD64" s="64"/>
      <c r="DE64" s="64"/>
      <c r="DF64" s="64"/>
      <c r="DG64" s="64"/>
      <c r="DH64" s="64"/>
      <c r="DI64" s="64"/>
      <c r="DJ64" s="64"/>
      <c r="DK64" s="64"/>
      <c r="DL64" s="64"/>
      <c r="DM64" s="64"/>
      <c r="DN64" s="64"/>
      <c r="DO64" s="64"/>
      <c r="DP64" s="64"/>
      <c r="DQ64" s="64"/>
      <c r="DR64" s="64"/>
      <c r="DS64" s="64"/>
      <c r="DT64" s="64"/>
      <c r="DU64" s="64"/>
      <c r="DV64" s="64"/>
      <c r="DW64" s="64"/>
      <c r="DX64" s="64"/>
      <c r="DY64" s="64"/>
      <c r="DZ64" s="64"/>
      <c r="EA64" s="64"/>
      <c r="EB64" s="64"/>
      <c r="EC64" s="64"/>
      <c r="ED64" s="64"/>
      <c r="EE64" s="64"/>
      <c r="EF64" s="64"/>
      <c r="EG64" s="64"/>
      <c r="EH64" s="64"/>
      <c r="EI64" s="64"/>
      <c r="EJ64" s="64"/>
      <c r="EK64" s="64"/>
      <c r="EL64" s="64"/>
      <c r="EM64" s="64"/>
      <c r="EN64" s="64"/>
      <c r="EO64" s="64"/>
      <c r="EP64" s="64"/>
      <c r="EQ64" s="64"/>
      <c r="ER64" s="64"/>
      <c r="ES64" s="64"/>
      <c r="ET64" s="64"/>
      <c r="EU64" s="64"/>
      <c r="EV64" s="64"/>
      <c r="EW64" s="64"/>
      <c r="EX64" s="64"/>
      <c r="EY64" s="64"/>
      <c r="EZ64" s="64"/>
      <c r="FA64" s="64"/>
      <c r="FB64" s="64"/>
      <c r="FC64" s="64"/>
      <c r="FD64" s="64"/>
      <c r="FE64" s="64"/>
      <c r="FF64" s="64"/>
      <c r="FG64" s="64"/>
      <c r="FH64" s="64"/>
      <c r="FI64" s="64"/>
      <c r="FJ64" s="64"/>
      <c r="FK64" s="64"/>
      <c r="FL64" s="64"/>
      <c r="FM64" s="64"/>
      <c r="FN64" s="64"/>
      <c r="FO64" s="64"/>
      <c r="FP64" s="64"/>
      <c r="FQ64" s="64"/>
      <c r="FR64" s="64"/>
      <c r="FS64" s="64"/>
      <c r="FT64" s="64"/>
      <c r="FU64" s="64"/>
      <c r="FV64" s="64"/>
      <c r="FW64" s="64"/>
      <c r="FX64" s="64"/>
      <c r="FY64" s="64"/>
      <c r="FZ64" s="64"/>
      <c r="GA64" s="64"/>
      <c r="GB64" s="64"/>
      <c r="GC64" s="64"/>
      <c r="GD64" s="64"/>
      <c r="GE64" s="64"/>
      <c r="GF64" s="64"/>
      <c r="GG64" s="64"/>
      <c r="GH64" s="64"/>
      <c r="GI64" s="64"/>
      <c r="GJ64" s="64"/>
      <c r="GK64" s="64"/>
      <c r="GL64" s="64"/>
      <c r="GM64" s="64"/>
      <c r="GN64" s="64"/>
      <c r="GO64" s="64"/>
      <c r="GP64" s="64"/>
      <c r="GQ64" s="64"/>
      <c r="GR64" s="64"/>
      <c r="GS64" s="64"/>
      <c r="GT64" s="64"/>
      <c r="GU64" s="64"/>
      <c r="GV64" s="64"/>
      <c r="GW64" s="64"/>
      <c r="GX64" s="64"/>
      <c r="GY64" s="64"/>
      <c r="GZ64" s="64"/>
      <c r="HA64" s="64"/>
      <c r="HB64" s="64"/>
      <c r="HC64" s="64"/>
      <c r="HD64" s="64"/>
      <c r="HE64" s="64"/>
      <c r="HF64" s="64"/>
      <c r="HG64" s="64"/>
      <c r="HH64" s="64"/>
    </row>
    <row r="65" spans="1:216" ht="21.75" thickTop="1" thickBot="1" x14ac:dyDescent="0.35">
      <c r="A65" s="111"/>
      <c r="B65" s="87">
        <f>'[1]BASIR Mohamed'!B5</f>
        <v>0</v>
      </c>
      <c r="C65" s="88">
        <f>'[1]BASIR Mohamed'!C5</f>
        <v>0</v>
      </c>
      <c r="D65" s="89">
        <f t="shared" si="440"/>
        <v>2</v>
      </c>
      <c r="E65" s="90">
        <f t="shared" si="440"/>
        <v>0</v>
      </c>
      <c r="F65" s="90">
        <f t="shared" si="440"/>
        <v>0</v>
      </c>
      <c r="G65" s="91">
        <f t="shared" si="440"/>
        <v>0</v>
      </c>
      <c r="H65" s="91">
        <f t="shared" si="440"/>
        <v>0</v>
      </c>
      <c r="I65" s="91">
        <f t="shared" si="440"/>
        <v>0</v>
      </c>
      <c r="J65" s="91">
        <f t="shared" si="440"/>
        <v>0</v>
      </c>
      <c r="K65" s="91">
        <f t="shared" si="440"/>
        <v>0</v>
      </c>
      <c r="L65" s="92">
        <f t="shared" si="440"/>
        <v>0</v>
      </c>
      <c r="M65" s="93">
        <f t="shared" si="440"/>
        <v>16</v>
      </c>
      <c r="N65" s="94">
        <f t="shared" si="431"/>
        <v>0</v>
      </c>
      <c r="O65" s="95">
        <f t="shared" si="431"/>
        <v>0</v>
      </c>
      <c r="P65" s="95">
        <f t="shared" si="431"/>
        <v>0</v>
      </c>
      <c r="Q65" s="96">
        <f t="shared" si="431"/>
        <v>0</v>
      </c>
      <c r="R65" s="97">
        <f t="shared" si="431"/>
        <v>0</v>
      </c>
      <c r="S65" s="97">
        <f t="shared" si="431"/>
        <v>0</v>
      </c>
      <c r="T65" s="97">
        <f t="shared" si="431"/>
        <v>0</v>
      </c>
      <c r="U65" s="97">
        <f t="shared" si="431"/>
        <v>0</v>
      </c>
      <c r="V65" s="98">
        <f t="shared" si="431"/>
        <v>0</v>
      </c>
      <c r="W65" s="99">
        <f t="shared" si="431"/>
        <v>0</v>
      </c>
      <c r="X65" s="99">
        <f t="shared" si="441"/>
        <v>0</v>
      </c>
      <c r="Y65" s="99">
        <f t="shared" si="441"/>
        <v>0</v>
      </c>
      <c r="Z65" s="99">
        <f t="shared" si="441"/>
        <v>0</v>
      </c>
      <c r="AA65" s="99">
        <f t="shared" si="441"/>
        <v>0</v>
      </c>
      <c r="AB65" s="99">
        <f t="shared" si="441"/>
        <v>0</v>
      </c>
      <c r="AC65" s="99">
        <f t="shared" si="441"/>
        <v>0</v>
      </c>
      <c r="AD65" s="99">
        <f t="shared" si="441"/>
        <v>0</v>
      </c>
      <c r="AE65" s="100">
        <f t="shared" si="14"/>
        <v>0</v>
      </c>
      <c r="AF65" s="101" t="s">
        <v>13</v>
      </c>
      <c r="AG65" s="102">
        <f t="shared" si="303"/>
        <v>0</v>
      </c>
      <c r="AH65" s="103">
        <f t="shared" si="16"/>
        <v>0</v>
      </c>
      <c r="AI65" s="101" t="s">
        <v>13</v>
      </c>
      <c r="AJ65" s="104">
        <f t="shared" si="304"/>
        <v>0</v>
      </c>
      <c r="AK65" s="105">
        <f t="shared" si="212"/>
        <v>0</v>
      </c>
      <c r="AL65" s="101" t="s">
        <v>13</v>
      </c>
      <c r="AM65" s="102">
        <f t="shared" si="305"/>
        <v>0</v>
      </c>
      <c r="AN65" s="103">
        <f t="shared" si="20"/>
        <v>0</v>
      </c>
      <c r="AO65" s="101" t="s">
        <v>2</v>
      </c>
      <c r="AP65" s="104">
        <f t="shared" si="306"/>
        <v>0</v>
      </c>
      <c r="AQ65" s="105">
        <f t="shared" si="22"/>
        <v>0</v>
      </c>
      <c r="AR65" s="101" t="s">
        <v>13</v>
      </c>
      <c r="AS65" s="102">
        <f t="shared" si="307"/>
        <v>0</v>
      </c>
      <c r="AT65" s="103">
        <f t="shared" si="24"/>
        <v>0</v>
      </c>
      <c r="AU65" s="101" t="s">
        <v>2</v>
      </c>
      <c r="AV65" s="104">
        <f t="shared" si="308"/>
        <v>0</v>
      </c>
      <c r="AW65" s="105">
        <f t="shared" si="26"/>
        <v>0</v>
      </c>
      <c r="AX65" s="101" t="s">
        <v>13</v>
      </c>
      <c r="AY65" s="102">
        <f t="shared" si="442"/>
        <v>0</v>
      </c>
      <c r="AZ65" s="103">
        <f t="shared" si="28"/>
        <v>0</v>
      </c>
      <c r="BA65" s="101" t="s">
        <v>13</v>
      </c>
      <c r="BB65" s="104">
        <f t="shared" si="443"/>
        <v>0</v>
      </c>
      <c r="BC65" s="105">
        <f t="shared" si="30"/>
        <v>0</v>
      </c>
      <c r="BD65" s="101" t="s">
        <v>13</v>
      </c>
      <c r="BE65" s="102">
        <f t="shared" si="442"/>
        <v>0</v>
      </c>
      <c r="BF65" s="103">
        <f t="shared" si="31"/>
        <v>0</v>
      </c>
      <c r="BG65" s="101" t="s">
        <v>13</v>
      </c>
      <c r="BH65" s="104">
        <f t="shared" si="443"/>
        <v>0</v>
      </c>
      <c r="BI65" s="105">
        <f t="shared" si="32"/>
        <v>0</v>
      </c>
      <c r="BJ65" s="101" t="s">
        <v>13</v>
      </c>
      <c r="BK65" s="102">
        <f t="shared" ref="BK65" si="548">HLOOKUP(BJ65,VIENNOISERIES_PRIX,2,FALSE)</f>
        <v>0</v>
      </c>
      <c r="BL65" s="103">
        <f t="shared" si="34"/>
        <v>0</v>
      </c>
      <c r="BM65" s="101" t="s">
        <v>13</v>
      </c>
      <c r="BN65" s="104">
        <f t="shared" ref="BN65" si="549">HLOOKUP(BM65,VIENNOISERIES_PRIX,2,FALSE)</f>
        <v>0</v>
      </c>
      <c r="BO65" s="105">
        <f t="shared" si="36"/>
        <v>0</v>
      </c>
      <c r="BP65" s="101" t="s">
        <v>13</v>
      </c>
      <c r="BQ65" s="102">
        <f t="shared" ref="BQ65" si="550">HLOOKUP(BP65,VIENNOISERIES_PRIX,2,FALSE)</f>
        <v>0</v>
      </c>
      <c r="BR65" s="103">
        <f t="shared" si="38"/>
        <v>0</v>
      </c>
      <c r="BS65" s="101" t="s">
        <v>13</v>
      </c>
      <c r="BT65" s="104">
        <f t="shared" ref="BT65" si="551">HLOOKUP(BS65,VIENNOISERIES_PRIX,2,FALSE)</f>
        <v>0</v>
      </c>
      <c r="BU65" s="105">
        <f t="shared" si="40"/>
        <v>0</v>
      </c>
      <c r="BV65" s="101" t="s">
        <v>13</v>
      </c>
      <c r="BW65" s="102">
        <f t="shared" ref="BW65" si="552">HLOOKUP(BV65,VIENNOISERIES_PRIX,2,FALSE)</f>
        <v>0</v>
      </c>
      <c r="BX65" s="103">
        <f t="shared" si="42"/>
        <v>0</v>
      </c>
      <c r="BY65" s="101" t="s">
        <v>13</v>
      </c>
      <c r="BZ65" s="104">
        <f t="shared" ref="BZ65" si="553">HLOOKUP(BY65,VIENNOISERIES_PRIX,2,FALSE)</f>
        <v>0</v>
      </c>
      <c r="CA65" s="105">
        <f t="shared" si="44"/>
        <v>0</v>
      </c>
      <c r="CB65" s="101" t="s">
        <v>13</v>
      </c>
      <c r="CC65" s="102">
        <f t="shared" ref="CC65" si="554">HLOOKUP(CB65,VIENNOISERIES_PRIX,2,FALSE)</f>
        <v>0</v>
      </c>
      <c r="CD65" s="103">
        <f t="shared" si="46"/>
        <v>0</v>
      </c>
      <c r="CE65" s="101" t="s">
        <v>13</v>
      </c>
      <c r="CF65" s="104">
        <f t="shared" ref="CF65" si="555">HLOOKUP(CE65,VIENNOISERIES_PRIX,2,FALSE)</f>
        <v>0</v>
      </c>
      <c r="CG65" s="64"/>
      <c r="CH65" s="64"/>
      <c r="CI65" s="64"/>
      <c r="CJ65" s="64"/>
      <c r="CK65" s="64"/>
      <c r="CL65" s="64"/>
      <c r="CM65" s="64"/>
      <c r="CN65" s="64"/>
      <c r="CO65" s="64"/>
      <c r="CP65" s="64"/>
      <c r="CQ65" s="64"/>
      <c r="CR65" s="64"/>
      <c r="CS65" s="64"/>
      <c r="CT65" s="64"/>
      <c r="CU65" s="64"/>
      <c r="CV65" s="64"/>
      <c r="CW65" s="64"/>
      <c r="CX65" s="64"/>
      <c r="CY65" s="64"/>
      <c r="CZ65" s="64"/>
      <c r="DA65" s="64"/>
      <c r="DB65" s="64"/>
      <c r="DC65" s="64"/>
      <c r="DD65" s="64"/>
      <c r="DE65" s="64"/>
      <c r="DF65" s="64"/>
      <c r="DG65" s="64"/>
      <c r="DH65" s="64"/>
      <c r="DI65" s="64"/>
      <c r="DJ65" s="64"/>
      <c r="DK65" s="64"/>
      <c r="DL65" s="64"/>
      <c r="DM65" s="64"/>
      <c r="DN65" s="64"/>
      <c r="DO65" s="64"/>
      <c r="DP65" s="64"/>
      <c r="DQ65" s="64"/>
      <c r="DR65" s="64"/>
      <c r="DS65" s="64"/>
      <c r="DT65" s="64"/>
      <c r="DU65" s="64"/>
      <c r="DV65" s="64"/>
      <c r="DW65" s="64"/>
      <c r="DX65" s="64"/>
      <c r="DY65" s="64"/>
      <c r="DZ65" s="64"/>
      <c r="EA65" s="64"/>
      <c r="EB65" s="64"/>
      <c r="EC65" s="64"/>
      <c r="ED65" s="64"/>
      <c r="EE65" s="64"/>
      <c r="EF65" s="64"/>
      <c r="EG65" s="64"/>
      <c r="EH65" s="64"/>
      <c r="EI65" s="64"/>
      <c r="EJ65" s="64"/>
      <c r="EK65" s="64"/>
      <c r="EL65" s="64"/>
      <c r="EM65" s="64"/>
      <c r="EN65" s="64"/>
      <c r="EO65" s="64"/>
      <c r="EP65" s="64"/>
      <c r="EQ65" s="64"/>
      <c r="ER65" s="64"/>
      <c r="ES65" s="64"/>
      <c r="ET65" s="64"/>
      <c r="EU65" s="64"/>
      <c r="EV65" s="64"/>
      <c r="EW65" s="64"/>
      <c r="EX65" s="64"/>
      <c r="EY65" s="64"/>
      <c r="EZ65" s="64"/>
      <c r="FA65" s="64"/>
      <c r="FB65" s="64"/>
      <c r="FC65" s="64"/>
      <c r="FD65" s="64"/>
      <c r="FE65" s="64"/>
      <c r="FF65" s="64"/>
      <c r="FG65" s="64"/>
      <c r="FH65" s="64"/>
      <c r="FI65" s="64"/>
      <c r="FJ65" s="64"/>
      <c r="FK65" s="64"/>
      <c r="FL65" s="64"/>
      <c r="FM65" s="64"/>
      <c r="FN65" s="64"/>
      <c r="FO65" s="64"/>
      <c r="FP65" s="64"/>
      <c r="FQ65" s="64"/>
      <c r="FR65" s="64"/>
      <c r="FS65" s="64"/>
      <c r="FT65" s="64"/>
      <c r="FU65" s="64"/>
      <c r="FV65" s="64"/>
      <c r="FW65" s="64"/>
      <c r="FX65" s="64"/>
      <c r="FY65" s="64"/>
      <c r="FZ65" s="64"/>
      <c r="GA65" s="64"/>
      <c r="GB65" s="64"/>
      <c r="GC65" s="64"/>
      <c r="GD65" s="64"/>
      <c r="GE65" s="64"/>
      <c r="GF65" s="64"/>
      <c r="GG65" s="64"/>
      <c r="GH65" s="64"/>
      <c r="GI65" s="64"/>
      <c r="GJ65" s="64"/>
      <c r="GK65" s="64"/>
      <c r="GL65" s="64"/>
      <c r="GM65" s="64"/>
      <c r="GN65" s="64"/>
      <c r="GO65" s="64"/>
      <c r="GP65" s="64"/>
      <c r="GQ65" s="64"/>
      <c r="GR65" s="64"/>
      <c r="GS65" s="64"/>
      <c r="GT65" s="64"/>
      <c r="GU65" s="64"/>
      <c r="GV65" s="64"/>
      <c r="GW65" s="64"/>
      <c r="GX65" s="64"/>
      <c r="GY65" s="64"/>
      <c r="GZ65" s="64"/>
      <c r="HA65" s="64"/>
      <c r="HB65" s="64"/>
      <c r="HC65" s="64"/>
      <c r="HD65" s="64"/>
      <c r="HE65" s="64"/>
      <c r="HF65" s="64"/>
      <c r="HG65" s="64"/>
      <c r="HH65" s="64"/>
    </row>
    <row r="66" spans="1:216" ht="21.75" thickTop="1" thickBot="1" x14ac:dyDescent="0.35">
      <c r="A66" s="111"/>
      <c r="B66" s="87">
        <f>[1]GERLIER!B5</f>
        <v>0</v>
      </c>
      <c r="C66" s="88">
        <f>[1]GERLIER!C5</f>
        <v>0</v>
      </c>
      <c r="D66" s="89">
        <f t="shared" si="440"/>
        <v>2</v>
      </c>
      <c r="E66" s="90">
        <f t="shared" si="440"/>
        <v>0</v>
      </c>
      <c r="F66" s="90">
        <f t="shared" si="440"/>
        <v>0</v>
      </c>
      <c r="G66" s="91">
        <f t="shared" si="440"/>
        <v>0</v>
      </c>
      <c r="H66" s="91">
        <f t="shared" si="440"/>
        <v>0</v>
      </c>
      <c r="I66" s="91">
        <f t="shared" si="440"/>
        <v>0</v>
      </c>
      <c r="J66" s="91">
        <f t="shared" si="440"/>
        <v>0</v>
      </c>
      <c r="K66" s="91">
        <f t="shared" si="440"/>
        <v>0</v>
      </c>
      <c r="L66" s="92">
        <f t="shared" si="440"/>
        <v>0</v>
      </c>
      <c r="M66" s="93">
        <f t="shared" si="440"/>
        <v>16</v>
      </c>
      <c r="N66" s="94">
        <f t="shared" si="431"/>
        <v>0</v>
      </c>
      <c r="O66" s="95">
        <f t="shared" si="431"/>
        <v>0</v>
      </c>
      <c r="P66" s="95">
        <f t="shared" si="431"/>
        <v>0</v>
      </c>
      <c r="Q66" s="96">
        <f t="shared" si="431"/>
        <v>0</v>
      </c>
      <c r="R66" s="97">
        <f t="shared" si="431"/>
        <v>0</v>
      </c>
      <c r="S66" s="97">
        <f t="shared" si="431"/>
        <v>0</v>
      </c>
      <c r="T66" s="97">
        <f t="shared" si="431"/>
        <v>0</v>
      </c>
      <c r="U66" s="97">
        <f t="shared" si="431"/>
        <v>0</v>
      </c>
      <c r="V66" s="98">
        <f t="shared" si="431"/>
        <v>0</v>
      </c>
      <c r="W66" s="99">
        <f t="shared" si="431"/>
        <v>0</v>
      </c>
      <c r="X66" s="99">
        <f t="shared" si="441"/>
        <v>0</v>
      </c>
      <c r="Y66" s="99">
        <f t="shared" si="441"/>
        <v>0</v>
      </c>
      <c r="Z66" s="99">
        <f t="shared" si="441"/>
        <v>0</v>
      </c>
      <c r="AA66" s="99">
        <f t="shared" si="441"/>
        <v>0</v>
      </c>
      <c r="AB66" s="99">
        <f t="shared" si="441"/>
        <v>0</v>
      </c>
      <c r="AC66" s="99">
        <f t="shared" si="441"/>
        <v>0</v>
      </c>
      <c r="AD66" s="99">
        <f t="shared" si="441"/>
        <v>0</v>
      </c>
      <c r="AE66" s="100">
        <f t="shared" si="14"/>
        <v>0</v>
      </c>
      <c r="AF66" s="101" t="s">
        <v>13</v>
      </c>
      <c r="AG66" s="102">
        <f t="shared" si="303"/>
        <v>0</v>
      </c>
      <c r="AH66" s="103">
        <f t="shared" si="16"/>
        <v>0</v>
      </c>
      <c r="AI66" s="101" t="s">
        <v>13</v>
      </c>
      <c r="AJ66" s="104">
        <f t="shared" si="304"/>
        <v>0</v>
      </c>
      <c r="AK66" s="105">
        <f t="shared" si="212"/>
        <v>0</v>
      </c>
      <c r="AL66" s="101" t="s">
        <v>13</v>
      </c>
      <c r="AM66" s="102">
        <f t="shared" si="305"/>
        <v>0</v>
      </c>
      <c r="AN66" s="103">
        <f t="shared" si="20"/>
        <v>0</v>
      </c>
      <c r="AO66" s="101" t="s">
        <v>2</v>
      </c>
      <c r="AP66" s="104">
        <f t="shared" si="306"/>
        <v>0</v>
      </c>
      <c r="AQ66" s="105">
        <f t="shared" si="22"/>
        <v>0</v>
      </c>
      <c r="AR66" s="101" t="s">
        <v>13</v>
      </c>
      <c r="AS66" s="102">
        <f t="shared" si="307"/>
        <v>0</v>
      </c>
      <c r="AT66" s="103">
        <f t="shared" si="24"/>
        <v>0</v>
      </c>
      <c r="AU66" s="101" t="s">
        <v>2</v>
      </c>
      <c r="AV66" s="104">
        <f t="shared" si="308"/>
        <v>0</v>
      </c>
      <c r="AW66" s="105">
        <f t="shared" si="26"/>
        <v>0</v>
      </c>
      <c r="AX66" s="101" t="s">
        <v>13</v>
      </c>
      <c r="AY66" s="102">
        <f t="shared" si="442"/>
        <v>0</v>
      </c>
      <c r="AZ66" s="103">
        <f t="shared" si="28"/>
        <v>0</v>
      </c>
      <c r="BA66" s="101" t="s">
        <v>13</v>
      </c>
      <c r="BB66" s="104">
        <f t="shared" si="443"/>
        <v>0</v>
      </c>
      <c r="BC66" s="105">
        <f t="shared" si="30"/>
        <v>0</v>
      </c>
      <c r="BD66" s="101" t="s">
        <v>13</v>
      </c>
      <c r="BE66" s="102">
        <f t="shared" si="442"/>
        <v>0</v>
      </c>
      <c r="BF66" s="103">
        <f t="shared" si="31"/>
        <v>0</v>
      </c>
      <c r="BG66" s="101" t="s">
        <v>13</v>
      </c>
      <c r="BH66" s="104">
        <f t="shared" si="443"/>
        <v>0</v>
      </c>
      <c r="BI66" s="105">
        <f t="shared" si="32"/>
        <v>0</v>
      </c>
      <c r="BJ66" s="101" t="s">
        <v>13</v>
      </c>
      <c r="BK66" s="102">
        <f t="shared" ref="BK66" si="556">HLOOKUP(BJ66,VIENNOISERIES_PRIX,2,FALSE)</f>
        <v>0</v>
      </c>
      <c r="BL66" s="103">
        <f t="shared" si="34"/>
        <v>0</v>
      </c>
      <c r="BM66" s="101" t="s">
        <v>13</v>
      </c>
      <c r="BN66" s="104">
        <f t="shared" ref="BN66" si="557">HLOOKUP(BM66,VIENNOISERIES_PRIX,2,FALSE)</f>
        <v>0</v>
      </c>
      <c r="BO66" s="105">
        <f t="shared" si="36"/>
        <v>0</v>
      </c>
      <c r="BP66" s="101" t="s">
        <v>13</v>
      </c>
      <c r="BQ66" s="102">
        <f t="shared" ref="BQ66" si="558">HLOOKUP(BP66,VIENNOISERIES_PRIX,2,FALSE)</f>
        <v>0</v>
      </c>
      <c r="BR66" s="103">
        <f t="shared" si="38"/>
        <v>0</v>
      </c>
      <c r="BS66" s="101" t="s">
        <v>13</v>
      </c>
      <c r="BT66" s="104">
        <f t="shared" ref="BT66" si="559">HLOOKUP(BS66,VIENNOISERIES_PRIX,2,FALSE)</f>
        <v>0</v>
      </c>
      <c r="BU66" s="105">
        <f t="shared" si="40"/>
        <v>0</v>
      </c>
      <c r="BV66" s="101" t="s">
        <v>13</v>
      </c>
      <c r="BW66" s="102">
        <f t="shared" ref="BW66" si="560">HLOOKUP(BV66,VIENNOISERIES_PRIX,2,FALSE)</f>
        <v>0</v>
      </c>
      <c r="BX66" s="103">
        <f t="shared" si="42"/>
        <v>0</v>
      </c>
      <c r="BY66" s="101" t="s">
        <v>13</v>
      </c>
      <c r="BZ66" s="104">
        <f t="shared" ref="BZ66" si="561">HLOOKUP(BY66,VIENNOISERIES_PRIX,2,FALSE)</f>
        <v>0</v>
      </c>
      <c r="CA66" s="105">
        <f t="shared" si="44"/>
        <v>0</v>
      </c>
      <c r="CB66" s="101" t="s">
        <v>13</v>
      </c>
      <c r="CC66" s="102">
        <f t="shared" ref="CC66" si="562">HLOOKUP(CB66,VIENNOISERIES_PRIX,2,FALSE)</f>
        <v>0</v>
      </c>
      <c r="CD66" s="103">
        <f t="shared" si="46"/>
        <v>0</v>
      </c>
      <c r="CE66" s="101" t="s">
        <v>13</v>
      </c>
      <c r="CF66" s="104">
        <f t="shared" ref="CF66" si="563">HLOOKUP(CE66,VIENNOISERIES_PRIX,2,FALSE)</f>
        <v>0</v>
      </c>
      <c r="CG66" s="64"/>
      <c r="CH66" s="64"/>
      <c r="CI66" s="64"/>
      <c r="CJ66" s="64"/>
      <c r="CK66" s="64"/>
      <c r="CL66" s="64"/>
      <c r="CM66" s="64"/>
      <c r="CN66" s="64"/>
      <c r="CO66" s="64"/>
      <c r="CP66" s="64"/>
      <c r="CQ66" s="64"/>
      <c r="CR66" s="64"/>
      <c r="CS66" s="64"/>
      <c r="CT66" s="64"/>
      <c r="CU66" s="64"/>
      <c r="CV66" s="64"/>
      <c r="CW66" s="64"/>
      <c r="CX66" s="64"/>
      <c r="CY66" s="64"/>
      <c r="CZ66" s="64"/>
      <c r="DA66" s="64"/>
      <c r="DB66" s="64"/>
      <c r="DC66" s="64"/>
      <c r="DD66" s="64"/>
      <c r="DE66" s="64"/>
      <c r="DF66" s="64"/>
      <c r="DG66" s="64"/>
      <c r="DH66" s="64"/>
      <c r="DI66" s="64"/>
      <c r="DJ66" s="64"/>
      <c r="DK66" s="64"/>
      <c r="DL66" s="64"/>
      <c r="DM66" s="64"/>
      <c r="DN66" s="64"/>
      <c r="DO66" s="64"/>
      <c r="DP66" s="64"/>
      <c r="DQ66" s="64"/>
      <c r="DR66" s="64"/>
      <c r="DS66" s="64"/>
      <c r="DT66" s="64"/>
      <c r="DU66" s="64"/>
      <c r="DV66" s="64"/>
      <c r="DW66" s="64"/>
      <c r="DX66" s="64"/>
      <c r="DY66" s="64"/>
      <c r="DZ66" s="64"/>
      <c r="EA66" s="64"/>
      <c r="EB66" s="64"/>
      <c r="EC66" s="64"/>
      <c r="ED66" s="64"/>
      <c r="EE66" s="64"/>
      <c r="EF66" s="64"/>
      <c r="EG66" s="64"/>
      <c r="EH66" s="64"/>
      <c r="EI66" s="64"/>
      <c r="EJ66" s="64"/>
      <c r="EK66" s="64"/>
      <c r="EL66" s="64"/>
      <c r="EM66" s="64"/>
      <c r="EN66" s="64"/>
      <c r="EO66" s="64"/>
      <c r="EP66" s="64"/>
      <c r="EQ66" s="64"/>
      <c r="ER66" s="64"/>
      <c r="ES66" s="64"/>
      <c r="ET66" s="64"/>
      <c r="EU66" s="64"/>
      <c r="EV66" s="64"/>
      <c r="EW66" s="64"/>
      <c r="EX66" s="64"/>
      <c r="EY66" s="64"/>
      <c r="EZ66" s="64"/>
      <c r="FA66" s="64"/>
      <c r="FB66" s="64"/>
      <c r="FC66" s="64"/>
      <c r="FD66" s="64"/>
      <c r="FE66" s="64"/>
      <c r="FF66" s="64"/>
      <c r="FG66" s="64"/>
      <c r="FH66" s="64"/>
      <c r="FI66" s="64"/>
      <c r="FJ66" s="64"/>
      <c r="FK66" s="64"/>
      <c r="FL66" s="64"/>
      <c r="FM66" s="64"/>
      <c r="FN66" s="64"/>
      <c r="FO66" s="64"/>
      <c r="FP66" s="64"/>
      <c r="FQ66" s="64"/>
      <c r="FR66" s="64"/>
      <c r="FS66" s="64"/>
      <c r="FT66" s="64"/>
      <c r="FU66" s="64"/>
      <c r="FV66" s="64"/>
      <c r="FW66" s="64"/>
      <c r="FX66" s="64"/>
      <c r="FY66" s="64"/>
      <c r="FZ66" s="64"/>
      <c r="GA66" s="64"/>
      <c r="GB66" s="64"/>
      <c r="GC66" s="64"/>
      <c r="GD66" s="64"/>
      <c r="GE66" s="64"/>
      <c r="GF66" s="64"/>
      <c r="GG66" s="64"/>
      <c r="GH66" s="64"/>
      <c r="GI66" s="64"/>
      <c r="GJ66" s="64"/>
      <c r="GK66" s="64"/>
      <c r="GL66" s="64"/>
      <c r="GM66" s="64"/>
      <c r="GN66" s="64"/>
      <c r="GO66" s="64"/>
      <c r="GP66" s="64"/>
      <c r="GQ66" s="64"/>
      <c r="GR66" s="64"/>
      <c r="GS66" s="64"/>
      <c r="GT66" s="64"/>
      <c r="GU66" s="64"/>
      <c r="GV66" s="64"/>
      <c r="GW66" s="64"/>
      <c r="GX66" s="64"/>
      <c r="GY66" s="64"/>
      <c r="GZ66" s="64"/>
      <c r="HA66" s="64"/>
      <c r="HB66" s="64"/>
      <c r="HC66" s="64"/>
      <c r="HD66" s="64"/>
      <c r="HE66" s="64"/>
      <c r="HF66" s="64"/>
      <c r="HG66" s="64"/>
      <c r="HH66" s="64"/>
    </row>
    <row r="67" spans="1:216" ht="21.75" thickTop="1" thickBot="1" x14ac:dyDescent="0.35">
      <c r="A67" s="111"/>
      <c r="B67" s="87">
        <f>'[1]LE GOFF Steven'!B5</f>
        <v>0</v>
      </c>
      <c r="C67" s="88">
        <f>'[1]LE GOFF Steven'!C5</f>
        <v>0</v>
      </c>
      <c r="D67" s="89">
        <f t="shared" si="440"/>
        <v>2</v>
      </c>
      <c r="E67" s="90">
        <f t="shared" si="440"/>
        <v>0</v>
      </c>
      <c r="F67" s="90">
        <f t="shared" si="440"/>
        <v>0</v>
      </c>
      <c r="G67" s="91">
        <f t="shared" si="440"/>
        <v>0</v>
      </c>
      <c r="H67" s="91">
        <f t="shared" si="440"/>
        <v>0</v>
      </c>
      <c r="I67" s="91">
        <f t="shared" si="440"/>
        <v>0</v>
      </c>
      <c r="J67" s="91">
        <f t="shared" si="440"/>
        <v>0</v>
      </c>
      <c r="K67" s="91">
        <f t="shared" si="440"/>
        <v>0</v>
      </c>
      <c r="L67" s="92">
        <f t="shared" si="440"/>
        <v>0</v>
      </c>
      <c r="M67" s="93">
        <f t="shared" si="440"/>
        <v>16</v>
      </c>
      <c r="N67" s="94">
        <f t="shared" si="440"/>
        <v>0</v>
      </c>
      <c r="O67" s="95">
        <f t="shared" si="440"/>
        <v>0</v>
      </c>
      <c r="P67" s="95">
        <f t="shared" si="440"/>
        <v>0</v>
      </c>
      <c r="Q67" s="96">
        <f t="shared" si="440"/>
        <v>0</v>
      </c>
      <c r="R67" s="97">
        <f t="shared" si="440"/>
        <v>0</v>
      </c>
      <c r="S67" s="97">
        <f t="shared" si="440"/>
        <v>0</v>
      </c>
      <c r="T67" s="97">
        <f t="shared" ref="N67:AC80" si="564">COUNTIF($AE67:$UG67,T$2)</f>
        <v>0</v>
      </c>
      <c r="U67" s="97">
        <f t="shared" si="564"/>
        <v>0</v>
      </c>
      <c r="V67" s="98">
        <f t="shared" si="564"/>
        <v>0</v>
      </c>
      <c r="W67" s="99">
        <f t="shared" si="564"/>
        <v>0</v>
      </c>
      <c r="X67" s="99">
        <f t="shared" si="441"/>
        <v>0</v>
      </c>
      <c r="Y67" s="99">
        <f t="shared" si="441"/>
        <v>0</v>
      </c>
      <c r="Z67" s="99">
        <f t="shared" si="441"/>
        <v>0</v>
      </c>
      <c r="AA67" s="99">
        <f t="shared" si="441"/>
        <v>0</v>
      </c>
      <c r="AB67" s="99">
        <f t="shared" si="441"/>
        <v>0</v>
      </c>
      <c r="AC67" s="99">
        <f t="shared" si="441"/>
        <v>0</v>
      </c>
      <c r="AD67" s="99">
        <f t="shared" si="441"/>
        <v>0</v>
      </c>
      <c r="AE67" s="100">
        <f t="shared" si="14"/>
        <v>0</v>
      </c>
      <c r="AF67" s="101" t="s">
        <v>13</v>
      </c>
      <c r="AG67" s="102">
        <f t="shared" si="303"/>
        <v>0</v>
      </c>
      <c r="AH67" s="103">
        <f t="shared" si="16"/>
        <v>0</v>
      </c>
      <c r="AI67" s="101" t="s">
        <v>13</v>
      </c>
      <c r="AJ67" s="104">
        <f t="shared" si="304"/>
        <v>0</v>
      </c>
      <c r="AK67" s="105">
        <f t="shared" si="212"/>
        <v>0</v>
      </c>
      <c r="AL67" s="101" t="s">
        <v>13</v>
      </c>
      <c r="AM67" s="102">
        <f t="shared" si="305"/>
        <v>0</v>
      </c>
      <c r="AN67" s="103">
        <f t="shared" si="20"/>
        <v>0</v>
      </c>
      <c r="AO67" s="101" t="s">
        <v>2</v>
      </c>
      <c r="AP67" s="104">
        <f t="shared" si="306"/>
        <v>0</v>
      </c>
      <c r="AQ67" s="105">
        <f t="shared" si="22"/>
        <v>0</v>
      </c>
      <c r="AR67" s="101" t="s">
        <v>13</v>
      </c>
      <c r="AS67" s="102">
        <f t="shared" si="307"/>
        <v>0</v>
      </c>
      <c r="AT67" s="103">
        <f t="shared" si="24"/>
        <v>0</v>
      </c>
      <c r="AU67" s="101" t="s">
        <v>2</v>
      </c>
      <c r="AV67" s="104">
        <f t="shared" si="308"/>
        <v>0</v>
      </c>
      <c r="AW67" s="105">
        <f t="shared" si="26"/>
        <v>0</v>
      </c>
      <c r="AX67" s="101" t="s">
        <v>13</v>
      </c>
      <c r="AY67" s="102">
        <f t="shared" si="442"/>
        <v>0</v>
      </c>
      <c r="AZ67" s="103">
        <f t="shared" si="28"/>
        <v>0</v>
      </c>
      <c r="BA67" s="101" t="s">
        <v>13</v>
      </c>
      <c r="BB67" s="104">
        <f t="shared" si="443"/>
        <v>0</v>
      </c>
      <c r="BC67" s="105">
        <f t="shared" si="30"/>
        <v>0</v>
      </c>
      <c r="BD67" s="101" t="s">
        <v>13</v>
      </c>
      <c r="BE67" s="102">
        <f t="shared" si="442"/>
        <v>0</v>
      </c>
      <c r="BF67" s="103">
        <f t="shared" si="31"/>
        <v>0</v>
      </c>
      <c r="BG67" s="101" t="s">
        <v>13</v>
      </c>
      <c r="BH67" s="104">
        <f t="shared" si="443"/>
        <v>0</v>
      </c>
      <c r="BI67" s="105">
        <f t="shared" si="32"/>
        <v>0</v>
      </c>
      <c r="BJ67" s="101" t="s">
        <v>13</v>
      </c>
      <c r="BK67" s="102">
        <f t="shared" ref="BK67" si="565">HLOOKUP(BJ67,VIENNOISERIES_PRIX,2,FALSE)</f>
        <v>0</v>
      </c>
      <c r="BL67" s="103">
        <f t="shared" si="34"/>
        <v>0</v>
      </c>
      <c r="BM67" s="101" t="s">
        <v>13</v>
      </c>
      <c r="BN67" s="104">
        <f t="shared" ref="BN67" si="566">HLOOKUP(BM67,VIENNOISERIES_PRIX,2,FALSE)</f>
        <v>0</v>
      </c>
      <c r="BO67" s="105">
        <f t="shared" si="36"/>
        <v>0</v>
      </c>
      <c r="BP67" s="101" t="s">
        <v>13</v>
      </c>
      <c r="BQ67" s="102">
        <f t="shared" ref="BQ67" si="567">HLOOKUP(BP67,VIENNOISERIES_PRIX,2,FALSE)</f>
        <v>0</v>
      </c>
      <c r="BR67" s="103">
        <f t="shared" si="38"/>
        <v>0</v>
      </c>
      <c r="BS67" s="101" t="s">
        <v>13</v>
      </c>
      <c r="BT67" s="104">
        <f t="shared" ref="BT67" si="568">HLOOKUP(BS67,VIENNOISERIES_PRIX,2,FALSE)</f>
        <v>0</v>
      </c>
      <c r="BU67" s="105">
        <f t="shared" si="40"/>
        <v>0</v>
      </c>
      <c r="BV67" s="101" t="s">
        <v>13</v>
      </c>
      <c r="BW67" s="102">
        <f t="shared" ref="BW67" si="569">HLOOKUP(BV67,VIENNOISERIES_PRIX,2,FALSE)</f>
        <v>0</v>
      </c>
      <c r="BX67" s="103">
        <f t="shared" si="42"/>
        <v>0</v>
      </c>
      <c r="BY67" s="101" t="s">
        <v>13</v>
      </c>
      <c r="BZ67" s="104">
        <f t="shared" ref="BZ67" si="570">HLOOKUP(BY67,VIENNOISERIES_PRIX,2,FALSE)</f>
        <v>0</v>
      </c>
      <c r="CA67" s="105">
        <f t="shared" si="44"/>
        <v>0</v>
      </c>
      <c r="CB67" s="101" t="s">
        <v>13</v>
      </c>
      <c r="CC67" s="102">
        <f t="shared" ref="CC67" si="571">HLOOKUP(CB67,VIENNOISERIES_PRIX,2,FALSE)</f>
        <v>0</v>
      </c>
      <c r="CD67" s="103">
        <f t="shared" si="46"/>
        <v>0</v>
      </c>
      <c r="CE67" s="101" t="s">
        <v>13</v>
      </c>
      <c r="CF67" s="104">
        <f t="shared" ref="CF67" si="572">HLOOKUP(CE67,VIENNOISERIES_PRIX,2,FALSE)</f>
        <v>0</v>
      </c>
      <c r="CG67" s="64"/>
      <c r="CH67" s="64"/>
      <c r="CI67" s="64"/>
      <c r="CJ67" s="64"/>
      <c r="CK67" s="64"/>
      <c r="CL67" s="64"/>
      <c r="CM67" s="64"/>
      <c r="CN67" s="64"/>
      <c r="CO67" s="64"/>
      <c r="CP67" s="64"/>
      <c r="CQ67" s="64"/>
      <c r="CR67" s="64"/>
      <c r="CS67" s="64"/>
      <c r="CT67" s="64"/>
      <c r="CU67" s="64"/>
      <c r="CV67" s="64"/>
      <c r="CW67" s="64"/>
      <c r="CX67" s="64"/>
      <c r="CY67" s="64"/>
      <c r="CZ67" s="64"/>
      <c r="DA67" s="64"/>
      <c r="DB67" s="64"/>
      <c r="DC67" s="64"/>
      <c r="DD67" s="64"/>
      <c r="DE67" s="64"/>
      <c r="DF67" s="64"/>
      <c r="DG67" s="64"/>
      <c r="DH67" s="64"/>
      <c r="DI67" s="64"/>
      <c r="DJ67" s="64"/>
      <c r="DK67" s="64"/>
      <c r="DL67" s="64"/>
      <c r="DM67" s="64"/>
      <c r="DN67" s="64"/>
      <c r="DO67" s="64"/>
      <c r="DP67" s="64"/>
      <c r="DQ67" s="64"/>
      <c r="DR67" s="64"/>
      <c r="DS67" s="64"/>
      <c r="DT67" s="64"/>
      <c r="DU67" s="64"/>
      <c r="DV67" s="64"/>
      <c r="DW67" s="64"/>
      <c r="DX67" s="64"/>
      <c r="DY67" s="64"/>
      <c r="DZ67" s="64"/>
      <c r="EA67" s="64"/>
      <c r="EB67" s="64"/>
      <c r="EC67" s="64"/>
      <c r="ED67" s="64"/>
      <c r="EE67" s="64"/>
      <c r="EF67" s="64"/>
      <c r="EG67" s="64"/>
      <c r="EH67" s="64"/>
      <c r="EI67" s="64"/>
      <c r="EJ67" s="64"/>
      <c r="EK67" s="64"/>
      <c r="EL67" s="64"/>
      <c r="EM67" s="64"/>
      <c r="EN67" s="64"/>
      <c r="EO67" s="64"/>
      <c r="EP67" s="64"/>
      <c r="EQ67" s="64"/>
      <c r="ER67" s="64"/>
      <c r="ES67" s="64"/>
      <c r="ET67" s="64"/>
      <c r="EU67" s="64"/>
      <c r="EV67" s="64"/>
      <c r="EW67" s="64"/>
      <c r="EX67" s="64"/>
      <c r="EY67" s="64"/>
      <c r="EZ67" s="64"/>
      <c r="FA67" s="64"/>
      <c r="FB67" s="64"/>
      <c r="FC67" s="64"/>
      <c r="FD67" s="64"/>
      <c r="FE67" s="64"/>
      <c r="FF67" s="64"/>
      <c r="FG67" s="64"/>
      <c r="FH67" s="64"/>
      <c r="FI67" s="64"/>
      <c r="FJ67" s="64"/>
      <c r="FK67" s="64"/>
      <c r="FL67" s="64"/>
      <c r="FM67" s="64"/>
      <c r="FN67" s="64"/>
      <c r="FO67" s="64"/>
      <c r="FP67" s="64"/>
      <c r="FQ67" s="64"/>
      <c r="FR67" s="64"/>
      <c r="FS67" s="64"/>
      <c r="FT67" s="64"/>
      <c r="FU67" s="64"/>
      <c r="FV67" s="64"/>
      <c r="FW67" s="64"/>
      <c r="FX67" s="64"/>
      <c r="FY67" s="64"/>
      <c r="FZ67" s="64"/>
      <c r="GA67" s="64"/>
      <c r="GB67" s="64"/>
      <c r="GC67" s="64"/>
      <c r="GD67" s="64"/>
      <c r="GE67" s="64"/>
      <c r="GF67" s="64"/>
      <c r="GG67" s="64"/>
      <c r="GH67" s="64"/>
      <c r="GI67" s="64"/>
      <c r="GJ67" s="64"/>
      <c r="GK67" s="64"/>
      <c r="GL67" s="64"/>
      <c r="GM67" s="64"/>
      <c r="GN67" s="64"/>
      <c r="GO67" s="64"/>
      <c r="GP67" s="64"/>
      <c r="GQ67" s="64"/>
      <c r="GR67" s="64"/>
      <c r="GS67" s="64"/>
      <c r="GT67" s="64"/>
      <c r="GU67" s="64"/>
      <c r="GV67" s="64"/>
      <c r="GW67" s="64"/>
      <c r="GX67" s="64"/>
      <c r="GY67" s="64"/>
      <c r="GZ67" s="64"/>
      <c r="HA67" s="64"/>
      <c r="HB67" s="64"/>
      <c r="HC67" s="64"/>
      <c r="HD67" s="64"/>
      <c r="HE67" s="64"/>
      <c r="HF67" s="64"/>
      <c r="HG67" s="64"/>
      <c r="HH67" s="64"/>
    </row>
    <row r="68" spans="1:216" ht="21.75" thickTop="1" thickBot="1" x14ac:dyDescent="0.35">
      <c r="A68" s="111"/>
      <c r="B68" s="87">
        <f>[1]MARCINKOWSKI!B5</f>
        <v>0</v>
      </c>
      <c r="C68" s="88">
        <f>[1]MARCINKOWSKI!C5</f>
        <v>0</v>
      </c>
      <c r="D68" s="89">
        <f t="shared" ref="D68:M81" si="573">COUNTIF($AE68:$UG68,D$2)</f>
        <v>2</v>
      </c>
      <c r="E68" s="90">
        <f t="shared" si="573"/>
        <v>0</v>
      </c>
      <c r="F68" s="90">
        <f t="shared" si="573"/>
        <v>0</v>
      </c>
      <c r="G68" s="91">
        <f t="shared" si="573"/>
        <v>0</v>
      </c>
      <c r="H68" s="91">
        <f t="shared" si="573"/>
        <v>0</v>
      </c>
      <c r="I68" s="91">
        <f t="shared" si="573"/>
        <v>0</v>
      </c>
      <c r="J68" s="91">
        <f t="shared" si="573"/>
        <v>0</v>
      </c>
      <c r="K68" s="91">
        <f t="shared" si="573"/>
        <v>0</v>
      </c>
      <c r="L68" s="92">
        <f t="shared" si="573"/>
        <v>0</v>
      </c>
      <c r="M68" s="93">
        <f t="shared" si="573"/>
        <v>16</v>
      </c>
      <c r="N68" s="94">
        <f t="shared" si="564"/>
        <v>0</v>
      </c>
      <c r="O68" s="95">
        <f t="shared" si="564"/>
        <v>0</v>
      </c>
      <c r="P68" s="95">
        <f t="shared" si="564"/>
        <v>0</v>
      </c>
      <c r="Q68" s="96">
        <f t="shared" si="564"/>
        <v>0</v>
      </c>
      <c r="R68" s="97">
        <f t="shared" si="564"/>
        <v>0</v>
      </c>
      <c r="S68" s="97">
        <f t="shared" si="564"/>
        <v>0</v>
      </c>
      <c r="T68" s="97">
        <f t="shared" si="564"/>
        <v>0</v>
      </c>
      <c r="U68" s="97">
        <f t="shared" si="564"/>
        <v>0</v>
      </c>
      <c r="V68" s="98">
        <f t="shared" si="564"/>
        <v>0</v>
      </c>
      <c r="W68" s="99">
        <f t="shared" si="564"/>
        <v>0</v>
      </c>
      <c r="X68" s="99">
        <f t="shared" si="564"/>
        <v>0</v>
      </c>
      <c r="Y68" s="99">
        <f t="shared" si="564"/>
        <v>0</v>
      </c>
      <c r="Z68" s="99">
        <f t="shared" si="564"/>
        <v>0</v>
      </c>
      <c r="AA68" s="99">
        <f t="shared" si="564"/>
        <v>0</v>
      </c>
      <c r="AB68" s="99">
        <f t="shared" si="564"/>
        <v>0</v>
      </c>
      <c r="AC68" s="99">
        <f t="shared" si="564"/>
        <v>0</v>
      </c>
      <c r="AD68" s="99">
        <f t="shared" ref="X68:AJ81" si="574">COUNTIF($AE68:$UG68,AD$2)</f>
        <v>0</v>
      </c>
      <c r="AE68" s="100">
        <f t="shared" ref="AE68:AE77" si="575">C68-AG68</f>
        <v>0</v>
      </c>
      <c r="AF68" s="101" t="s">
        <v>13</v>
      </c>
      <c r="AG68" s="102">
        <f t="shared" ref="AG68:AG77" si="576">HLOOKUP(AF68,VIENNOISERIES_PRIX,2,FALSE)</f>
        <v>0</v>
      </c>
      <c r="AH68" s="103">
        <f t="shared" ref="AH68:AH76" si="577">AE68-AJ68</f>
        <v>0</v>
      </c>
      <c r="AI68" s="101" t="s">
        <v>13</v>
      </c>
      <c r="AJ68" s="104">
        <f t="shared" ref="AJ68:AJ77" si="578">HLOOKUP(AI68,VIENNOISERIES_PRIX,2,FALSE)</f>
        <v>0</v>
      </c>
      <c r="AK68" s="105">
        <f t="shared" si="212"/>
        <v>0</v>
      </c>
      <c r="AL68" s="101" t="s">
        <v>13</v>
      </c>
      <c r="AM68" s="102">
        <f t="shared" ref="AM68:AM77" si="579">HLOOKUP(AL68,VIENNOISERIES_PRIX,2,FALSE)</f>
        <v>0</v>
      </c>
      <c r="AN68" s="103">
        <f t="shared" ref="AN68:AN77" si="580">AK68-AP68</f>
        <v>0</v>
      </c>
      <c r="AO68" s="101" t="s">
        <v>2</v>
      </c>
      <c r="AP68" s="104">
        <f t="shared" ref="AP68:AP77" si="581">HLOOKUP(AO68,VIENNOISERIES_PRIX,2,FALSE)</f>
        <v>0</v>
      </c>
      <c r="AQ68" s="105">
        <f t="shared" ref="AQ68:AQ77" si="582">AN68-AS68</f>
        <v>0</v>
      </c>
      <c r="AR68" s="101" t="s">
        <v>13</v>
      </c>
      <c r="AS68" s="102">
        <f t="shared" ref="AS68:AS77" si="583">HLOOKUP(AR68,VIENNOISERIES_PRIX,2,FALSE)</f>
        <v>0</v>
      </c>
      <c r="AT68" s="103">
        <f t="shared" ref="AT68:AT77" si="584">AQ68-AV68</f>
        <v>0</v>
      </c>
      <c r="AU68" s="101" t="s">
        <v>2</v>
      </c>
      <c r="AV68" s="104">
        <f t="shared" ref="AV68:AV77" si="585">HLOOKUP(AU68,VIENNOISERIES_PRIX,2,FALSE)</f>
        <v>0</v>
      </c>
      <c r="AW68" s="105">
        <f t="shared" ref="AW68:AW77" si="586">AT68-AY68</f>
        <v>0</v>
      </c>
      <c r="AX68" s="101" t="s">
        <v>13</v>
      </c>
      <c r="AY68" s="102">
        <f t="shared" ref="AY68:BE77" si="587">HLOOKUP(AX68,VIENNOISERIES_PRIX,2,FALSE)</f>
        <v>0</v>
      </c>
      <c r="AZ68" s="103">
        <f t="shared" ref="AZ68:AZ77" si="588">AW68-BB68</f>
        <v>0</v>
      </c>
      <c r="BA68" s="101" t="s">
        <v>13</v>
      </c>
      <c r="BB68" s="104">
        <f t="shared" ref="BB68:BH77" si="589">HLOOKUP(BA68,VIENNOISERIES_PRIX,2,FALSE)</f>
        <v>0</v>
      </c>
      <c r="BC68" s="105">
        <f t="shared" ref="BC68:BC77" si="590">AZ68-BE68</f>
        <v>0</v>
      </c>
      <c r="BD68" s="101" t="s">
        <v>13</v>
      </c>
      <c r="BE68" s="102">
        <f t="shared" si="587"/>
        <v>0</v>
      </c>
      <c r="BF68" s="103">
        <f t="shared" ref="BF68:BF77" si="591">BC68-BH68</f>
        <v>0</v>
      </c>
      <c r="BG68" s="101" t="s">
        <v>13</v>
      </c>
      <c r="BH68" s="104">
        <f t="shared" si="589"/>
        <v>0</v>
      </c>
      <c r="BI68" s="105">
        <f t="shared" ref="BI68:BI77" si="592">BF68-BK68</f>
        <v>0</v>
      </c>
      <c r="BJ68" s="101" t="s">
        <v>13</v>
      </c>
      <c r="BK68" s="102">
        <f t="shared" ref="BK68" si="593">HLOOKUP(BJ68,VIENNOISERIES_PRIX,2,FALSE)</f>
        <v>0</v>
      </c>
      <c r="BL68" s="103">
        <f t="shared" ref="BL68:BL77" si="594">BI68-BN68</f>
        <v>0</v>
      </c>
      <c r="BM68" s="101" t="s">
        <v>13</v>
      </c>
      <c r="BN68" s="104">
        <f t="shared" ref="BN68" si="595">HLOOKUP(BM68,VIENNOISERIES_PRIX,2,FALSE)</f>
        <v>0</v>
      </c>
      <c r="BO68" s="105">
        <f t="shared" ref="BO68:BO77" si="596">BL68-BQ68</f>
        <v>0</v>
      </c>
      <c r="BP68" s="101" t="s">
        <v>13</v>
      </c>
      <c r="BQ68" s="102">
        <f t="shared" ref="BQ68" si="597">HLOOKUP(BP68,VIENNOISERIES_PRIX,2,FALSE)</f>
        <v>0</v>
      </c>
      <c r="BR68" s="103">
        <f t="shared" ref="BR68:BR77" si="598">BO68-BT68</f>
        <v>0</v>
      </c>
      <c r="BS68" s="101" t="s">
        <v>13</v>
      </c>
      <c r="BT68" s="104">
        <f t="shared" ref="BT68" si="599">HLOOKUP(BS68,VIENNOISERIES_PRIX,2,FALSE)</f>
        <v>0</v>
      </c>
      <c r="BU68" s="105">
        <f t="shared" ref="BU68:BU77" si="600">BR68-BW68</f>
        <v>0</v>
      </c>
      <c r="BV68" s="101" t="s">
        <v>13</v>
      </c>
      <c r="BW68" s="102">
        <f t="shared" ref="BW68" si="601">HLOOKUP(BV68,VIENNOISERIES_PRIX,2,FALSE)</f>
        <v>0</v>
      </c>
      <c r="BX68" s="103">
        <f t="shared" ref="BX68:BX77" si="602">BU68-BZ68</f>
        <v>0</v>
      </c>
      <c r="BY68" s="101" t="s">
        <v>13</v>
      </c>
      <c r="BZ68" s="104">
        <f t="shared" ref="BZ68" si="603">HLOOKUP(BY68,VIENNOISERIES_PRIX,2,FALSE)</f>
        <v>0</v>
      </c>
      <c r="CA68" s="105">
        <f t="shared" ref="CA68:CA77" si="604">BX68-CC68</f>
        <v>0</v>
      </c>
      <c r="CB68" s="101" t="s">
        <v>13</v>
      </c>
      <c r="CC68" s="102">
        <f t="shared" ref="CC68" si="605">HLOOKUP(CB68,VIENNOISERIES_PRIX,2,FALSE)</f>
        <v>0</v>
      </c>
      <c r="CD68" s="103">
        <f t="shared" ref="CD68:CD77" si="606">CA68-CF68</f>
        <v>0</v>
      </c>
      <c r="CE68" s="101" t="s">
        <v>13</v>
      </c>
      <c r="CF68" s="104">
        <f t="shared" ref="CF68" si="607">HLOOKUP(CE68,VIENNOISERIES_PRIX,2,FALSE)</f>
        <v>0</v>
      </c>
      <c r="CG68" s="64"/>
      <c r="CH68" s="64"/>
      <c r="CI68" s="64"/>
      <c r="CJ68" s="64"/>
      <c r="CK68" s="64"/>
      <c r="CL68" s="64"/>
      <c r="CM68" s="64"/>
      <c r="CN68" s="64"/>
      <c r="CO68" s="64"/>
      <c r="CP68" s="64"/>
      <c r="CQ68" s="64"/>
      <c r="CR68" s="64"/>
      <c r="CS68" s="64"/>
      <c r="CT68" s="64"/>
      <c r="CU68" s="64"/>
      <c r="CV68" s="64"/>
      <c r="CW68" s="64"/>
      <c r="CX68" s="64"/>
      <c r="CY68" s="64"/>
      <c r="CZ68" s="64"/>
      <c r="DA68" s="64"/>
      <c r="DB68" s="64"/>
      <c r="DC68" s="64"/>
      <c r="DD68" s="64"/>
      <c r="DE68" s="64"/>
      <c r="DF68" s="64"/>
      <c r="DG68" s="64"/>
      <c r="DH68" s="64"/>
      <c r="DI68" s="64"/>
      <c r="DJ68" s="64"/>
      <c r="DK68" s="64"/>
      <c r="DL68" s="64"/>
      <c r="DM68" s="64"/>
      <c r="DN68" s="64"/>
      <c r="DO68" s="64"/>
      <c r="DP68" s="64"/>
      <c r="DQ68" s="64"/>
      <c r="DR68" s="64"/>
      <c r="DS68" s="64"/>
      <c r="DT68" s="64"/>
      <c r="DU68" s="64"/>
      <c r="DV68" s="64"/>
      <c r="DW68" s="64"/>
      <c r="DX68" s="64"/>
      <c r="DY68" s="64"/>
      <c r="DZ68" s="64"/>
      <c r="EA68" s="64"/>
      <c r="EB68" s="64"/>
      <c r="EC68" s="64"/>
      <c r="ED68" s="64"/>
      <c r="EE68" s="64"/>
      <c r="EF68" s="64"/>
      <c r="EG68" s="64"/>
      <c r="EH68" s="64"/>
      <c r="EI68" s="64"/>
      <c r="EJ68" s="64"/>
      <c r="EK68" s="64"/>
      <c r="EL68" s="64"/>
      <c r="EM68" s="64"/>
      <c r="EN68" s="64"/>
      <c r="EO68" s="64"/>
      <c r="EP68" s="64"/>
      <c r="EQ68" s="64"/>
      <c r="ER68" s="64"/>
      <c r="ES68" s="64"/>
      <c r="ET68" s="64"/>
      <c r="EU68" s="64"/>
      <c r="EV68" s="64"/>
      <c r="EW68" s="64"/>
      <c r="EX68" s="64"/>
      <c r="EY68" s="64"/>
      <c r="EZ68" s="64"/>
      <c r="FA68" s="64"/>
      <c r="FB68" s="64"/>
      <c r="FC68" s="64"/>
      <c r="FD68" s="64"/>
      <c r="FE68" s="64"/>
      <c r="FF68" s="64"/>
      <c r="FG68" s="64"/>
      <c r="FH68" s="64"/>
      <c r="FI68" s="64"/>
      <c r="FJ68" s="64"/>
      <c r="FK68" s="64"/>
      <c r="FL68" s="64"/>
      <c r="FM68" s="64"/>
      <c r="FN68" s="64"/>
      <c r="FO68" s="64"/>
      <c r="FP68" s="64"/>
      <c r="FQ68" s="64"/>
      <c r="FR68" s="64"/>
      <c r="FS68" s="64"/>
      <c r="FT68" s="64"/>
      <c r="FU68" s="64"/>
      <c r="FV68" s="64"/>
      <c r="FW68" s="64"/>
      <c r="FX68" s="64"/>
      <c r="FY68" s="64"/>
      <c r="FZ68" s="64"/>
      <c r="GA68" s="64"/>
      <c r="GB68" s="64"/>
      <c r="GC68" s="64"/>
      <c r="GD68" s="64"/>
      <c r="GE68" s="64"/>
      <c r="GF68" s="64"/>
      <c r="GG68" s="64"/>
      <c r="GH68" s="64"/>
      <c r="GI68" s="64"/>
      <c r="GJ68" s="64"/>
      <c r="GK68" s="64"/>
      <c r="GL68" s="64"/>
      <c r="GM68" s="64"/>
      <c r="GN68" s="64"/>
      <c r="GO68" s="64"/>
      <c r="GP68" s="64"/>
      <c r="GQ68" s="64"/>
      <c r="GR68" s="64"/>
      <c r="GS68" s="64"/>
      <c r="GT68" s="64"/>
      <c r="GU68" s="64"/>
      <c r="GV68" s="64"/>
      <c r="GW68" s="64"/>
      <c r="GX68" s="64"/>
      <c r="GY68" s="64"/>
      <c r="GZ68" s="64"/>
      <c r="HA68" s="64"/>
      <c r="HB68" s="64"/>
      <c r="HC68" s="64"/>
      <c r="HD68" s="64"/>
      <c r="HE68" s="64"/>
      <c r="HF68" s="64"/>
      <c r="HG68" s="64"/>
      <c r="HH68" s="64"/>
    </row>
    <row r="69" spans="1:216" ht="21.75" thickTop="1" thickBot="1" x14ac:dyDescent="0.35">
      <c r="A69" s="111"/>
      <c r="B69" s="87">
        <f>'[1]MEURIOT Thomas'!B5</f>
        <v>43516</v>
      </c>
      <c r="C69" s="88">
        <f>'[1]MEURIOT Thomas'!C5</f>
        <v>9</v>
      </c>
      <c r="D69" s="89">
        <f t="shared" si="573"/>
        <v>2</v>
      </c>
      <c r="E69" s="90">
        <f t="shared" si="573"/>
        <v>0</v>
      </c>
      <c r="F69" s="90">
        <f t="shared" si="573"/>
        <v>0</v>
      </c>
      <c r="G69" s="91">
        <f t="shared" si="573"/>
        <v>0</v>
      </c>
      <c r="H69" s="91">
        <f t="shared" si="573"/>
        <v>0</v>
      </c>
      <c r="I69" s="91">
        <f t="shared" si="573"/>
        <v>0</v>
      </c>
      <c r="J69" s="91">
        <f t="shared" si="573"/>
        <v>0</v>
      </c>
      <c r="K69" s="91">
        <f t="shared" si="573"/>
        <v>0</v>
      </c>
      <c r="L69" s="92">
        <f t="shared" si="573"/>
        <v>0</v>
      </c>
      <c r="M69" s="93">
        <f t="shared" si="573"/>
        <v>14</v>
      </c>
      <c r="N69" s="94">
        <f t="shared" si="564"/>
        <v>0</v>
      </c>
      <c r="O69" s="95">
        <f t="shared" si="564"/>
        <v>0</v>
      </c>
      <c r="P69" s="95">
        <f t="shared" si="564"/>
        <v>2</v>
      </c>
      <c r="Q69" s="96">
        <f t="shared" si="564"/>
        <v>0</v>
      </c>
      <c r="R69" s="97">
        <f t="shared" si="564"/>
        <v>0</v>
      </c>
      <c r="S69" s="97">
        <f t="shared" si="564"/>
        <v>0</v>
      </c>
      <c r="T69" s="97">
        <f t="shared" si="564"/>
        <v>0</v>
      </c>
      <c r="U69" s="97">
        <f t="shared" si="564"/>
        <v>0</v>
      </c>
      <c r="V69" s="98">
        <f t="shared" si="564"/>
        <v>0</v>
      </c>
      <c r="W69" s="99">
        <f t="shared" si="564"/>
        <v>0</v>
      </c>
      <c r="X69" s="99">
        <f t="shared" si="574"/>
        <v>0</v>
      </c>
      <c r="Y69" s="99">
        <f t="shared" si="574"/>
        <v>0</v>
      </c>
      <c r="Z69" s="99">
        <f t="shared" si="574"/>
        <v>0</v>
      </c>
      <c r="AA69" s="99">
        <f t="shared" si="574"/>
        <v>0</v>
      </c>
      <c r="AB69" s="99">
        <f t="shared" si="574"/>
        <v>0</v>
      </c>
      <c r="AC69" s="99">
        <f t="shared" si="574"/>
        <v>0</v>
      </c>
      <c r="AD69" s="99">
        <f t="shared" si="574"/>
        <v>0</v>
      </c>
      <c r="AE69" s="100">
        <f t="shared" si="575"/>
        <v>9</v>
      </c>
      <c r="AF69" s="101" t="s">
        <v>13</v>
      </c>
      <c r="AG69" s="102">
        <f t="shared" si="576"/>
        <v>0</v>
      </c>
      <c r="AH69" s="103">
        <f t="shared" si="577"/>
        <v>9</v>
      </c>
      <c r="AI69" s="101" t="s">
        <v>13</v>
      </c>
      <c r="AJ69" s="104">
        <f t="shared" si="578"/>
        <v>0</v>
      </c>
      <c r="AK69" s="105">
        <f t="shared" si="212"/>
        <v>9</v>
      </c>
      <c r="AL69" s="101" t="s">
        <v>13</v>
      </c>
      <c r="AM69" s="102">
        <f t="shared" si="579"/>
        <v>0</v>
      </c>
      <c r="AN69" s="103">
        <f t="shared" si="580"/>
        <v>9</v>
      </c>
      <c r="AO69" s="101" t="s">
        <v>2</v>
      </c>
      <c r="AP69" s="104">
        <f t="shared" si="581"/>
        <v>0</v>
      </c>
      <c r="AQ69" s="105">
        <f t="shared" si="582"/>
        <v>6.35</v>
      </c>
      <c r="AR69" s="101" t="s">
        <v>15</v>
      </c>
      <c r="AS69" s="102">
        <f t="shared" si="583"/>
        <v>2.65</v>
      </c>
      <c r="AT69" s="103">
        <f t="shared" si="584"/>
        <v>6.35</v>
      </c>
      <c r="AU69" s="101" t="s">
        <v>2</v>
      </c>
      <c r="AV69" s="104">
        <f t="shared" si="585"/>
        <v>0</v>
      </c>
      <c r="AW69" s="105">
        <f t="shared" si="586"/>
        <v>6.35</v>
      </c>
      <c r="AX69" s="101" t="s">
        <v>13</v>
      </c>
      <c r="AY69" s="102">
        <f t="shared" si="587"/>
        <v>0</v>
      </c>
      <c r="AZ69" s="103">
        <f t="shared" si="588"/>
        <v>3.6999999999999997</v>
      </c>
      <c r="BA69" s="101" t="s">
        <v>15</v>
      </c>
      <c r="BB69" s="104">
        <f t="shared" si="589"/>
        <v>2.65</v>
      </c>
      <c r="BC69" s="105">
        <f t="shared" si="590"/>
        <v>3.6999999999999997</v>
      </c>
      <c r="BD69" s="101" t="s">
        <v>13</v>
      </c>
      <c r="BE69" s="102">
        <f t="shared" si="587"/>
        <v>0</v>
      </c>
      <c r="BF69" s="103">
        <f t="shared" si="591"/>
        <v>3.6999999999999997</v>
      </c>
      <c r="BG69" s="101" t="s">
        <v>13</v>
      </c>
      <c r="BH69" s="104">
        <f t="shared" si="589"/>
        <v>0</v>
      </c>
      <c r="BI69" s="105">
        <f t="shared" si="592"/>
        <v>3.6999999999999997</v>
      </c>
      <c r="BJ69" s="101" t="s">
        <v>13</v>
      </c>
      <c r="BK69" s="102">
        <f t="shared" ref="BK69" si="608">HLOOKUP(BJ69,VIENNOISERIES_PRIX,2,FALSE)</f>
        <v>0</v>
      </c>
      <c r="BL69" s="103">
        <f t="shared" si="594"/>
        <v>3.6999999999999997</v>
      </c>
      <c r="BM69" s="101" t="s">
        <v>13</v>
      </c>
      <c r="BN69" s="104">
        <f t="shared" ref="BN69" si="609">HLOOKUP(BM69,VIENNOISERIES_PRIX,2,FALSE)</f>
        <v>0</v>
      </c>
      <c r="BO69" s="105">
        <f t="shared" si="596"/>
        <v>3.6999999999999997</v>
      </c>
      <c r="BP69" s="101" t="s">
        <v>13</v>
      </c>
      <c r="BQ69" s="102">
        <f t="shared" ref="BQ69" si="610">HLOOKUP(BP69,VIENNOISERIES_PRIX,2,FALSE)</f>
        <v>0</v>
      </c>
      <c r="BR69" s="103">
        <f t="shared" si="598"/>
        <v>3.6999999999999997</v>
      </c>
      <c r="BS69" s="101" t="s">
        <v>13</v>
      </c>
      <c r="BT69" s="104">
        <f t="shared" ref="BT69" si="611">HLOOKUP(BS69,VIENNOISERIES_PRIX,2,FALSE)</f>
        <v>0</v>
      </c>
      <c r="BU69" s="105">
        <f t="shared" si="600"/>
        <v>3.6999999999999997</v>
      </c>
      <c r="BV69" s="101" t="s">
        <v>13</v>
      </c>
      <c r="BW69" s="102">
        <f t="shared" ref="BW69" si="612">HLOOKUP(BV69,VIENNOISERIES_PRIX,2,FALSE)</f>
        <v>0</v>
      </c>
      <c r="BX69" s="103">
        <f t="shared" si="602"/>
        <v>3.6999999999999997</v>
      </c>
      <c r="BY69" s="101" t="s">
        <v>13</v>
      </c>
      <c r="BZ69" s="104">
        <f t="shared" ref="BZ69" si="613">HLOOKUP(BY69,VIENNOISERIES_PRIX,2,FALSE)</f>
        <v>0</v>
      </c>
      <c r="CA69" s="105">
        <f t="shared" si="604"/>
        <v>3.6999999999999997</v>
      </c>
      <c r="CB69" s="101" t="s">
        <v>13</v>
      </c>
      <c r="CC69" s="102">
        <f t="shared" ref="CC69" si="614">HLOOKUP(CB69,VIENNOISERIES_PRIX,2,FALSE)</f>
        <v>0</v>
      </c>
      <c r="CD69" s="103">
        <f t="shared" si="606"/>
        <v>3.6999999999999997</v>
      </c>
      <c r="CE69" s="101" t="s">
        <v>13</v>
      </c>
      <c r="CF69" s="104">
        <f t="shared" ref="CF69" si="615">HLOOKUP(CE69,VIENNOISERIES_PRIX,2,FALSE)</f>
        <v>0</v>
      </c>
      <c r="CG69" s="64"/>
      <c r="CH69" s="64"/>
      <c r="CI69" s="64"/>
      <c r="CJ69" s="64"/>
      <c r="CK69" s="64"/>
      <c r="CL69" s="64"/>
      <c r="CM69" s="64"/>
      <c r="CN69" s="64"/>
      <c r="CO69" s="64"/>
      <c r="CP69" s="64"/>
      <c r="CQ69" s="64"/>
      <c r="CR69" s="64"/>
      <c r="CS69" s="64"/>
      <c r="CT69" s="64"/>
      <c r="CU69" s="64"/>
      <c r="CV69" s="64"/>
      <c r="CW69" s="64"/>
      <c r="CX69" s="64"/>
      <c r="CY69" s="64"/>
      <c r="CZ69" s="64"/>
      <c r="DA69" s="64"/>
      <c r="DB69" s="64"/>
      <c r="DC69" s="64"/>
      <c r="DD69" s="64"/>
      <c r="DE69" s="64"/>
      <c r="DF69" s="64"/>
      <c r="DG69" s="64"/>
      <c r="DH69" s="64"/>
      <c r="DI69" s="64"/>
      <c r="DJ69" s="64"/>
      <c r="DK69" s="64"/>
      <c r="DL69" s="64"/>
      <c r="DM69" s="64"/>
      <c r="DN69" s="64"/>
      <c r="DO69" s="64"/>
      <c r="DP69" s="64"/>
      <c r="DQ69" s="64"/>
      <c r="DR69" s="64"/>
      <c r="DS69" s="64"/>
      <c r="DT69" s="64"/>
      <c r="DU69" s="64"/>
      <c r="DV69" s="64"/>
      <c r="DW69" s="64"/>
      <c r="DX69" s="64"/>
      <c r="DY69" s="64"/>
      <c r="DZ69" s="64"/>
      <c r="EA69" s="64"/>
      <c r="EB69" s="64"/>
      <c r="EC69" s="64"/>
      <c r="ED69" s="64"/>
      <c r="EE69" s="64"/>
      <c r="EF69" s="64"/>
      <c r="EG69" s="64"/>
      <c r="EH69" s="64"/>
      <c r="EI69" s="64"/>
      <c r="EJ69" s="64"/>
      <c r="EK69" s="64"/>
      <c r="EL69" s="64"/>
      <c r="EM69" s="64"/>
      <c r="EN69" s="64"/>
      <c r="EO69" s="64"/>
      <c r="EP69" s="64"/>
      <c r="EQ69" s="64"/>
      <c r="ER69" s="64"/>
      <c r="ES69" s="64"/>
      <c r="ET69" s="64"/>
      <c r="EU69" s="64"/>
      <c r="EV69" s="64"/>
      <c r="EW69" s="64"/>
      <c r="EX69" s="64"/>
      <c r="EY69" s="64"/>
      <c r="EZ69" s="64"/>
      <c r="FA69" s="64"/>
      <c r="FB69" s="64"/>
      <c r="FC69" s="64"/>
      <c r="FD69" s="64"/>
      <c r="FE69" s="64"/>
      <c r="FF69" s="64"/>
      <c r="FG69" s="64"/>
      <c r="FH69" s="64"/>
      <c r="FI69" s="64"/>
      <c r="FJ69" s="64"/>
      <c r="FK69" s="64"/>
      <c r="FL69" s="64"/>
      <c r="FM69" s="64"/>
      <c r="FN69" s="64"/>
      <c r="FO69" s="64"/>
      <c r="FP69" s="64"/>
      <c r="FQ69" s="64"/>
      <c r="FR69" s="64"/>
      <c r="FS69" s="64"/>
      <c r="FT69" s="64"/>
      <c r="FU69" s="64"/>
      <c r="FV69" s="64"/>
      <c r="FW69" s="64"/>
      <c r="FX69" s="64"/>
      <c r="FY69" s="64"/>
      <c r="FZ69" s="64"/>
      <c r="GA69" s="64"/>
      <c r="GB69" s="64"/>
      <c r="GC69" s="64"/>
      <c r="GD69" s="64"/>
      <c r="GE69" s="64"/>
      <c r="GF69" s="64"/>
      <c r="GG69" s="64"/>
      <c r="GH69" s="64"/>
      <c r="GI69" s="64"/>
      <c r="GJ69" s="64"/>
      <c r="GK69" s="64"/>
      <c r="GL69" s="64"/>
      <c r="GM69" s="64"/>
      <c r="GN69" s="64"/>
      <c r="GO69" s="64"/>
      <c r="GP69" s="64"/>
      <c r="GQ69" s="64"/>
      <c r="GR69" s="64"/>
      <c r="GS69" s="64"/>
      <c r="GT69" s="64"/>
      <c r="GU69" s="64"/>
      <c r="GV69" s="64"/>
      <c r="GW69" s="64"/>
      <c r="GX69" s="64"/>
      <c r="GY69" s="64"/>
      <c r="GZ69" s="64"/>
      <c r="HA69" s="64"/>
      <c r="HB69" s="64"/>
      <c r="HC69" s="64"/>
      <c r="HD69" s="64"/>
      <c r="HE69" s="64"/>
      <c r="HF69" s="64"/>
      <c r="HG69" s="64"/>
      <c r="HH69" s="64"/>
    </row>
    <row r="70" spans="1:216" ht="21.75" thickTop="1" thickBot="1" x14ac:dyDescent="0.35">
      <c r="A70" s="111"/>
      <c r="B70" s="87">
        <f>[1]PIALAT!B5</f>
        <v>0</v>
      </c>
      <c r="C70" s="88">
        <f>[1]PIALAT!C5</f>
        <v>0</v>
      </c>
      <c r="D70" s="89">
        <f t="shared" si="573"/>
        <v>2</v>
      </c>
      <c r="E70" s="90">
        <f t="shared" si="573"/>
        <v>0</v>
      </c>
      <c r="F70" s="90">
        <f t="shared" si="573"/>
        <v>0</v>
      </c>
      <c r="G70" s="91">
        <f t="shared" si="573"/>
        <v>0</v>
      </c>
      <c r="H70" s="91">
        <f t="shared" si="573"/>
        <v>0</v>
      </c>
      <c r="I70" s="91">
        <f t="shared" si="573"/>
        <v>0</v>
      </c>
      <c r="J70" s="91">
        <f t="shared" si="573"/>
        <v>0</v>
      </c>
      <c r="K70" s="91">
        <f t="shared" si="573"/>
        <v>0</v>
      </c>
      <c r="L70" s="92">
        <f t="shared" si="573"/>
        <v>0</v>
      </c>
      <c r="M70" s="93">
        <f t="shared" si="573"/>
        <v>16</v>
      </c>
      <c r="N70" s="94">
        <f t="shared" si="564"/>
        <v>0</v>
      </c>
      <c r="O70" s="95">
        <f t="shared" si="564"/>
        <v>0</v>
      </c>
      <c r="P70" s="95">
        <f t="shared" si="564"/>
        <v>0</v>
      </c>
      <c r="Q70" s="96">
        <f t="shared" si="564"/>
        <v>0</v>
      </c>
      <c r="R70" s="97">
        <f t="shared" si="564"/>
        <v>0</v>
      </c>
      <c r="S70" s="97">
        <f t="shared" si="564"/>
        <v>0</v>
      </c>
      <c r="T70" s="97">
        <f t="shared" si="564"/>
        <v>0</v>
      </c>
      <c r="U70" s="97">
        <f t="shared" si="564"/>
        <v>0</v>
      </c>
      <c r="V70" s="98">
        <f t="shared" si="564"/>
        <v>0</v>
      </c>
      <c r="W70" s="99">
        <f t="shared" si="564"/>
        <v>0</v>
      </c>
      <c r="X70" s="99">
        <f t="shared" si="574"/>
        <v>0</v>
      </c>
      <c r="Y70" s="99">
        <f t="shared" si="574"/>
        <v>0</v>
      </c>
      <c r="Z70" s="99">
        <f t="shared" si="574"/>
        <v>0</v>
      </c>
      <c r="AA70" s="99">
        <f t="shared" si="574"/>
        <v>0</v>
      </c>
      <c r="AB70" s="99">
        <f t="shared" si="574"/>
        <v>0</v>
      </c>
      <c r="AC70" s="99">
        <f t="shared" si="574"/>
        <v>0</v>
      </c>
      <c r="AD70" s="99">
        <f t="shared" si="574"/>
        <v>0</v>
      </c>
      <c r="AE70" s="100">
        <f t="shared" si="575"/>
        <v>0</v>
      </c>
      <c r="AF70" s="101" t="s">
        <v>13</v>
      </c>
      <c r="AG70" s="102">
        <f t="shared" si="576"/>
        <v>0</v>
      </c>
      <c r="AH70" s="103">
        <f t="shared" si="577"/>
        <v>0</v>
      </c>
      <c r="AI70" s="101" t="s">
        <v>13</v>
      </c>
      <c r="AJ70" s="104">
        <f t="shared" si="578"/>
        <v>0</v>
      </c>
      <c r="AK70" s="105">
        <f t="shared" si="212"/>
        <v>0</v>
      </c>
      <c r="AL70" s="101" t="s">
        <v>13</v>
      </c>
      <c r="AM70" s="102">
        <f t="shared" si="579"/>
        <v>0</v>
      </c>
      <c r="AN70" s="103">
        <f t="shared" si="580"/>
        <v>0</v>
      </c>
      <c r="AO70" s="101" t="s">
        <v>2</v>
      </c>
      <c r="AP70" s="104">
        <f t="shared" si="581"/>
        <v>0</v>
      </c>
      <c r="AQ70" s="105">
        <f t="shared" si="582"/>
        <v>0</v>
      </c>
      <c r="AR70" s="101" t="s">
        <v>13</v>
      </c>
      <c r="AS70" s="102">
        <f t="shared" si="583"/>
        <v>0</v>
      </c>
      <c r="AT70" s="103">
        <f t="shared" si="584"/>
        <v>0</v>
      </c>
      <c r="AU70" s="101" t="s">
        <v>2</v>
      </c>
      <c r="AV70" s="104">
        <f t="shared" si="585"/>
        <v>0</v>
      </c>
      <c r="AW70" s="105">
        <f t="shared" si="586"/>
        <v>0</v>
      </c>
      <c r="AX70" s="101" t="s">
        <v>13</v>
      </c>
      <c r="AY70" s="102">
        <f t="shared" si="587"/>
        <v>0</v>
      </c>
      <c r="AZ70" s="103">
        <f t="shared" si="588"/>
        <v>0</v>
      </c>
      <c r="BA70" s="101" t="s">
        <v>13</v>
      </c>
      <c r="BB70" s="104">
        <f t="shared" si="589"/>
        <v>0</v>
      </c>
      <c r="BC70" s="105">
        <f t="shared" si="590"/>
        <v>0</v>
      </c>
      <c r="BD70" s="101" t="s">
        <v>13</v>
      </c>
      <c r="BE70" s="102">
        <f t="shared" si="587"/>
        <v>0</v>
      </c>
      <c r="BF70" s="103">
        <f t="shared" si="591"/>
        <v>0</v>
      </c>
      <c r="BG70" s="101" t="s">
        <v>13</v>
      </c>
      <c r="BH70" s="104">
        <f t="shared" si="589"/>
        <v>0</v>
      </c>
      <c r="BI70" s="105">
        <f t="shared" si="592"/>
        <v>0</v>
      </c>
      <c r="BJ70" s="101" t="s">
        <v>13</v>
      </c>
      <c r="BK70" s="102">
        <f t="shared" ref="BK70" si="616">HLOOKUP(BJ70,VIENNOISERIES_PRIX,2,FALSE)</f>
        <v>0</v>
      </c>
      <c r="BL70" s="103">
        <f t="shared" si="594"/>
        <v>0</v>
      </c>
      <c r="BM70" s="101" t="s">
        <v>13</v>
      </c>
      <c r="BN70" s="104">
        <f t="shared" ref="BN70" si="617">HLOOKUP(BM70,VIENNOISERIES_PRIX,2,FALSE)</f>
        <v>0</v>
      </c>
      <c r="BO70" s="105">
        <f t="shared" si="596"/>
        <v>0</v>
      </c>
      <c r="BP70" s="101" t="s">
        <v>13</v>
      </c>
      <c r="BQ70" s="102">
        <f t="shared" ref="BQ70" si="618">HLOOKUP(BP70,VIENNOISERIES_PRIX,2,FALSE)</f>
        <v>0</v>
      </c>
      <c r="BR70" s="103">
        <f t="shared" si="598"/>
        <v>0</v>
      </c>
      <c r="BS70" s="101" t="s">
        <v>13</v>
      </c>
      <c r="BT70" s="104">
        <f t="shared" ref="BT70" si="619">HLOOKUP(BS70,VIENNOISERIES_PRIX,2,FALSE)</f>
        <v>0</v>
      </c>
      <c r="BU70" s="105">
        <f t="shared" si="600"/>
        <v>0</v>
      </c>
      <c r="BV70" s="101" t="s">
        <v>13</v>
      </c>
      <c r="BW70" s="102">
        <f t="shared" ref="BW70" si="620">HLOOKUP(BV70,VIENNOISERIES_PRIX,2,FALSE)</f>
        <v>0</v>
      </c>
      <c r="BX70" s="103">
        <f t="shared" si="602"/>
        <v>0</v>
      </c>
      <c r="BY70" s="101" t="s">
        <v>13</v>
      </c>
      <c r="BZ70" s="104">
        <f t="shared" ref="BZ70" si="621">HLOOKUP(BY70,VIENNOISERIES_PRIX,2,FALSE)</f>
        <v>0</v>
      </c>
      <c r="CA70" s="105">
        <f t="shared" si="604"/>
        <v>0</v>
      </c>
      <c r="CB70" s="101" t="s">
        <v>13</v>
      </c>
      <c r="CC70" s="102">
        <f t="shared" ref="CC70" si="622">HLOOKUP(CB70,VIENNOISERIES_PRIX,2,FALSE)</f>
        <v>0</v>
      </c>
      <c r="CD70" s="103">
        <f t="shared" si="606"/>
        <v>0</v>
      </c>
      <c r="CE70" s="101" t="s">
        <v>13</v>
      </c>
      <c r="CF70" s="104">
        <f t="shared" ref="CF70" si="623">HLOOKUP(CE70,VIENNOISERIES_PRIX,2,FALSE)</f>
        <v>0</v>
      </c>
      <c r="CG70" s="64"/>
      <c r="CH70" s="64"/>
      <c r="CI70" s="64"/>
      <c r="CJ70" s="64"/>
      <c r="CK70" s="64"/>
      <c r="CL70" s="64"/>
      <c r="CM70" s="64"/>
      <c r="CN70" s="64"/>
      <c r="CO70" s="64"/>
      <c r="CP70" s="64"/>
      <c r="CQ70" s="64"/>
      <c r="CR70" s="64"/>
      <c r="CS70" s="64"/>
      <c r="CT70" s="64"/>
      <c r="CU70" s="64"/>
      <c r="CV70" s="64"/>
      <c r="CW70" s="64"/>
      <c r="CX70" s="64"/>
      <c r="CY70" s="64"/>
      <c r="CZ70" s="64"/>
      <c r="DA70" s="64"/>
      <c r="DB70" s="64"/>
      <c r="DC70" s="64"/>
      <c r="DD70" s="64"/>
      <c r="DE70" s="64"/>
      <c r="DF70" s="64"/>
      <c r="DG70" s="64"/>
      <c r="DH70" s="64"/>
      <c r="DI70" s="64"/>
      <c r="DJ70" s="64"/>
      <c r="DK70" s="64"/>
      <c r="DL70" s="64"/>
      <c r="DM70" s="64"/>
      <c r="DN70" s="64"/>
      <c r="DO70" s="64"/>
      <c r="DP70" s="64"/>
      <c r="DQ70" s="64"/>
      <c r="DR70" s="64"/>
      <c r="DS70" s="64"/>
      <c r="DT70" s="64"/>
      <c r="DU70" s="64"/>
      <c r="DV70" s="64"/>
      <c r="DW70" s="64"/>
      <c r="DX70" s="64"/>
      <c r="DY70" s="64"/>
      <c r="DZ70" s="64"/>
      <c r="EA70" s="64"/>
      <c r="EB70" s="64"/>
      <c r="EC70" s="64"/>
      <c r="ED70" s="64"/>
      <c r="EE70" s="64"/>
      <c r="EF70" s="64"/>
      <c r="EG70" s="64"/>
      <c r="EH70" s="64"/>
      <c r="EI70" s="64"/>
      <c r="EJ70" s="64"/>
      <c r="EK70" s="64"/>
      <c r="EL70" s="64"/>
      <c r="EM70" s="64"/>
      <c r="EN70" s="64"/>
      <c r="EO70" s="64"/>
      <c r="EP70" s="64"/>
      <c r="EQ70" s="64"/>
      <c r="ER70" s="64"/>
      <c r="ES70" s="64"/>
      <c r="ET70" s="64"/>
      <c r="EU70" s="64"/>
      <c r="EV70" s="64"/>
      <c r="EW70" s="64"/>
      <c r="EX70" s="64"/>
      <c r="EY70" s="64"/>
      <c r="EZ70" s="64"/>
      <c r="FA70" s="64"/>
      <c r="FB70" s="64"/>
      <c r="FC70" s="64"/>
      <c r="FD70" s="64"/>
      <c r="FE70" s="64"/>
      <c r="FF70" s="64"/>
      <c r="FG70" s="64"/>
      <c r="FH70" s="64"/>
      <c r="FI70" s="64"/>
      <c r="FJ70" s="64"/>
      <c r="FK70" s="64"/>
      <c r="FL70" s="64"/>
      <c r="FM70" s="64"/>
      <c r="FN70" s="64"/>
      <c r="FO70" s="64"/>
      <c r="FP70" s="64"/>
      <c r="FQ70" s="64"/>
      <c r="FR70" s="64"/>
      <c r="FS70" s="64"/>
      <c r="FT70" s="64"/>
      <c r="FU70" s="64"/>
      <c r="FV70" s="64"/>
      <c r="FW70" s="64"/>
      <c r="FX70" s="64"/>
      <c r="FY70" s="64"/>
      <c r="FZ70" s="64"/>
      <c r="GA70" s="64"/>
      <c r="GB70" s="64"/>
      <c r="GC70" s="64"/>
      <c r="GD70" s="64"/>
      <c r="GE70" s="64"/>
      <c r="GF70" s="64"/>
      <c r="GG70" s="64"/>
      <c r="GH70" s="64"/>
      <c r="GI70" s="64"/>
      <c r="GJ70" s="64"/>
      <c r="GK70" s="64"/>
      <c r="GL70" s="64"/>
      <c r="GM70" s="64"/>
      <c r="GN70" s="64"/>
      <c r="GO70" s="64"/>
      <c r="GP70" s="64"/>
      <c r="GQ70" s="64"/>
      <c r="GR70" s="64"/>
      <c r="GS70" s="64"/>
      <c r="GT70" s="64"/>
      <c r="GU70" s="64"/>
      <c r="GV70" s="64"/>
      <c r="GW70" s="64"/>
      <c r="GX70" s="64"/>
      <c r="GY70" s="64"/>
      <c r="GZ70" s="64"/>
      <c r="HA70" s="64"/>
      <c r="HB70" s="64"/>
      <c r="HC70" s="64"/>
      <c r="HD70" s="64"/>
      <c r="HE70" s="64"/>
      <c r="HF70" s="64"/>
      <c r="HG70" s="64"/>
      <c r="HH70" s="64"/>
    </row>
    <row r="71" spans="1:216" ht="21.75" thickTop="1" thickBot="1" x14ac:dyDescent="0.35">
      <c r="A71" s="112"/>
      <c r="B71" s="113"/>
      <c r="C71" s="88">
        <v>0</v>
      </c>
      <c r="D71" s="89">
        <f t="shared" si="573"/>
        <v>2</v>
      </c>
      <c r="E71" s="90">
        <f t="shared" si="573"/>
        <v>0</v>
      </c>
      <c r="F71" s="90">
        <f>COUNTIF($AE71:$UG71,F$2)</f>
        <v>0</v>
      </c>
      <c r="G71" s="91">
        <f t="shared" si="573"/>
        <v>0</v>
      </c>
      <c r="H71" s="91">
        <f t="shared" si="573"/>
        <v>0</v>
      </c>
      <c r="I71" s="91">
        <f t="shared" si="573"/>
        <v>0</v>
      </c>
      <c r="J71" s="91">
        <f t="shared" si="573"/>
        <v>0</v>
      </c>
      <c r="K71" s="91">
        <f t="shared" si="573"/>
        <v>0</v>
      </c>
      <c r="L71" s="92">
        <f t="shared" si="573"/>
        <v>0</v>
      </c>
      <c r="M71" s="93">
        <f t="shared" si="573"/>
        <v>16</v>
      </c>
      <c r="N71" s="94">
        <f t="shared" si="564"/>
        <v>0</v>
      </c>
      <c r="O71" s="95">
        <f t="shared" si="564"/>
        <v>0</v>
      </c>
      <c r="P71" s="95">
        <f t="shared" si="564"/>
        <v>0</v>
      </c>
      <c r="Q71" s="96">
        <f t="shared" si="564"/>
        <v>0</v>
      </c>
      <c r="R71" s="97">
        <f t="shared" si="564"/>
        <v>0</v>
      </c>
      <c r="S71" s="97">
        <f t="shared" si="564"/>
        <v>0</v>
      </c>
      <c r="T71" s="97">
        <f t="shared" si="564"/>
        <v>0</v>
      </c>
      <c r="U71" s="97">
        <f t="shared" si="564"/>
        <v>0</v>
      </c>
      <c r="V71" s="98">
        <f t="shared" si="564"/>
        <v>0</v>
      </c>
      <c r="W71" s="99">
        <f t="shared" si="564"/>
        <v>0</v>
      </c>
      <c r="X71" s="99">
        <f t="shared" si="574"/>
        <v>0</v>
      </c>
      <c r="Y71" s="99">
        <f t="shared" si="574"/>
        <v>0</v>
      </c>
      <c r="Z71" s="99">
        <f t="shared" si="574"/>
        <v>0</v>
      </c>
      <c r="AA71" s="99">
        <f t="shared" si="574"/>
        <v>0</v>
      </c>
      <c r="AB71" s="99">
        <f t="shared" si="574"/>
        <v>0</v>
      </c>
      <c r="AC71" s="99">
        <f t="shared" si="574"/>
        <v>0</v>
      </c>
      <c r="AD71" s="99">
        <f t="shared" si="574"/>
        <v>0</v>
      </c>
      <c r="AE71" s="100">
        <f t="shared" si="575"/>
        <v>0</v>
      </c>
      <c r="AF71" s="101" t="s">
        <v>13</v>
      </c>
      <c r="AG71" s="102">
        <f t="shared" si="576"/>
        <v>0</v>
      </c>
      <c r="AH71" s="103">
        <f t="shared" si="577"/>
        <v>0</v>
      </c>
      <c r="AI71" s="101" t="s">
        <v>13</v>
      </c>
      <c r="AJ71" s="104">
        <f t="shared" si="578"/>
        <v>0</v>
      </c>
      <c r="AK71" s="105">
        <f t="shared" si="212"/>
        <v>0</v>
      </c>
      <c r="AL71" s="101" t="s">
        <v>13</v>
      </c>
      <c r="AM71" s="102">
        <f t="shared" si="579"/>
        <v>0</v>
      </c>
      <c r="AN71" s="103">
        <f t="shared" si="580"/>
        <v>0</v>
      </c>
      <c r="AO71" s="101" t="s">
        <v>2</v>
      </c>
      <c r="AP71" s="104">
        <f t="shared" si="581"/>
        <v>0</v>
      </c>
      <c r="AQ71" s="105">
        <f t="shared" si="582"/>
        <v>0</v>
      </c>
      <c r="AR71" s="101" t="s">
        <v>13</v>
      </c>
      <c r="AS71" s="102">
        <f t="shared" si="583"/>
        <v>0</v>
      </c>
      <c r="AT71" s="103">
        <f t="shared" si="584"/>
        <v>0</v>
      </c>
      <c r="AU71" s="101" t="s">
        <v>2</v>
      </c>
      <c r="AV71" s="104">
        <f t="shared" si="585"/>
        <v>0</v>
      </c>
      <c r="AW71" s="105">
        <f t="shared" si="586"/>
        <v>0</v>
      </c>
      <c r="AX71" s="101" t="s">
        <v>13</v>
      </c>
      <c r="AY71" s="102">
        <f t="shared" si="587"/>
        <v>0</v>
      </c>
      <c r="AZ71" s="103">
        <f t="shared" si="588"/>
        <v>0</v>
      </c>
      <c r="BA71" s="101" t="s">
        <v>13</v>
      </c>
      <c r="BB71" s="104">
        <f t="shared" si="589"/>
        <v>0</v>
      </c>
      <c r="BC71" s="105">
        <f t="shared" si="590"/>
        <v>0</v>
      </c>
      <c r="BD71" s="101" t="s">
        <v>13</v>
      </c>
      <c r="BE71" s="102">
        <f t="shared" si="587"/>
        <v>0</v>
      </c>
      <c r="BF71" s="103">
        <f t="shared" si="591"/>
        <v>0</v>
      </c>
      <c r="BG71" s="101" t="s">
        <v>13</v>
      </c>
      <c r="BH71" s="104">
        <f t="shared" si="589"/>
        <v>0</v>
      </c>
      <c r="BI71" s="105">
        <f t="shared" si="592"/>
        <v>0</v>
      </c>
      <c r="BJ71" s="101" t="s">
        <v>13</v>
      </c>
      <c r="BK71" s="102">
        <f t="shared" ref="BK71" si="624">HLOOKUP(BJ71,VIENNOISERIES_PRIX,2,FALSE)</f>
        <v>0</v>
      </c>
      <c r="BL71" s="103">
        <f t="shared" si="594"/>
        <v>0</v>
      </c>
      <c r="BM71" s="101" t="s">
        <v>13</v>
      </c>
      <c r="BN71" s="104">
        <f t="shared" ref="BN71" si="625">HLOOKUP(BM71,VIENNOISERIES_PRIX,2,FALSE)</f>
        <v>0</v>
      </c>
      <c r="BO71" s="105">
        <f t="shared" si="596"/>
        <v>0</v>
      </c>
      <c r="BP71" s="101" t="s">
        <v>13</v>
      </c>
      <c r="BQ71" s="102">
        <f t="shared" ref="BQ71" si="626">HLOOKUP(BP71,VIENNOISERIES_PRIX,2,FALSE)</f>
        <v>0</v>
      </c>
      <c r="BR71" s="103">
        <f t="shared" si="598"/>
        <v>0</v>
      </c>
      <c r="BS71" s="101" t="s">
        <v>13</v>
      </c>
      <c r="BT71" s="104">
        <f t="shared" ref="BT71" si="627">HLOOKUP(BS71,VIENNOISERIES_PRIX,2,FALSE)</f>
        <v>0</v>
      </c>
      <c r="BU71" s="105">
        <f t="shared" si="600"/>
        <v>0</v>
      </c>
      <c r="BV71" s="101" t="s">
        <v>13</v>
      </c>
      <c r="BW71" s="102">
        <f t="shared" ref="BW71" si="628">HLOOKUP(BV71,VIENNOISERIES_PRIX,2,FALSE)</f>
        <v>0</v>
      </c>
      <c r="BX71" s="103">
        <f t="shared" si="602"/>
        <v>0</v>
      </c>
      <c r="BY71" s="101" t="s">
        <v>13</v>
      </c>
      <c r="BZ71" s="104">
        <f t="shared" ref="BZ71" si="629">HLOOKUP(BY71,VIENNOISERIES_PRIX,2,FALSE)</f>
        <v>0</v>
      </c>
      <c r="CA71" s="105">
        <f t="shared" si="604"/>
        <v>0</v>
      </c>
      <c r="CB71" s="101" t="s">
        <v>13</v>
      </c>
      <c r="CC71" s="102">
        <f t="shared" ref="CC71" si="630">HLOOKUP(CB71,VIENNOISERIES_PRIX,2,FALSE)</f>
        <v>0</v>
      </c>
      <c r="CD71" s="103">
        <f t="shared" si="606"/>
        <v>0</v>
      </c>
      <c r="CE71" s="101" t="s">
        <v>13</v>
      </c>
      <c r="CF71" s="104">
        <f t="shared" ref="CF71" si="631">HLOOKUP(CE71,VIENNOISERIES_PRIX,2,FALSE)</f>
        <v>0</v>
      </c>
      <c r="CG71" s="64"/>
      <c r="CH71" s="64"/>
      <c r="CI71" s="64"/>
      <c r="CJ71" s="64"/>
      <c r="CK71" s="64"/>
      <c r="CL71" s="64"/>
      <c r="CM71" s="64"/>
      <c r="CN71" s="64"/>
      <c r="CO71" s="64"/>
      <c r="CP71" s="64"/>
      <c r="CQ71" s="64"/>
      <c r="CR71" s="64"/>
      <c r="CS71" s="64"/>
      <c r="CT71" s="64"/>
      <c r="CU71" s="64"/>
      <c r="CV71" s="64"/>
      <c r="CW71" s="64"/>
      <c r="CX71" s="64"/>
      <c r="CY71" s="64"/>
      <c r="CZ71" s="64"/>
      <c r="DA71" s="64"/>
      <c r="DB71" s="64"/>
      <c r="DC71" s="64"/>
      <c r="DD71" s="64"/>
      <c r="DE71" s="64"/>
      <c r="DF71" s="64"/>
      <c r="DG71" s="64"/>
      <c r="DH71" s="64"/>
      <c r="DI71" s="64"/>
      <c r="DJ71" s="64"/>
      <c r="DK71" s="64"/>
      <c r="DL71" s="64"/>
      <c r="DM71" s="64"/>
      <c r="DN71" s="64"/>
      <c r="DO71" s="64"/>
      <c r="DP71" s="64"/>
      <c r="DQ71" s="64"/>
      <c r="DR71" s="64"/>
      <c r="DS71" s="64"/>
      <c r="DT71" s="64"/>
      <c r="DU71" s="64"/>
      <c r="DV71" s="64"/>
      <c r="DW71" s="64"/>
      <c r="DX71" s="64"/>
      <c r="DY71" s="64"/>
      <c r="DZ71" s="64"/>
      <c r="EA71" s="64"/>
      <c r="EB71" s="64"/>
      <c r="EC71" s="64"/>
      <c r="ED71" s="64"/>
      <c r="EE71" s="64"/>
      <c r="EF71" s="64"/>
      <c r="EG71" s="64"/>
      <c r="EH71" s="64"/>
      <c r="EI71" s="64"/>
      <c r="EJ71" s="64"/>
      <c r="EK71" s="64"/>
      <c r="EL71" s="64"/>
      <c r="EM71" s="64"/>
      <c r="EN71" s="64"/>
      <c r="EO71" s="64"/>
      <c r="EP71" s="64"/>
      <c r="EQ71" s="64"/>
      <c r="ER71" s="64"/>
      <c r="ES71" s="64"/>
      <c r="ET71" s="64"/>
      <c r="EU71" s="64"/>
      <c r="EV71" s="64"/>
      <c r="EW71" s="64"/>
      <c r="EX71" s="64"/>
      <c r="EY71" s="64"/>
      <c r="EZ71" s="64"/>
      <c r="FA71" s="64"/>
      <c r="FB71" s="64"/>
      <c r="FC71" s="64"/>
      <c r="FD71" s="64"/>
      <c r="FE71" s="64"/>
      <c r="FF71" s="64"/>
      <c r="FG71" s="64"/>
      <c r="FH71" s="64"/>
      <c r="FI71" s="64"/>
      <c r="FJ71" s="64"/>
      <c r="FK71" s="64"/>
      <c r="FL71" s="64"/>
      <c r="FM71" s="64"/>
      <c r="FN71" s="64"/>
      <c r="FO71" s="64"/>
      <c r="FP71" s="64"/>
      <c r="FQ71" s="64"/>
      <c r="FR71" s="64"/>
      <c r="FS71" s="64"/>
      <c r="FT71" s="64"/>
      <c r="FU71" s="64"/>
      <c r="FV71" s="64"/>
      <c r="FW71" s="64"/>
      <c r="FX71" s="64"/>
      <c r="FY71" s="64"/>
      <c r="FZ71" s="64"/>
      <c r="GA71" s="64"/>
      <c r="GB71" s="64"/>
      <c r="GC71" s="64"/>
      <c r="GD71" s="64"/>
      <c r="GE71" s="64"/>
      <c r="GF71" s="64"/>
      <c r="GG71" s="64"/>
      <c r="GH71" s="64"/>
      <c r="GI71" s="64"/>
      <c r="GJ71" s="64"/>
      <c r="GK71" s="64"/>
      <c r="GL71" s="64"/>
      <c r="GM71" s="64"/>
      <c r="GN71" s="64"/>
      <c r="GO71" s="64"/>
      <c r="GP71" s="64"/>
      <c r="GQ71" s="64"/>
      <c r="GR71" s="64"/>
      <c r="GS71" s="64"/>
      <c r="GT71" s="64"/>
      <c r="GU71" s="64"/>
      <c r="GV71" s="64"/>
      <c r="GW71" s="64"/>
      <c r="GX71" s="64"/>
      <c r="GY71" s="64"/>
      <c r="GZ71" s="64"/>
      <c r="HA71" s="64"/>
      <c r="HB71" s="64"/>
      <c r="HC71" s="64"/>
      <c r="HD71" s="64"/>
      <c r="HE71" s="64"/>
      <c r="HF71" s="64"/>
      <c r="HG71" s="64"/>
      <c r="HH71" s="64"/>
    </row>
    <row r="72" spans="1:216" ht="21.75" thickTop="1" thickBot="1" x14ac:dyDescent="0.35">
      <c r="A72" s="112"/>
      <c r="B72" s="113"/>
      <c r="C72" s="88">
        <v>0</v>
      </c>
      <c r="D72" s="89">
        <f t="shared" si="573"/>
        <v>2</v>
      </c>
      <c r="E72" s="90">
        <f t="shared" si="573"/>
        <v>0</v>
      </c>
      <c r="F72" s="90">
        <f t="shared" si="573"/>
        <v>0</v>
      </c>
      <c r="G72" s="91">
        <f t="shared" si="573"/>
        <v>0</v>
      </c>
      <c r="H72" s="91">
        <f t="shared" si="573"/>
        <v>0</v>
      </c>
      <c r="I72" s="91">
        <f t="shared" si="573"/>
        <v>0</v>
      </c>
      <c r="J72" s="91">
        <f t="shared" si="573"/>
        <v>0</v>
      </c>
      <c r="K72" s="91">
        <f t="shared" si="573"/>
        <v>0</v>
      </c>
      <c r="L72" s="92">
        <f t="shared" si="573"/>
        <v>0</v>
      </c>
      <c r="M72" s="93">
        <f t="shared" si="573"/>
        <v>16</v>
      </c>
      <c r="N72" s="94">
        <f t="shared" si="564"/>
        <v>0</v>
      </c>
      <c r="O72" s="95">
        <f t="shared" si="564"/>
        <v>0</v>
      </c>
      <c r="P72" s="95">
        <f t="shared" si="564"/>
        <v>0</v>
      </c>
      <c r="Q72" s="96">
        <f t="shared" si="564"/>
        <v>0</v>
      </c>
      <c r="R72" s="97">
        <f t="shared" si="564"/>
        <v>0</v>
      </c>
      <c r="S72" s="97">
        <f t="shared" si="564"/>
        <v>0</v>
      </c>
      <c r="T72" s="97">
        <f t="shared" si="564"/>
        <v>0</v>
      </c>
      <c r="U72" s="97">
        <f t="shared" si="564"/>
        <v>0</v>
      </c>
      <c r="V72" s="98">
        <f t="shared" si="564"/>
        <v>0</v>
      </c>
      <c r="W72" s="99">
        <f t="shared" si="564"/>
        <v>0</v>
      </c>
      <c r="X72" s="99">
        <f t="shared" si="574"/>
        <v>0</v>
      </c>
      <c r="Y72" s="99">
        <f t="shared" si="574"/>
        <v>0</v>
      </c>
      <c r="Z72" s="99">
        <f t="shared" si="574"/>
        <v>0</v>
      </c>
      <c r="AA72" s="99">
        <f t="shared" si="574"/>
        <v>0</v>
      </c>
      <c r="AB72" s="99">
        <f t="shared" si="574"/>
        <v>0</v>
      </c>
      <c r="AC72" s="99">
        <f t="shared" si="574"/>
        <v>0</v>
      </c>
      <c r="AD72" s="99">
        <f t="shared" si="574"/>
        <v>0</v>
      </c>
      <c r="AE72" s="100">
        <f t="shared" si="575"/>
        <v>0</v>
      </c>
      <c r="AF72" s="101" t="s">
        <v>13</v>
      </c>
      <c r="AG72" s="102">
        <f t="shared" si="576"/>
        <v>0</v>
      </c>
      <c r="AH72" s="103">
        <f t="shared" si="577"/>
        <v>0</v>
      </c>
      <c r="AI72" s="101" t="s">
        <v>13</v>
      </c>
      <c r="AJ72" s="104">
        <f t="shared" si="578"/>
        <v>0</v>
      </c>
      <c r="AK72" s="105">
        <f t="shared" si="212"/>
        <v>0</v>
      </c>
      <c r="AL72" s="101" t="s">
        <v>13</v>
      </c>
      <c r="AM72" s="102">
        <f t="shared" si="579"/>
        <v>0</v>
      </c>
      <c r="AN72" s="103">
        <f t="shared" si="580"/>
        <v>0</v>
      </c>
      <c r="AO72" s="101" t="s">
        <v>2</v>
      </c>
      <c r="AP72" s="104">
        <f t="shared" si="581"/>
        <v>0</v>
      </c>
      <c r="AQ72" s="105">
        <f t="shared" si="582"/>
        <v>0</v>
      </c>
      <c r="AR72" s="101" t="s">
        <v>13</v>
      </c>
      <c r="AS72" s="102">
        <f t="shared" si="583"/>
        <v>0</v>
      </c>
      <c r="AT72" s="103">
        <f t="shared" si="584"/>
        <v>0</v>
      </c>
      <c r="AU72" s="101" t="s">
        <v>2</v>
      </c>
      <c r="AV72" s="104">
        <f t="shared" si="585"/>
        <v>0</v>
      </c>
      <c r="AW72" s="105">
        <f t="shared" si="586"/>
        <v>0</v>
      </c>
      <c r="AX72" s="101" t="s">
        <v>13</v>
      </c>
      <c r="AY72" s="102">
        <f t="shared" si="587"/>
        <v>0</v>
      </c>
      <c r="AZ72" s="103">
        <f t="shared" si="588"/>
        <v>0</v>
      </c>
      <c r="BA72" s="101" t="s">
        <v>13</v>
      </c>
      <c r="BB72" s="104">
        <f t="shared" si="589"/>
        <v>0</v>
      </c>
      <c r="BC72" s="105">
        <f t="shared" si="590"/>
        <v>0</v>
      </c>
      <c r="BD72" s="101" t="s">
        <v>13</v>
      </c>
      <c r="BE72" s="102">
        <f t="shared" si="587"/>
        <v>0</v>
      </c>
      <c r="BF72" s="103">
        <f t="shared" si="591"/>
        <v>0</v>
      </c>
      <c r="BG72" s="101" t="s">
        <v>13</v>
      </c>
      <c r="BH72" s="104">
        <f t="shared" si="589"/>
        <v>0</v>
      </c>
      <c r="BI72" s="105">
        <f t="shared" si="592"/>
        <v>0</v>
      </c>
      <c r="BJ72" s="101" t="s">
        <v>13</v>
      </c>
      <c r="BK72" s="102">
        <f t="shared" ref="BK72" si="632">HLOOKUP(BJ72,VIENNOISERIES_PRIX,2,FALSE)</f>
        <v>0</v>
      </c>
      <c r="BL72" s="103">
        <f t="shared" si="594"/>
        <v>0</v>
      </c>
      <c r="BM72" s="101" t="s">
        <v>13</v>
      </c>
      <c r="BN72" s="104">
        <f t="shared" ref="BN72" si="633">HLOOKUP(BM72,VIENNOISERIES_PRIX,2,FALSE)</f>
        <v>0</v>
      </c>
      <c r="BO72" s="105">
        <f t="shared" si="596"/>
        <v>0</v>
      </c>
      <c r="BP72" s="101" t="s">
        <v>13</v>
      </c>
      <c r="BQ72" s="102">
        <f t="shared" ref="BQ72" si="634">HLOOKUP(BP72,VIENNOISERIES_PRIX,2,FALSE)</f>
        <v>0</v>
      </c>
      <c r="BR72" s="103">
        <f t="shared" si="598"/>
        <v>0</v>
      </c>
      <c r="BS72" s="101" t="s">
        <v>13</v>
      </c>
      <c r="BT72" s="104">
        <f t="shared" ref="BT72" si="635">HLOOKUP(BS72,VIENNOISERIES_PRIX,2,FALSE)</f>
        <v>0</v>
      </c>
      <c r="BU72" s="105">
        <f t="shared" si="600"/>
        <v>0</v>
      </c>
      <c r="BV72" s="101" t="s">
        <v>13</v>
      </c>
      <c r="BW72" s="102">
        <f t="shared" ref="BW72" si="636">HLOOKUP(BV72,VIENNOISERIES_PRIX,2,FALSE)</f>
        <v>0</v>
      </c>
      <c r="BX72" s="103">
        <f t="shared" si="602"/>
        <v>0</v>
      </c>
      <c r="BY72" s="101" t="s">
        <v>13</v>
      </c>
      <c r="BZ72" s="104">
        <f t="shared" ref="BZ72" si="637">HLOOKUP(BY72,VIENNOISERIES_PRIX,2,FALSE)</f>
        <v>0</v>
      </c>
      <c r="CA72" s="105">
        <f t="shared" si="604"/>
        <v>0</v>
      </c>
      <c r="CB72" s="101" t="s">
        <v>13</v>
      </c>
      <c r="CC72" s="102">
        <f t="shared" ref="CC72" si="638">HLOOKUP(CB72,VIENNOISERIES_PRIX,2,FALSE)</f>
        <v>0</v>
      </c>
      <c r="CD72" s="103">
        <f t="shared" si="606"/>
        <v>0</v>
      </c>
      <c r="CE72" s="101" t="s">
        <v>13</v>
      </c>
      <c r="CF72" s="104">
        <f t="shared" ref="CF72" si="639">HLOOKUP(CE72,VIENNOISERIES_PRIX,2,FALSE)</f>
        <v>0</v>
      </c>
      <c r="CG72" s="64"/>
      <c r="CH72" s="64"/>
      <c r="CI72" s="64"/>
      <c r="CJ72" s="64"/>
      <c r="CK72" s="64"/>
      <c r="CL72" s="64"/>
      <c r="CM72" s="64"/>
      <c r="CN72" s="64"/>
      <c r="CO72" s="64"/>
      <c r="CP72" s="64"/>
      <c r="CQ72" s="64"/>
      <c r="CR72" s="64"/>
      <c r="CS72" s="64"/>
      <c r="CT72" s="64"/>
      <c r="CU72" s="64"/>
      <c r="CV72" s="64"/>
      <c r="CW72" s="64"/>
      <c r="CX72" s="64"/>
      <c r="CY72" s="64"/>
      <c r="CZ72" s="64"/>
      <c r="DA72" s="64"/>
      <c r="DB72" s="64"/>
      <c r="DC72" s="64"/>
      <c r="DD72" s="64"/>
      <c r="DE72" s="64"/>
      <c r="DF72" s="64"/>
      <c r="DG72" s="64"/>
      <c r="DH72" s="64"/>
      <c r="DI72" s="64"/>
      <c r="DJ72" s="64"/>
      <c r="DK72" s="64"/>
      <c r="DL72" s="64"/>
      <c r="DM72" s="64"/>
      <c r="DN72" s="64"/>
      <c r="DO72" s="64"/>
      <c r="DP72" s="64"/>
      <c r="DQ72" s="64"/>
      <c r="DR72" s="64"/>
      <c r="DS72" s="64"/>
      <c r="DT72" s="64"/>
      <c r="DU72" s="64"/>
      <c r="DV72" s="64"/>
      <c r="DW72" s="64"/>
      <c r="DX72" s="64"/>
      <c r="DY72" s="64"/>
      <c r="DZ72" s="64"/>
      <c r="EA72" s="64"/>
      <c r="EB72" s="64"/>
      <c r="EC72" s="64"/>
      <c r="ED72" s="64"/>
      <c r="EE72" s="64"/>
      <c r="EF72" s="64"/>
      <c r="EG72" s="64"/>
      <c r="EH72" s="64"/>
      <c r="EI72" s="64"/>
      <c r="EJ72" s="64"/>
      <c r="EK72" s="64"/>
      <c r="EL72" s="64"/>
      <c r="EM72" s="64"/>
      <c r="EN72" s="64"/>
      <c r="EO72" s="64"/>
      <c r="EP72" s="64"/>
      <c r="EQ72" s="64"/>
      <c r="ER72" s="64"/>
      <c r="ES72" s="64"/>
      <c r="ET72" s="64"/>
      <c r="EU72" s="64"/>
      <c r="EV72" s="64"/>
      <c r="EW72" s="64"/>
      <c r="EX72" s="64"/>
      <c r="EY72" s="64"/>
      <c r="EZ72" s="64"/>
      <c r="FA72" s="64"/>
      <c r="FB72" s="64"/>
      <c r="FC72" s="64"/>
      <c r="FD72" s="64"/>
      <c r="FE72" s="64"/>
      <c r="FF72" s="64"/>
      <c r="FG72" s="64"/>
      <c r="FH72" s="64"/>
      <c r="FI72" s="64"/>
      <c r="FJ72" s="64"/>
      <c r="FK72" s="64"/>
      <c r="FL72" s="64"/>
      <c r="FM72" s="64"/>
      <c r="FN72" s="64"/>
      <c r="FO72" s="64"/>
      <c r="FP72" s="64"/>
      <c r="FQ72" s="64"/>
      <c r="FR72" s="64"/>
      <c r="FS72" s="64"/>
      <c r="FT72" s="64"/>
      <c r="FU72" s="64"/>
      <c r="FV72" s="64"/>
      <c r="FW72" s="64"/>
      <c r="FX72" s="64"/>
      <c r="FY72" s="64"/>
      <c r="FZ72" s="64"/>
      <c r="GA72" s="64"/>
      <c r="GB72" s="64"/>
      <c r="GC72" s="64"/>
      <c r="GD72" s="64"/>
      <c r="GE72" s="64"/>
      <c r="GF72" s="64"/>
      <c r="GG72" s="64"/>
      <c r="GH72" s="64"/>
      <c r="GI72" s="64"/>
      <c r="GJ72" s="64"/>
      <c r="GK72" s="64"/>
      <c r="GL72" s="64"/>
      <c r="GM72" s="64"/>
      <c r="GN72" s="64"/>
      <c r="GO72" s="64"/>
      <c r="GP72" s="64"/>
      <c r="GQ72" s="64"/>
      <c r="GR72" s="64"/>
      <c r="GS72" s="64"/>
      <c r="GT72" s="64"/>
      <c r="GU72" s="64"/>
      <c r="GV72" s="64"/>
      <c r="GW72" s="64"/>
      <c r="GX72" s="64"/>
      <c r="GY72" s="64"/>
      <c r="GZ72" s="64"/>
      <c r="HA72" s="64"/>
      <c r="HB72" s="64"/>
      <c r="HC72" s="64"/>
      <c r="HD72" s="64"/>
      <c r="HE72" s="64"/>
      <c r="HF72" s="64"/>
      <c r="HG72" s="64"/>
      <c r="HH72" s="64"/>
    </row>
    <row r="73" spans="1:216" ht="21.75" thickTop="1" thickBot="1" x14ac:dyDescent="0.35">
      <c r="A73" s="112"/>
      <c r="B73" s="113"/>
      <c r="C73" s="88">
        <v>0</v>
      </c>
      <c r="D73" s="89">
        <f t="shared" si="573"/>
        <v>2</v>
      </c>
      <c r="E73" s="90">
        <f t="shared" si="573"/>
        <v>0</v>
      </c>
      <c r="F73" s="90">
        <f t="shared" si="573"/>
        <v>0</v>
      </c>
      <c r="G73" s="91">
        <f t="shared" si="573"/>
        <v>0</v>
      </c>
      <c r="H73" s="91">
        <f t="shared" si="573"/>
        <v>0</v>
      </c>
      <c r="I73" s="91">
        <f t="shared" si="573"/>
        <v>0</v>
      </c>
      <c r="J73" s="91">
        <f t="shared" si="573"/>
        <v>0</v>
      </c>
      <c r="K73" s="91">
        <f t="shared" si="573"/>
        <v>0</v>
      </c>
      <c r="L73" s="92">
        <f t="shared" si="573"/>
        <v>0</v>
      </c>
      <c r="M73" s="93">
        <f t="shared" si="573"/>
        <v>16</v>
      </c>
      <c r="N73" s="94">
        <f t="shared" si="564"/>
        <v>0</v>
      </c>
      <c r="O73" s="95">
        <f t="shared" si="564"/>
        <v>0</v>
      </c>
      <c r="P73" s="95">
        <f t="shared" si="564"/>
        <v>0</v>
      </c>
      <c r="Q73" s="96">
        <f t="shared" si="564"/>
        <v>0</v>
      </c>
      <c r="R73" s="97">
        <f t="shared" si="564"/>
        <v>0</v>
      </c>
      <c r="S73" s="97">
        <f t="shared" si="564"/>
        <v>0</v>
      </c>
      <c r="T73" s="97">
        <f t="shared" si="564"/>
        <v>0</v>
      </c>
      <c r="U73" s="97">
        <f t="shared" si="564"/>
        <v>0</v>
      </c>
      <c r="V73" s="98">
        <f t="shared" si="564"/>
        <v>0</v>
      </c>
      <c r="W73" s="99">
        <f t="shared" si="564"/>
        <v>0</v>
      </c>
      <c r="X73" s="99">
        <f t="shared" si="574"/>
        <v>0</v>
      </c>
      <c r="Y73" s="99">
        <f t="shared" si="574"/>
        <v>0</v>
      </c>
      <c r="Z73" s="99">
        <f t="shared" si="574"/>
        <v>0</v>
      </c>
      <c r="AA73" s="99">
        <f t="shared" si="574"/>
        <v>0</v>
      </c>
      <c r="AB73" s="99">
        <f t="shared" si="574"/>
        <v>0</v>
      </c>
      <c r="AC73" s="99">
        <f t="shared" si="574"/>
        <v>0</v>
      </c>
      <c r="AD73" s="99">
        <f t="shared" si="574"/>
        <v>0</v>
      </c>
      <c r="AE73" s="100">
        <f t="shared" si="575"/>
        <v>0</v>
      </c>
      <c r="AF73" s="101" t="s">
        <v>13</v>
      </c>
      <c r="AG73" s="102">
        <f t="shared" si="576"/>
        <v>0</v>
      </c>
      <c r="AH73" s="103">
        <f t="shared" si="577"/>
        <v>0</v>
      </c>
      <c r="AI73" s="101" t="s">
        <v>13</v>
      </c>
      <c r="AJ73" s="104">
        <f t="shared" si="578"/>
        <v>0</v>
      </c>
      <c r="AK73" s="105">
        <f t="shared" si="212"/>
        <v>0</v>
      </c>
      <c r="AL73" s="101" t="s">
        <v>13</v>
      </c>
      <c r="AM73" s="102">
        <f t="shared" si="579"/>
        <v>0</v>
      </c>
      <c r="AN73" s="103">
        <f t="shared" si="580"/>
        <v>0</v>
      </c>
      <c r="AO73" s="101" t="s">
        <v>2</v>
      </c>
      <c r="AP73" s="104">
        <f t="shared" si="581"/>
        <v>0</v>
      </c>
      <c r="AQ73" s="105">
        <f t="shared" si="582"/>
        <v>0</v>
      </c>
      <c r="AR73" s="101" t="s">
        <v>13</v>
      </c>
      <c r="AS73" s="102">
        <f t="shared" si="583"/>
        <v>0</v>
      </c>
      <c r="AT73" s="103">
        <f t="shared" si="584"/>
        <v>0</v>
      </c>
      <c r="AU73" s="101" t="s">
        <v>2</v>
      </c>
      <c r="AV73" s="104">
        <f t="shared" si="585"/>
        <v>0</v>
      </c>
      <c r="AW73" s="105">
        <f t="shared" si="586"/>
        <v>0</v>
      </c>
      <c r="AX73" s="101" t="s">
        <v>13</v>
      </c>
      <c r="AY73" s="102">
        <f t="shared" si="587"/>
        <v>0</v>
      </c>
      <c r="AZ73" s="103">
        <f t="shared" si="588"/>
        <v>0</v>
      </c>
      <c r="BA73" s="101" t="s">
        <v>13</v>
      </c>
      <c r="BB73" s="104">
        <f t="shared" si="589"/>
        <v>0</v>
      </c>
      <c r="BC73" s="105">
        <f t="shared" si="590"/>
        <v>0</v>
      </c>
      <c r="BD73" s="101" t="s">
        <v>13</v>
      </c>
      <c r="BE73" s="102">
        <f t="shared" si="587"/>
        <v>0</v>
      </c>
      <c r="BF73" s="103">
        <f t="shared" si="591"/>
        <v>0</v>
      </c>
      <c r="BG73" s="101" t="s">
        <v>13</v>
      </c>
      <c r="BH73" s="104">
        <f t="shared" si="589"/>
        <v>0</v>
      </c>
      <c r="BI73" s="105">
        <f t="shared" si="592"/>
        <v>0</v>
      </c>
      <c r="BJ73" s="101" t="s">
        <v>13</v>
      </c>
      <c r="BK73" s="102">
        <f t="shared" ref="BK73" si="640">HLOOKUP(BJ73,VIENNOISERIES_PRIX,2,FALSE)</f>
        <v>0</v>
      </c>
      <c r="BL73" s="103">
        <f t="shared" si="594"/>
        <v>0</v>
      </c>
      <c r="BM73" s="101" t="s">
        <v>13</v>
      </c>
      <c r="BN73" s="104">
        <f t="shared" ref="BN73" si="641">HLOOKUP(BM73,VIENNOISERIES_PRIX,2,FALSE)</f>
        <v>0</v>
      </c>
      <c r="BO73" s="105">
        <f t="shared" si="596"/>
        <v>0</v>
      </c>
      <c r="BP73" s="101" t="s">
        <v>13</v>
      </c>
      <c r="BQ73" s="102">
        <f t="shared" ref="BQ73" si="642">HLOOKUP(BP73,VIENNOISERIES_PRIX,2,FALSE)</f>
        <v>0</v>
      </c>
      <c r="BR73" s="103">
        <f t="shared" si="598"/>
        <v>0</v>
      </c>
      <c r="BS73" s="101" t="s">
        <v>13</v>
      </c>
      <c r="BT73" s="104">
        <f t="shared" ref="BT73" si="643">HLOOKUP(BS73,VIENNOISERIES_PRIX,2,FALSE)</f>
        <v>0</v>
      </c>
      <c r="BU73" s="105">
        <f t="shared" si="600"/>
        <v>0</v>
      </c>
      <c r="BV73" s="101" t="s">
        <v>13</v>
      </c>
      <c r="BW73" s="102">
        <f t="shared" ref="BW73" si="644">HLOOKUP(BV73,VIENNOISERIES_PRIX,2,FALSE)</f>
        <v>0</v>
      </c>
      <c r="BX73" s="103">
        <f t="shared" si="602"/>
        <v>0</v>
      </c>
      <c r="BY73" s="101" t="s">
        <v>13</v>
      </c>
      <c r="BZ73" s="104">
        <f t="shared" ref="BZ73" si="645">HLOOKUP(BY73,VIENNOISERIES_PRIX,2,FALSE)</f>
        <v>0</v>
      </c>
      <c r="CA73" s="105">
        <f t="shared" si="604"/>
        <v>0</v>
      </c>
      <c r="CB73" s="101" t="s">
        <v>13</v>
      </c>
      <c r="CC73" s="102">
        <f t="shared" ref="CC73" si="646">HLOOKUP(CB73,VIENNOISERIES_PRIX,2,FALSE)</f>
        <v>0</v>
      </c>
      <c r="CD73" s="103">
        <f t="shared" si="606"/>
        <v>0</v>
      </c>
      <c r="CE73" s="101" t="s">
        <v>13</v>
      </c>
      <c r="CF73" s="104">
        <f t="shared" ref="CF73" si="647">HLOOKUP(CE73,VIENNOISERIES_PRIX,2,FALSE)</f>
        <v>0</v>
      </c>
      <c r="CG73" s="64"/>
      <c r="CH73" s="64"/>
      <c r="CI73" s="64"/>
      <c r="CJ73" s="64"/>
      <c r="CK73" s="64"/>
      <c r="CL73" s="64"/>
      <c r="CM73" s="64"/>
      <c r="CN73" s="64"/>
      <c r="CO73" s="64"/>
      <c r="CP73" s="64"/>
      <c r="CQ73" s="64"/>
      <c r="CR73" s="64"/>
      <c r="CS73" s="64"/>
      <c r="CT73" s="64"/>
      <c r="CU73" s="64"/>
      <c r="CV73" s="64"/>
      <c r="CW73" s="64"/>
      <c r="CX73" s="64"/>
      <c r="CY73" s="64"/>
      <c r="CZ73" s="64"/>
      <c r="DA73" s="64"/>
      <c r="DB73" s="64"/>
      <c r="DC73" s="64"/>
      <c r="DD73" s="64"/>
      <c r="DE73" s="64"/>
      <c r="DF73" s="64"/>
      <c r="DG73" s="64"/>
      <c r="DH73" s="64"/>
      <c r="DI73" s="64"/>
      <c r="DJ73" s="64"/>
      <c r="DK73" s="64"/>
      <c r="DL73" s="64"/>
      <c r="DM73" s="64"/>
      <c r="DN73" s="64"/>
      <c r="DO73" s="64"/>
      <c r="DP73" s="64"/>
      <c r="DQ73" s="64"/>
      <c r="DR73" s="64"/>
      <c r="DS73" s="64"/>
      <c r="DT73" s="64"/>
      <c r="DU73" s="64"/>
      <c r="DV73" s="64"/>
      <c r="DW73" s="64"/>
      <c r="DX73" s="64"/>
      <c r="DY73" s="64"/>
      <c r="DZ73" s="64"/>
      <c r="EA73" s="64"/>
      <c r="EB73" s="64"/>
      <c r="EC73" s="64"/>
      <c r="ED73" s="64"/>
      <c r="EE73" s="64"/>
      <c r="EF73" s="64"/>
      <c r="EG73" s="64"/>
      <c r="EH73" s="64"/>
      <c r="EI73" s="64"/>
      <c r="EJ73" s="64"/>
      <c r="EK73" s="64"/>
      <c r="EL73" s="64"/>
      <c r="EM73" s="64"/>
      <c r="EN73" s="64"/>
      <c r="EO73" s="64"/>
      <c r="EP73" s="64"/>
      <c r="EQ73" s="64"/>
      <c r="ER73" s="64"/>
      <c r="ES73" s="64"/>
      <c r="ET73" s="64"/>
      <c r="EU73" s="64"/>
      <c r="EV73" s="64"/>
      <c r="EW73" s="64"/>
      <c r="EX73" s="64"/>
      <c r="EY73" s="64"/>
      <c r="EZ73" s="64"/>
      <c r="FA73" s="64"/>
      <c r="FB73" s="64"/>
      <c r="FC73" s="64"/>
      <c r="FD73" s="64"/>
      <c r="FE73" s="64"/>
      <c r="FF73" s="64"/>
      <c r="FG73" s="64"/>
      <c r="FH73" s="64"/>
      <c r="FI73" s="64"/>
      <c r="FJ73" s="64"/>
      <c r="FK73" s="64"/>
      <c r="FL73" s="64"/>
      <c r="FM73" s="64"/>
      <c r="FN73" s="64"/>
      <c r="FO73" s="64"/>
      <c r="FP73" s="64"/>
      <c r="FQ73" s="64"/>
      <c r="FR73" s="64"/>
      <c r="FS73" s="64"/>
      <c r="FT73" s="64"/>
      <c r="FU73" s="64"/>
      <c r="FV73" s="64"/>
      <c r="FW73" s="64"/>
      <c r="FX73" s="64"/>
      <c r="FY73" s="64"/>
      <c r="FZ73" s="64"/>
      <c r="GA73" s="64"/>
      <c r="GB73" s="64"/>
      <c r="GC73" s="64"/>
      <c r="GD73" s="64"/>
      <c r="GE73" s="64"/>
      <c r="GF73" s="64"/>
      <c r="GG73" s="64"/>
      <c r="GH73" s="64"/>
      <c r="GI73" s="64"/>
      <c r="GJ73" s="64"/>
      <c r="GK73" s="64"/>
      <c r="GL73" s="64"/>
      <c r="GM73" s="64"/>
      <c r="GN73" s="64"/>
      <c r="GO73" s="64"/>
      <c r="GP73" s="64"/>
      <c r="GQ73" s="64"/>
      <c r="GR73" s="64"/>
      <c r="GS73" s="64"/>
      <c r="GT73" s="64"/>
      <c r="GU73" s="64"/>
      <c r="GV73" s="64"/>
      <c r="GW73" s="64"/>
      <c r="GX73" s="64"/>
      <c r="GY73" s="64"/>
      <c r="GZ73" s="64"/>
      <c r="HA73" s="64"/>
      <c r="HB73" s="64"/>
      <c r="HC73" s="64"/>
      <c r="HD73" s="64"/>
      <c r="HE73" s="64"/>
      <c r="HF73" s="64"/>
      <c r="HG73" s="64"/>
      <c r="HH73" s="64"/>
    </row>
    <row r="74" spans="1:216" ht="21.75" thickTop="1" thickBot="1" x14ac:dyDescent="0.35">
      <c r="A74" s="112"/>
      <c r="B74" s="113"/>
      <c r="C74" s="88">
        <v>0</v>
      </c>
      <c r="D74" s="89">
        <f t="shared" si="573"/>
        <v>2</v>
      </c>
      <c r="E74" s="90">
        <f t="shared" si="573"/>
        <v>0</v>
      </c>
      <c r="F74" s="90">
        <f t="shared" si="573"/>
        <v>0</v>
      </c>
      <c r="G74" s="91">
        <f t="shared" si="573"/>
        <v>0</v>
      </c>
      <c r="H74" s="91">
        <f t="shared" si="573"/>
        <v>0</v>
      </c>
      <c r="I74" s="91">
        <f t="shared" si="573"/>
        <v>0</v>
      </c>
      <c r="J74" s="91">
        <f t="shared" si="573"/>
        <v>0</v>
      </c>
      <c r="K74" s="91">
        <f t="shared" si="573"/>
        <v>0</v>
      </c>
      <c r="L74" s="92">
        <f t="shared" si="573"/>
        <v>0</v>
      </c>
      <c r="M74" s="93">
        <f t="shared" si="573"/>
        <v>16</v>
      </c>
      <c r="N74" s="94">
        <f t="shared" si="564"/>
        <v>0</v>
      </c>
      <c r="O74" s="95">
        <f t="shared" si="564"/>
        <v>0</v>
      </c>
      <c r="P74" s="95">
        <f t="shared" si="564"/>
        <v>0</v>
      </c>
      <c r="Q74" s="96">
        <f t="shared" si="564"/>
        <v>0</v>
      </c>
      <c r="R74" s="97">
        <f t="shared" si="564"/>
        <v>0</v>
      </c>
      <c r="S74" s="97">
        <f t="shared" si="564"/>
        <v>0</v>
      </c>
      <c r="T74" s="97">
        <f t="shared" si="564"/>
        <v>0</v>
      </c>
      <c r="U74" s="97">
        <f t="shared" si="564"/>
        <v>0</v>
      </c>
      <c r="V74" s="98">
        <f t="shared" si="564"/>
        <v>0</v>
      </c>
      <c r="W74" s="99">
        <f t="shared" si="564"/>
        <v>0</v>
      </c>
      <c r="X74" s="99">
        <f t="shared" si="574"/>
        <v>0</v>
      </c>
      <c r="Y74" s="99">
        <f t="shared" si="574"/>
        <v>0</v>
      </c>
      <c r="Z74" s="99">
        <f t="shared" si="574"/>
        <v>0</v>
      </c>
      <c r="AA74" s="99">
        <f t="shared" si="574"/>
        <v>0</v>
      </c>
      <c r="AB74" s="99">
        <f t="shared" si="574"/>
        <v>0</v>
      </c>
      <c r="AC74" s="99">
        <f t="shared" si="574"/>
        <v>0</v>
      </c>
      <c r="AD74" s="99">
        <f t="shared" si="574"/>
        <v>0</v>
      </c>
      <c r="AE74" s="100">
        <f t="shared" si="575"/>
        <v>0</v>
      </c>
      <c r="AF74" s="101" t="s">
        <v>13</v>
      </c>
      <c r="AG74" s="102">
        <f t="shared" si="576"/>
        <v>0</v>
      </c>
      <c r="AH74" s="103">
        <f t="shared" si="577"/>
        <v>0</v>
      </c>
      <c r="AI74" s="101" t="s">
        <v>13</v>
      </c>
      <c r="AJ74" s="104">
        <f t="shared" si="578"/>
        <v>0</v>
      </c>
      <c r="AK74" s="105">
        <f t="shared" si="212"/>
        <v>0</v>
      </c>
      <c r="AL74" s="101" t="s">
        <v>13</v>
      </c>
      <c r="AM74" s="102">
        <f t="shared" si="579"/>
        <v>0</v>
      </c>
      <c r="AN74" s="103">
        <f t="shared" si="580"/>
        <v>0</v>
      </c>
      <c r="AO74" s="101" t="s">
        <v>2</v>
      </c>
      <c r="AP74" s="104">
        <f t="shared" si="581"/>
        <v>0</v>
      </c>
      <c r="AQ74" s="105">
        <f t="shared" si="582"/>
        <v>0</v>
      </c>
      <c r="AR74" s="101" t="s">
        <v>13</v>
      </c>
      <c r="AS74" s="102">
        <f t="shared" si="583"/>
        <v>0</v>
      </c>
      <c r="AT74" s="103">
        <f t="shared" si="584"/>
        <v>0</v>
      </c>
      <c r="AU74" s="101" t="s">
        <v>2</v>
      </c>
      <c r="AV74" s="104">
        <f t="shared" si="585"/>
        <v>0</v>
      </c>
      <c r="AW74" s="105">
        <f t="shared" si="586"/>
        <v>0</v>
      </c>
      <c r="AX74" s="101" t="s">
        <v>13</v>
      </c>
      <c r="AY74" s="102">
        <f t="shared" si="587"/>
        <v>0</v>
      </c>
      <c r="AZ74" s="103">
        <f t="shared" si="588"/>
        <v>0</v>
      </c>
      <c r="BA74" s="101" t="s">
        <v>13</v>
      </c>
      <c r="BB74" s="104">
        <f t="shared" si="589"/>
        <v>0</v>
      </c>
      <c r="BC74" s="105">
        <f t="shared" si="590"/>
        <v>0</v>
      </c>
      <c r="BD74" s="101" t="s">
        <v>13</v>
      </c>
      <c r="BE74" s="102">
        <f t="shared" si="587"/>
        <v>0</v>
      </c>
      <c r="BF74" s="103">
        <f t="shared" si="591"/>
        <v>0</v>
      </c>
      <c r="BG74" s="101" t="s">
        <v>13</v>
      </c>
      <c r="BH74" s="104">
        <f t="shared" si="589"/>
        <v>0</v>
      </c>
      <c r="BI74" s="105">
        <f t="shared" si="592"/>
        <v>0</v>
      </c>
      <c r="BJ74" s="101" t="s">
        <v>13</v>
      </c>
      <c r="BK74" s="102">
        <f t="shared" ref="BK74" si="648">HLOOKUP(BJ74,VIENNOISERIES_PRIX,2,FALSE)</f>
        <v>0</v>
      </c>
      <c r="BL74" s="103">
        <f t="shared" si="594"/>
        <v>0</v>
      </c>
      <c r="BM74" s="101" t="s">
        <v>13</v>
      </c>
      <c r="BN74" s="104">
        <f t="shared" ref="BN74" si="649">HLOOKUP(BM74,VIENNOISERIES_PRIX,2,FALSE)</f>
        <v>0</v>
      </c>
      <c r="BO74" s="105">
        <f t="shared" si="596"/>
        <v>0</v>
      </c>
      <c r="BP74" s="101" t="s">
        <v>13</v>
      </c>
      <c r="BQ74" s="102">
        <f t="shared" ref="BQ74" si="650">HLOOKUP(BP74,VIENNOISERIES_PRIX,2,FALSE)</f>
        <v>0</v>
      </c>
      <c r="BR74" s="103">
        <f t="shared" si="598"/>
        <v>0</v>
      </c>
      <c r="BS74" s="101" t="s">
        <v>13</v>
      </c>
      <c r="BT74" s="104">
        <f t="shared" ref="BT74" si="651">HLOOKUP(BS74,VIENNOISERIES_PRIX,2,FALSE)</f>
        <v>0</v>
      </c>
      <c r="BU74" s="105">
        <f t="shared" si="600"/>
        <v>0</v>
      </c>
      <c r="BV74" s="101" t="s">
        <v>13</v>
      </c>
      <c r="BW74" s="102">
        <f t="shared" ref="BW74" si="652">HLOOKUP(BV74,VIENNOISERIES_PRIX,2,FALSE)</f>
        <v>0</v>
      </c>
      <c r="BX74" s="103">
        <f t="shared" si="602"/>
        <v>0</v>
      </c>
      <c r="BY74" s="101" t="s">
        <v>13</v>
      </c>
      <c r="BZ74" s="104">
        <f t="shared" ref="BZ74" si="653">HLOOKUP(BY74,VIENNOISERIES_PRIX,2,FALSE)</f>
        <v>0</v>
      </c>
      <c r="CA74" s="105">
        <f t="shared" si="604"/>
        <v>0</v>
      </c>
      <c r="CB74" s="101" t="s">
        <v>13</v>
      </c>
      <c r="CC74" s="102">
        <f t="shared" ref="CC74" si="654">HLOOKUP(CB74,VIENNOISERIES_PRIX,2,FALSE)</f>
        <v>0</v>
      </c>
      <c r="CD74" s="103">
        <f t="shared" si="606"/>
        <v>0</v>
      </c>
      <c r="CE74" s="101" t="s">
        <v>13</v>
      </c>
      <c r="CF74" s="104">
        <f t="shared" ref="CF74" si="655">HLOOKUP(CE74,VIENNOISERIES_PRIX,2,FALSE)</f>
        <v>0</v>
      </c>
      <c r="CG74" s="64"/>
      <c r="CH74" s="64"/>
      <c r="CI74" s="64"/>
      <c r="CJ74" s="64"/>
      <c r="CK74" s="64"/>
      <c r="CL74" s="64"/>
      <c r="CM74" s="64"/>
      <c r="CN74" s="64"/>
      <c r="CO74" s="64"/>
      <c r="CP74" s="64"/>
      <c r="CQ74" s="64"/>
      <c r="CR74" s="64"/>
      <c r="CS74" s="64"/>
      <c r="CT74" s="64"/>
      <c r="CU74" s="64"/>
      <c r="CV74" s="64"/>
      <c r="CW74" s="64"/>
      <c r="CX74" s="64"/>
      <c r="CY74" s="64"/>
      <c r="CZ74" s="64"/>
      <c r="DA74" s="64"/>
      <c r="DB74" s="64"/>
      <c r="DC74" s="64"/>
      <c r="DD74" s="64"/>
      <c r="DE74" s="64"/>
      <c r="DF74" s="64"/>
      <c r="DG74" s="64"/>
      <c r="DH74" s="64"/>
      <c r="DI74" s="64"/>
      <c r="DJ74" s="64"/>
      <c r="DK74" s="64"/>
      <c r="DL74" s="64"/>
      <c r="DM74" s="64"/>
      <c r="DN74" s="64"/>
      <c r="DO74" s="64"/>
      <c r="DP74" s="64"/>
      <c r="DQ74" s="64"/>
      <c r="DR74" s="64"/>
      <c r="DS74" s="64"/>
      <c r="DT74" s="64"/>
      <c r="DU74" s="64"/>
      <c r="DV74" s="64"/>
      <c r="DW74" s="64"/>
      <c r="DX74" s="64"/>
      <c r="DY74" s="64"/>
      <c r="DZ74" s="64"/>
      <c r="EA74" s="64"/>
      <c r="EB74" s="64"/>
      <c r="EC74" s="64"/>
      <c r="ED74" s="64"/>
      <c r="EE74" s="64"/>
      <c r="EF74" s="64"/>
      <c r="EG74" s="64"/>
      <c r="EH74" s="64"/>
      <c r="EI74" s="64"/>
      <c r="EJ74" s="64"/>
      <c r="EK74" s="64"/>
      <c r="EL74" s="64"/>
      <c r="EM74" s="64"/>
      <c r="EN74" s="64"/>
      <c r="EO74" s="64"/>
      <c r="EP74" s="64"/>
      <c r="EQ74" s="64"/>
      <c r="ER74" s="64"/>
      <c r="ES74" s="64"/>
      <c r="ET74" s="64"/>
      <c r="EU74" s="64"/>
      <c r="EV74" s="64"/>
      <c r="EW74" s="64"/>
      <c r="EX74" s="64"/>
      <c r="EY74" s="64"/>
      <c r="EZ74" s="64"/>
      <c r="FA74" s="64"/>
      <c r="FB74" s="64"/>
      <c r="FC74" s="64"/>
      <c r="FD74" s="64"/>
      <c r="FE74" s="64"/>
      <c r="FF74" s="64"/>
      <c r="FG74" s="64"/>
      <c r="FH74" s="64"/>
      <c r="FI74" s="64"/>
      <c r="FJ74" s="64"/>
      <c r="FK74" s="64"/>
      <c r="FL74" s="64"/>
      <c r="FM74" s="64"/>
      <c r="FN74" s="64"/>
      <c r="FO74" s="64"/>
      <c r="FP74" s="64"/>
      <c r="FQ74" s="64"/>
      <c r="FR74" s="64"/>
      <c r="FS74" s="64"/>
      <c r="FT74" s="64"/>
      <c r="FU74" s="64"/>
      <c r="FV74" s="64"/>
      <c r="FW74" s="64"/>
      <c r="FX74" s="64"/>
      <c r="FY74" s="64"/>
      <c r="FZ74" s="64"/>
      <c r="GA74" s="64"/>
      <c r="GB74" s="64"/>
      <c r="GC74" s="64"/>
      <c r="GD74" s="64"/>
      <c r="GE74" s="64"/>
      <c r="GF74" s="64"/>
      <c r="GG74" s="64"/>
      <c r="GH74" s="64"/>
      <c r="GI74" s="64"/>
      <c r="GJ74" s="64"/>
      <c r="GK74" s="64"/>
      <c r="GL74" s="64"/>
      <c r="GM74" s="64"/>
      <c r="GN74" s="64"/>
      <c r="GO74" s="64"/>
      <c r="GP74" s="64"/>
      <c r="GQ74" s="64"/>
      <c r="GR74" s="64"/>
      <c r="GS74" s="64"/>
      <c r="GT74" s="64"/>
      <c r="GU74" s="64"/>
      <c r="GV74" s="64"/>
      <c r="GW74" s="64"/>
      <c r="GX74" s="64"/>
      <c r="GY74" s="64"/>
      <c r="GZ74" s="64"/>
      <c r="HA74" s="64"/>
      <c r="HB74" s="64"/>
      <c r="HC74" s="64"/>
      <c r="HD74" s="64"/>
      <c r="HE74" s="64"/>
      <c r="HF74" s="64"/>
      <c r="HG74" s="64"/>
      <c r="HH74" s="64"/>
    </row>
    <row r="75" spans="1:216" ht="21.75" thickTop="1" thickBot="1" x14ac:dyDescent="0.35">
      <c r="A75" s="112"/>
      <c r="B75" s="113"/>
      <c r="C75" s="88">
        <v>0</v>
      </c>
      <c r="D75" s="89">
        <f t="shared" si="573"/>
        <v>2</v>
      </c>
      <c r="E75" s="90">
        <f t="shared" si="573"/>
        <v>0</v>
      </c>
      <c r="F75" s="90">
        <f t="shared" si="573"/>
        <v>0</v>
      </c>
      <c r="G75" s="91">
        <f t="shared" si="573"/>
        <v>0</v>
      </c>
      <c r="H75" s="91">
        <f t="shared" si="573"/>
        <v>0</v>
      </c>
      <c r="I75" s="91">
        <f t="shared" si="573"/>
        <v>0</v>
      </c>
      <c r="J75" s="91">
        <f t="shared" si="573"/>
        <v>0</v>
      </c>
      <c r="K75" s="91">
        <f t="shared" si="573"/>
        <v>0</v>
      </c>
      <c r="L75" s="92">
        <f t="shared" si="573"/>
        <v>0</v>
      </c>
      <c r="M75" s="93">
        <f t="shared" si="573"/>
        <v>16</v>
      </c>
      <c r="N75" s="94">
        <f t="shared" si="564"/>
        <v>0</v>
      </c>
      <c r="O75" s="95">
        <f t="shared" si="564"/>
        <v>0</v>
      </c>
      <c r="P75" s="95">
        <f t="shared" si="564"/>
        <v>0</v>
      </c>
      <c r="Q75" s="96">
        <f t="shared" si="564"/>
        <v>0</v>
      </c>
      <c r="R75" s="97">
        <f t="shared" si="564"/>
        <v>0</v>
      </c>
      <c r="S75" s="97">
        <f t="shared" si="564"/>
        <v>0</v>
      </c>
      <c r="T75" s="97">
        <f t="shared" si="564"/>
        <v>0</v>
      </c>
      <c r="U75" s="97">
        <f t="shared" si="564"/>
        <v>0</v>
      </c>
      <c r="V75" s="98">
        <f t="shared" si="564"/>
        <v>0</v>
      </c>
      <c r="W75" s="99">
        <f t="shared" si="564"/>
        <v>0</v>
      </c>
      <c r="X75" s="99">
        <f t="shared" si="574"/>
        <v>0</v>
      </c>
      <c r="Y75" s="99">
        <f t="shared" si="574"/>
        <v>0</v>
      </c>
      <c r="Z75" s="99">
        <f t="shared" si="574"/>
        <v>0</v>
      </c>
      <c r="AA75" s="99">
        <f t="shared" si="574"/>
        <v>0</v>
      </c>
      <c r="AB75" s="99">
        <f t="shared" si="574"/>
        <v>0</v>
      </c>
      <c r="AC75" s="99">
        <f t="shared" si="574"/>
        <v>0</v>
      </c>
      <c r="AD75" s="99">
        <f t="shared" si="574"/>
        <v>0</v>
      </c>
      <c r="AE75" s="100">
        <f t="shared" si="575"/>
        <v>0</v>
      </c>
      <c r="AF75" s="101" t="s">
        <v>13</v>
      </c>
      <c r="AG75" s="102">
        <f t="shared" si="576"/>
        <v>0</v>
      </c>
      <c r="AH75" s="103">
        <f t="shared" si="577"/>
        <v>0</v>
      </c>
      <c r="AI75" s="101" t="s">
        <v>13</v>
      </c>
      <c r="AJ75" s="104">
        <f t="shared" si="578"/>
        <v>0</v>
      </c>
      <c r="AK75" s="105">
        <f t="shared" si="212"/>
        <v>0</v>
      </c>
      <c r="AL75" s="101" t="s">
        <v>13</v>
      </c>
      <c r="AM75" s="102">
        <f t="shared" si="579"/>
        <v>0</v>
      </c>
      <c r="AN75" s="103">
        <f t="shared" si="580"/>
        <v>0</v>
      </c>
      <c r="AO75" s="101" t="s">
        <v>2</v>
      </c>
      <c r="AP75" s="104">
        <f t="shared" si="581"/>
        <v>0</v>
      </c>
      <c r="AQ75" s="105">
        <f t="shared" si="582"/>
        <v>0</v>
      </c>
      <c r="AR75" s="101" t="s">
        <v>13</v>
      </c>
      <c r="AS75" s="102">
        <f t="shared" si="583"/>
        <v>0</v>
      </c>
      <c r="AT75" s="103">
        <f t="shared" si="584"/>
        <v>0</v>
      </c>
      <c r="AU75" s="101" t="s">
        <v>2</v>
      </c>
      <c r="AV75" s="104">
        <f t="shared" si="585"/>
        <v>0</v>
      </c>
      <c r="AW75" s="105">
        <f t="shared" si="586"/>
        <v>0</v>
      </c>
      <c r="AX75" s="101" t="s">
        <v>13</v>
      </c>
      <c r="AY75" s="102">
        <f t="shared" si="587"/>
        <v>0</v>
      </c>
      <c r="AZ75" s="103">
        <f t="shared" si="588"/>
        <v>0</v>
      </c>
      <c r="BA75" s="101" t="s">
        <v>13</v>
      </c>
      <c r="BB75" s="104">
        <f t="shared" si="589"/>
        <v>0</v>
      </c>
      <c r="BC75" s="105">
        <f t="shared" si="590"/>
        <v>0</v>
      </c>
      <c r="BD75" s="101" t="s">
        <v>13</v>
      </c>
      <c r="BE75" s="102">
        <f t="shared" si="587"/>
        <v>0</v>
      </c>
      <c r="BF75" s="103">
        <f t="shared" si="591"/>
        <v>0</v>
      </c>
      <c r="BG75" s="101" t="s">
        <v>13</v>
      </c>
      <c r="BH75" s="104">
        <f t="shared" si="589"/>
        <v>0</v>
      </c>
      <c r="BI75" s="105">
        <f t="shared" si="592"/>
        <v>0</v>
      </c>
      <c r="BJ75" s="101" t="s">
        <v>13</v>
      </c>
      <c r="BK75" s="102">
        <f t="shared" ref="BK75" si="656">HLOOKUP(BJ75,VIENNOISERIES_PRIX,2,FALSE)</f>
        <v>0</v>
      </c>
      <c r="BL75" s="103">
        <f t="shared" si="594"/>
        <v>0</v>
      </c>
      <c r="BM75" s="101" t="s">
        <v>13</v>
      </c>
      <c r="BN75" s="104">
        <f t="shared" ref="BN75" si="657">HLOOKUP(BM75,VIENNOISERIES_PRIX,2,FALSE)</f>
        <v>0</v>
      </c>
      <c r="BO75" s="105">
        <f t="shared" si="596"/>
        <v>0</v>
      </c>
      <c r="BP75" s="101" t="s">
        <v>13</v>
      </c>
      <c r="BQ75" s="102">
        <f t="shared" ref="BQ75" si="658">HLOOKUP(BP75,VIENNOISERIES_PRIX,2,FALSE)</f>
        <v>0</v>
      </c>
      <c r="BR75" s="103">
        <f t="shared" si="598"/>
        <v>0</v>
      </c>
      <c r="BS75" s="101" t="s">
        <v>13</v>
      </c>
      <c r="BT75" s="104">
        <f t="shared" ref="BT75" si="659">HLOOKUP(BS75,VIENNOISERIES_PRIX,2,FALSE)</f>
        <v>0</v>
      </c>
      <c r="BU75" s="105">
        <f t="shared" si="600"/>
        <v>0</v>
      </c>
      <c r="BV75" s="101" t="s">
        <v>13</v>
      </c>
      <c r="BW75" s="102">
        <f t="shared" ref="BW75" si="660">HLOOKUP(BV75,VIENNOISERIES_PRIX,2,FALSE)</f>
        <v>0</v>
      </c>
      <c r="BX75" s="103">
        <f t="shared" si="602"/>
        <v>0</v>
      </c>
      <c r="BY75" s="101" t="s">
        <v>13</v>
      </c>
      <c r="BZ75" s="104">
        <f t="shared" ref="BZ75" si="661">HLOOKUP(BY75,VIENNOISERIES_PRIX,2,FALSE)</f>
        <v>0</v>
      </c>
      <c r="CA75" s="105">
        <f t="shared" si="604"/>
        <v>0</v>
      </c>
      <c r="CB75" s="101" t="s">
        <v>13</v>
      </c>
      <c r="CC75" s="102">
        <f t="shared" ref="CC75" si="662">HLOOKUP(CB75,VIENNOISERIES_PRIX,2,FALSE)</f>
        <v>0</v>
      </c>
      <c r="CD75" s="103">
        <f t="shared" si="606"/>
        <v>0</v>
      </c>
      <c r="CE75" s="101" t="s">
        <v>13</v>
      </c>
      <c r="CF75" s="104">
        <f t="shared" ref="CF75" si="663">HLOOKUP(CE75,VIENNOISERIES_PRIX,2,FALSE)</f>
        <v>0</v>
      </c>
      <c r="CG75" s="64"/>
      <c r="CH75" s="64"/>
      <c r="CI75" s="64"/>
      <c r="CJ75" s="64"/>
      <c r="CK75" s="64"/>
      <c r="CL75" s="64"/>
      <c r="CM75" s="64"/>
      <c r="CN75" s="64"/>
      <c r="CO75" s="64"/>
      <c r="CP75" s="64"/>
      <c r="CQ75" s="64"/>
      <c r="CR75" s="64"/>
      <c r="CS75" s="64"/>
      <c r="CT75" s="64"/>
      <c r="CU75" s="64"/>
      <c r="CV75" s="64"/>
      <c r="CW75" s="64"/>
      <c r="CX75" s="64"/>
      <c r="CY75" s="64"/>
      <c r="CZ75" s="64"/>
      <c r="DA75" s="64"/>
      <c r="DB75" s="64"/>
      <c r="DC75" s="64"/>
      <c r="DD75" s="64"/>
      <c r="DE75" s="64"/>
      <c r="DF75" s="64"/>
      <c r="DG75" s="64"/>
      <c r="DH75" s="64"/>
      <c r="DI75" s="64"/>
      <c r="DJ75" s="64"/>
      <c r="DK75" s="64"/>
      <c r="DL75" s="64"/>
      <c r="DM75" s="64"/>
      <c r="DN75" s="64"/>
      <c r="DO75" s="64"/>
      <c r="DP75" s="64"/>
      <c r="DQ75" s="64"/>
      <c r="DR75" s="64"/>
      <c r="DS75" s="64"/>
      <c r="DT75" s="64"/>
      <c r="DU75" s="64"/>
      <c r="DV75" s="64"/>
      <c r="DW75" s="64"/>
      <c r="DX75" s="64"/>
      <c r="DY75" s="64"/>
      <c r="DZ75" s="64"/>
      <c r="EA75" s="64"/>
      <c r="EB75" s="64"/>
      <c r="EC75" s="64"/>
      <c r="ED75" s="64"/>
      <c r="EE75" s="64"/>
      <c r="EF75" s="64"/>
      <c r="EG75" s="64"/>
      <c r="EH75" s="64"/>
      <c r="EI75" s="64"/>
      <c r="EJ75" s="64"/>
      <c r="EK75" s="64"/>
      <c r="EL75" s="64"/>
      <c r="EM75" s="64"/>
      <c r="EN75" s="64"/>
      <c r="EO75" s="64"/>
      <c r="EP75" s="64"/>
      <c r="EQ75" s="64"/>
      <c r="ER75" s="64"/>
      <c r="ES75" s="64"/>
      <c r="ET75" s="64"/>
      <c r="EU75" s="64"/>
      <c r="EV75" s="64"/>
      <c r="EW75" s="64"/>
      <c r="EX75" s="64"/>
      <c r="EY75" s="64"/>
      <c r="EZ75" s="64"/>
      <c r="FA75" s="64"/>
      <c r="FB75" s="64"/>
      <c r="FC75" s="64"/>
      <c r="FD75" s="64"/>
      <c r="FE75" s="64"/>
      <c r="FF75" s="64"/>
      <c r="FG75" s="64"/>
      <c r="FH75" s="64"/>
      <c r="FI75" s="64"/>
      <c r="FJ75" s="64"/>
      <c r="FK75" s="64"/>
      <c r="FL75" s="64"/>
      <c r="FM75" s="64"/>
      <c r="FN75" s="64"/>
      <c r="FO75" s="64"/>
      <c r="FP75" s="64"/>
      <c r="FQ75" s="64"/>
      <c r="FR75" s="64"/>
      <c r="FS75" s="64"/>
      <c r="FT75" s="64"/>
      <c r="FU75" s="64"/>
      <c r="FV75" s="64"/>
      <c r="FW75" s="64"/>
      <c r="FX75" s="64"/>
      <c r="FY75" s="64"/>
      <c r="FZ75" s="64"/>
      <c r="GA75" s="64"/>
      <c r="GB75" s="64"/>
      <c r="GC75" s="64"/>
      <c r="GD75" s="64"/>
      <c r="GE75" s="64"/>
      <c r="GF75" s="64"/>
      <c r="GG75" s="64"/>
      <c r="GH75" s="64"/>
      <c r="GI75" s="64"/>
      <c r="GJ75" s="64"/>
      <c r="GK75" s="64"/>
      <c r="GL75" s="64"/>
      <c r="GM75" s="64"/>
      <c r="GN75" s="64"/>
      <c r="GO75" s="64"/>
      <c r="GP75" s="64"/>
      <c r="GQ75" s="64"/>
      <c r="GR75" s="64"/>
      <c r="GS75" s="64"/>
      <c r="GT75" s="64"/>
      <c r="GU75" s="64"/>
      <c r="GV75" s="64"/>
      <c r="GW75" s="64"/>
      <c r="GX75" s="64"/>
      <c r="GY75" s="64"/>
      <c r="GZ75" s="64"/>
      <c r="HA75" s="64"/>
      <c r="HB75" s="64"/>
      <c r="HC75" s="64"/>
      <c r="HD75" s="64"/>
      <c r="HE75" s="64"/>
      <c r="HF75" s="64"/>
      <c r="HG75" s="64"/>
      <c r="HH75" s="64"/>
    </row>
    <row r="76" spans="1:216" ht="21.75" thickTop="1" thickBot="1" x14ac:dyDescent="0.35">
      <c r="A76" s="112"/>
      <c r="B76" s="113"/>
      <c r="C76" s="88">
        <v>0</v>
      </c>
      <c r="D76" s="89">
        <f t="shared" si="573"/>
        <v>2</v>
      </c>
      <c r="E76" s="90">
        <f t="shared" si="573"/>
        <v>0</v>
      </c>
      <c r="F76" s="90">
        <f t="shared" si="573"/>
        <v>0</v>
      </c>
      <c r="G76" s="91">
        <f t="shared" si="573"/>
        <v>0</v>
      </c>
      <c r="H76" s="91">
        <f t="shared" si="573"/>
        <v>0</v>
      </c>
      <c r="I76" s="91">
        <f t="shared" si="573"/>
        <v>0</v>
      </c>
      <c r="J76" s="91">
        <f t="shared" si="573"/>
        <v>0</v>
      </c>
      <c r="K76" s="91">
        <f t="shared" si="573"/>
        <v>0</v>
      </c>
      <c r="L76" s="92">
        <f t="shared" si="573"/>
        <v>0</v>
      </c>
      <c r="M76" s="93">
        <f t="shared" si="573"/>
        <v>16</v>
      </c>
      <c r="N76" s="94">
        <f t="shared" si="564"/>
        <v>0</v>
      </c>
      <c r="O76" s="95">
        <f t="shared" si="564"/>
        <v>0</v>
      </c>
      <c r="P76" s="95">
        <f t="shared" si="564"/>
        <v>0</v>
      </c>
      <c r="Q76" s="96">
        <f t="shared" si="564"/>
        <v>0</v>
      </c>
      <c r="R76" s="97">
        <f t="shared" si="564"/>
        <v>0</v>
      </c>
      <c r="S76" s="97">
        <f t="shared" si="564"/>
        <v>0</v>
      </c>
      <c r="T76" s="97">
        <f t="shared" si="564"/>
        <v>0</v>
      </c>
      <c r="U76" s="97">
        <f t="shared" si="564"/>
        <v>0</v>
      </c>
      <c r="V76" s="98">
        <f t="shared" si="564"/>
        <v>0</v>
      </c>
      <c r="W76" s="99">
        <f t="shared" si="564"/>
        <v>0</v>
      </c>
      <c r="X76" s="99">
        <f t="shared" si="574"/>
        <v>0</v>
      </c>
      <c r="Y76" s="99">
        <f t="shared" si="574"/>
        <v>0</v>
      </c>
      <c r="Z76" s="99">
        <f t="shared" si="574"/>
        <v>0</v>
      </c>
      <c r="AA76" s="99">
        <f t="shared" si="574"/>
        <v>0</v>
      </c>
      <c r="AB76" s="99">
        <f t="shared" si="574"/>
        <v>0</v>
      </c>
      <c r="AC76" s="99">
        <f t="shared" si="574"/>
        <v>0</v>
      </c>
      <c r="AD76" s="99">
        <f t="shared" si="574"/>
        <v>0</v>
      </c>
      <c r="AE76" s="100">
        <f t="shared" si="575"/>
        <v>0</v>
      </c>
      <c r="AF76" s="101" t="s">
        <v>13</v>
      </c>
      <c r="AG76" s="102">
        <f t="shared" si="576"/>
        <v>0</v>
      </c>
      <c r="AH76" s="103">
        <f t="shared" si="577"/>
        <v>0</v>
      </c>
      <c r="AI76" s="101" t="s">
        <v>13</v>
      </c>
      <c r="AJ76" s="104">
        <f t="shared" si="578"/>
        <v>0</v>
      </c>
      <c r="AK76" s="105">
        <f t="shared" si="212"/>
        <v>0</v>
      </c>
      <c r="AL76" s="101" t="s">
        <v>13</v>
      </c>
      <c r="AM76" s="102">
        <f t="shared" si="579"/>
        <v>0</v>
      </c>
      <c r="AN76" s="103">
        <f t="shared" si="580"/>
        <v>0</v>
      </c>
      <c r="AO76" s="101" t="s">
        <v>2</v>
      </c>
      <c r="AP76" s="104">
        <f t="shared" si="581"/>
        <v>0</v>
      </c>
      <c r="AQ76" s="105">
        <f t="shared" si="582"/>
        <v>0</v>
      </c>
      <c r="AR76" s="101" t="s">
        <v>13</v>
      </c>
      <c r="AS76" s="102">
        <f t="shared" si="583"/>
        <v>0</v>
      </c>
      <c r="AT76" s="103">
        <f t="shared" si="584"/>
        <v>0</v>
      </c>
      <c r="AU76" s="101" t="s">
        <v>2</v>
      </c>
      <c r="AV76" s="104">
        <f t="shared" si="585"/>
        <v>0</v>
      </c>
      <c r="AW76" s="105">
        <f t="shared" si="586"/>
        <v>0</v>
      </c>
      <c r="AX76" s="101" t="s">
        <v>13</v>
      </c>
      <c r="AY76" s="102">
        <f t="shared" si="587"/>
        <v>0</v>
      </c>
      <c r="AZ76" s="103">
        <f t="shared" si="588"/>
        <v>0</v>
      </c>
      <c r="BA76" s="101" t="s">
        <v>13</v>
      </c>
      <c r="BB76" s="104">
        <f t="shared" si="589"/>
        <v>0</v>
      </c>
      <c r="BC76" s="105">
        <f t="shared" si="590"/>
        <v>0</v>
      </c>
      <c r="BD76" s="101" t="s">
        <v>13</v>
      </c>
      <c r="BE76" s="102">
        <f t="shared" si="587"/>
        <v>0</v>
      </c>
      <c r="BF76" s="103">
        <f t="shared" si="591"/>
        <v>0</v>
      </c>
      <c r="BG76" s="101" t="s">
        <v>13</v>
      </c>
      <c r="BH76" s="104">
        <f t="shared" si="589"/>
        <v>0</v>
      </c>
      <c r="BI76" s="105">
        <f t="shared" si="592"/>
        <v>0</v>
      </c>
      <c r="BJ76" s="101" t="s">
        <v>13</v>
      </c>
      <c r="BK76" s="102">
        <f t="shared" ref="BK76" si="664">HLOOKUP(BJ76,VIENNOISERIES_PRIX,2,FALSE)</f>
        <v>0</v>
      </c>
      <c r="BL76" s="103">
        <f t="shared" si="594"/>
        <v>0</v>
      </c>
      <c r="BM76" s="101" t="s">
        <v>13</v>
      </c>
      <c r="BN76" s="104">
        <f t="shared" ref="BN76" si="665">HLOOKUP(BM76,VIENNOISERIES_PRIX,2,FALSE)</f>
        <v>0</v>
      </c>
      <c r="BO76" s="105">
        <f t="shared" si="596"/>
        <v>0</v>
      </c>
      <c r="BP76" s="101" t="s">
        <v>13</v>
      </c>
      <c r="BQ76" s="102">
        <f t="shared" ref="BQ76" si="666">HLOOKUP(BP76,VIENNOISERIES_PRIX,2,FALSE)</f>
        <v>0</v>
      </c>
      <c r="BR76" s="103">
        <f t="shared" si="598"/>
        <v>0</v>
      </c>
      <c r="BS76" s="101" t="s">
        <v>13</v>
      </c>
      <c r="BT76" s="104">
        <f t="shared" ref="BT76" si="667">HLOOKUP(BS76,VIENNOISERIES_PRIX,2,FALSE)</f>
        <v>0</v>
      </c>
      <c r="BU76" s="105">
        <f t="shared" si="600"/>
        <v>0</v>
      </c>
      <c r="BV76" s="101" t="s">
        <v>13</v>
      </c>
      <c r="BW76" s="102">
        <f t="shared" ref="BW76" si="668">HLOOKUP(BV76,VIENNOISERIES_PRIX,2,FALSE)</f>
        <v>0</v>
      </c>
      <c r="BX76" s="103">
        <f t="shared" si="602"/>
        <v>0</v>
      </c>
      <c r="BY76" s="101" t="s">
        <v>13</v>
      </c>
      <c r="BZ76" s="104">
        <f t="shared" ref="BZ76" si="669">HLOOKUP(BY76,VIENNOISERIES_PRIX,2,FALSE)</f>
        <v>0</v>
      </c>
      <c r="CA76" s="105">
        <f t="shared" si="604"/>
        <v>0</v>
      </c>
      <c r="CB76" s="101" t="s">
        <v>13</v>
      </c>
      <c r="CC76" s="102">
        <f t="shared" ref="CC76" si="670">HLOOKUP(CB76,VIENNOISERIES_PRIX,2,FALSE)</f>
        <v>0</v>
      </c>
      <c r="CD76" s="103">
        <f t="shared" si="606"/>
        <v>0</v>
      </c>
      <c r="CE76" s="101" t="s">
        <v>13</v>
      </c>
      <c r="CF76" s="104">
        <f t="shared" ref="CF76" si="671">HLOOKUP(CE76,VIENNOISERIES_PRIX,2,FALSE)</f>
        <v>0</v>
      </c>
      <c r="CG76" s="64"/>
      <c r="CH76" s="64"/>
      <c r="CI76" s="64"/>
      <c r="CJ76" s="64"/>
      <c r="CK76" s="64"/>
      <c r="CL76" s="64"/>
      <c r="CM76" s="64"/>
      <c r="CN76" s="64"/>
      <c r="CO76" s="64"/>
      <c r="CP76" s="64"/>
      <c r="CQ76" s="64"/>
      <c r="CR76" s="64"/>
      <c r="CS76" s="64"/>
      <c r="CT76" s="64"/>
      <c r="CU76" s="64"/>
      <c r="CV76" s="64"/>
      <c r="CW76" s="64"/>
      <c r="CX76" s="64"/>
      <c r="CY76" s="64"/>
      <c r="CZ76" s="64"/>
      <c r="DA76" s="64"/>
      <c r="DB76" s="64"/>
      <c r="DC76" s="64"/>
      <c r="DD76" s="64"/>
      <c r="DE76" s="64"/>
      <c r="DF76" s="64"/>
      <c r="DG76" s="64"/>
      <c r="DH76" s="64"/>
      <c r="DI76" s="64"/>
      <c r="DJ76" s="64"/>
      <c r="DK76" s="64"/>
      <c r="DL76" s="64"/>
      <c r="DM76" s="64"/>
      <c r="DN76" s="64"/>
      <c r="DO76" s="64"/>
      <c r="DP76" s="64"/>
      <c r="DQ76" s="64"/>
      <c r="DR76" s="64"/>
      <c r="DS76" s="64"/>
      <c r="DT76" s="64"/>
      <c r="DU76" s="64"/>
      <c r="DV76" s="64"/>
      <c r="DW76" s="64"/>
      <c r="DX76" s="64"/>
      <c r="DY76" s="64"/>
      <c r="DZ76" s="64"/>
      <c r="EA76" s="64"/>
      <c r="EB76" s="64"/>
      <c r="EC76" s="64"/>
      <c r="ED76" s="64"/>
      <c r="EE76" s="64"/>
      <c r="EF76" s="64"/>
      <c r="EG76" s="64"/>
      <c r="EH76" s="64"/>
      <c r="EI76" s="64"/>
      <c r="EJ76" s="64"/>
      <c r="EK76" s="64"/>
      <c r="EL76" s="64"/>
      <c r="EM76" s="64"/>
      <c r="EN76" s="64"/>
      <c r="EO76" s="64"/>
      <c r="EP76" s="64"/>
      <c r="EQ76" s="64"/>
      <c r="ER76" s="64"/>
      <c r="ES76" s="64"/>
      <c r="ET76" s="64"/>
      <c r="EU76" s="64"/>
      <c r="EV76" s="64"/>
      <c r="EW76" s="64"/>
      <c r="EX76" s="64"/>
      <c r="EY76" s="64"/>
      <c r="EZ76" s="64"/>
      <c r="FA76" s="64"/>
      <c r="FB76" s="64"/>
      <c r="FC76" s="64"/>
      <c r="FD76" s="64"/>
      <c r="FE76" s="64"/>
      <c r="FF76" s="64"/>
      <c r="FG76" s="64"/>
      <c r="FH76" s="64"/>
      <c r="FI76" s="64"/>
      <c r="FJ76" s="64"/>
      <c r="FK76" s="64"/>
      <c r="FL76" s="64"/>
      <c r="FM76" s="64"/>
      <c r="FN76" s="64"/>
      <c r="FO76" s="64"/>
      <c r="FP76" s="64"/>
      <c r="FQ76" s="64"/>
      <c r="FR76" s="64"/>
      <c r="FS76" s="64"/>
      <c r="FT76" s="64"/>
      <c r="FU76" s="64"/>
      <c r="FV76" s="64"/>
      <c r="FW76" s="64"/>
      <c r="FX76" s="64"/>
      <c r="FY76" s="64"/>
      <c r="FZ76" s="64"/>
      <c r="GA76" s="64"/>
      <c r="GB76" s="64"/>
      <c r="GC76" s="64"/>
      <c r="GD76" s="64"/>
      <c r="GE76" s="64"/>
      <c r="GF76" s="64"/>
      <c r="GG76" s="64"/>
      <c r="GH76" s="64"/>
      <c r="GI76" s="64"/>
      <c r="GJ76" s="64"/>
      <c r="GK76" s="64"/>
      <c r="GL76" s="64"/>
      <c r="GM76" s="64"/>
      <c r="GN76" s="64"/>
      <c r="GO76" s="64"/>
      <c r="GP76" s="64"/>
      <c r="GQ76" s="64"/>
      <c r="GR76" s="64"/>
      <c r="GS76" s="64"/>
      <c r="GT76" s="64"/>
      <c r="GU76" s="64"/>
      <c r="GV76" s="64"/>
      <c r="GW76" s="64"/>
      <c r="GX76" s="64"/>
      <c r="GY76" s="64"/>
      <c r="GZ76" s="64"/>
      <c r="HA76" s="64"/>
      <c r="HB76" s="64"/>
      <c r="HC76" s="64"/>
      <c r="HD76" s="64"/>
      <c r="HE76" s="64"/>
      <c r="HF76" s="64"/>
      <c r="HG76" s="64"/>
      <c r="HH76" s="64"/>
    </row>
    <row r="77" spans="1:216" ht="21.75" thickTop="1" thickBot="1" x14ac:dyDescent="0.35">
      <c r="A77" s="114" t="s">
        <v>31</v>
      </c>
      <c r="C77" s="88">
        <v>0</v>
      </c>
      <c r="D77" s="89">
        <f t="shared" si="573"/>
        <v>2</v>
      </c>
      <c r="E77" s="90">
        <f t="shared" si="573"/>
        <v>0</v>
      </c>
      <c r="F77" s="90">
        <f t="shared" si="573"/>
        <v>0</v>
      </c>
      <c r="G77" s="91">
        <f t="shared" si="573"/>
        <v>0</v>
      </c>
      <c r="H77" s="91">
        <f t="shared" si="573"/>
        <v>0</v>
      </c>
      <c r="I77" s="91">
        <f t="shared" si="573"/>
        <v>0</v>
      </c>
      <c r="J77" s="91">
        <f t="shared" si="573"/>
        <v>0</v>
      </c>
      <c r="K77" s="91">
        <f t="shared" si="573"/>
        <v>0</v>
      </c>
      <c r="L77" s="92">
        <f t="shared" si="573"/>
        <v>0</v>
      </c>
      <c r="M77" s="93">
        <f t="shared" si="573"/>
        <v>15</v>
      </c>
      <c r="N77" s="94">
        <f t="shared" si="564"/>
        <v>1</v>
      </c>
      <c r="O77" s="95">
        <f t="shared" si="564"/>
        <v>0</v>
      </c>
      <c r="P77" s="95">
        <f t="shared" si="564"/>
        <v>0</v>
      </c>
      <c r="Q77" s="96">
        <f t="shared" si="564"/>
        <v>0</v>
      </c>
      <c r="R77" s="97">
        <f t="shared" si="564"/>
        <v>0</v>
      </c>
      <c r="S77" s="97">
        <f t="shared" si="564"/>
        <v>0</v>
      </c>
      <c r="T77" s="97">
        <f t="shared" si="564"/>
        <v>0</v>
      </c>
      <c r="U77" s="97">
        <f t="shared" si="564"/>
        <v>0</v>
      </c>
      <c r="V77" s="98">
        <f t="shared" si="564"/>
        <v>0</v>
      </c>
      <c r="W77" s="99">
        <f t="shared" si="564"/>
        <v>0</v>
      </c>
      <c r="X77" s="99">
        <f t="shared" si="574"/>
        <v>0</v>
      </c>
      <c r="Y77" s="99">
        <f t="shared" si="574"/>
        <v>0</v>
      </c>
      <c r="Z77" s="99">
        <f t="shared" si="574"/>
        <v>0</v>
      </c>
      <c r="AA77" s="99">
        <f t="shared" si="574"/>
        <v>0</v>
      </c>
      <c r="AB77" s="99">
        <f t="shared" si="574"/>
        <v>0</v>
      </c>
      <c r="AC77" s="99">
        <f t="shared" si="574"/>
        <v>0</v>
      </c>
      <c r="AD77" s="99">
        <f t="shared" si="574"/>
        <v>0</v>
      </c>
      <c r="AE77" s="115">
        <f t="shared" si="575"/>
        <v>-1.1499999999999999</v>
      </c>
      <c r="AF77" s="116" t="s">
        <v>14</v>
      </c>
      <c r="AG77" s="117">
        <f t="shared" si="576"/>
        <v>1.1499999999999999</v>
      </c>
      <c r="AH77" s="118">
        <v>0</v>
      </c>
      <c r="AI77" s="116" t="s">
        <v>13</v>
      </c>
      <c r="AJ77" s="119">
        <f t="shared" si="578"/>
        <v>0</v>
      </c>
      <c r="AK77" s="120">
        <f t="shared" si="212"/>
        <v>0</v>
      </c>
      <c r="AL77" s="116" t="s">
        <v>13</v>
      </c>
      <c r="AM77" s="117">
        <f t="shared" si="579"/>
        <v>0</v>
      </c>
      <c r="AN77" s="121">
        <f t="shared" si="580"/>
        <v>0</v>
      </c>
      <c r="AO77" s="122" t="s">
        <v>2</v>
      </c>
      <c r="AP77" s="123">
        <f t="shared" si="581"/>
        <v>0</v>
      </c>
      <c r="AQ77" s="124">
        <f t="shared" si="582"/>
        <v>0</v>
      </c>
      <c r="AR77" s="122" t="s">
        <v>13</v>
      </c>
      <c r="AS77" s="125">
        <f t="shared" si="583"/>
        <v>0</v>
      </c>
      <c r="AT77" s="126">
        <f t="shared" si="584"/>
        <v>0</v>
      </c>
      <c r="AU77" s="127" t="s">
        <v>2</v>
      </c>
      <c r="AV77" s="128">
        <f t="shared" si="585"/>
        <v>0</v>
      </c>
      <c r="AW77" s="129">
        <f t="shared" si="586"/>
        <v>0</v>
      </c>
      <c r="AX77" s="127" t="s">
        <v>13</v>
      </c>
      <c r="AY77" s="130">
        <f t="shared" si="587"/>
        <v>0</v>
      </c>
      <c r="AZ77" s="126">
        <f t="shared" si="588"/>
        <v>0</v>
      </c>
      <c r="BA77" s="127" t="s">
        <v>13</v>
      </c>
      <c r="BB77" s="128">
        <f t="shared" si="589"/>
        <v>0</v>
      </c>
      <c r="BC77" s="129">
        <f t="shared" si="590"/>
        <v>0</v>
      </c>
      <c r="BD77" s="127" t="s">
        <v>13</v>
      </c>
      <c r="BE77" s="130">
        <f t="shared" si="587"/>
        <v>0</v>
      </c>
      <c r="BF77" s="126">
        <f t="shared" si="591"/>
        <v>0</v>
      </c>
      <c r="BG77" s="127" t="s">
        <v>13</v>
      </c>
      <c r="BH77" s="128">
        <f t="shared" si="589"/>
        <v>0</v>
      </c>
      <c r="BI77" s="129">
        <f t="shared" si="592"/>
        <v>0</v>
      </c>
      <c r="BJ77" s="127" t="s">
        <v>13</v>
      </c>
      <c r="BK77" s="130">
        <f t="shared" ref="BK77" si="672">HLOOKUP(BJ77,VIENNOISERIES_PRIX,2,FALSE)</f>
        <v>0</v>
      </c>
      <c r="BL77" s="126">
        <f t="shared" si="594"/>
        <v>0</v>
      </c>
      <c r="BM77" s="127" t="s">
        <v>13</v>
      </c>
      <c r="BN77" s="128">
        <f t="shared" ref="BN77" si="673">HLOOKUP(BM77,VIENNOISERIES_PRIX,2,FALSE)</f>
        <v>0</v>
      </c>
      <c r="BO77" s="129">
        <f t="shared" si="596"/>
        <v>0</v>
      </c>
      <c r="BP77" s="127" t="s">
        <v>13</v>
      </c>
      <c r="BQ77" s="130">
        <f t="shared" ref="BQ77" si="674">HLOOKUP(BP77,VIENNOISERIES_PRIX,2,FALSE)</f>
        <v>0</v>
      </c>
      <c r="BR77" s="126">
        <f t="shared" si="598"/>
        <v>0</v>
      </c>
      <c r="BS77" s="127" t="s">
        <v>13</v>
      </c>
      <c r="BT77" s="128">
        <f t="shared" ref="BT77" si="675">HLOOKUP(BS77,VIENNOISERIES_PRIX,2,FALSE)</f>
        <v>0</v>
      </c>
      <c r="BU77" s="129">
        <f t="shared" si="600"/>
        <v>0</v>
      </c>
      <c r="BV77" s="127" t="s">
        <v>13</v>
      </c>
      <c r="BW77" s="130">
        <f t="shared" ref="BW77" si="676">HLOOKUP(BV77,VIENNOISERIES_PRIX,2,FALSE)</f>
        <v>0</v>
      </c>
      <c r="BX77" s="126">
        <f t="shared" si="602"/>
        <v>0</v>
      </c>
      <c r="BY77" s="127" t="s">
        <v>13</v>
      </c>
      <c r="BZ77" s="128">
        <f t="shared" ref="BZ77" si="677">HLOOKUP(BY77,VIENNOISERIES_PRIX,2,FALSE)</f>
        <v>0</v>
      </c>
      <c r="CA77" s="129">
        <f t="shared" si="604"/>
        <v>0</v>
      </c>
      <c r="CB77" s="127" t="s">
        <v>13</v>
      </c>
      <c r="CC77" s="130">
        <f t="shared" ref="CC77" si="678">HLOOKUP(CB77,VIENNOISERIES_PRIX,2,FALSE)</f>
        <v>0</v>
      </c>
      <c r="CD77" s="126">
        <f t="shared" si="606"/>
        <v>0</v>
      </c>
      <c r="CE77" s="127" t="s">
        <v>13</v>
      </c>
      <c r="CF77" s="128">
        <f t="shared" ref="CF77" si="679">HLOOKUP(CE77,VIENNOISERIES_PRIX,2,FALSE)</f>
        <v>0</v>
      </c>
    </row>
    <row r="78" spans="1:216" s="131" customFormat="1" ht="21" thickTop="1" x14ac:dyDescent="0.3">
      <c r="D78" s="132">
        <f t="shared" ref="D78:Z78" si="680">SUM(D4:D77)</f>
        <v>180</v>
      </c>
      <c r="E78" s="132">
        <f t="shared" si="680"/>
        <v>1</v>
      </c>
      <c r="F78" s="132">
        <f t="shared" si="680"/>
        <v>0</v>
      </c>
      <c r="G78" s="132">
        <f t="shared" si="680"/>
        <v>1</v>
      </c>
      <c r="H78" s="132">
        <f t="shared" si="680"/>
        <v>10</v>
      </c>
      <c r="I78" s="132">
        <f t="shared" si="680"/>
        <v>1</v>
      </c>
      <c r="J78" s="132">
        <f t="shared" si="680"/>
        <v>5</v>
      </c>
      <c r="K78" s="132">
        <f t="shared" si="680"/>
        <v>5</v>
      </c>
      <c r="L78" s="132">
        <f t="shared" si="680"/>
        <v>0</v>
      </c>
      <c r="M78" s="132">
        <f t="shared" si="680"/>
        <v>1084</v>
      </c>
      <c r="N78" s="132">
        <f t="shared" si="680"/>
        <v>18</v>
      </c>
      <c r="O78" s="132">
        <f t="shared" si="680"/>
        <v>6</v>
      </c>
      <c r="P78" s="132">
        <f t="shared" si="680"/>
        <v>3</v>
      </c>
      <c r="Q78" s="132">
        <f t="shared" si="680"/>
        <v>15</v>
      </c>
      <c r="R78" s="132">
        <f t="shared" si="680"/>
        <v>0</v>
      </c>
      <c r="S78" s="132">
        <f t="shared" si="680"/>
        <v>0</v>
      </c>
      <c r="T78" s="132">
        <f t="shared" si="680"/>
        <v>0</v>
      </c>
      <c r="U78" s="132">
        <f t="shared" si="680"/>
        <v>1</v>
      </c>
      <c r="V78" s="132">
        <f t="shared" si="680"/>
        <v>2</v>
      </c>
      <c r="W78" s="132">
        <f t="shared" si="680"/>
        <v>0</v>
      </c>
      <c r="X78" s="132">
        <f t="shared" si="680"/>
        <v>0</v>
      </c>
      <c r="Y78" s="132">
        <f t="shared" si="680"/>
        <v>0</v>
      </c>
      <c r="Z78" s="132">
        <f t="shared" si="680"/>
        <v>0</v>
      </c>
      <c r="AA78" s="132">
        <f t="shared" ref="AA78:AD78" si="681">SUM(AA4:AA77)</f>
        <v>0</v>
      </c>
      <c r="AB78" s="132">
        <f t="shared" si="681"/>
        <v>0</v>
      </c>
      <c r="AC78" s="132">
        <f t="shared" si="681"/>
        <v>0</v>
      </c>
      <c r="AD78" s="132">
        <f t="shared" si="681"/>
        <v>0</v>
      </c>
      <c r="AE78" s="133">
        <f>AE2</f>
        <v>43504</v>
      </c>
      <c r="AF78" s="134"/>
      <c r="AG78" s="135"/>
      <c r="AH78" s="133">
        <f>AH2</f>
        <v>43511</v>
      </c>
      <c r="AI78" s="134"/>
      <c r="AJ78" s="136"/>
      <c r="AK78" s="133">
        <f>AK2</f>
        <v>43518</v>
      </c>
      <c r="AL78" s="134"/>
      <c r="AM78" s="136"/>
      <c r="AN78" s="133">
        <f>AN2</f>
        <v>43525</v>
      </c>
      <c r="AO78" s="134"/>
      <c r="AP78" s="136"/>
      <c r="AQ78" s="133">
        <f>AQ2</f>
        <v>43532</v>
      </c>
      <c r="AR78" s="134"/>
      <c r="AS78" s="136"/>
      <c r="AT78" s="133">
        <f>AT2</f>
        <v>43539</v>
      </c>
      <c r="AU78" s="134"/>
      <c r="AV78" s="136"/>
      <c r="AW78" s="133">
        <f t="shared" ref="AW78" si="682">AW2</f>
        <v>43546</v>
      </c>
      <c r="AX78" s="137"/>
      <c r="AY78" s="136"/>
      <c r="AZ78" s="133">
        <f t="shared" ref="AZ78" si="683">AZ2</f>
        <v>43553</v>
      </c>
      <c r="BA78" s="137"/>
      <c r="BB78" s="136"/>
      <c r="BC78" s="133">
        <f t="shared" ref="BC78" si="684">BC2</f>
        <v>43560</v>
      </c>
      <c r="BD78" s="137"/>
      <c r="BE78" s="136"/>
      <c r="BF78" s="133">
        <f t="shared" ref="BF78" si="685">BF2</f>
        <v>43567</v>
      </c>
      <c r="BG78" s="137"/>
      <c r="BH78" s="136"/>
      <c r="BI78" s="133">
        <f t="shared" ref="BI78:BU78" si="686">BI2</f>
        <v>43574</v>
      </c>
      <c r="BJ78" s="137"/>
      <c r="BK78" s="136"/>
      <c r="BL78" s="133">
        <f t="shared" ref="BL78:BX78" si="687">BL2</f>
        <v>43581</v>
      </c>
      <c r="BM78" s="137"/>
      <c r="BN78" s="136"/>
      <c r="BO78" s="133">
        <f t="shared" ref="BO78:CA78" si="688">BO2</f>
        <v>43588</v>
      </c>
      <c r="BP78" s="137"/>
      <c r="BQ78" s="136"/>
      <c r="BR78" s="133">
        <f t="shared" ref="BR78:CD78" si="689">BR2</f>
        <v>43595</v>
      </c>
      <c r="BS78" s="137"/>
      <c r="BT78" s="136"/>
      <c r="BU78" s="133">
        <f t="shared" si="686"/>
        <v>43602</v>
      </c>
      <c r="BV78" s="137"/>
      <c r="BW78" s="136"/>
      <c r="BX78" s="133">
        <f t="shared" si="687"/>
        <v>43609</v>
      </c>
      <c r="BY78" s="137"/>
      <c r="BZ78" s="136"/>
      <c r="CA78" s="133">
        <f t="shared" si="688"/>
        <v>43616</v>
      </c>
      <c r="CB78" s="137"/>
      <c r="CC78" s="136"/>
      <c r="CD78" s="133">
        <f t="shared" si="689"/>
        <v>43623</v>
      </c>
      <c r="CE78" s="137"/>
      <c r="CF78" s="136"/>
    </row>
    <row r="79" spans="1:216" s="149" customFormat="1" x14ac:dyDescent="0.3">
      <c r="A79" s="138" t="str">
        <f>D2</f>
        <v>ABSENT</v>
      </c>
      <c r="B79" s="139"/>
      <c r="C79" s="140">
        <f>SUM(C4:C77)</f>
        <v>195.94999999999996</v>
      </c>
      <c r="D79" s="141"/>
      <c r="E79" s="141"/>
      <c r="F79" s="141"/>
      <c r="G79" s="141"/>
      <c r="H79" s="142"/>
      <c r="I79" s="141"/>
      <c r="J79" s="141"/>
      <c r="K79" s="141"/>
      <c r="L79" s="141"/>
      <c r="M79" s="141"/>
      <c r="N79" s="141"/>
      <c r="O79" s="141"/>
      <c r="P79" s="141"/>
      <c r="Q79" s="141"/>
      <c r="R79" s="141"/>
      <c r="S79" s="141"/>
      <c r="T79" s="141"/>
      <c r="U79" s="141"/>
      <c r="V79" s="141"/>
      <c r="W79" s="141"/>
      <c r="X79" s="141"/>
      <c r="Y79" s="141"/>
      <c r="Z79" s="141"/>
      <c r="AA79" s="141"/>
      <c r="AB79" s="141"/>
      <c r="AC79" s="141"/>
      <c r="AD79" s="141"/>
      <c r="AE79" s="143">
        <f>SUM(AE4:AE77)</f>
        <v>175.1</v>
      </c>
      <c r="AF79" s="144">
        <f t="shared" ref="AF79:AF105" si="690">COUNTIF(AF$4:AF$77,$A79)</f>
        <v>8</v>
      </c>
      <c r="AG79" s="143">
        <f>SUM(AG4:AG77)</f>
        <v>20.849999999999998</v>
      </c>
      <c r="AH79" s="145">
        <f>SUM(AH4:AH77)</f>
        <v>156.80000000000001</v>
      </c>
      <c r="AI79" s="144">
        <f t="shared" ref="AI79:AI105" si="691">COUNTIF(AI$4:AI$77,$A79)</f>
        <v>9</v>
      </c>
      <c r="AJ79" s="146">
        <f>SUM(AJ4:AJ77)</f>
        <v>19.450000000000003</v>
      </c>
      <c r="AK79" s="147">
        <f>SUM(AK4:AK77)</f>
        <v>145.95000000000002</v>
      </c>
      <c r="AL79" s="144">
        <f t="shared" ref="AL79:AL105" si="692">COUNTIF(AL$4:AL$77,$A79)</f>
        <v>13</v>
      </c>
      <c r="AM79" s="148">
        <f>SUM(AM4:AM77)</f>
        <v>10.850000000000001</v>
      </c>
      <c r="AN79" s="145">
        <f>SUM(AN4:AN77)</f>
        <v>145.95000000000002</v>
      </c>
      <c r="AO79" s="144">
        <f t="shared" ref="AO79:AO105" si="693">COUNTIF(AO$4:AO$77,$A79)</f>
        <v>74</v>
      </c>
      <c r="AP79" s="146">
        <f>SUM(AP4:AP77)</f>
        <v>0</v>
      </c>
      <c r="AQ79" s="147">
        <f>SUM(AQ4:AQ77)</f>
        <v>121.25</v>
      </c>
      <c r="AR79" s="144">
        <f t="shared" ref="AR79:AR105" si="694">COUNTIF(AR$4:AR$77,$A79)</f>
        <v>3</v>
      </c>
      <c r="AS79" s="148">
        <f>SUM(AS4:AS77)</f>
        <v>24.7</v>
      </c>
      <c r="AT79" s="145">
        <f>SUM(AT4:AT77)</f>
        <v>121.25</v>
      </c>
      <c r="AU79" s="144">
        <f t="shared" ref="AU79:AU105" si="695">COUNTIF(AU$4:AU$77,$A79)</f>
        <v>73</v>
      </c>
      <c r="AV79" s="146">
        <f>SUM(AV4:AV77)</f>
        <v>0</v>
      </c>
      <c r="AW79" s="147">
        <f t="shared" ref="AW79" si="696">SUM(AW4:AW77)</f>
        <v>121.25</v>
      </c>
      <c r="AX79" s="144">
        <f t="shared" ref="AX79:AX105" si="697">COUNTIF(AX$4:AX$77,$A79)</f>
        <v>0</v>
      </c>
      <c r="AY79" s="148">
        <f t="shared" ref="AY79:AZ79" si="698">SUM(AY4:AY77)</f>
        <v>0</v>
      </c>
      <c r="AZ79" s="145">
        <f t="shared" si="698"/>
        <v>116.3</v>
      </c>
      <c r="BA79" s="144">
        <f t="shared" ref="BA79:BA105" si="699">COUNTIF(BA$4:BA$77,$A79)</f>
        <v>0</v>
      </c>
      <c r="BB79" s="146">
        <f t="shared" ref="BB79:BC79" si="700">SUM(BB4:BB77)</f>
        <v>4.9499999999999993</v>
      </c>
      <c r="BC79" s="147">
        <f t="shared" si="700"/>
        <v>116.3</v>
      </c>
      <c r="BD79" s="144">
        <f t="shared" ref="BD79:BD105" si="701">COUNTIF(BD$4:BD$77,$A79)</f>
        <v>0</v>
      </c>
      <c r="BE79" s="148">
        <f t="shared" ref="BE79:BF79" si="702">SUM(BE4:BE77)</f>
        <v>0</v>
      </c>
      <c r="BF79" s="145">
        <f t="shared" si="702"/>
        <v>116.3</v>
      </c>
      <c r="BG79" s="144">
        <f t="shared" ref="BG79:BG105" si="703">COUNTIF(BG$4:BG$77,$A79)</f>
        <v>0</v>
      </c>
      <c r="BH79" s="146">
        <f t="shared" ref="BH79:BU79" si="704">SUM(BH4:BH77)</f>
        <v>0</v>
      </c>
      <c r="BI79" s="147">
        <f t="shared" si="704"/>
        <v>116.3</v>
      </c>
      <c r="BJ79" s="144">
        <f t="shared" ref="BJ79:BJ105" si="705">COUNTIF(BJ$4:BJ$77,$A79)</f>
        <v>0</v>
      </c>
      <c r="BK79" s="148">
        <f t="shared" ref="BK79:BL79" si="706">SUM(BK4:BK77)</f>
        <v>0</v>
      </c>
      <c r="BL79" s="145">
        <f t="shared" si="706"/>
        <v>116.3</v>
      </c>
      <c r="BM79" s="144">
        <f t="shared" ref="BM79:BM105" si="707">COUNTIF(BM$4:BM$77,$A79)</f>
        <v>0</v>
      </c>
      <c r="BN79" s="146">
        <f t="shared" ref="BN79:BO79" si="708">SUM(BN4:BN77)</f>
        <v>0</v>
      </c>
      <c r="BO79" s="147">
        <f t="shared" si="708"/>
        <v>116.3</v>
      </c>
      <c r="BP79" s="144">
        <f t="shared" ref="BP79:BP105" si="709">COUNTIF(BP$4:BP$77,$A79)</f>
        <v>0</v>
      </c>
      <c r="BQ79" s="148">
        <f t="shared" ref="BQ79:BR79" si="710">SUM(BQ4:BQ77)</f>
        <v>0</v>
      </c>
      <c r="BR79" s="145">
        <f t="shared" si="710"/>
        <v>116.3</v>
      </c>
      <c r="BS79" s="144">
        <f t="shared" ref="BS79:BS105" si="711">COUNTIF(BS$4:BS$77,$A79)</f>
        <v>0</v>
      </c>
      <c r="BT79" s="146">
        <f t="shared" ref="BT79" si="712">SUM(BT4:BT77)</f>
        <v>0</v>
      </c>
      <c r="BU79" s="147">
        <f t="shared" si="704"/>
        <v>116.3</v>
      </c>
      <c r="BV79" s="144">
        <f t="shared" ref="BV79:BV105" si="713">COUNTIF(BV$4:BV$77,$A79)</f>
        <v>0</v>
      </c>
      <c r="BW79" s="148">
        <f t="shared" ref="BW79:BX79" si="714">SUM(BW4:BW77)</f>
        <v>0</v>
      </c>
      <c r="BX79" s="145">
        <f t="shared" si="714"/>
        <v>116.3</v>
      </c>
      <c r="BY79" s="144">
        <f t="shared" ref="BY79:BY105" si="715">COUNTIF(BY$4:BY$77,$A79)</f>
        <v>0</v>
      </c>
      <c r="BZ79" s="146">
        <f t="shared" ref="BZ79:CA79" si="716">SUM(BZ4:BZ77)</f>
        <v>0</v>
      </c>
      <c r="CA79" s="147">
        <f t="shared" si="716"/>
        <v>116.3</v>
      </c>
      <c r="CB79" s="144">
        <f t="shared" ref="CB79:CB105" si="717">COUNTIF(CB$4:CB$77,$A79)</f>
        <v>0</v>
      </c>
      <c r="CC79" s="148">
        <f t="shared" ref="CC79:CD79" si="718">SUM(CC4:CC77)</f>
        <v>0</v>
      </c>
      <c r="CD79" s="145">
        <f t="shared" si="718"/>
        <v>116.3</v>
      </c>
      <c r="CE79" s="144">
        <f t="shared" ref="CE79:CE105" si="719">COUNTIF(CE$4:CE$77,$A79)</f>
        <v>0</v>
      </c>
      <c r="CF79" s="146">
        <f t="shared" ref="CF79" si="720">SUM(CF4:CF77)</f>
        <v>0</v>
      </c>
    </row>
    <row r="80" spans="1:216" s="149" customFormat="1" x14ac:dyDescent="0.3">
      <c r="A80" s="150" t="str">
        <f>Q2</f>
        <v>PRESENT</v>
      </c>
      <c r="B80" s="151">
        <v>0</v>
      </c>
      <c r="C80" s="152">
        <v>202.57</v>
      </c>
      <c r="D80" s="141"/>
      <c r="E80" s="141"/>
      <c r="F80" s="141"/>
      <c r="G80" s="141"/>
      <c r="H80" s="142"/>
      <c r="I80" s="141"/>
      <c r="J80" s="141"/>
      <c r="K80" s="141"/>
      <c r="L80" s="141"/>
      <c r="M80" s="141"/>
      <c r="N80" s="141"/>
      <c r="O80" s="141"/>
      <c r="P80" s="141"/>
      <c r="Q80" s="141"/>
      <c r="R80" s="141"/>
      <c r="S80" s="141"/>
      <c r="T80" s="141"/>
      <c r="U80" s="141"/>
      <c r="V80" s="141"/>
      <c r="W80" s="141"/>
      <c r="X80" s="141"/>
      <c r="Y80" s="141"/>
      <c r="Z80" s="141"/>
      <c r="AA80" s="141"/>
      <c r="AB80" s="141"/>
      <c r="AC80" s="141"/>
      <c r="AD80" s="141"/>
      <c r="AE80" s="153">
        <f>(C80-AG80)-AG78</f>
        <v>182.76249999999999</v>
      </c>
      <c r="AF80" s="154">
        <f t="shared" si="690"/>
        <v>3</v>
      </c>
      <c r="AG80" s="153">
        <f>AG79-AG82*AG79</f>
        <v>19.807499999999997</v>
      </c>
      <c r="AH80" s="155">
        <f>(AE80-AJ80)-AJ78</f>
        <v>164.285</v>
      </c>
      <c r="AI80" s="154">
        <f t="shared" si="691"/>
        <v>1</v>
      </c>
      <c r="AJ80" s="156">
        <f>AJ79-AJ82*AJ79</f>
        <v>18.477500000000003</v>
      </c>
      <c r="AK80" s="157">
        <f>(AH80-AM80)-AM78</f>
        <v>153.97749999999999</v>
      </c>
      <c r="AL80" s="154">
        <f t="shared" si="692"/>
        <v>4</v>
      </c>
      <c r="AM80" s="158">
        <f>AM79-AM82*AM79</f>
        <v>10.307500000000001</v>
      </c>
      <c r="AN80" s="155">
        <f>(AK80-AP80)-AP78</f>
        <v>153.97749999999999</v>
      </c>
      <c r="AO80" s="154">
        <f t="shared" si="693"/>
        <v>0</v>
      </c>
      <c r="AP80" s="156">
        <f>AP79-AP82*AP79</f>
        <v>0</v>
      </c>
      <c r="AQ80" s="157">
        <f>(AN80-AS80)-AS78</f>
        <v>130.51249999999999</v>
      </c>
      <c r="AR80" s="154">
        <f t="shared" si="694"/>
        <v>6</v>
      </c>
      <c r="AS80" s="158">
        <f>AS79-AS82*AS79</f>
        <v>23.465</v>
      </c>
      <c r="AT80" s="155">
        <f>(AQ80-AV80)-AV78</f>
        <v>130.51249999999999</v>
      </c>
      <c r="AU80" s="154">
        <f t="shared" si="695"/>
        <v>0</v>
      </c>
      <c r="AV80" s="156">
        <f>AV79-AV82*AV79</f>
        <v>0</v>
      </c>
      <c r="AW80" s="157">
        <f>(AT80-AY80)-AY78</f>
        <v>130.51249999999999</v>
      </c>
      <c r="AX80" s="154">
        <f t="shared" si="697"/>
        <v>0</v>
      </c>
      <c r="AY80" s="158">
        <f t="shared" ref="AY80" si="721">AY79-AY82*AY79</f>
        <v>0</v>
      </c>
      <c r="AZ80" s="155">
        <f>(AW80-BB80)-BB78</f>
        <v>125.80999999999999</v>
      </c>
      <c r="BA80" s="154">
        <f t="shared" si="699"/>
        <v>1</v>
      </c>
      <c r="BB80" s="156">
        <f t="shared" ref="BB80" si="722">BB79-BB82*BB79</f>
        <v>4.7024999999999997</v>
      </c>
      <c r="BC80" s="157">
        <f>(AZ80-BE80)-BE78</f>
        <v>125.80999999999999</v>
      </c>
      <c r="BD80" s="154">
        <f t="shared" si="701"/>
        <v>0</v>
      </c>
      <c r="BE80" s="158">
        <f t="shared" ref="BE80" si="723">BE79-BE82*BE79</f>
        <v>0</v>
      </c>
      <c r="BF80" s="155">
        <f>(BC80-BH80)-BH78</f>
        <v>125.80999999999999</v>
      </c>
      <c r="BG80" s="154">
        <f t="shared" si="703"/>
        <v>0</v>
      </c>
      <c r="BH80" s="156">
        <f t="shared" ref="BH80" si="724">BH79-BH82*BH79</f>
        <v>0</v>
      </c>
      <c r="BI80" s="157">
        <f>(BF80-BK80)-BK78</f>
        <v>125.80999999999999</v>
      </c>
      <c r="BJ80" s="154">
        <f t="shared" si="705"/>
        <v>0</v>
      </c>
      <c r="BK80" s="158">
        <f t="shared" ref="BK80" si="725">BK79-BK82*BK79</f>
        <v>0</v>
      </c>
      <c r="BL80" s="155">
        <f>(BI80-BN80)-BN78</f>
        <v>125.80999999999999</v>
      </c>
      <c r="BM80" s="154">
        <f t="shared" si="707"/>
        <v>0</v>
      </c>
      <c r="BN80" s="156">
        <f t="shared" ref="BN80" si="726">BN79-BN82*BN79</f>
        <v>0</v>
      </c>
      <c r="BO80" s="157">
        <f>(BL80-BQ80)-BQ78</f>
        <v>125.80999999999999</v>
      </c>
      <c r="BP80" s="154">
        <f t="shared" si="709"/>
        <v>0</v>
      </c>
      <c r="BQ80" s="158">
        <f t="shared" ref="BQ80" si="727">BQ79-BQ82*BQ79</f>
        <v>0</v>
      </c>
      <c r="BR80" s="155">
        <f>(BO80-BT80)-BT78</f>
        <v>125.80999999999999</v>
      </c>
      <c r="BS80" s="154">
        <f t="shared" si="711"/>
        <v>0</v>
      </c>
      <c r="BT80" s="156">
        <f t="shared" ref="BT80" si="728">BT79-BT82*BT79</f>
        <v>0</v>
      </c>
      <c r="BU80" s="157">
        <f>(BR80-BW80)-BW78</f>
        <v>125.80999999999999</v>
      </c>
      <c r="BV80" s="154">
        <f t="shared" si="713"/>
        <v>0</v>
      </c>
      <c r="BW80" s="158">
        <f t="shared" ref="BW80" si="729">BW79-BW82*BW79</f>
        <v>0</v>
      </c>
      <c r="BX80" s="155">
        <f>(BU80-BZ80)-BZ78</f>
        <v>125.80999999999999</v>
      </c>
      <c r="BY80" s="154">
        <f t="shared" si="715"/>
        <v>0</v>
      </c>
      <c r="BZ80" s="156">
        <f t="shared" ref="BZ80" si="730">BZ79-BZ82*BZ79</f>
        <v>0</v>
      </c>
      <c r="CA80" s="157">
        <f>(BX80-CC80)-CC78</f>
        <v>125.80999999999999</v>
      </c>
      <c r="CB80" s="154">
        <f t="shared" si="717"/>
        <v>0</v>
      </c>
      <c r="CC80" s="158">
        <f t="shared" ref="CC80" si="731">CC79-CC82*CC79</f>
        <v>0</v>
      </c>
      <c r="CD80" s="155">
        <f>(CA80-CF80)-CF78</f>
        <v>125.80999999999999</v>
      </c>
      <c r="CE80" s="154">
        <f t="shared" si="719"/>
        <v>0</v>
      </c>
      <c r="CF80" s="156">
        <f t="shared" ref="CF80" si="732">CF79-CF82*CF79</f>
        <v>0</v>
      </c>
    </row>
    <row r="81" spans="1:84" s="149" customFormat="1" x14ac:dyDescent="0.3">
      <c r="A81" s="159" t="str">
        <f>M2</f>
        <v>N/C</v>
      </c>
      <c r="B81" s="160">
        <v>0</v>
      </c>
      <c r="C81" s="161">
        <f>7.02</f>
        <v>7.02</v>
      </c>
      <c r="D81" s="162"/>
      <c r="E81" s="162"/>
      <c r="F81" s="162"/>
      <c r="G81" s="162"/>
      <c r="H81" s="163"/>
      <c r="I81" s="162"/>
      <c r="J81" s="162"/>
      <c r="K81" s="162"/>
      <c r="L81" s="162"/>
      <c r="M81" s="162"/>
      <c r="N81" s="162"/>
      <c r="O81" s="162"/>
      <c r="P81" s="162"/>
      <c r="Q81" s="162"/>
      <c r="R81" s="162"/>
      <c r="S81" s="162"/>
      <c r="T81" s="162"/>
      <c r="U81" s="162"/>
      <c r="V81" s="162"/>
      <c r="W81" s="162"/>
      <c r="X81" s="162"/>
      <c r="Y81" s="162"/>
      <c r="Z81" s="162"/>
      <c r="AA81" s="162"/>
      <c r="AB81" s="162"/>
      <c r="AC81" s="162"/>
      <c r="AD81" s="162"/>
      <c r="AE81" s="164">
        <f>AE80-AE79</f>
        <v>7.6624999999999943</v>
      </c>
      <c r="AF81" s="165">
        <f t="shared" si="690"/>
        <v>49</v>
      </c>
      <c r="AG81" s="164">
        <f>AG79-AG80</f>
        <v>1.0425000000000004</v>
      </c>
      <c r="AH81" s="166">
        <f>AH80-AH79</f>
        <v>7.4849999999999852</v>
      </c>
      <c r="AI81" s="165">
        <f t="shared" si="691"/>
        <v>50</v>
      </c>
      <c r="AJ81" s="167">
        <f>AJ79-AJ80</f>
        <v>0.97250000000000014</v>
      </c>
      <c r="AK81" s="168">
        <f>AK80-AK79</f>
        <v>8.027499999999975</v>
      </c>
      <c r="AL81" s="165">
        <f t="shared" si="692"/>
        <v>50</v>
      </c>
      <c r="AM81" s="169">
        <f>AM79-AM80</f>
        <v>0.54250000000000043</v>
      </c>
      <c r="AN81" s="166">
        <f>AN80-AN79</f>
        <v>8.027499999999975</v>
      </c>
      <c r="AO81" s="165">
        <f t="shared" si="693"/>
        <v>0</v>
      </c>
      <c r="AP81" s="167">
        <f>AP79-AP80</f>
        <v>0</v>
      </c>
      <c r="AQ81" s="168">
        <f>AQ80-AQ79</f>
        <v>9.2624999999999886</v>
      </c>
      <c r="AR81" s="165">
        <f t="shared" si="694"/>
        <v>49</v>
      </c>
      <c r="AS81" s="169">
        <f>AS79-AS80</f>
        <v>1.2349999999999994</v>
      </c>
      <c r="AT81" s="166">
        <f>AT80-AT79</f>
        <v>9.2624999999999886</v>
      </c>
      <c r="AU81" s="165">
        <f t="shared" si="695"/>
        <v>1</v>
      </c>
      <c r="AV81" s="167">
        <f>AV79-AV80</f>
        <v>0</v>
      </c>
      <c r="AW81" s="168">
        <f>AW80-AW79</f>
        <v>9.2624999999999886</v>
      </c>
      <c r="AX81" s="165">
        <f t="shared" si="697"/>
        <v>74</v>
      </c>
      <c r="AY81" s="169">
        <f t="shared" ref="AY81" si="733">AY79-AY80</f>
        <v>0</v>
      </c>
      <c r="AZ81" s="166">
        <f>AZ80-AZ79</f>
        <v>9.5099999999999909</v>
      </c>
      <c r="BA81" s="165">
        <f t="shared" si="699"/>
        <v>71</v>
      </c>
      <c r="BB81" s="167">
        <f t="shared" ref="BB81" si="734">BB79-BB80</f>
        <v>0.24749999999999961</v>
      </c>
      <c r="BC81" s="168">
        <f>BC80-BC79</f>
        <v>9.5099999999999909</v>
      </c>
      <c r="BD81" s="165">
        <f t="shared" si="701"/>
        <v>74</v>
      </c>
      <c r="BE81" s="169">
        <f t="shared" ref="BE81" si="735">BE79-BE80</f>
        <v>0</v>
      </c>
      <c r="BF81" s="166">
        <f>BF80-BF79</f>
        <v>9.5099999999999909</v>
      </c>
      <c r="BG81" s="165">
        <f t="shared" si="703"/>
        <v>74</v>
      </c>
      <c r="BH81" s="167">
        <f t="shared" ref="BH81" si="736">BH79-BH80</f>
        <v>0</v>
      </c>
      <c r="BI81" s="168">
        <f>BI80-BI79</f>
        <v>9.5099999999999909</v>
      </c>
      <c r="BJ81" s="165">
        <f t="shared" si="705"/>
        <v>74</v>
      </c>
      <c r="BK81" s="169">
        <f t="shared" ref="BK81" si="737">BK79-BK80</f>
        <v>0</v>
      </c>
      <c r="BL81" s="166">
        <f>BL80-BL79</f>
        <v>9.5099999999999909</v>
      </c>
      <c r="BM81" s="165">
        <f t="shared" si="707"/>
        <v>74</v>
      </c>
      <c r="BN81" s="167">
        <f t="shared" ref="BN81" si="738">BN79-BN80</f>
        <v>0</v>
      </c>
      <c r="BO81" s="168">
        <f>BO80-BO79</f>
        <v>9.5099999999999909</v>
      </c>
      <c r="BP81" s="165">
        <f t="shared" si="709"/>
        <v>74</v>
      </c>
      <c r="BQ81" s="169">
        <f t="shared" ref="BQ81" si="739">BQ79-BQ80</f>
        <v>0</v>
      </c>
      <c r="BR81" s="166">
        <f>BR80-BR79</f>
        <v>9.5099999999999909</v>
      </c>
      <c r="BS81" s="165">
        <f t="shared" si="711"/>
        <v>74</v>
      </c>
      <c r="BT81" s="167">
        <f t="shared" ref="BT81" si="740">BT79-BT80</f>
        <v>0</v>
      </c>
      <c r="BU81" s="168">
        <f>BU80-BU79</f>
        <v>9.5099999999999909</v>
      </c>
      <c r="BV81" s="165">
        <f t="shared" si="713"/>
        <v>74</v>
      </c>
      <c r="BW81" s="169">
        <f t="shared" ref="BW81" si="741">BW79-BW80</f>
        <v>0</v>
      </c>
      <c r="BX81" s="166">
        <f>BX80-BX79</f>
        <v>9.5099999999999909</v>
      </c>
      <c r="BY81" s="165">
        <f t="shared" si="715"/>
        <v>74</v>
      </c>
      <c r="BZ81" s="167">
        <f t="shared" ref="BZ81" si="742">BZ79-BZ80</f>
        <v>0</v>
      </c>
      <c r="CA81" s="168">
        <f>CA80-CA79</f>
        <v>9.5099999999999909</v>
      </c>
      <c r="CB81" s="165">
        <f t="shared" si="717"/>
        <v>74</v>
      </c>
      <c r="CC81" s="169">
        <f t="shared" ref="CC81" si="743">CC79-CC80</f>
        <v>0</v>
      </c>
      <c r="CD81" s="166">
        <f>CD80-CD79</f>
        <v>9.5099999999999909</v>
      </c>
      <c r="CE81" s="165">
        <f t="shared" si="719"/>
        <v>74</v>
      </c>
      <c r="CF81" s="167">
        <f t="shared" ref="CF81" si="744">CF79-CF80</f>
        <v>0</v>
      </c>
    </row>
    <row r="82" spans="1:84" s="149" customFormat="1" x14ac:dyDescent="0.3">
      <c r="A82" s="170" t="s">
        <v>32</v>
      </c>
      <c r="B82" s="171"/>
      <c r="C82" s="172"/>
      <c r="D82" s="173"/>
      <c r="E82" s="173"/>
      <c r="F82" s="173"/>
      <c r="G82" s="173"/>
      <c r="H82" s="174"/>
      <c r="I82" s="173"/>
      <c r="J82" s="173"/>
      <c r="K82" s="173"/>
      <c r="L82" s="173"/>
      <c r="M82" s="173"/>
      <c r="N82" s="173"/>
      <c r="O82" s="173"/>
      <c r="P82" s="173"/>
      <c r="Q82" s="173"/>
      <c r="R82" s="173"/>
      <c r="S82" s="173"/>
      <c r="T82" s="173"/>
      <c r="U82" s="173"/>
      <c r="V82" s="173"/>
      <c r="W82" s="173"/>
      <c r="X82" s="173"/>
      <c r="Y82" s="173"/>
      <c r="Z82" s="173"/>
      <c r="AA82" s="173"/>
      <c r="AB82" s="173"/>
      <c r="AC82" s="173"/>
      <c r="AD82" s="173"/>
      <c r="AE82" s="175"/>
      <c r="AF82" s="176">
        <f t="shared" si="690"/>
        <v>0</v>
      </c>
      <c r="AG82" s="175">
        <f>IF(AG79&lt;70,5/100,10/100)</f>
        <v>0.05</v>
      </c>
      <c r="AH82" s="177"/>
      <c r="AI82" s="178">
        <f t="shared" si="691"/>
        <v>0</v>
      </c>
      <c r="AJ82" s="175">
        <f>IF(AJ79&lt;70,5/100,10/100)</f>
        <v>0.05</v>
      </c>
      <c r="AK82" s="179"/>
      <c r="AL82" s="176">
        <f t="shared" si="692"/>
        <v>0</v>
      </c>
      <c r="AM82" s="175">
        <f>IF(AM79&lt;70,5/100,10/100)</f>
        <v>0.05</v>
      </c>
      <c r="AN82" s="166"/>
      <c r="AO82" s="176">
        <f t="shared" si="693"/>
        <v>0</v>
      </c>
      <c r="AP82" s="180">
        <f>AN82</f>
        <v>0</v>
      </c>
      <c r="AQ82" s="179"/>
      <c r="AR82" s="176">
        <f t="shared" si="694"/>
        <v>0</v>
      </c>
      <c r="AS82" s="175">
        <f>IF(AS79&lt;70,5/100,10/100)</f>
        <v>0.05</v>
      </c>
      <c r="AT82" s="181"/>
      <c r="AU82" s="176">
        <f t="shared" si="695"/>
        <v>0</v>
      </c>
      <c r="AV82" s="175">
        <f>IF(AV79&lt;70,5/100,10/100)</f>
        <v>0.05</v>
      </c>
      <c r="AW82" s="179"/>
      <c r="AX82" s="176">
        <f t="shared" si="697"/>
        <v>0</v>
      </c>
      <c r="AY82" s="175">
        <f>IF(AY79&lt;70,5/100,10/100)</f>
        <v>0.05</v>
      </c>
      <c r="AZ82" s="181"/>
      <c r="BA82" s="176">
        <f t="shared" si="699"/>
        <v>0</v>
      </c>
      <c r="BB82" s="175">
        <f>IF(BB79&lt;70,5/100,10/100)</f>
        <v>0.05</v>
      </c>
      <c r="BC82" s="179"/>
      <c r="BD82" s="176">
        <f t="shared" si="701"/>
        <v>0</v>
      </c>
      <c r="BE82" s="175">
        <f>IF(BE79&lt;70,5/100,10/100)</f>
        <v>0.05</v>
      </c>
      <c r="BF82" s="181"/>
      <c r="BG82" s="176">
        <f t="shared" si="703"/>
        <v>0</v>
      </c>
      <c r="BH82" s="175">
        <f>IF(BH79&lt;70,5/100,10/100)</f>
        <v>0.05</v>
      </c>
      <c r="BI82" s="179"/>
      <c r="BJ82" s="176">
        <f t="shared" si="705"/>
        <v>0</v>
      </c>
      <c r="BK82" s="175">
        <f>IF(BK79&lt;70,5/100,10/100)</f>
        <v>0.05</v>
      </c>
      <c r="BL82" s="181"/>
      <c r="BM82" s="176">
        <f t="shared" si="707"/>
        <v>0</v>
      </c>
      <c r="BN82" s="175">
        <f>IF(BN79&lt;70,5/100,10/100)</f>
        <v>0.05</v>
      </c>
      <c r="BO82" s="179"/>
      <c r="BP82" s="176">
        <f t="shared" si="709"/>
        <v>0</v>
      </c>
      <c r="BQ82" s="175">
        <f>IF(BQ79&lt;70,5/100,10/100)</f>
        <v>0.05</v>
      </c>
      <c r="BR82" s="181"/>
      <c r="BS82" s="176">
        <f t="shared" si="711"/>
        <v>0</v>
      </c>
      <c r="BT82" s="175">
        <f>IF(BT79&lt;70,5/100,10/100)</f>
        <v>0.05</v>
      </c>
      <c r="BU82" s="179"/>
      <c r="BV82" s="176">
        <f t="shared" si="713"/>
        <v>0</v>
      </c>
      <c r="BW82" s="175">
        <f>IF(BW79&lt;70,5/100,10/100)</f>
        <v>0.05</v>
      </c>
      <c r="BX82" s="181"/>
      <c r="BY82" s="176">
        <f t="shared" si="715"/>
        <v>0</v>
      </c>
      <c r="BZ82" s="175">
        <f>IF(BZ79&lt;70,5/100,10/100)</f>
        <v>0.05</v>
      </c>
      <c r="CA82" s="179"/>
      <c r="CB82" s="176">
        <f t="shared" si="717"/>
        <v>0</v>
      </c>
      <c r="CC82" s="175">
        <f>IF(CC79&lt;70,5/100,10/100)</f>
        <v>0.05</v>
      </c>
      <c r="CD82" s="181"/>
      <c r="CE82" s="176">
        <f t="shared" si="719"/>
        <v>0</v>
      </c>
      <c r="CF82" s="175">
        <f>IF(CF79&lt;70,5/100,10/100)</f>
        <v>0.05</v>
      </c>
    </row>
    <row r="83" spans="1:84" s="186" customFormat="1" x14ac:dyDescent="0.3">
      <c r="A83" s="182" t="str">
        <f>F2</f>
        <v>BEIGNETS NUTELLA X5</v>
      </c>
      <c r="B83" s="183"/>
      <c r="C83" s="184"/>
      <c r="D83" s="184"/>
      <c r="E83" s="184"/>
      <c r="F83" s="184"/>
      <c r="G83" s="184"/>
      <c r="H83" s="185"/>
      <c r="I83" s="184"/>
      <c r="J83" s="184"/>
      <c r="K83" s="184"/>
      <c r="L83" s="184"/>
      <c r="M83" s="184"/>
      <c r="N83" s="184"/>
      <c r="O83" s="184"/>
      <c r="P83" s="184"/>
      <c r="Q83" s="184"/>
      <c r="R83" s="184"/>
      <c r="S83" s="184"/>
      <c r="T83" s="184"/>
      <c r="U83" s="184"/>
      <c r="V83" s="184"/>
      <c r="W83" s="184"/>
      <c r="X83" s="184"/>
      <c r="Y83" s="184"/>
      <c r="Z83" s="184"/>
      <c r="AA83" s="184"/>
      <c r="AB83" s="184"/>
      <c r="AC83" s="184"/>
      <c r="AD83" s="184"/>
      <c r="AF83" s="187">
        <f t="shared" si="690"/>
        <v>0</v>
      </c>
      <c r="AG83" s="188"/>
      <c r="AH83" s="189"/>
      <c r="AI83" s="190">
        <f t="shared" si="691"/>
        <v>0</v>
      </c>
      <c r="AJ83" s="188"/>
      <c r="AK83" s="188"/>
      <c r="AL83" s="187">
        <f t="shared" si="692"/>
        <v>0</v>
      </c>
      <c r="AM83" s="191"/>
      <c r="AN83" s="192"/>
      <c r="AO83" s="187">
        <f t="shared" si="693"/>
        <v>0</v>
      </c>
      <c r="AP83" s="188"/>
      <c r="AQ83" s="188"/>
      <c r="AR83" s="187">
        <f t="shared" si="694"/>
        <v>0</v>
      </c>
      <c r="AS83" s="188"/>
      <c r="AT83" s="189"/>
      <c r="AU83" s="187">
        <f t="shared" si="695"/>
        <v>0</v>
      </c>
      <c r="AV83" s="188"/>
      <c r="AW83" s="188"/>
      <c r="AX83" s="187">
        <f t="shared" si="697"/>
        <v>0</v>
      </c>
      <c r="AY83" s="188"/>
      <c r="AZ83" s="189"/>
      <c r="BA83" s="187">
        <f t="shared" si="699"/>
        <v>0</v>
      </c>
      <c r="BB83" s="188"/>
      <c r="BC83" s="188"/>
      <c r="BD83" s="187">
        <f t="shared" si="701"/>
        <v>0</v>
      </c>
      <c r="BE83" s="188"/>
      <c r="BF83" s="189"/>
      <c r="BG83" s="187">
        <f t="shared" si="703"/>
        <v>0</v>
      </c>
      <c r="BH83" s="188"/>
      <c r="BI83" s="188"/>
      <c r="BJ83" s="187">
        <f t="shared" si="705"/>
        <v>0</v>
      </c>
      <c r="BK83" s="188"/>
      <c r="BL83" s="189"/>
      <c r="BM83" s="187">
        <f t="shared" si="707"/>
        <v>0</v>
      </c>
      <c r="BN83" s="188"/>
      <c r="BO83" s="188"/>
      <c r="BP83" s="187">
        <f t="shared" si="709"/>
        <v>0</v>
      </c>
      <c r="BQ83" s="188"/>
      <c r="BR83" s="189"/>
      <c r="BS83" s="187">
        <f t="shared" si="711"/>
        <v>0</v>
      </c>
      <c r="BT83" s="188"/>
      <c r="BU83" s="188"/>
      <c r="BV83" s="187">
        <f t="shared" si="713"/>
        <v>0</v>
      </c>
      <c r="BW83" s="188"/>
      <c r="BX83" s="189"/>
      <c r="BY83" s="187">
        <f t="shared" si="715"/>
        <v>0</v>
      </c>
      <c r="BZ83" s="188"/>
      <c r="CA83" s="188"/>
      <c r="CB83" s="187">
        <f t="shared" si="717"/>
        <v>0</v>
      </c>
      <c r="CC83" s="188"/>
      <c r="CD83" s="189"/>
      <c r="CE83" s="187">
        <f t="shared" si="719"/>
        <v>0</v>
      </c>
      <c r="CF83" s="188"/>
    </row>
    <row r="84" spans="1:84" s="186" customFormat="1" x14ac:dyDescent="0.3">
      <c r="A84" s="182" t="str">
        <f>E2</f>
        <v>BEIGNETS NATURE X5</v>
      </c>
      <c r="B84" s="183"/>
      <c r="C84" s="184"/>
      <c r="D84" s="184"/>
      <c r="E84" s="184"/>
      <c r="F84" s="184"/>
      <c r="G84" s="184"/>
      <c r="H84" s="185"/>
      <c r="I84" s="184"/>
      <c r="J84" s="184"/>
      <c r="K84" s="184"/>
      <c r="L84" s="184"/>
      <c r="M84" s="184"/>
      <c r="N84" s="184"/>
      <c r="O84" s="184"/>
      <c r="P84" s="184"/>
      <c r="Q84" s="184"/>
      <c r="R84" s="184"/>
      <c r="S84" s="184"/>
      <c r="T84" s="184"/>
      <c r="U84" s="184"/>
      <c r="V84" s="184"/>
      <c r="W84" s="184"/>
      <c r="X84" s="184"/>
      <c r="Y84" s="184"/>
      <c r="Z84" s="184"/>
      <c r="AA84" s="184"/>
      <c r="AB84" s="184"/>
      <c r="AC84" s="184"/>
      <c r="AD84" s="184"/>
      <c r="AE84" s="193"/>
      <c r="AF84" s="187">
        <f t="shared" si="690"/>
        <v>0</v>
      </c>
      <c r="AG84" s="188"/>
      <c r="AH84" s="189"/>
      <c r="AI84" s="187">
        <f t="shared" si="691"/>
        <v>1</v>
      </c>
      <c r="AJ84" s="188"/>
      <c r="AK84" s="188"/>
      <c r="AL84" s="187">
        <f t="shared" si="692"/>
        <v>0</v>
      </c>
      <c r="AM84" s="194"/>
      <c r="AN84" s="193"/>
      <c r="AO84" s="187">
        <f t="shared" si="693"/>
        <v>0</v>
      </c>
      <c r="AP84" s="188"/>
      <c r="AQ84" s="188"/>
      <c r="AR84" s="187">
        <f t="shared" si="694"/>
        <v>0</v>
      </c>
      <c r="AS84" s="188"/>
      <c r="AT84" s="189"/>
      <c r="AU84" s="187">
        <f t="shared" si="695"/>
        <v>0</v>
      </c>
      <c r="AV84" s="188"/>
      <c r="AW84" s="188"/>
      <c r="AX84" s="187">
        <f t="shared" si="697"/>
        <v>0</v>
      </c>
      <c r="AY84" s="188"/>
      <c r="AZ84" s="189"/>
      <c r="BA84" s="187">
        <f t="shared" si="699"/>
        <v>0</v>
      </c>
      <c r="BB84" s="188"/>
      <c r="BC84" s="188"/>
      <c r="BD84" s="187">
        <f t="shared" si="701"/>
        <v>0</v>
      </c>
      <c r="BE84" s="188"/>
      <c r="BF84" s="189"/>
      <c r="BG84" s="187">
        <f t="shared" si="703"/>
        <v>0</v>
      </c>
      <c r="BH84" s="188"/>
      <c r="BI84" s="188"/>
      <c r="BJ84" s="187">
        <f t="shared" si="705"/>
        <v>0</v>
      </c>
      <c r="BK84" s="188"/>
      <c r="BL84" s="189"/>
      <c r="BM84" s="187">
        <f t="shared" si="707"/>
        <v>0</v>
      </c>
      <c r="BN84" s="188"/>
      <c r="BO84" s="188"/>
      <c r="BP84" s="187">
        <f t="shared" si="709"/>
        <v>0</v>
      </c>
      <c r="BQ84" s="188"/>
      <c r="BR84" s="189"/>
      <c r="BS84" s="187">
        <f t="shared" si="711"/>
        <v>0</v>
      </c>
      <c r="BT84" s="188"/>
      <c r="BU84" s="188"/>
      <c r="BV84" s="187">
        <f t="shared" si="713"/>
        <v>0</v>
      </c>
      <c r="BW84" s="188"/>
      <c r="BX84" s="189"/>
      <c r="BY84" s="187">
        <f t="shared" si="715"/>
        <v>0</v>
      </c>
      <c r="BZ84" s="188"/>
      <c r="CA84" s="188"/>
      <c r="CB84" s="187">
        <f t="shared" si="717"/>
        <v>0</v>
      </c>
      <c r="CC84" s="188"/>
      <c r="CD84" s="189"/>
      <c r="CE84" s="187">
        <f t="shared" si="719"/>
        <v>0</v>
      </c>
      <c r="CF84" s="188"/>
    </row>
    <row r="85" spans="1:84" s="45" customFormat="1" x14ac:dyDescent="0.3">
      <c r="A85" s="195" t="str">
        <f>G2</f>
        <v>CROI AMANDES</v>
      </c>
      <c r="B85" s="196"/>
      <c r="C85" s="197"/>
      <c r="D85" s="197"/>
      <c r="E85" s="197"/>
      <c r="F85" s="197"/>
      <c r="G85" s="197"/>
      <c r="H85" s="198"/>
      <c r="I85" s="197"/>
      <c r="J85" s="197"/>
      <c r="K85" s="197"/>
      <c r="L85" s="197"/>
      <c r="M85" s="197"/>
      <c r="N85" s="197"/>
      <c r="O85" s="197"/>
      <c r="P85" s="197"/>
      <c r="Q85" s="197"/>
      <c r="R85" s="197"/>
      <c r="S85" s="197"/>
      <c r="T85" s="197"/>
      <c r="U85" s="197"/>
      <c r="V85" s="197"/>
      <c r="W85" s="197"/>
      <c r="X85" s="197"/>
      <c r="Y85" s="197"/>
      <c r="Z85" s="197"/>
      <c r="AA85" s="197"/>
      <c r="AB85" s="197"/>
      <c r="AC85" s="197"/>
      <c r="AD85" s="197"/>
      <c r="AE85" s="199"/>
      <c r="AF85" s="200">
        <f t="shared" si="690"/>
        <v>0</v>
      </c>
      <c r="AG85" s="201"/>
      <c r="AH85" s="197"/>
      <c r="AI85" s="200">
        <f t="shared" si="691"/>
        <v>1</v>
      </c>
      <c r="AJ85" s="197"/>
      <c r="AK85" s="202" t="s">
        <v>33</v>
      </c>
      <c r="AL85" s="200">
        <f t="shared" si="692"/>
        <v>0</v>
      </c>
      <c r="AM85" s="203"/>
      <c r="AN85" s="204"/>
      <c r="AO85" s="200">
        <f t="shared" si="693"/>
        <v>0</v>
      </c>
      <c r="AP85" s="197"/>
      <c r="AQ85" s="202"/>
      <c r="AR85" s="200">
        <f t="shared" si="694"/>
        <v>0</v>
      </c>
      <c r="AS85" s="205"/>
      <c r="AT85" s="197"/>
      <c r="AU85" s="200">
        <f t="shared" si="695"/>
        <v>0</v>
      </c>
      <c r="AV85" s="197"/>
      <c r="AW85" s="202"/>
      <c r="AX85" s="200">
        <f t="shared" si="697"/>
        <v>0</v>
      </c>
      <c r="AY85" s="205"/>
      <c r="AZ85" s="197"/>
      <c r="BA85" s="200">
        <f t="shared" si="699"/>
        <v>0</v>
      </c>
      <c r="BB85" s="197"/>
      <c r="BC85" s="202"/>
      <c r="BD85" s="200">
        <f t="shared" si="701"/>
        <v>0</v>
      </c>
      <c r="BE85" s="205"/>
      <c r="BF85" s="197"/>
      <c r="BG85" s="200">
        <f t="shared" si="703"/>
        <v>0</v>
      </c>
      <c r="BH85" s="197"/>
      <c r="BI85" s="202"/>
      <c r="BJ85" s="200">
        <f t="shared" si="705"/>
        <v>0</v>
      </c>
      <c r="BK85" s="205"/>
      <c r="BL85" s="197"/>
      <c r="BM85" s="200">
        <f t="shared" si="707"/>
        <v>0</v>
      </c>
      <c r="BN85" s="197"/>
      <c r="BO85" s="202"/>
      <c r="BP85" s="200">
        <f t="shared" si="709"/>
        <v>0</v>
      </c>
      <c r="BQ85" s="205"/>
      <c r="BR85" s="197"/>
      <c r="BS85" s="200">
        <f t="shared" si="711"/>
        <v>0</v>
      </c>
      <c r="BT85" s="197"/>
      <c r="BU85" s="202"/>
      <c r="BV85" s="200">
        <f t="shared" si="713"/>
        <v>0</v>
      </c>
      <c r="BW85" s="205"/>
      <c r="BX85" s="197"/>
      <c r="BY85" s="200">
        <f t="shared" si="715"/>
        <v>0</v>
      </c>
      <c r="BZ85" s="197"/>
      <c r="CA85" s="202"/>
      <c r="CB85" s="200">
        <f t="shared" si="717"/>
        <v>0</v>
      </c>
      <c r="CC85" s="205"/>
      <c r="CD85" s="197"/>
      <c r="CE85" s="200">
        <f t="shared" si="719"/>
        <v>0</v>
      </c>
      <c r="CF85" s="197"/>
    </row>
    <row r="86" spans="1:84" x14ac:dyDescent="0.3">
      <c r="A86" s="195" t="str">
        <f>H2</f>
        <v>CROI BEURRE</v>
      </c>
      <c r="B86" s="196"/>
      <c r="C86" s="197"/>
      <c r="D86" s="197"/>
      <c r="E86" s="197"/>
      <c r="F86" s="197"/>
      <c r="G86" s="197"/>
      <c r="H86" s="198"/>
      <c r="I86" s="197"/>
      <c r="J86" s="197"/>
      <c r="K86" s="197"/>
      <c r="L86" s="197"/>
      <c r="M86" s="197"/>
      <c r="N86" s="197"/>
      <c r="O86" s="197"/>
      <c r="P86" s="197"/>
      <c r="Q86" s="197"/>
      <c r="R86" s="197"/>
      <c r="S86" s="197"/>
      <c r="T86" s="197"/>
      <c r="U86" s="197"/>
      <c r="V86" s="197"/>
      <c r="W86" s="197"/>
      <c r="X86" s="197"/>
      <c r="Z86" s="197"/>
      <c r="AA86" s="197"/>
      <c r="AB86" s="197"/>
      <c r="AC86" s="197"/>
      <c r="AD86" s="197"/>
      <c r="AE86" s="206"/>
      <c r="AF86" s="200">
        <f t="shared" si="690"/>
        <v>2</v>
      </c>
      <c r="AG86" s="197"/>
      <c r="AH86" s="197"/>
      <c r="AI86" s="200">
        <f t="shared" si="691"/>
        <v>3</v>
      </c>
      <c r="AJ86" s="197" t="s">
        <v>34</v>
      </c>
      <c r="AK86" s="197"/>
      <c r="AL86" s="200">
        <f t="shared" si="692"/>
        <v>2</v>
      </c>
      <c r="AM86" s="207"/>
      <c r="AN86" s="199"/>
      <c r="AO86" s="200">
        <f t="shared" si="693"/>
        <v>0</v>
      </c>
      <c r="AP86" s="197" t="s">
        <v>34</v>
      </c>
      <c r="AQ86" s="197"/>
      <c r="AR86" s="200">
        <f t="shared" si="694"/>
        <v>3</v>
      </c>
      <c r="AS86" s="46"/>
      <c r="AT86" s="197"/>
      <c r="AU86" s="200">
        <f t="shared" si="695"/>
        <v>0</v>
      </c>
      <c r="AV86" s="197" t="s">
        <v>34</v>
      </c>
      <c r="AW86" s="197"/>
      <c r="AX86" s="200">
        <f t="shared" si="697"/>
        <v>0</v>
      </c>
      <c r="AY86" s="46"/>
      <c r="AZ86" s="197"/>
      <c r="BA86" s="200">
        <f t="shared" si="699"/>
        <v>0</v>
      </c>
      <c r="BB86" s="197" t="s">
        <v>34</v>
      </c>
      <c r="BC86" s="197"/>
      <c r="BD86" s="200">
        <f t="shared" si="701"/>
        <v>0</v>
      </c>
      <c r="BE86" s="46"/>
      <c r="BF86" s="197"/>
      <c r="BG86" s="200">
        <f t="shared" si="703"/>
        <v>0</v>
      </c>
      <c r="BH86" s="197" t="s">
        <v>34</v>
      </c>
      <c r="BI86" s="197"/>
      <c r="BJ86" s="200">
        <f t="shared" si="705"/>
        <v>0</v>
      </c>
      <c r="BK86" s="46"/>
      <c r="BL86" s="197"/>
      <c r="BM86" s="200">
        <f t="shared" si="707"/>
        <v>0</v>
      </c>
      <c r="BN86" s="197" t="s">
        <v>34</v>
      </c>
      <c r="BO86" s="197"/>
      <c r="BP86" s="200">
        <f t="shared" si="709"/>
        <v>0</v>
      </c>
      <c r="BQ86" s="46"/>
      <c r="BR86" s="197"/>
      <c r="BS86" s="200">
        <f t="shared" si="711"/>
        <v>0</v>
      </c>
      <c r="BT86" s="197" t="s">
        <v>34</v>
      </c>
      <c r="BU86" s="197"/>
      <c r="BV86" s="200">
        <f t="shared" si="713"/>
        <v>0</v>
      </c>
      <c r="BW86" s="46"/>
      <c r="BX86" s="197"/>
      <c r="BY86" s="200">
        <f t="shared" si="715"/>
        <v>0</v>
      </c>
      <c r="BZ86" s="197" t="s">
        <v>34</v>
      </c>
      <c r="CA86" s="197"/>
      <c r="CB86" s="200">
        <f t="shared" si="717"/>
        <v>0</v>
      </c>
      <c r="CC86" s="46"/>
      <c r="CD86" s="197"/>
      <c r="CE86" s="200">
        <f t="shared" si="719"/>
        <v>0</v>
      </c>
      <c r="CF86" s="197" t="s">
        <v>34</v>
      </c>
    </row>
    <row r="87" spans="1:84" s="208" customFormat="1" x14ac:dyDescent="0.3">
      <c r="A87" s="195" t="str">
        <f>I2</f>
        <v>CROI CHOCOLAT</v>
      </c>
      <c r="B87" s="183"/>
      <c r="C87" s="184"/>
      <c r="D87" s="184"/>
      <c r="E87" s="184"/>
      <c r="F87" s="184"/>
      <c r="G87" s="184"/>
      <c r="H87" s="185"/>
      <c r="I87" s="184"/>
      <c r="J87" s="184"/>
      <c r="K87" s="184"/>
      <c r="L87" s="184"/>
      <c r="M87" s="184"/>
      <c r="N87" s="184"/>
      <c r="O87" s="184"/>
      <c r="P87" s="184"/>
      <c r="Q87" s="184"/>
      <c r="R87" s="184"/>
      <c r="S87" s="184"/>
      <c r="T87" s="184"/>
      <c r="U87" s="184"/>
      <c r="V87" s="184"/>
      <c r="W87" s="184"/>
      <c r="X87" s="184"/>
      <c r="Z87" s="184"/>
      <c r="AA87" s="184"/>
      <c r="AB87" s="184"/>
      <c r="AC87" s="184"/>
      <c r="AD87" s="184"/>
      <c r="AE87" s="206"/>
      <c r="AF87" s="200">
        <f t="shared" si="690"/>
        <v>0</v>
      </c>
      <c r="AG87" s="184"/>
      <c r="AH87" s="184"/>
      <c r="AI87" s="200">
        <f t="shared" si="691"/>
        <v>0</v>
      </c>
      <c r="AJ87" s="184"/>
      <c r="AK87" s="184"/>
      <c r="AL87" s="200">
        <f t="shared" si="692"/>
        <v>0</v>
      </c>
      <c r="AM87" s="209"/>
      <c r="AN87" s="206"/>
      <c r="AO87" s="200">
        <f t="shared" si="693"/>
        <v>0</v>
      </c>
      <c r="AP87" s="184"/>
      <c r="AQ87" s="184"/>
      <c r="AR87" s="200">
        <f t="shared" si="694"/>
        <v>1</v>
      </c>
      <c r="AS87" s="184"/>
      <c r="AT87" s="184"/>
      <c r="AU87" s="200">
        <f t="shared" si="695"/>
        <v>0</v>
      </c>
      <c r="AV87" s="184"/>
      <c r="AW87" s="184"/>
      <c r="AX87" s="200">
        <f t="shared" si="697"/>
        <v>0</v>
      </c>
      <c r="AY87" s="184"/>
      <c r="AZ87" s="184"/>
      <c r="BA87" s="200">
        <f t="shared" si="699"/>
        <v>0</v>
      </c>
      <c r="BB87" s="184"/>
      <c r="BC87" s="184"/>
      <c r="BD87" s="200">
        <f t="shared" si="701"/>
        <v>0</v>
      </c>
      <c r="BE87" s="184"/>
      <c r="BF87" s="184"/>
      <c r="BG87" s="200">
        <f t="shared" si="703"/>
        <v>0</v>
      </c>
      <c r="BH87" s="184"/>
      <c r="BI87" s="184"/>
      <c r="BJ87" s="200">
        <f t="shared" si="705"/>
        <v>0</v>
      </c>
      <c r="BK87" s="184"/>
      <c r="BL87" s="184"/>
      <c r="BM87" s="200">
        <f t="shared" si="707"/>
        <v>0</v>
      </c>
      <c r="BN87" s="184"/>
      <c r="BO87" s="184"/>
      <c r="BP87" s="200">
        <f t="shared" si="709"/>
        <v>0</v>
      </c>
      <c r="BQ87" s="184"/>
      <c r="BR87" s="184"/>
      <c r="BS87" s="200">
        <f t="shared" si="711"/>
        <v>0</v>
      </c>
      <c r="BT87" s="184"/>
      <c r="BU87" s="184"/>
      <c r="BV87" s="200">
        <f t="shared" si="713"/>
        <v>0</v>
      </c>
      <c r="BW87" s="184"/>
      <c r="BX87" s="184"/>
      <c r="BY87" s="200">
        <f t="shared" si="715"/>
        <v>0</v>
      </c>
      <c r="BZ87" s="184"/>
      <c r="CA87" s="184"/>
      <c r="CB87" s="200">
        <f t="shared" si="717"/>
        <v>0</v>
      </c>
      <c r="CC87" s="184"/>
      <c r="CD87" s="184"/>
      <c r="CE87" s="200">
        <f t="shared" si="719"/>
        <v>0</v>
      </c>
      <c r="CF87" s="184"/>
    </row>
    <row r="88" spans="1:84" s="208" customFormat="1" x14ac:dyDescent="0.3">
      <c r="A88" s="195" t="str">
        <f>J2</f>
        <v>CROI FRAMBOISES</v>
      </c>
      <c r="B88" s="183"/>
      <c r="C88" s="184"/>
      <c r="D88" s="184"/>
      <c r="E88" s="184"/>
      <c r="F88" s="184"/>
      <c r="G88" s="184"/>
      <c r="H88" s="185"/>
      <c r="I88" s="184"/>
      <c r="J88" s="184"/>
      <c r="K88" s="184"/>
      <c r="L88" s="184"/>
      <c r="M88" s="184"/>
      <c r="N88" s="184"/>
      <c r="O88" s="184"/>
      <c r="P88" s="184"/>
      <c r="Q88" s="184"/>
      <c r="R88" s="184"/>
      <c r="S88" s="184"/>
      <c r="T88" s="184"/>
      <c r="U88" s="184"/>
      <c r="V88" s="184"/>
      <c r="W88" s="184"/>
      <c r="X88" s="184"/>
      <c r="Y88" s="184"/>
      <c r="Z88" s="184"/>
      <c r="AA88" s="184"/>
      <c r="AB88" s="184"/>
      <c r="AC88" s="184"/>
      <c r="AD88" s="184"/>
      <c r="AE88" s="206"/>
      <c r="AF88" s="200">
        <f t="shared" si="690"/>
        <v>1</v>
      </c>
      <c r="AG88" s="184"/>
      <c r="AH88" s="184"/>
      <c r="AI88" s="200">
        <f t="shared" si="691"/>
        <v>2</v>
      </c>
      <c r="AJ88" s="184"/>
      <c r="AK88" s="184"/>
      <c r="AL88" s="200">
        <f t="shared" si="692"/>
        <v>0</v>
      </c>
      <c r="AM88" s="209"/>
      <c r="AN88" s="206"/>
      <c r="AO88" s="200">
        <f t="shared" si="693"/>
        <v>0</v>
      </c>
      <c r="AP88" s="184"/>
      <c r="AQ88" s="184"/>
      <c r="AR88" s="200">
        <f t="shared" si="694"/>
        <v>2</v>
      </c>
      <c r="AS88" s="184"/>
      <c r="AT88" s="184"/>
      <c r="AU88" s="200">
        <f t="shared" si="695"/>
        <v>0</v>
      </c>
      <c r="AV88" s="184"/>
      <c r="AW88" s="184"/>
      <c r="AX88" s="200">
        <f t="shared" si="697"/>
        <v>0</v>
      </c>
      <c r="AY88" s="184"/>
      <c r="AZ88" s="184"/>
      <c r="BA88" s="200">
        <f t="shared" si="699"/>
        <v>0</v>
      </c>
      <c r="BB88" s="184"/>
      <c r="BC88" s="184"/>
      <c r="BD88" s="200">
        <f t="shared" si="701"/>
        <v>0</v>
      </c>
      <c r="BE88" s="184"/>
      <c r="BF88" s="184"/>
      <c r="BG88" s="200">
        <f t="shared" si="703"/>
        <v>0</v>
      </c>
      <c r="BH88" s="184"/>
      <c r="BI88" s="184"/>
      <c r="BJ88" s="200">
        <f t="shared" si="705"/>
        <v>0</v>
      </c>
      <c r="BK88" s="184"/>
      <c r="BL88" s="184"/>
      <c r="BM88" s="200">
        <f t="shared" si="707"/>
        <v>0</v>
      </c>
      <c r="BN88" s="184"/>
      <c r="BO88" s="184"/>
      <c r="BP88" s="200">
        <f t="shared" si="709"/>
        <v>0</v>
      </c>
      <c r="BQ88" s="184"/>
      <c r="BR88" s="184"/>
      <c r="BS88" s="200">
        <f t="shared" si="711"/>
        <v>0</v>
      </c>
      <c r="BT88" s="184"/>
      <c r="BU88" s="184"/>
      <c r="BV88" s="200">
        <f t="shared" si="713"/>
        <v>0</v>
      </c>
      <c r="BW88" s="184"/>
      <c r="BX88" s="184"/>
      <c r="BY88" s="200">
        <f t="shared" si="715"/>
        <v>0</v>
      </c>
      <c r="BZ88" s="184"/>
      <c r="CA88" s="184"/>
      <c r="CB88" s="200">
        <f t="shared" si="717"/>
        <v>0</v>
      </c>
      <c r="CC88" s="184"/>
      <c r="CD88" s="184"/>
      <c r="CE88" s="200">
        <f t="shared" si="719"/>
        <v>0</v>
      </c>
      <c r="CF88" s="184"/>
    </row>
    <row r="89" spans="1:84" s="208" customFormat="1" x14ac:dyDescent="0.3">
      <c r="A89" s="195" t="str">
        <f>K2</f>
        <v>CROI NUTELLA</v>
      </c>
      <c r="B89" s="183"/>
      <c r="C89" s="184"/>
      <c r="D89" s="184"/>
      <c r="E89" s="184"/>
      <c r="F89" s="184"/>
      <c r="G89" s="184"/>
      <c r="H89" s="185"/>
      <c r="I89" s="184"/>
      <c r="J89" s="184"/>
      <c r="K89" s="184"/>
      <c r="L89" s="184"/>
      <c r="M89" s="184"/>
      <c r="N89" s="184"/>
      <c r="O89" s="184"/>
      <c r="P89" s="184"/>
      <c r="Q89" s="184"/>
      <c r="R89" s="184"/>
      <c r="S89" s="184"/>
      <c r="T89" s="184"/>
      <c r="U89" s="184"/>
      <c r="V89" s="184"/>
      <c r="W89" s="184"/>
      <c r="X89" s="184"/>
      <c r="Y89" s="184"/>
      <c r="Z89" s="184"/>
      <c r="AA89" s="184"/>
      <c r="AB89" s="184"/>
      <c r="AC89" s="184"/>
      <c r="AD89" s="184"/>
      <c r="AE89" s="206"/>
      <c r="AF89" s="200">
        <f t="shared" si="690"/>
        <v>2</v>
      </c>
      <c r="AG89" s="184"/>
      <c r="AH89" s="184"/>
      <c r="AI89" s="200">
        <f t="shared" si="691"/>
        <v>1</v>
      </c>
      <c r="AJ89" s="184"/>
      <c r="AK89" s="184"/>
      <c r="AL89" s="200">
        <f t="shared" si="692"/>
        <v>0</v>
      </c>
      <c r="AM89" s="209"/>
      <c r="AN89" s="206"/>
      <c r="AO89" s="200">
        <f t="shared" si="693"/>
        <v>0</v>
      </c>
      <c r="AP89" s="184"/>
      <c r="AQ89" s="184"/>
      <c r="AR89" s="200">
        <f t="shared" si="694"/>
        <v>2</v>
      </c>
      <c r="AS89" s="184"/>
      <c r="AT89" s="184"/>
      <c r="AU89" s="200">
        <f t="shared" si="695"/>
        <v>0</v>
      </c>
      <c r="AV89" s="184"/>
      <c r="AW89" s="184"/>
      <c r="AX89" s="200">
        <f t="shared" si="697"/>
        <v>0</v>
      </c>
      <c r="AY89" s="184"/>
      <c r="AZ89" s="184"/>
      <c r="BA89" s="200">
        <f t="shared" si="699"/>
        <v>0</v>
      </c>
      <c r="BB89" s="184"/>
      <c r="BC89" s="184"/>
      <c r="BD89" s="200">
        <f t="shared" si="701"/>
        <v>0</v>
      </c>
      <c r="BE89" s="184"/>
      <c r="BF89" s="184"/>
      <c r="BG89" s="200">
        <f t="shared" si="703"/>
        <v>0</v>
      </c>
      <c r="BH89" s="184"/>
      <c r="BI89" s="184"/>
      <c r="BJ89" s="200">
        <f t="shared" si="705"/>
        <v>0</v>
      </c>
      <c r="BK89" s="184"/>
      <c r="BL89" s="184"/>
      <c r="BM89" s="200">
        <f t="shared" si="707"/>
        <v>0</v>
      </c>
      <c r="BN89" s="184"/>
      <c r="BO89" s="184"/>
      <c r="BP89" s="200">
        <f t="shared" si="709"/>
        <v>0</v>
      </c>
      <c r="BQ89" s="184"/>
      <c r="BR89" s="184"/>
      <c r="BS89" s="200">
        <f t="shared" si="711"/>
        <v>0</v>
      </c>
      <c r="BT89" s="184"/>
      <c r="BU89" s="184"/>
      <c r="BV89" s="200">
        <f t="shared" si="713"/>
        <v>0</v>
      </c>
      <c r="BW89" s="184"/>
      <c r="BX89" s="184"/>
      <c r="BY89" s="200">
        <f t="shared" si="715"/>
        <v>0</v>
      </c>
      <c r="BZ89" s="184"/>
      <c r="CA89" s="184"/>
      <c r="CB89" s="200">
        <f t="shared" si="717"/>
        <v>0</v>
      </c>
      <c r="CC89" s="184"/>
      <c r="CD89" s="184"/>
      <c r="CE89" s="200">
        <f t="shared" si="719"/>
        <v>0</v>
      </c>
      <c r="CF89" s="184"/>
    </row>
    <row r="90" spans="1:84" s="208" customFormat="1" x14ac:dyDescent="0.3">
      <c r="A90" s="210" t="str">
        <f>L2</f>
        <v>ESCA CHOCOLAT</v>
      </c>
      <c r="B90" s="183"/>
      <c r="C90" s="184"/>
      <c r="D90" s="184"/>
      <c r="E90" s="184"/>
      <c r="F90" s="184"/>
      <c r="G90" s="184"/>
      <c r="H90" s="185"/>
      <c r="I90" s="184"/>
      <c r="J90" s="184"/>
      <c r="K90" s="184"/>
      <c r="L90" s="184"/>
      <c r="M90" s="184"/>
      <c r="N90" s="184"/>
      <c r="O90" s="184"/>
      <c r="P90" s="184"/>
      <c r="Q90" s="184"/>
      <c r="R90" s="184"/>
      <c r="S90" s="184"/>
      <c r="T90" s="184"/>
      <c r="U90" s="184"/>
      <c r="V90" s="184"/>
      <c r="W90" s="184"/>
      <c r="X90" s="184"/>
      <c r="Y90" s="184"/>
      <c r="Z90" s="184"/>
      <c r="AA90" s="184"/>
      <c r="AB90" s="184"/>
      <c r="AC90" s="184"/>
      <c r="AD90" s="184"/>
      <c r="AE90" s="206"/>
      <c r="AF90" s="211">
        <f t="shared" si="690"/>
        <v>0</v>
      </c>
      <c r="AG90" s="184"/>
      <c r="AH90" s="184"/>
      <c r="AI90" s="211">
        <f t="shared" si="691"/>
        <v>0</v>
      </c>
      <c r="AJ90" s="184"/>
      <c r="AK90" s="184"/>
      <c r="AL90" s="211">
        <f t="shared" si="692"/>
        <v>0</v>
      </c>
      <c r="AM90" s="209"/>
      <c r="AN90" s="206"/>
      <c r="AO90" s="211">
        <f t="shared" si="693"/>
        <v>0</v>
      </c>
      <c r="AP90" s="184"/>
      <c r="AQ90" s="184"/>
      <c r="AR90" s="211">
        <f t="shared" si="694"/>
        <v>0</v>
      </c>
      <c r="AS90" s="184"/>
      <c r="AT90" s="184"/>
      <c r="AU90" s="211">
        <f t="shared" si="695"/>
        <v>0</v>
      </c>
      <c r="AV90" s="184"/>
      <c r="AW90" s="184"/>
      <c r="AX90" s="211">
        <f t="shared" si="697"/>
        <v>0</v>
      </c>
      <c r="AY90" s="184"/>
      <c r="AZ90" s="184"/>
      <c r="BA90" s="211">
        <f t="shared" si="699"/>
        <v>0</v>
      </c>
      <c r="BB90" s="184"/>
      <c r="BC90" s="184"/>
      <c r="BD90" s="211">
        <f t="shared" si="701"/>
        <v>0</v>
      </c>
      <c r="BE90" s="184"/>
      <c r="BF90" s="184"/>
      <c r="BG90" s="211">
        <f t="shared" si="703"/>
        <v>0</v>
      </c>
      <c r="BH90" s="184"/>
      <c r="BI90" s="184"/>
      <c r="BJ90" s="211">
        <f t="shared" si="705"/>
        <v>0</v>
      </c>
      <c r="BK90" s="184"/>
      <c r="BL90" s="184"/>
      <c r="BM90" s="211">
        <f t="shared" si="707"/>
        <v>0</v>
      </c>
      <c r="BN90" s="184"/>
      <c r="BO90" s="184"/>
      <c r="BP90" s="211">
        <f t="shared" si="709"/>
        <v>0</v>
      </c>
      <c r="BQ90" s="184"/>
      <c r="BR90" s="184"/>
      <c r="BS90" s="211">
        <f t="shared" si="711"/>
        <v>0</v>
      </c>
      <c r="BT90" s="184"/>
      <c r="BU90" s="184"/>
      <c r="BV90" s="211">
        <f t="shared" si="713"/>
        <v>0</v>
      </c>
      <c r="BW90" s="184"/>
      <c r="BX90" s="184"/>
      <c r="BY90" s="211">
        <f t="shared" si="715"/>
        <v>0</v>
      </c>
      <c r="BZ90" s="184"/>
      <c r="CA90" s="184"/>
      <c r="CB90" s="211">
        <f t="shared" si="717"/>
        <v>0</v>
      </c>
      <c r="CC90" s="184"/>
      <c r="CD90" s="184"/>
      <c r="CE90" s="211">
        <f t="shared" si="719"/>
        <v>0</v>
      </c>
      <c r="CF90" s="184"/>
    </row>
    <row r="91" spans="1:84" s="208" customFormat="1" x14ac:dyDescent="0.3">
      <c r="A91" s="212" t="str">
        <f>N2</f>
        <v>PAIN CHOCOLAT</v>
      </c>
      <c r="B91" s="183"/>
      <c r="C91" s="184"/>
      <c r="D91" s="184"/>
      <c r="E91" s="184"/>
      <c r="F91" s="184"/>
      <c r="G91" s="184"/>
      <c r="H91" s="185"/>
      <c r="I91" s="184"/>
      <c r="J91" s="184"/>
      <c r="K91" s="184"/>
      <c r="L91" s="184"/>
      <c r="M91" s="184"/>
      <c r="N91" s="184"/>
      <c r="O91" s="184"/>
      <c r="P91" s="184"/>
      <c r="Q91" s="184"/>
      <c r="R91" s="184"/>
      <c r="S91" s="184"/>
      <c r="T91" s="184"/>
      <c r="U91" s="184"/>
      <c r="V91" s="184"/>
      <c r="W91" s="184"/>
      <c r="X91" s="184"/>
      <c r="Y91" s="184"/>
      <c r="Z91" s="184"/>
      <c r="AA91" s="184"/>
      <c r="AB91" s="184"/>
      <c r="AC91" s="184"/>
      <c r="AD91" s="184"/>
      <c r="AE91" s="199"/>
      <c r="AF91" s="213">
        <f t="shared" si="690"/>
        <v>6</v>
      </c>
      <c r="AG91" s="184"/>
      <c r="AH91" s="184"/>
      <c r="AI91" s="213">
        <f t="shared" si="691"/>
        <v>5</v>
      </c>
      <c r="AJ91" s="184"/>
      <c r="AK91" s="184"/>
      <c r="AL91" s="213">
        <f t="shared" si="692"/>
        <v>3</v>
      </c>
      <c r="AM91" s="209"/>
      <c r="AN91" s="206"/>
      <c r="AO91" s="213">
        <f t="shared" si="693"/>
        <v>0</v>
      </c>
      <c r="AP91" s="184"/>
      <c r="AQ91" s="184"/>
      <c r="AR91" s="213">
        <f t="shared" si="694"/>
        <v>4</v>
      </c>
      <c r="AS91" s="184"/>
      <c r="AT91" s="184"/>
      <c r="AU91" s="213">
        <f t="shared" si="695"/>
        <v>0</v>
      </c>
      <c r="AV91" s="184"/>
      <c r="AW91" s="184"/>
      <c r="AX91" s="213">
        <f t="shared" si="697"/>
        <v>0</v>
      </c>
      <c r="AY91" s="184"/>
      <c r="AZ91" s="184"/>
      <c r="BA91" s="213">
        <f t="shared" si="699"/>
        <v>0</v>
      </c>
      <c r="BB91" s="184"/>
      <c r="BC91" s="184"/>
      <c r="BD91" s="213">
        <f t="shared" si="701"/>
        <v>0</v>
      </c>
      <c r="BE91" s="184"/>
      <c r="BF91" s="184"/>
      <c r="BG91" s="213">
        <f t="shared" si="703"/>
        <v>0</v>
      </c>
      <c r="BH91" s="184"/>
      <c r="BI91" s="184"/>
      <c r="BJ91" s="213">
        <f t="shared" si="705"/>
        <v>0</v>
      </c>
      <c r="BK91" s="184"/>
      <c r="BL91" s="184"/>
      <c r="BM91" s="213">
        <f t="shared" si="707"/>
        <v>0</v>
      </c>
      <c r="BN91" s="184"/>
      <c r="BO91" s="184"/>
      <c r="BP91" s="213">
        <f t="shared" si="709"/>
        <v>0</v>
      </c>
      <c r="BQ91" s="184"/>
      <c r="BR91" s="184"/>
      <c r="BS91" s="213">
        <f t="shared" si="711"/>
        <v>0</v>
      </c>
      <c r="BT91" s="184"/>
      <c r="BU91" s="184"/>
      <c r="BV91" s="213">
        <f t="shared" si="713"/>
        <v>0</v>
      </c>
      <c r="BW91" s="184"/>
      <c r="BX91" s="184"/>
      <c r="BY91" s="213">
        <f t="shared" si="715"/>
        <v>0</v>
      </c>
      <c r="BZ91" s="184"/>
      <c r="CA91" s="184"/>
      <c r="CB91" s="213">
        <f t="shared" si="717"/>
        <v>0</v>
      </c>
      <c r="CC91" s="184"/>
      <c r="CD91" s="184"/>
      <c r="CE91" s="213">
        <f t="shared" si="719"/>
        <v>0</v>
      </c>
      <c r="CF91" s="184"/>
    </row>
    <row r="92" spans="1:84" s="208" customFormat="1" x14ac:dyDescent="0.3">
      <c r="A92" s="214" t="str">
        <f>P2</f>
        <v>PATES POULET</v>
      </c>
      <c r="B92" s="196"/>
      <c r="C92" s="197"/>
      <c r="D92" s="197"/>
      <c r="E92" s="197"/>
      <c r="F92" s="197"/>
      <c r="G92" s="197"/>
      <c r="H92" s="198"/>
      <c r="I92" s="197"/>
      <c r="J92" s="197"/>
      <c r="K92" s="197"/>
      <c r="L92" s="197"/>
      <c r="M92" s="197"/>
      <c r="N92" s="197"/>
      <c r="O92" s="197"/>
      <c r="P92" s="197"/>
      <c r="Q92" s="197"/>
      <c r="R92" s="197"/>
      <c r="S92" s="197"/>
      <c r="T92" s="197"/>
      <c r="U92" s="197"/>
      <c r="V92" s="197"/>
      <c r="W92" s="197"/>
      <c r="X92" s="197"/>
      <c r="Y92" s="197"/>
      <c r="Z92" s="197"/>
      <c r="AA92" s="197"/>
      <c r="AB92" s="197"/>
      <c r="AC92" s="197"/>
      <c r="AD92" s="197"/>
      <c r="AE92" s="215"/>
      <c r="AF92" s="216">
        <f t="shared" si="690"/>
        <v>1</v>
      </c>
      <c r="AG92" s="197"/>
      <c r="AH92" s="197"/>
      <c r="AI92" s="216">
        <f t="shared" si="691"/>
        <v>0</v>
      </c>
      <c r="AJ92" s="197"/>
      <c r="AK92" s="197"/>
      <c r="AL92" s="216">
        <f t="shared" si="692"/>
        <v>0</v>
      </c>
      <c r="AM92" s="217"/>
      <c r="AN92" s="199"/>
      <c r="AO92" s="216">
        <f t="shared" si="693"/>
        <v>0</v>
      </c>
      <c r="AP92" s="197"/>
      <c r="AQ92" s="197"/>
      <c r="AR92" s="216">
        <f t="shared" si="694"/>
        <v>1</v>
      </c>
      <c r="AS92" s="197"/>
      <c r="AT92" s="197"/>
      <c r="AU92" s="216">
        <f t="shared" si="695"/>
        <v>0</v>
      </c>
      <c r="AV92" s="197"/>
      <c r="AW92" s="197"/>
      <c r="AX92" s="216">
        <f t="shared" si="697"/>
        <v>0</v>
      </c>
      <c r="AY92" s="197"/>
      <c r="AZ92" s="197"/>
      <c r="BA92" s="216">
        <f t="shared" si="699"/>
        <v>1</v>
      </c>
      <c r="BB92" s="197"/>
      <c r="BC92" s="197"/>
      <c r="BD92" s="216">
        <f t="shared" si="701"/>
        <v>0</v>
      </c>
      <c r="BE92" s="197"/>
      <c r="BF92" s="197"/>
      <c r="BG92" s="216">
        <f t="shared" si="703"/>
        <v>0</v>
      </c>
      <c r="BH92" s="197"/>
      <c r="BI92" s="197"/>
      <c r="BJ92" s="216">
        <f t="shared" si="705"/>
        <v>0</v>
      </c>
      <c r="BK92" s="197"/>
      <c r="BL92" s="197"/>
      <c r="BM92" s="216">
        <f t="shared" si="707"/>
        <v>0</v>
      </c>
      <c r="BN92" s="197"/>
      <c r="BO92" s="197"/>
      <c r="BP92" s="216">
        <f t="shared" si="709"/>
        <v>0</v>
      </c>
      <c r="BQ92" s="197"/>
      <c r="BR92" s="197"/>
      <c r="BS92" s="216">
        <f t="shared" si="711"/>
        <v>0</v>
      </c>
      <c r="BT92" s="197"/>
      <c r="BU92" s="197"/>
      <c r="BV92" s="216">
        <f t="shared" si="713"/>
        <v>0</v>
      </c>
      <c r="BW92" s="197"/>
      <c r="BX92" s="197"/>
      <c r="BY92" s="216">
        <f t="shared" si="715"/>
        <v>0</v>
      </c>
      <c r="BZ92" s="197"/>
      <c r="CA92" s="197"/>
      <c r="CB92" s="216">
        <f t="shared" si="717"/>
        <v>0</v>
      </c>
      <c r="CC92" s="197"/>
      <c r="CD92" s="197"/>
      <c r="CE92" s="216">
        <f t="shared" si="719"/>
        <v>0</v>
      </c>
      <c r="CF92" s="197"/>
    </row>
    <row r="93" spans="1:84" s="208" customFormat="1" x14ac:dyDescent="0.3">
      <c r="A93" s="214" t="str">
        <f>O2</f>
        <v>PATES LORRAIN</v>
      </c>
      <c r="B93" s="218"/>
      <c r="C93" s="219"/>
      <c r="D93" s="219"/>
      <c r="E93" s="219"/>
      <c r="F93" s="219"/>
      <c r="G93" s="219"/>
      <c r="H93" s="220"/>
      <c r="I93" s="219"/>
      <c r="J93" s="219"/>
      <c r="K93" s="219"/>
      <c r="L93" s="219"/>
      <c r="M93" s="219"/>
      <c r="N93" s="219"/>
      <c r="O93" s="219"/>
      <c r="P93" s="219"/>
      <c r="Q93" s="219"/>
      <c r="R93" s="219"/>
      <c r="S93" s="219"/>
      <c r="T93" s="219"/>
      <c r="U93" s="219"/>
      <c r="V93" s="219"/>
      <c r="W93" s="219"/>
      <c r="X93" s="219"/>
      <c r="Y93" s="219"/>
      <c r="Z93" s="219"/>
      <c r="AA93" s="219"/>
      <c r="AB93" s="219"/>
      <c r="AC93" s="219"/>
      <c r="AD93" s="219"/>
      <c r="AE93" s="215"/>
      <c r="AF93" s="132">
        <f t="shared" si="690"/>
        <v>2</v>
      </c>
      <c r="AG93" s="219"/>
      <c r="AH93" s="219"/>
      <c r="AI93" s="132">
        <f t="shared" si="691"/>
        <v>1</v>
      </c>
      <c r="AJ93" s="219"/>
      <c r="AK93" s="219"/>
      <c r="AL93" s="132">
        <f t="shared" si="692"/>
        <v>1</v>
      </c>
      <c r="AM93" s="221"/>
      <c r="AN93" s="215"/>
      <c r="AO93" s="132">
        <f t="shared" si="693"/>
        <v>0</v>
      </c>
      <c r="AP93" s="219"/>
      <c r="AQ93" s="219"/>
      <c r="AR93" s="132">
        <f t="shared" si="694"/>
        <v>2</v>
      </c>
      <c r="AS93" s="219"/>
      <c r="AT93" s="219"/>
      <c r="AU93" s="132">
        <f t="shared" si="695"/>
        <v>0</v>
      </c>
      <c r="AV93" s="219"/>
      <c r="AW93" s="219"/>
      <c r="AX93" s="132">
        <f t="shared" si="697"/>
        <v>0</v>
      </c>
      <c r="AY93" s="219"/>
      <c r="AZ93" s="219"/>
      <c r="BA93" s="132">
        <f t="shared" si="699"/>
        <v>0</v>
      </c>
      <c r="BB93" s="219"/>
      <c r="BC93" s="219"/>
      <c r="BD93" s="132">
        <f t="shared" si="701"/>
        <v>0</v>
      </c>
      <c r="BE93" s="219"/>
      <c r="BF93" s="219"/>
      <c r="BG93" s="132">
        <f t="shared" si="703"/>
        <v>0</v>
      </c>
      <c r="BH93" s="219"/>
      <c r="BI93" s="219"/>
      <c r="BJ93" s="132">
        <f t="shared" si="705"/>
        <v>0</v>
      </c>
      <c r="BK93" s="219"/>
      <c r="BL93" s="219"/>
      <c r="BM93" s="132">
        <f t="shared" si="707"/>
        <v>0</v>
      </c>
      <c r="BN93" s="219"/>
      <c r="BO93" s="219"/>
      <c r="BP93" s="132">
        <f t="shared" si="709"/>
        <v>0</v>
      </c>
      <c r="BQ93" s="219"/>
      <c r="BR93" s="219"/>
      <c r="BS93" s="132">
        <f t="shared" si="711"/>
        <v>0</v>
      </c>
      <c r="BT93" s="219"/>
      <c r="BU93" s="219"/>
      <c r="BV93" s="132">
        <f t="shared" si="713"/>
        <v>0</v>
      </c>
      <c r="BW93" s="219"/>
      <c r="BX93" s="219"/>
      <c r="BY93" s="132">
        <f t="shared" si="715"/>
        <v>0</v>
      </c>
      <c r="BZ93" s="219"/>
      <c r="CA93" s="219"/>
      <c r="CB93" s="132">
        <f t="shared" si="717"/>
        <v>0</v>
      </c>
      <c r="CC93" s="219"/>
      <c r="CD93" s="219"/>
      <c r="CE93" s="132">
        <f t="shared" si="719"/>
        <v>0</v>
      </c>
      <c r="CF93" s="219"/>
    </row>
    <row r="94" spans="1:84" s="208" customFormat="1" x14ac:dyDescent="0.3">
      <c r="A94" s="210" t="str">
        <f>V2</f>
        <v>TOURTE LORRAINE</v>
      </c>
      <c r="B94" s="218"/>
      <c r="C94" s="219"/>
      <c r="D94" s="219"/>
      <c r="E94" s="219"/>
      <c r="F94" s="219"/>
      <c r="G94" s="219"/>
      <c r="H94" s="220"/>
      <c r="I94" s="219"/>
      <c r="J94" s="219"/>
      <c r="K94" s="219"/>
      <c r="L94" s="219"/>
      <c r="M94" s="219"/>
      <c r="N94" s="219"/>
      <c r="O94" s="219"/>
      <c r="P94" s="219"/>
      <c r="Q94" s="219"/>
      <c r="R94" s="219"/>
      <c r="S94" s="219"/>
      <c r="T94" s="219"/>
      <c r="U94" s="219"/>
      <c r="V94" s="219"/>
      <c r="W94" s="219"/>
      <c r="X94" s="219"/>
      <c r="Y94" s="219"/>
      <c r="Z94" s="219"/>
      <c r="AA94" s="219"/>
      <c r="AB94" s="219"/>
      <c r="AC94" s="219"/>
      <c r="AD94" s="219"/>
      <c r="AE94" s="199"/>
      <c r="AF94" s="211">
        <f t="shared" si="690"/>
        <v>0</v>
      </c>
      <c r="AG94" s="219"/>
      <c r="AH94" s="219"/>
      <c r="AI94" s="211">
        <f t="shared" si="691"/>
        <v>0</v>
      </c>
      <c r="AJ94" s="219"/>
      <c r="AK94" s="219"/>
      <c r="AL94" s="211">
        <f t="shared" si="692"/>
        <v>1</v>
      </c>
      <c r="AM94" s="221"/>
      <c r="AN94" s="215"/>
      <c r="AO94" s="211">
        <f t="shared" si="693"/>
        <v>0</v>
      </c>
      <c r="AP94" s="219"/>
      <c r="AQ94" s="219"/>
      <c r="AR94" s="211">
        <f t="shared" si="694"/>
        <v>1</v>
      </c>
      <c r="AS94" s="219"/>
      <c r="AT94" s="219"/>
      <c r="AU94" s="211">
        <f t="shared" si="695"/>
        <v>0</v>
      </c>
      <c r="AV94" s="219"/>
      <c r="AW94" s="219"/>
      <c r="AX94" s="211">
        <f t="shared" si="697"/>
        <v>0</v>
      </c>
      <c r="AY94" s="219"/>
      <c r="AZ94" s="219"/>
      <c r="BA94" s="211">
        <f t="shared" si="699"/>
        <v>0</v>
      </c>
      <c r="BB94" s="219"/>
      <c r="BC94" s="219"/>
      <c r="BD94" s="211">
        <f t="shared" si="701"/>
        <v>0</v>
      </c>
      <c r="BE94" s="219"/>
      <c r="BF94" s="219"/>
      <c r="BG94" s="211">
        <f t="shared" si="703"/>
        <v>0</v>
      </c>
      <c r="BH94" s="219"/>
      <c r="BI94" s="219"/>
      <c r="BJ94" s="211">
        <f t="shared" si="705"/>
        <v>0</v>
      </c>
      <c r="BK94" s="219"/>
      <c r="BL94" s="219"/>
      <c r="BM94" s="211">
        <f t="shared" si="707"/>
        <v>0</v>
      </c>
      <c r="BN94" s="219"/>
      <c r="BO94" s="219"/>
      <c r="BP94" s="211">
        <f t="shared" si="709"/>
        <v>0</v>
      </c>
      <c r="BQ94" s="219"/>
      <c r="BR94" s="219"/>
      <c r="BS94" s="211">
        <f t="shared" si="711"/>
        <v>0</v>
      </c>
      <c r="BT94" s="219"/>
      <c r="BU94" s="219"/>
      <c r="BV94" s="211">
        <f t="shared" si="713"/>
        <v>0</v>
      </c>
      <c r="BW94" s="219"/>
      <c r="BX94" s="219"/>
      <c r="BY94" s="211">
        <f t="shared" si="715"/>
        <v>0</v>
      </c>
      <c r="BZ94" s="219"/>
      <c r="CA94" s="219"/>
      <c r="CB94" s="211">
        <f t="shared" si="717"/>
        <v>0</v>
      </c>
      <c r="CC94" s="219"/>
      <c r="CD94" s="219"/>
      <c r="CE94" s="211">
        <f t="shared" si="719"/>
        <v>0</v>
      </c>
      <c r="CF94" s="219"/>
    </row>
    <row r="95" spans="1:84" s="208" customFormat="1" x14ac:dyDescent="0.3">
      <c r="A95" s="222" t="str">
        <f>R2</f>
        <v xml:space="preserve">QUICHE FROMAGE </v>
      </c>
      <c r="B95" s="196"/>
      <c r="C95" s="197"/>
      <c r="D95" s="197"/>
      <c r="E95" s="197"/>
      <c r="F95" s="197"/>
      <c r="G95" s="197"/>
      <c r="H95" s="198"/>
      <c r="I95" s="197"/>
      <c r="J95" s="197"/>
      <c r="K95" s="197"/>
      <c r="L95" s="197"/>
      <c r="M95" s="197"/>
      <c r="N95" s="197"/>
      <c r="O95" s="197"/>
      <c r="P95" s="197"/>
      <c r="Q95" s="197"/>
      <c r="R95" s="197"/>
      <c r="S95" s="197"/>
      <c r="T95" s="197"/>
      <c r="U95" s="197"/>
      <c r="V95" s="197"/>
      <c r="W95" s="197"/>
      <c r="X95" s="197"/>
      <c r="Y95" s="197"/>
      <c r="Z95" s="197"/>
      <c r="AA95" s="197"/>
      <c r="AB95" s="197"/>
      <c r="AC95" s="197"/>
      <c r="AD95" s="197"/>
      <c r="AE95" s="184"/>
      <c r="AF95" s="223">
        <f t="shared" si="690"/>
        <v>0</v>
      </c>
      <c r="AG95" s="197"/>
      <c r="AH95" s="197"/>
      <c r="AI95" s="223">
        <f t="shared" si="691"/>
        <v>0</v>
      </c>
      <c r="AJ95" s="197"/>
      <c r="AK95" s="197"/>
      <c r="AL95" s="223">
        <f t="shared" si="692"/>
        <v>0</v>
      </c>
      <c r="AM95" s="197"/>
      <c r="AN95" s="197"/>
      <c r="AO95" s="223">
        <f t="shared" si="693"/>
        <v>0</v>
      </c>
      <c r="AP95" s="197"/>
      <c r="AQ95" s="197"/>
      <c r="AR95" s="223">
        <f t="shared" si="694"/>
        <v>0</v>
      </c>
      <c r="AS95" s="197"/>
      <c r="AT95" s="197"/>
      <c r="AU95" s="223">
        <f t="shared" si="695"/>
        <v>0</v>
      </c>
      <c r="AV95" s="197"/>
      <c r="AW95" s="197"/>
      <c r="AX95" s="223">
        <f t="shared" si="697"/>
        <v>0</v>
      </c>
      <c r="AY95" s="197"/>
      <c r="AZ95" s="197"/>
      <c r="BA95" s="223">
        <f t="shared" si="699"/>
        <v>0</v>
      </c>
      <c r="BB95" s="197"/>
      <c r="BC95" s="197"/>
      <c r="BD95" s="223">
        <f t="shared" si="701"/>
        <v>0</v>
      </c>
      <c r="BE95" s="197"/>
      <c r="BF95" s="197"/>
      <c r="BG95" s="223">
        <f t="shared" si="703"/>
        <v>0</v>
      </c>
      <c r="BH95" s="197"/>
      <c r="BI95" s="197"/>
      <c r="BJ95" s="223">
        <f t="shared" si="705"/>
        <v>0</v>
      </c>
      <c r="BK95" s="197"/>
      <c r="BL95" s="197"/>
      <c r="BM95" s="223">
        <f t="shared" si="707"/>
        <v>0</v>
      </c>
      <c r="BN95" s="197"/>
      <c r="BO95" s="197"/>
      <c r="BP95" s="223">
        <f t="shared" si="709"/>
        <v>0</v>
      </c>
      <c r="BQ95" s="197"/>
      <c r="BR95" s="197"/>
      <c r="BS95" s="223">
        <f t="shared" si="711"/>
        <v>0</v>
      </c>
      <c r="BT95" s="197"/>
      <c r="BU95" s="197"/>
      <c r="BV95" s="223">
        <f t="shared" si="713"/>
        <v>0</v>
      </c>
      <c r="BW95" s="197"/>
      <c r="BX95" s="197"/>
      <c r="BY95" s="223">
        <f t="shared" si="715"/>
        <v>0</v>
      </c>
      <c r="BZ95" s="197"/>
      <c r="CA95" s="197"/>
      <c r="CB95" s="223">
        <f t="shared" si="717"/>
        <v>0</v>
      </c>
      <c r="CC95" s="197"/>
      <c r="CD95" s="197"/>
      <c r="CE95" s="223">
        <f t="shared" si="719"/>
        <v>0</v>
      </c>
      <c r="CF95" s="197"/>
    </row>
    <row r="96" spans="1:84" s="208" customFormat="1" x14ac:dyDescent="0.25">
      <c r="A96" s="222" t="str">
        <f>S2</f>
        <v>QUICHE CHEVRE EPINARDS</v>
      </c>
      <c r="B96" s="183"/>
      <c r="C96" s="184"/>
      <c r="D96" s="184"/>
      <c r="E96" s="184"/>
      <c r="F96" s="184"/>
      <c r="G96" s="184"/>
      <c r="H96" s="185"/>
      <c r="I96" s="184"/>
      <c r="J96" s="184"/>
      <c r="K96" s="184"/>
      <c r="L96" s="184"/>
      <c r="M96" s="184"/>
      <c r="N96" s="184"/>
      <c r="O96" s="184"/>
      <c r="P96" s="184"/>
      <c r="Q96" s="184"/>
      <c r="R96" s="184"/>
      <c r="S96" s="184"/>
      <c r="T96" s="184"/>
      <c r="U96" s="184"/>
      <c r="V96" s="184"/>
      <c r="W96" s="184"/>
      <c r="X96" s="184"/>
      <c r="Y96" s="184"/>
      <c r="Z96" s="184"/>
      <c r="AA96" s="184"/>
      <c r="AB96" s="184"/>
      <c r="AC96" s="184"/>
      <c r="AD96" s="184"/>
      <c r="AE96" s="44"/>
      <c r="AF96" s="223">
        <f t="shared" si="690"/>
        <v>0</v>
      </c>
      <c r="AG96" s="184"/>
      <c r="AH96" s="184"/>
      <c r="AI96" s="223">
        <f t="shared" si="691"/>
        <v>0</v>
      </c>
      <c r="AJ96" s="184"/>
      <c r="AK96" s="184"/>
      <c r="AL96" s="223">
        <f t="shared" si="692"/>
        <v>0</v>
      </c>
      <c r="AM96" s="184"/>
      <c r="AN96" s="184"/>
      <c r="AO96" s="223">
        <f t="shared" si="693"/>
        <v>0</v>
      </c>
      <c r="AP96" s="184"/>
      <c r="AQ96" s="184"/>
      <c r="AR96" s="223">
        <f t="shared" si="694"/>
        <v>0</v>
      </c>
      <c r="AS96" s="184"/>
      <c r="AT96" s="184"/>
      <c r="AU96" s="223">
        <f t="shared" si="695"/>
        <v>0</v>
      </c>
      <c r="AV96" s="184"/>
      <c r="AW96" s="184"/>
      <c r="AX96" s="223">
        <f t="shared" si="697"/>
        <v>0</v>
      </c>
      <c r="AY96" s="184"/>
      <c r="AZ96" s="184"/>
      <c r="BA96" s="223">
        <f t="shared" si="699"/>
        <v>0</v>
      </c>
      <c r="BB96" s="184"/>
      <c r="BC96" s="184"/>
      <c r="BD96" s="223">
        <f t="shared" si="701"/>
        <v>0</v>
      </c>
      <c r="BE96" s="184"/>
      <c r="BF96" s="184"/>
      <c r="BG96" s="223">
        <f t="shared" si="703"/>
        <v>0</v>
      </c>
      <c r="BH96" s="184"/>
      <c r="BI96" s="184"/>
      <c r="BJ96" s="223">
        <f t="shared" si="705"/>
        <v>0</v>
      </c>
      <c r="BK96" s="184"/>
      <c r="BL96" s="184"/>
      <c r="BM96" s="223">
        <f t="shared" si="707"/>
        <v>0</v>
      </c>
      <c r="BN96" s="184"/>
      <c r="BO96" s="184"/>
      <c r="BP96" s="223">
        <f t="shared" si="709"/>
        <v>0</v>
      </c>
      <c r="BQ96" s="184"/>
      <c r="BR96" s="184"/>
      <c r="BS96" s="223">
        <f t="shared" si="711"/>
        <v>0</v>
      </c>
      <c r="BT96" s="184"/>
      <c r="BU96" s="184"/>
      <c r="BV96" s="223">
        <f t="shared" si="713"/>
        <v>0</v>
      </c>
      <c r="BW96" s="184"/>
      <c r="BX96" s="184"/>
      <c r="BY96" s="223">
        <f t="shared" si="715"/>
        <v>0</v>
      </c>
      <c r="BZ96" s="184"/>
      <c r="CA96" s="184"/>
      <c r="CB96" s="223">
        <f t="shared" si="717"/>
        <v>0</v>
      </c>
      <c r="CC96" s="184"/>
      <c r="CD96" s="184"/>
      <c r="CE96" s="223">
        <f t="shared" si="719"/>
        <v>0</v>
      </c>
      <c r="CF96" s="184"/>
    </row>
    <row r="97" spans="1:83" x14ac:dyDescent="0.25">
      <c r="A97" s="222" t="str">
        <f>T2</f>
        <v>QUICHE LORRAINES</v>
      </c>
      <c r="H97" s="45"/>
      <c r="AD97" s="44"/>
      <c r="AF97" s="223">
        <f t="shared" si="690"/>
        <v>0</v>
      </c>
      <c r="AI97" s="223">
        <f t="shared" si="691"/>
        <v>0</v>
      </c>
      <c r="AL97" s="223">
        <f t="shared" si="692"/>
        <v>0</v>
      </c>
      <c r="AO97" s="223">
        <f t="shared" si="693"/>
        <v>0</v>
      </c>
      <c r="AR97" s="223">
        <f t="shared" si="694"/>
        <v>0</v>
      </c>
      <c r="AU97" s="223">
        <f t="shared" si="695"/>
        <v>0</v>
      </c>
      <c r="AX97" s="223">
        <f t="shared" si="697"/>
        <v>0</v>
      </c>
      <c r="BA97" s="223">
        <f t="shared" si="699"/>
        <v>0</v>
      </c>
      <c r="BD97" s="223">
        <f t="shared" si="701"/>
        <v>0</v>
      </c>
      <c r="BG97" s="223">
        <f t="shared" si="703"/>
        <v>0</v>
      </c>
      <c r="BJ97" s="223">
        <f t="shared" si="705"/>
        <v>0</v>
      </c>
      <c r="BM97" s="223">
        <f t="shared" si="707"/>
        <v>0</v>
      </c>
      <c r="BP97" s="223">
        <f t="shared" si="709"/>
        <v>0</v>
      </c>
      <c r="BS97" s="223">
        <f t="shared" si="711"/>
        <v>0</v>
      </c>
      <c r="BV97" s="223">
        <f t="shared" si="713"/>
        <v>0</v>
      </c>
      <c r="BY97" s="223">
        <f t="shared" si="715"/>
        <v>0</v>
      </c>
      <c r="CB97" s="223">
        <f t="shared" si="717"/>
        <v>0</v>
      </c>
      <c r="CE97" s="223">
        <f t="shared" si="719"/>
        <v>0</v>
      </c>
    </row>
    <row r="98" spans="1:83" x14ac:dyDescent="0.25">
      <c r="A98" s="222" t="str">
        <f>U2</f>
        <v>QUICHE THON TOMATES</v>
      </c>
      <c r="H98" s="45"/>
      <c r="AD98" s="44"/>
      <c r="AF98" s="223">
        <f t="shared" si="690"/>
        <v>0</v>
      </c>
      <c r="AI98" s="223">
        <f t="shared" si="691"/>
        <v>0</v>
      </c>
      <c r="AL98" s="223">
        <f t="shared" si="692"/>
        <v>0</v>
      </c>
      <c r="AO98" s="223">
        <f t="shared" si="693"/>
        <v>0</v>
      </c>
      <c r="AR98" s="223">
        <f t="shared" si="694"/>
        <v>0</v>
      </c>
      <c r="AU98" s="223">
        <f t="shared" si="695"/>
        <v>0</v>
      </c>
      <c r="AX98" s="223">
        <f t="shared" si="697"/>
        <v>0</v>
      </c>
      <c r="BA98" s="223">
        <f t="shared" si="699"/>
        <v>1</v>
      </c>
      <c r="BD98" s="223">
        <f t="shared" si="701"/>
        <v>0</v>
      </c>
      <c r="BG98" s="223">
        <f t="shared" si="703"/>
        <v>0</v>
      </c>
      <c r="BJ98" s="223">
        <f t="shared" si="705"/>
        <v>0</v>
      </c>
      <c r="BM98" s="223">
        <f t="shared" si="707"/>
        <v>0</v>
      </c>
      <c r="BP98" s="223">
        <f t="shared" si="709"/>
        <v>0</v>
      </c>
      <c r="BS98" s="223">
        <f t="shared" si="711"/>
        <v>0</v>
      </c>
      <c r="BV98" s="223">
        <f t="shared" si="713"/>
        <v>0</v>
      </c>
      <c r="BY98" s="223">
        <f t="shared" si="715"/>
        <v>0</v>
      </c>
      <c r="CB98" s="223">
        <f t="shared" si="717"/>
        <v>0</v>
      </c>
      <c r="CE98" s="223">
        <f t="shared" si="719"/>
        <v>0</v>
      </c>
    </row>
    <row r="99" spans="1:83" x14ac:dyDescent="0.25">
      <c r="A99" s="224" t="str">
        <f>W2</f>
        <v>A</v>
      </c>
      <c r="H99" s="45"/>
      <c r="AD99" s="44"/>
      <c r="AF99" s="224">
        <f t="shared" si="690"/>
        <v>0</v>
      </c>
      <c r="AI99" s="224">
        <f t="shared" si="691"/>
        <v>0</v>
      </c>
      <c r="AL99" s="224">
        <f t="shared" si="692"/>
        <v>0</v>
      </c>
      <c r="AO99" s="224">
        <f t="shared" si="693"/>
        <v>0</v>
      </c>
      <c r="AR99" s="224">
        <f t="shared" si="694"/>
        <v>0</v>
      </c>
      <c r="AU99" s="224">
        <f t="shared" si="695"/>
        <v>0</v>
      </c>
      <c r="AX99" s="224">
        <f t="shared" si="697"/>
        <v>0</v>
      </c>
      <c r="BA99" s="224">
        <f t="shared" si="699"/>
        <v>0</v>
      </c>
      <c r="BD99" s="224">
        <f t="shared" si="701"/>
        <v>0</v>
      </c>
      <c r="BG99" s="224">
        <f t="shared" si="703"/>
        <v>0</v>
      </c>
      <c r="BJ99" s="224">
        <f t="shared" si="705"/>
        <v>0</v>
      </c>
      <c r="BM99" s="224">
        <f t="shared" si="707"/>
        <v>0</v>
      </c>
      <c r="BP99" s="224">
        <f t="shared" si="709"/>
        <v>0</v>
      </c>
      <c r="BS99" s="224">
        <f t="shared" si="711"/>
        <v>0</v>
      </c>
      <c r="BV99" s="224">
        <f t="shared" si="713"/>
        <v>0</v>
      </c>
      <c r="BY99" s="224">
        <f t="shared" si="715"/>
        <v>0</v>
      </c>
      <c r="CB99" s="224">
        <f t="shared" si="717"/>
        <v>0</v>
      </c>
      <c r="CE99" s="224">
        <f t="shared" si="719"/>
        <v>0</v>
      </c>
    </row>
    <row r="100" spans="1:83" x14ac:dyDescent="0.25">
      <c r="A100" s="224" t="str">
        <f>X2</f>
        <v>B</v>
      </c>
      <c r="H100" s="45"/>
      <c r="AD100" s="44"/>
      <c r="AF100" s="224">
        <f t="shared" si="690"/>
        <v>0</v>
      </c>
      <c r="AI100" s="224">
        <f t="shared" si="691"/>
        <v>0</v>
      </c>
      <c r="AL100" s="224">
        <f t="shared" si="692"/>
        <v>0</v>
      </c>
      <c r="AO100" s="224">
        <f t="shared" si="693"/>
        <v>0</v>
      </c>
      <c r="AR100" s="224">
        <f t="shared" si="694"/>
        <v>0</v>
      </c>
      <c r="AU100" s="224">
        <f t="shared" si="695"/>
        <v>0</v>
      </c>
      <c r="AX100" s="224">
        <f t="shared" si="697"/>
        <v>0</v>
      </c>
      <c r="BA100" s="224">
        <f t="shared" si="699"/>
        <v>0</v>
      </c>
      <c r="BD100" s="224">
        <f t="shared" si="701"/>
        <v>0</v>
      </c>
      <c r="BG100" s="224">
        <f t="shared" si="703"/>
        <v>0</v>
      </c>
      <c r="BJ100" s="224">
        <f t="shared" si="705"/>
        <v>0</v>
      </c>
      <c r="BM100" s="224">
        <f t="shared" si="707"/>
        <v>0</v>
      </c>
      <c r="BP100" s="224">
        <f t="shared" si="709"/>
        <v>0</v>
      </c>
      <c r="BS100" s="224">
        <f t="shared" si="711"/>
        <v>0</v>
      </c>
      <c r="BV100" s="224">
        <f t="shared" si="713"/>
        <v>0</v>
      </c>
      <c r="BY100" s="224">
        <f t="shared" si="715"/>
        <v>0</v>
      </c>
      <c r="CB100" s="224">
        <f t="shared" si="717"/>
        <v>0</v>
      </c>
      <c r="CE100" s="224">
        <f t="shared" si="719"/>
        <v>0</v>
      </c>
    </row>
    <row r="101" spans="1:83" x14ac:dyDescent="0.25">
      <c r="A101" s="224" t="str">
        <f>Y2</f>
        <v>C</v>
      </c>
      <c r="H101" s="45"/>
      <c r="AD101" s="44"/>
      <c r="AF101" s="224">
        <f t="shared" si="690"/>
        <v>0</v>
      </c>
      <c r="AI101" s="224">
        <f t="shared" si="691"/>
        <v>0</v>
      </c>
      <c r="AL101" s="224">
        <f t="shared" si="692"/>
        <v>0</v>
      </c>
      <c r="AO101" s="224">
        <f t="shared" si="693"/>
        <v>0</v>
      </c>
      <c r="AR101" s="224">
        <f t="shared" si="694"/>
        <v>0</v>
      </c>
      <c r="AU101" s="224">
        <f t="shared" si="695"/>
        <v>0</v>
      </c>
      <c r="AX101" s="224">
        <f t="shared" si="697"/>
        <v>0</v>
      </c>
      <c r="BA101" s="224">
        <f t="shared" si="699"/>
        <v>0</v>
      </c>
      <c r="BD101" s="224">
        <f t="shared" si="701"/>
        <v>0</v>
      </c>
      <c r="BG101" s="224">
        <f t="shared" si="703"/>
        <v>0</v>
      </c>
      <c r="BJ101" s="224">
        <f t="shared" si="705"/>
        <v>0</v>
      </c>
      <c r="BM101" s="224">
        <f t="shared" si="707"/>
        <v>0</v>
      </c>
      <c r="BP101" s="224">
        <f t="shared" si="709"/>
        <v>0</v>
      </c>
      <c r="BS101" s="224">
        <f t="shared" si="711"/>
        <v>0</v>
      </c>
      <c r="BV101" s="224">
        <f t="shared" si="713"/>
        <v>0</v>
      </c>
      <c r="BY101" s="224">
        <f t="shared" si="715"/>
        <v>0</v>
      </c>
      <c r="CB101" s="224">
        <f t="shared" si="717"/>
        <v>0</v>
      </c>
      <c r="CE101" s="224">
        <f t="shared" si="719"/>
        <v>0</v>
      </c>
    </row>
    <row r="102" spans="1:83" x14ac:dyDescent="0.25">
      <c r="A102" s="224" t="str">
        <f>Z2</f>
        <v>D</v>
      </c>
      <c r="H102" s="45"/>
      <c r="AD102" s="44"/>
      <c r="AF102" s="224">
        <f t="shared" si="690"/>
        <v>0</v>
      </c>
      <c r="AI102" s="224">
        <f t="shared" si="691"/>
        <v>0</v>
      </c>
      <c r="AL102" s="224">
        <f t="shared" si="692"/>
        <v>0</v>
      </c>
      <c r="AO102" s="224">
        <f t="shared" si="693"/>
        <v>0</v>
      </c>
      <c r="AR102" s="224">
        <f t="shared" si="694"/>
        <v>0</v>
      </c>
      <c r="AU102" s="224">
        <f t="shared" si="695"/>
        <v>0</v>
      </c>
      <c r="AX102" s="224">
        <f t="shared" si="697"/>
        <v>0</v>
      </c>
      <c r="BA102" s="224">
        <f t="shared" si="699"/>
        <v>0</v>
      </c>
      <c r="BD102" s="224">
        <f t="shared" si="701"/>
        <v>0</v>
      </c>
      <c r="BG102" s="224">
        <f t="shared" si="703"/>
        <v>0</v>
      </c>
      <c r="BJ102" s="224">
        <f t="shared" si="705"/>
        <v>0</v>
      </c>
      <c r="BM102" s="224">
        <f t="shared" si="707"/>
        <v>0</v>
      </c>
      <c r="BP102" s="224">
        <f t="shared" si="709"/>
        <v>0</v>
      </c>
      <c r="BS102" s="224">
        <f t="shared" si="711"/>
        <v>0</v>
      </c>
      <c r="BV102" s="224">
        <f t="shared" si="713"/>
        <v>0</v>
      </c>
      <c r="BY102" s="224">
        <f t="shared" si="715"/>
        <v>0</v>
      </c>
      <c r="CB102" s="224">
        <f t="shared" si="717"/>
        <v>0</v>
      </c>
      <c r="CE102" s="224">
        <f t="shared" si="719"/>
        <v>0</v>
      </c>
    </row>
    <row r="103" spans="1:83" x14ac:dyDescent="0.25">
      <c r="A103" s="224" t="str">
        <f>AA2</f>
        <v>E</v>
      </c>
      <c r="H103" s="45"/>
      <c r="AD103" s="44"/>
      <c r="AF103" s="224">
        <f t="shared" si="690"/>
        <v>0</v>
      </c>
      <c r="AI103" s="224">
        <f t="shared" si="691"/>
        <v>0</v>
      </c>
      <c r="AL103" s="224">
        <f t="shared" si="692"/>
        <v>0</v>
      </c>
      <c r="AO103" s="224">
        <f t="shared" si="693"/>
        <v>0</v>
      </c>
      <c r="AR103" s="224">
        <f t="shared" si="694"/>
        <v>0</v>
      </c>
      <c r="AU103" s="224">
        <f t="shared" si="695"/>
        <v>0</v>
      </c>
      <c r="AX103" s="224">
        <f t="shared" si="697"/>
        <v>0</v>
      </c>
      <c r="BA103" s="224">
        <f t="shared" si="699"/>
        <v>0</v>
      </c>
      <c r="BD103" s="224">
        <f t="shared" si="701"/>
        <v>0</v>
      </c>
      <c r="BG103" s="224">
        <f t="shared" si="703"/>
        <v>0</v>
      </c>
      <c r="BJ103" s="224">
        <f t="shared" si="705"/>
        <v>0</v>
      </c>
      <c r="BM103" s="224">
        <f t="shared" si="707"/>
        <v>0</v>
      </c>
      <c r="BP103" s="224">
        <f t="shared" si="709"/>
        <v>0</v>
      </c>
      <c r="BS103" s="224">
        <f t="shared" si="711"/>
        <v>0</v>
      </c>
      <c r="BV103" s="224">
        <f t="shared" si="713"/>
        <v>0</v>
      </c>
      <c r="BY103" s="224">
        <f t="shared" si="715"/>
        <v>0</v>
      </c>
      <c r="CB103" s="224">
        <f t="shared" si="717"/>
        <v>0</v>
      </c>
      <c r="CE103" s="224">
        <f t="shared" si="719"/>
        <v>0</v>
      </c>
    </row>
    <row r="104" spans="1:83" x14ac:dyDescent="0.25">
      <c r="A104" s="224" t="str">
        <f>AB2</f>
        <v>F</v>
      </c>
      <c r="H104" s="45"/>
      <c r="AD104" s="44"/>
      <c r="AF104" s="224">
        <f t="shared" si="690"/>
        <v>0</v>
      </c>
      <c r="AI104" s="224">
        <f t="shared" si="691"/>
        <v>0</v>
      </c>
      <c r="AL104" s="224">
        <f t="shared" si="692"/>
        <v>0</v>
      </c>
      <c r="AO104" s="224">
        <f t="shared" si="693"/>
        <v>0</v>
      </c>
      <c r="AR104" s="224">
        <f t="shared" si="694"/>
        <v>0</v>
      </c>
      <c r="AU104" s="224">
        <f t="shared" si="695"/>
        <v>0</v>
      </c>
      <c r="AX104" s="224">
        <f t="shared" si="697"/>
        <v>0</v>
      </c>
      <c r="BA104" s="224">
        <f t="shared" si="699"/>
        <v>0</v>
      </c>
      <c r="BD104" s="224">
        <f t="shared" si="701"/>
        <v>0</v>
      </c>
      <c r="BG104" s="224">
        <f t="shared" si="703"/>
        <v>0</v>
      </c>
      <c r="BJ104" s="224">
        <f t="shared" si="705"/>
        <v>0</v>
      </c>
      <c r="BM104" s="224">
        <f t="shared" si="707"/>
        <v>0</v>
      </c>
      <c r="BP104" s="224">
        <f t="shared" si="709"/>
        <v>0</v>
      </c>
      <c r="BS104" s="224">
        <f t="shared" si="711"/>
        <v>0</v>
      </c>
      <c r="BV104" s="224">
        <f t="shared" si="713"/>
        <v>0</v>
      </c>
      <c r="BY104" s="224">
        <f t="shared" si="715"/>
        <v>0</v>
      </c>
      <c r="CB104" s="224">
        <f t="shared" si="717"/>
        <v>0</v>
      </c>
      <c r="CE104" s="224">
        <f t="shared" si="719"/>
        <v>0</v>
      </c>
    </row>
    <row r="105" spans="1:83" x14ac:dyDescent="0.25">
      <c r="A105" s="224" t="str">
        <f>AC2</f>
        <v>G</v>
      </c>
      <c r="H105" s="45"/>
      <c r="AD105" s="44"/>
      <c r="AF105" s="224">
        <f t="shared" si="690"/>
        <v>0</v>
      </c>
      <c r="AI105" s="224">
        <f t="shared" si="691"/>
        <v>0</v>
      </c>
      <c r="AL105" s="224">
        <f t="shared" si="692"/>
        <v>0</v>
      </c>
      <c r="AO105" s="224">
        <f t="shared" si="693"/>
        <v>0</v>
      </c>
      <c r="AR105" s="224">
        <f t="shared" si="694"/>
        <v>0</v>
      </c>
      <c r="AU105" s="224">
        <f t="shared" si="695"/>
        <v>0</v>
      </c>
      <c r="AX105" s="224">
        <f t="shared" si="697"/>
        <v>0</v>
      </c>
      <c r="BA105" s="224">
        <f t="shared" si="699"/>
        <v>0</v>
      </c>
      <c r="BD105" s="224">
        <f t="shared" si="701"/>
        <v>0</v>
      </c>
      <c r="BG105" s="224">
        <f t="shared" si="703"/>
        <v>0</v>
      </c>
      <c r="BJ105" s="224">
        <f t="shared" si="705"/>
        <v>0</v>
      </c>
      <c r="BM105" s="224">
        <f t="shared" si="707"/>
        <v>0</v>
      </c>
      <c r="BP105" s="224">
        <f t="shared" si="709"/>
        <v>0</v>
      </c>
      <c r="BS105" s="224">
        <f t="shared" si="711"/>
        <v>0</v>
      </c>
      <c r="BV105" s="224">
        <f t="shared" si="713"/>
        <v>0</v>
      </c>
      <c r="BY105" s="224">
        <f t="shared" si="715"/>
        <v>0</v>
      </c>
      <c r="CB105" s="224">
        <f t="shared" si="717"/>
        <v>0</v>
      </c>
      <c r="CE105" s="224">
        <f t="shared" si="719"/>
        <v>0</v>
      </c>
    </row>
    <row r="106" spans="1:83" x14ac:dyDescent="0.25">
      <c r="A106" s="225"/>
      <c r="H106" s="45"/>
      <c r="AD106" s="44"/>
    </row>
    <row r="107" spans="1:83" x14ac:dyDescent="0.25">
      <c r="A107" s="225"/>
      <c r="H107" s="45"/>
      <c r="AD107" s="44"/>
    </row>
    <row r="108" spans="1:83" x14ac:dyDescent="0.25">
      <c r="A108" s="225"/>
      <c r="H108" s="45"/>
      <c r="AD108" s="44"/>
    </row>
    <row r="109" spans="1:83" x14ac:dyDescent="0.25">
      <c r="A109" s="225"/>
      <c r="H109" s="45"/>
      <c r="AD109" s="44"/>
    </row>
    <row r="110" spans="1:83" x14ac:dyDescent="0.25">
      <c r="A110" s="225"/>
      <c r="H110" s="45"/>
      <c r="AD110" s="44"/>
    </row>
    <row r="111" spans="1:83" x14ac:dyDescent="0.25">
      <c r="A111" s="225"/>
      <c r="H111" s="45"/>
      <c r="AD111" s="44"/>
    </row>
    <row r="112" spans="1:83" x14ac:dyDescent="0.25">
      <c r="A112" s="225"/>
      <c r="H112" s="45"/>
      <c r="AD112" s="44"/>
    </row>
    <row r="113" spans="1:30" x14ac:dyDescent="0.25">
      <c r="A113" s="225"/>
      <c r="H113" s="45"/>
      <c r="AD113" s="44"/>
    </row>
    <row r="114" spans="1:30" x14ac:dyDescent="0.25">
      <c r="A114" s="225"/>
      <c r="H114" s="45"/>
      <c r="AD114" s="44"/>
    </row>
    <row r="115" spans="1:30" x14ac:dyDescent="0.25">
      <c r="A115" s="225"/>
      <c r="H115" s="45"/>
      <c r="AD115" s="44"/>
    </row>
    <row r="116" spans="1:30" x14ac:dyDescent="0.25">
      <c r="A116" s="225"/>
      <c r="H116" s="45"/>
      <c r="AD116" s="44"/>
    </row>
    <row r="117" spans="1:30" x14ac:dyDescent="0.25">
      <c r="A117" s="225"/>
      <c r="H117" s="45"/>
      <c r="AD117" s="44"/>
    </row>
    <row r="118" spans="1:30" x14ac:dyDescent="0.25">
      <c r="A118" s="225"/>
      <c r="H118" s="45"/>
      <c r="AD118" s="44"/>
    </row>
    <row r="119" spans="1:30" x14ac:dyDescent="0.25">
      <c r="A119" s="225"/>
      <c r="H119" s="45"/>
      <c r="AD119" s="44"/>
    </row>
    <row r="120" spans="1:30" x14ac:dyDescent="0.25">
      <c r="A120" s="225"/>
      <c r="H120" s="45"/>
      <c r="AD120" s="44"/>
    </row>
    <row r="121" spans="1:30" x14ac:dyDescent="0.25">
      <c r="A121" s="225"/>
      <c r="H121" s="45"/>
      <c r="AD121" s="44"/>
    </row>
    <row r="122" spans="1:30" x14ac:dyDescent="0.25">
      <c r="A122" s="225"/>
      <c r="H122" s="45"/>
      <c r="AD122" s="44"/>
    </row>
    <row r="123" spans="1:30" x14ac:dyDescent="0.25">
      <c r="A123" s="225"/>
      <c r="H123" s="45"/>
      <c r="AD123" s="44"/>
    </row>
    <row r="124" spans="1:30" x14ac:dyDescent="0.25">
      <c r="A124" s="225"/>
      <c r="H124" s="45"/>
      <c r="AD124" s="44"/>
    </row>
    <row r="125" spans="1:30" x14ac:dyDescent="0.25">
      <c r="A125" s="225"/>
      <c r="H125" s="45"/>
      <c r="AD125" s="44"/>
    </row>
    <row r="126" spans="1:30" x14ac:dyDescent="0.25">
      <c r="A126" s="225"/>
      <c r="H126" s="45"/>
      <c r="AD126" s="44"/>
    </row>
    <row r="127" spans="1:30" x14ac:dyDescent="0.25">
      <c r="A127" s="225"/>
      <c r="H127" s="45"/>
      <c r="AD127" s="44"/>
    </row>
    <row r="128" spans="1:30" x14ac:dyDescent="0.25">
      <c r="A128" s="225"/>
      <c r="H128" s="45"/>
      <c r="AD128" s="44"/>
    </row>
    <row r="129" spans="1:30" x14ac:dyDescent="0.25">
      <c r="A129" s="225"/>
      <c r="H129" s="45"/>
      <c r="AD129" s="44"/>
    </row>
    <row r="130" spans="1:30" x14ac:dyDescent="0.25">
      <c r="A130" s="225"/>
      <c r="H130" s="45"/>
      <c r="AD130" s="44"/>
    </row>
    <row r="131" spans="1:30" x14ac:dyDescent="0.25">
      <c r="A131" s="225"/>
      <c r="H131" s="45"/>
      <c r="AD131" s="44"/>
    </row>
    <row r="132" spans="1:30" x14ac:dyDescent="0.25">
      <c r="A132" s="225"/>
      <c r="H132" s="45"/>
      <c r="AD132" s="44"/>
    </row>
    <row r="133" spans="1:30" x14ac:dyDescent="0.25">
      <c r="A133" s="225"/>
      <c r="H133" s="45"/>
      <c r="AD133" s="44"/>
    </row>
    <row r="134" spans="1:30" x14ac:dyDescent="0.25">
      <c r="A134" s="225"/>
      <c r="H134" s="45"/>
      <c r="AD134" s="44"/>
    </row>
    <row r="135" spans="1:30" x14ac:dyDescent="0.25">
      <c r="A135" s="225"/>
      <c r="H135" s="45"/>
      <c r="AD135" s="44"/>
    </row>
    <row r="136" spans="1:30" x14ac:dyDescent="0.25">
      <c r="A136" s="225"/>
      <c r="H136" s="45"/>
      <c r="AD136" s="44"/>
    </row>
    <row r="137" spans="1:30" x14ac:dyDescent="0.25">
      <c r="A137" s="225"/>
      <c r="H137" s="45"/>
      <c r="AD137" s="44"/>
    </row>
    <row r="138" spans="1:30" x14ac:dyDescent="0.25">
      <c r="A138" s="225"/>
      <c r="H138" s="45"/>
      <c r="AD138" s="44"/>
    </row>
    <row r="139" spans="1:30" x14ac:dyDescent="0.25">
      <c r="A139" s="225"/>
      <c r="H139" s="45"/>
      <c r="AD139" s="44"/>
    </row>
    <row r="140" spans="1:30" x14ac:dyDescent="0.25">
      <c r="A140" s="225"/>
      <c r="H140" s="45"/>
      <c r="AD140" s="44"/>
    </row>
    <row r="141" spans="1:30" x14ac:dyDescent="0.25">
      <c r="A141" s="225"/>
      <c r="H141" s="45"/>
      <c r="AD141" s="44"/>
    </row>
    <row r="142" spans="1:30" x14ac:dyDescent="0.25">
      <c r="A142" s="225"/>
      <c r="H142" s="45"/>
      <c r="AD142" s="44"/>
    </row>
    <row r="143" spans="1:30" x14ac:dyDescent="0.25">
      <c r="A143" s="225"/>
      <c r="H143" s="45"/>
      <c r="AD143" s="44"/>
    </row>
    <row r="144" spans="1:30" x14ac:dyDescent="0.25">
      <c r="A144" s="225"/>
      <c r="H144" s="45"/>
      <c r="AD144" s="44"/>
    </row>
    <row r="145" spans="1:30" x14ac:dyDescent="0.25">
      <c r="A145" s="225"/>
      <c r="H145" s="45"/>
      <c r="AD145" s="44"/>
    </row>
    <row r="146" spans="1:30" x14ac:dyDescent="0.25">
      <c r="A146" s="225"/>
      <c r="H146" s="45"/>
      <c r="AD146" s="44"/>
    </row>
    <row r="147" spans="1:30" x14ac:dyDescent="0.25">
      <c r="A147" s="225"/>
      <c r="H147" s="45"/>
      <c r="AD147" s="44"/>
    </row>
    <row r="148" spans="1:30" x14ac:dyDescent="0.25">
      <c r="A148" s="225"/>
      <c r="H148" s="45"/>
      <c r="AD148" s="44"/>
    </row>
    <row r="149" spans="1:30" x14ac:dyDescent="0.25">
      <c r="A149" s="225"/>
      <c r="H149" s="45"/>
      <c r="AD149" s="44"/>
    </row>
    <row r="150" spans="1:30" x14ac:dyDescent="0.25">
      <c r="A150" s="225"/>
      <c r="H150" s="45"/>
      <c r="AD150" s="44"/>
    </row>
    <row r="151" spans="1:30" x14ac:dyDescent="0.25">
      <c r="A151" s="225"/>
      <c r="H151" s="45"/>
      <c r="AD151" s="44"/>
    </row>
    <row r="152" spans="1:30" x14ac:dyDescent="0.25">
      <c r="A152" s="225"/>
      <c r="H152" s="45"/>
      <c r="AD152" s="44"/>
    </row>
    <row r="153" spans="1:30" x14ac:dyDescent="0.25">
      <c r="A153" s="225"/>
      <c r="H153" s="45"/>
      <c r="AD153" s="44"/>
    </row>
    <row r="154" spans="1:30" x14ac:dyDescent="0.25">
      <c r="A154" s="225"/>
      <c r="H154" s="45"/>
      <c r="AD154" s="44"/>
    </row>
    <row r="155" spans="1:30" x14ac:dyDescent="0.25">
      <c r="A155" s="225"/>
      <c r="H155" s="45"/>
      <c r="AD155" s="44"/>
    </row>
    <row r="156" spans="1:30" x14ac:dyDescent="0.25">
      <c r="A156" s="225"/>
      <c r="H156" s="45"/>
      <c r="AD156" s="44"/>
    </row>
    <row r="157" spans="1:30" x14ac:dyDescent="0.25">
      <c r="A157" s="225"/>
      <c r="H157" s="45"/>
      <c r="AD157" s="44"/>
    </row>
    <row r="158" spans="1:30" x14ac:dyDescent="0.25">
      <c r="A158" s="225"/>
      <c r="H158" s="45"/>
      <c r="AD158" s="44"/>
    </row>
    <row r="159" spans="1:30" x14ac:dyDescent="0.25">
      <c r="A159" s="225"/>
      <c r="H159" s="45"/>
      <c r="AD159" s="44"/>
    </row>
    <row r="160" spans="1:30" x14ac:dyDescent="0.25">
      <c r="A160" s="225"/>
      <c r="H160" s="45"/>
      <c r="AD160" s="44"/>
    </row>
    <row r="161" spans="1:30" x14ac:dyDescent="0.25">
      <c r="A161" s="225"/>
      <c r="H161" s="45"/>
      <c r="AD161" s="44"/>
    </row>
    <row r="162" spans="1:30" x14ac:dyDescent="0.25">
      <c r="A162" s="225"/>
      <c r="H162" s="45"/>
      <c r="AD162" s="44"/>
    </row>
    <row r="163" spans="1:30" x14ac:dyDescent="0.25">
      <c r="A163" s="225"/>
      <c r="H163" s="45"/>
      <c r="AD163" s="44"/>
    </row>
    <row r="164" spans="1:30" x14ac:dyDescent="0.25">
      <c r="A164" s="225"/>
      <c r="H164" s="45"/>
      <c r="AD164" s="44"/>
    </row>
    <row r="165" spans="1:30" x14ac:dyDescent="0.25">
      <c r="A165" s="225"/>
      <c r="H165" s="45"/>
      <c r="AD165" s="44"/>
    </row>
    <row r="166" spans="1:30" x14ac:dyDescent="0.25">
      <c r="A166" s="225"/>
      <c r="H166" s="45"/>
      <c r="AD166" s="44"/>
    </row>
    <row r="167" spans="1:30" x14ac:dyDescent="0.25">
      <c r="A167" s="225"/>
      <c r="H167" s="45"/>
      <c r="AD167" s="44"/>
    </row>
    <row r="168" spans="1:30" x14ac:dyDescent="0.25">
      <c r="A168" s="225"/>
      <c r="H168" s="45"/>
      <c r="AD168" s="44"/>
    </row>
    <row r="169" spans="1:30" x14ac:dyDescent="0.25">
      <c r="A169" s="225"/>
      <c r="H169" s="45"/>
      <c r="AD169" s="44"/>
    </row>
    <row r="170" spans="1:30" x14ac:dyDescent="0.25">
      <c r="A170" s="225"/>
      <c r="H170" s="45"/>
      <c r="AD170" s="44"/>
    </row>
    <row r="171" spans="1:30" x14ac:dyDescent="0.25">
      <c r="A171" s="225"/>
      <c r="H171" s="45"/>
      <c r="AD171" s="44"/>
    </row>
    <row r="172" spans="1:30" x14ac:dyDescent="0.25">
      <c r="A172" s="225"/>
      <c r="H172" s="45"/>
      <c r="AD172" s="44"/>
    </row>
    <row r="173" spans="1:30" x14ac:dyDescent="0.25">
      <c r="A173" s="225"/>
      <c r="H173" s="45"/>
      <c r="AD173" s="44"/>
    </row>
    <row r="174" spans="1:30" x14ac:dyDescent="0.25">
      <c r="A174" s="225"/>
      <c r="H174" s="45"/>
      <c r="AD174" s="44"/>
    </row>
    <row r="175" spans="1:30" x14ac:dyDescent="0.25">
      <c r="A175" s="225"/>
      <c r="H175" s="45"/>
      <c r="AD175" s="44"/>
    </row>
    <row r="176" spans="1:30" x14ac:dyDescent="0.25">
      <c r="A176" s="225"/>
      <c r="H176" s="45"/>
      <c r="AD176" s="44"/>
    </row>
    <row r="177" spans="1:30" x14ac:dyDescent="0.25">
      <c r="A177" s="225"/>
      <c r="H177" s="45"/>
      <c r="AD177" s="44"/>
    </row>
    <row r="178" spans="1:30" x14ac:dyDescent="0.25">
      <c r="A178" s="225"/>
      <c r="H178" s="45"/>
      <c r="AD178" s="44"/>
    </row>
    <row r="179" spans="1:30" x14ac:dyDescent="0.25">
      <c r="A179" s="225"/>
      <c r="H179" s="45"/>
      <c r="AD179" s="44"/>
    </row>
    <row r="180" spans="1:30" x14ac:dyDescent="0.25">
      <c r="A180" s="225"/>
      <c r="H180" s="45"/>
      <c r="AD180" s="44"/>
    </row>
    <row r="181" spans="1:30" x14ac:dyDescent="0.25">
      <c r="A181" s="225"/>
      <c r="H181" s="45"/>
      <c r="AD181" s="44"/>
    </row>
    <row r="182" spans="1:30" x14ac:dyDescent="0.25">
      <c r="A182" s="225"/>
      <c r="H182" s="45"/>
      <c r="AD182" s="44"/>
    </row>
    <row r="183" spans="1:30" x14ac:dyDescent="0.25">
      <c r="A183" s="225"/>
      <c r="H183" s="45"/>
      <c r="AD183" s="44"/>
    </row>
    <row r="184" spans="1:30" x14ac:dyDescent="0.25">
      <c r="A184" s="225"/>
      <c r="H184" s="45"/>
      <c r="AD184" s="44"/>
    </row>
    <row r="185" spans="1:30" x14ac:dyDescent="0.25">
      <c r="A185" s="225"/>
      <c r="H185" s="45"/>
      <c r="AD185" s="44"/>
    </row>
    <row r="186" spans="1:30" x14ac:dyDescent="0.25">
      <c r="A186" s="225"/>
      <c r="H186" s="45"/>
      <c r="AD186" s="44"/>
    </row>
    <row r="187" spans="1:30" x14ac:dyDescent="0.25">
      <c r="A187" s="225"/>
      <c r="H187" s="45"/>
      <c r="AD187" s="44"/>
    </row>
    <row r="188" spans="1:30" x14ac:dyDescent="0.25">
      <c r="A188" s="225"/>
      <c r="H188" s="45"/>
      <c r="AD188" s="44"/>
    </row>
    <row r="189" spans="1:30" x14ac:dyDescent="0.25">
      <c r="A189" s="225"/>
      <c r="H189" s="45"/>
      <c r="AD189" s="44"/>
    </row>
    <row r="190" spans="1:30" x14ac:dyDescent="0.25">
      <c r="A190" s="225"/>
      <c r="H190" s="45"/>
      <c r="AD190" s="44"/>
    </row>
    <row r="191" spans="1:30" x14ac:dyDescent="0.25">
      <c r="A191" s="225"/>
      <c r="H191" s="45"/>
      <c r="AD191" s="44"/>
    </row>
    <row r="192" spans="1:30" x14ac:dyDescent="0.25">
      <c r="A192" s="225"/>
      <c r="H192" s="45"/>
      <c r="AD192" s="44"/>
    </row>
    <row r="193" spans="1:30" x14ac:dyDescent="0.25">
      <c r="A193" s="225"/>
      <c r="H193" s="45"/>
      <c r="AD193" s="44"/>
    </row>
    <row r="194" spans="1:30" x14ac:dyDescent="0.25">
      <c r="A194" s="225"/>
      <c r="H194" s="45"/>
      <c r="AD194" s="44"/>
    </row>
    <row r="195" spans="1:30" x14ac:dyDescent="0.25">
      <c r="A195" s="225"/>
      <c r="H195" s="45"/>
      <c r="AD195" s="44"/>
    </row>
    <row r="196" spans="1:30" x14ac:dyDescent="0.25">
      <c r="A196" s="225"/>
      <c r="H196" s="45"/>
      <c r="AD196" s="44"/>
    </row>
    <row r="197" spans="1:30" x14ac:dyDescent="0.25">
      <c r="A197" s="225"/>
      <c r="H197" s="45"/>
      <c r="AD197" s="44"/>
    </row>
    <row r="198" spans="1:30" x14ac:dyDescent="0.25">
      <c r="A198" s="225"/>
      <c r="H198" s="45"/>
      <c r="AD198" s="44"/>
    </row>
    <row r="199" spans="1:30" x14ac:dyDescent="0.25">
      <c r="A199" s="225"/>
      <c r="H199" s="45"/>
      <c r="AD199" s="44"/>
    </row>
    <row r="200" spans="1:30" x14ac:dyDescent="0.25">
      <c r="A200" s="225"/>
      <c r="H200" s="45"/>
      <c r="AD200" s="44"/>
    </row>
    <row r="201" spans="1:30" x14ac:dyDescent="0.25">
      <c r="A201" s="225"/>
      <c r="H201" s="45"/>
      <c r="AD201" s="44"/>
    </row>
    <row r="202" spans="1:30" x14ac:dyDescent="0.25">
      <c r="A202" s="225"/>
      <c r="H202" s="45"/>
      <c r="AD202" s="44"/>
    </row>
    <row r="203" spans="1:30" x14ac:dyDescent="0.25">
      <c r="A203" s="225"/>
      <c r="H203" s="45"/>
      <c r="AD203" s="44"/>
    </row>
    <row r="204" spans="1:30" x14ac:dyDescent="0.25">
      <c r="A204" s="225"/>
      <c r="H204" s="45"/>
      <c r="AD204" s="44"/>
    </row>
    <row r="205" spans="1:30" x14ac:dyDescent="0.25">
      <c r="A205" s="225"/>
      <c r="H205" s="45"/>
      <c r="AD205" s="44"/>
    </row>
    <row r="206" spans="1:30" x14ac:dyDescent="0.25">
      <c r="A206" s="225"/>
      <c r="H206" s="45"/>
      <c r="AD206" s="44"/>
    </row>
    <row r="207" spans="1:30" x14ac:dyDescent="0.25">
      <c r="A207" s="225"/>
      <c r="H207" s="45"/>
      <c r="AD207" s="44"/>
    </row>
    <row r="208" spans="1:30" x14ac:dyDescent="0.25">
      <c r="A208" s="225"/>
      <c r="H208" s="45"/>
      <c r="AD208" s="44"/>
    </row>
    <row r="209" spans="1:30" x14ac:dyDescent="0.25">
      <c r="A209" s="225"/>
      <c r="H209" s="45"/>
      <c r="AD209" s="44"/>
    </row>
    <row r="210" spans="1:30" x14ac:dyDescent="0.25">
      <c r="A210" s="225"/>
      <c r="H210" s="45"/>
      <c r="AD210" s="44"/>
    </row>
    <row r="211" spans="1:30" x14ac:dyDescent="0.25">
      <c r="A211" s="225"/>
      <c r="H211" s="45"/>
      <c r="AD211" s="44"/>
    </row>
    <row r="212" spans="1:30" x14ac:dyDescent="0.25">
      <c r="A212" s="225"/>
      <c r="H212" s="45"/>
      <c r="AD212" s="44"/>
    </row>
    <row r="213" spans="1:30" x14ac:dyDescent="0.25">
      <c r="A213" s="225"/>
      <c r="H213" s="45"/>
      <c r="AD213" s="44"/>
    </row>
    <row r="214" spans="1:30" x14ac:dyDescent="0.25">
      <c r="A214" s="225"/>
      <c r="H214" s="45"/>
      <c r="AD214" s="44"/>
    </row>
    <row r="215" spans="1:30" x14ac:dyDescent="0.25">
      <c r="A215" s="225"/>
      <c r="H215" s="45"/>
      <c r="AD215" s="44"/>
    </row>
    <row r="216" spans="1:30" x14ac:dyDescent="0.25">
      <c r="A216" s="225"/>
      <c r="H216" s="45"/>
      <c r="AD216" s="44"/>
    </row>
    <row r="217" spans="1:30" x14ac:dyDescent="0.25">
      <c r="A217" s="225"/>
      <c r="H217" s="45"/>
      <c r="AD217" s="44"/>
    </row>
    <row r="218" spans="1:30" x14ac:dyDescent="0.25">
      <c r="A218" s="225"/>
      <c r="H218" s="45"/>
      <c r="AD218" s="44"/>
    </row>
    <row r="219" spans="1:30" x14ac:dyDescent="0.25">
      <c r="A219" s="225"/>
      <c r="H219" s="45"/>
      <c r="AD219" s="44"/>
    </row>
    <row r="220" spans="1:30" x14ac:dyDescent="0.25">
      <c r="A220" s="225"/>
      <c r="H220" s="45"/>
      <c r="AD220" s="44"/>
    </row>
    <row r="221" spans="1:30" x14ac:dyDescent="0.25">
      <c r="A221" s="225"/>
      <c r="H221" s="45"/>
      <c r="AD221" s="44"/>
    </row>
    <row r="222" spans="1:30" x14ac:dyDescent="0.25">
      <c r="A222" s="225"/>
      <c r="H222" s="45"/>
      <c r="AD222" s="44"/>
    </row>
    <row r="223" spans="1:30" x14ac:dyDescent="0.25">
      <c r="A223" s="225"/>
      <c r="H223" s="45"/>
      <c r="AD223" s="44"/>
    </row>
    <row r="224" spans="1:30" x14ac:dyDescent="0.25">
      <c r="A224" s="225"/>
      <c r="H224" s="45"/>
      <c r="AD224" s="44"/>
    </row>
    <row r="225" spans="1:30" x14ac:dyDescent="0.25">
      <c r="A225" s="225"/>
      <c r="H225" s="45"/>
      <c r="AD225" s="44"/>
    </row>
    <row r="226" spans="1:30" x14ac:dyDescent="0.25">
      <c r="A226" s="225"/>
      <c r="H226" s="45"/>
      <c r="AD226" s="44"/>
    </row>
    <row r="227" spans="1:30" x14ac:dyDescent="0.25">
      <c r="A227" s="225"/>
      <c r="H227" s="45"/>
      <c r="AD227" s="44"/>
    </row>
    <row r="228" spans="1:30" x14ac:dyDescent="0.25">
      <c r="A228" s="225"/>
      <c r="H228" s="45"/>
      <c r="AD228" s="44"/>
    </row>
    <row r="229" spans="1:30" x14ac:dyDescent="0.25">
      <c r="A229" s="225"/>
      <c r="H229" s="45"/>
      <c r="AD229" s="44"/>
    </row>
    <row r="230" spans="1:30" x14ac:dyDescent="0.25">
      <c r="A230" s="225"/>
      <c r="H230" s="45"/>
      <c r="AD230" s="44"/>
    </row>
    <row r="231" spans="1:30" x14ac:dyDescent="0.25">
      <c r="A231" s="225"/>
      <c r="H231" s="45"/>
      <c r="AD231" s="44"/>
    </row>
    <row r="232" spans="1:30" x14ac:dyDescent="0.25">
      <c r="A232" s="225"/>
      <c r="H232" s="45"/>
      <c r="AD232" s="44"/>
    </row>
    <row r="233" spans="1:30" x14ac:dyDescent="0.25">
      <c r="A233" s="225"/>
      <c r="H233" s="45"/>
      <c r="AD233" s="44"/>
    </row>
    <row r="234" spans="1:30" x14ac:dyDescent="0.25">
      <c r="A234" s="225"/>
      <c r="H234" s="45"/>
      <c r="AD234" s="44"/>
    </row>
    <row r="235" spans="1:30" x14ac:dyDescent="0.25">
      <c r="A235" s="225"/>
      <c r="H235" s="45"/>
      <c r="AD235" s="44"/>
    </row>
    <row r="236" spans="1:30" x14ac:dyDescent="0.25">
      <c r="A236" s="225"/>
      <c r="H236" s="45"/>
      <c r="AD236" s="44"/>
    </row>
    <row r="237" spans="1:30" x14ac:dyDescent="0.25">
      <c r="A237" s="225"/>
      <c r="H237" s="45"/>
      <c r="AD237" s="44"/>
    </row>
    <row r="238" spans="1:30" x14ac:dyDescent="0.25">
      <c r="A238" s="225"/>
      <c r="H238" s="45"/>
      <c r="AD238" s="44"/>
    </row>
    <row r="239" spans="1:30" x14ac:dyDescent="0.25">
      <c r="A239" s="225"/>
      <c r="H239" s="45"/>
      <c r="AD239" s="44"/>
    </row>
    <row r="240" spans="1:30" x14ac:dyDescent="0.25">
      <c r="A240" s="225"/>
      <c r="H240" s="45"/>
      <c r="AD240" s="44"/>
    </row>
    <row r="241" spans="1:30" x14ac:dyDescent="0.25">
      <c r="A241" s="225"/>
      <c r="H241" s="45"/>
      <c r="AD241" s="44"/>
    </row>
    <row r="242" spans="1:30" x14ac:dyDescent="0.25">
      <c r="A242" s="225"/>
      <c r="H242" s="45"/>
      <c r="AD242" s="44"/>
    </row>
    <row r="243" spans="1:30" x14ac:dyDescent="0.25">
      <c r="A243" s="225"/>
      <c r="H243" s="45"/>
      <c r="AD243" s="44"/>
    </row>
    <row r="244" spans="1:30" x14ac:dyDescent="0.25">
      <c r="A244" s="225"/>
      <c r="H244" s="45"/>
      <c r="AD244" s="44"/>
    </row>
    <row r="245" spans="1:30" x14ac:dyDescent="0.25">
      <c r="A245" s="225"/>
      <c r="H245" s="45"/>
      <c r="AD245" s="44"/>
    </row>
    <row r="246" spans="1:30" x14ac:dyDescent="0.25">
      <c r="A246" s="225"/>
      <c r="H246" s="45"/>
      <c r="AD246" s="44"/>
    </row>
    <row r="247" spans="1:30" x14ac:dyDescent="0.25">
      <c r="A247" s="225"/>
      <c r="H247" s="45"/>
      <c r="AD247" s="44"/>
    </row>
    <row r="248" spans="1:30" x14ac:dyDescent="0.25">
      <c r="A248" s="225"/>
      <c r="H248" s="45"/>
      <c r="AD248" s="44"/>
    </row>
    <row r="249" spans="1:30" x14ac:dyDescent="0.25">
      <c r="A249" s="225"/>
      <c r="H249" s="45"/>
      <c r="AD249" s="44"/>
    </row>
    <row r="250" spans="1:30" x14ac:dyDescent="0.25">
      <c r="A250" s="225"/>
      <c r="H250" s="45"/>
      <c r="AD250" s="44"/>
    </row>
    <row r="251" spans="1:30" x14ac:dyDescent="0.25">
      <c r="A251" s="225"/>
      <c r="H251" s="45"/>
      <c r="AD251" s="44"/>
    </row>
    <row r="252" spans="1:30" x14ac:dyDescent="0.25">
      <c r="A252" s="225"/>
      <c r="H252" s="45"/>
      <c r="AD252" s="44"/>
    </row>
    <row r="253" spans="1:30" x14ac:dyDescent="0.25">
      <c r="A253" s="225"/>
      <c r="H253" s="45"/>
      <c r="AD253" s="44"/>
    </row>
    <row r="254" spans="1:30" x14ac:dyDescent="0.25">
      <c r="A254" s="225"/>
      <c r="H254" s="45"/>
      <c r="AD254" s="44"/>
    </row>
    <row r="255" spans="1:30" x14ac:dyDescent="0.25">
      <c r="A255" s="225"/>
      <c r="H255" s="45"/>
      <c r="AD255" s="44"/>
    </row>
    <row r="256" spans="1:30" x14ac:dyDescent="0.25">
      <c r="A256" s="225"/>
      <c r="H256" s="45"/>
      <c r="AD256" s="44"/>
    </row>
    <row r="257" spans="1:30" x14ac:dyDescent="0.25">
      <c r="A257" s="225"/>
      <c r="H257" s="45"/>
      <c r="AD257" s="44"/>
    </row>
    <row r="258" spans="1:30" x14ac:dyDescent="0.25">
      <c r="A258" s="225"/>
      <c r="H258" s="45"/>
      <c r="AD258" s="44"/>
    </row>
    <row r="259" spans="1:30" x14ac:dyDescent="0.25">
      <c r="A259" s="225"/>
      <c r="H259" s="45"/>
      <c r="AD259" s="44"/>
    </row>
    <row r="260" spans="1:30" x14ac:dyDescent="0.25">
      <c r="A260" s="225"/>
      <c r="H260" s="45"/>
      <c r="AD260" s="44"/>
    </row>
    <row r="261" spans="1:30" x14ac:dyDescent="0.25">
      <c r="A261" s="225"/>
      <c r="H261" s="45"/>
      <c r="AD261" s="44"/>
    </row>
    <row r="262" spans="1:30" x14ac:dyDescent="0.25">
      <c r="A262" s="225"/>
      <c r="H262" s="45"/>
      <c r="AD262" s="44"/>
    </row>
    <row r="263" spans="1:30" x14ac:dyDescent="0.25">
      <c r="A263" s="225"/>
      <c r="H263" s="45"/>
      <c r="AD263" s="44"/>
    </row>
    <row r="264" spans="1:30" x14ac:dyDescent="0.25">
      <c r="A264" s="225"/>
      <c r="H264" s="45"/>
      <c r="AD264" s="44"/>
    </row>
    <row r="265" spans="1:30" x14ac:dyDescent="0.25">
      <c r="A265" s="225"/>
      <c r="H265" s="45"/>
      <c r="AD265" s="44"/>
    </row>
    <row r="266" spans="1:30" x14ac:dyDescent="0.25">
      <c r="A266" s="225"/>
      <c r="H266" s="45"/>
      <c r="AD266" s="44"/>
    </row>
    <row r="267" spans="1:30" x14ac:dyDescent="0.25">
      <c r="A267" s="225"/>
      <c r="H267" s="45"/>
      <c r="AD267" s="44"/>
    </row>
    <row r="268" spans="1:30" x14ac:dyDescent="0.25">
      <c r="A268" s="225"/>
      <c r="H268" s="45"/>
      <c r="AD268" s="44"/>
    </row>
    <row r="269" spans="1:30" x14ac:dyDescent="0.25">
      <c r="A269" s="225"/>
      <c r="H269" s="45"/>
      <c r="AD269" s="44"/>
    </row>
    <row r="270" spans="1:30" x14ac:dyDescent="0.25">
      <c r="A270" s="225"/>
      <c r="H270" s="45"/>
      <c r="AD270" s="44"/>
    </row>
    <row r="271" spans="1:30" x14ac:dyDescent="0.25">
      <c r="A271" s="225"/>
      <c r="H271" s="45"/>
      <c r="AD271" s="44"/>
    </row>
    <row r="272" spans="1:30" x14ac:dyDescent="0.25">
      <c r="A272" s="225"/>
      <c r="H272" s="45"/>
      <c r="AD272" s="44"/>
    </row>
    <row r="273" spans="1:30" x14ac:dyDescent="0.25">
      <c r="A273" s="225"/>
      <c r="H273" s="45"/>
      <c r="AD273" s="44"/>
    </row>
    <row r="274" spans="1:30" x14ac:dyDescent="0.25">
      <c r="A274" s="225"/>
      <c r="H274" s="45"/>
      <c r="AD274" s="44"/>
    </row>
    <row r="275" spans="1:30" x14ac:dyDescent="0.25">
      <c r="A275" s="225"/>
      <c r="H275" s="45"/>
      <c r="AD275" s="44"/>
    </row>
    <row r="276" spans="1:30" x14ac:dyDescent="0.25">
      <c r="A276" s="225"/>
      <c r="H276" s="45"/>
      <c r="AD276" s="44"/>
    </row>
    <row r="277" spans="1:30" x14ac:dyDescent="0.25">
      <c r="A277" s="225"/>
      <c r="H277" s="45"/>
      <c r="AD277" s="44"/>
    </row>
    <row r="278" spans="1:30" x14ac:dyDescent="0.25">
      <c r="A278" s="225"/>
      <c r="H278" s="45"/>
      <c r="AD278" s="44"/>
    </row>
    <row r="279" spans="1:30" x14ac:dyDescent="0.25">
      <c r="A279" s="225"/>
      <c r="H279" s="45"/>
      <c r="AD279" s="44"/>
    </row>
    <row r="280" spans="1:30" x14ac:dyDescent="0.25">
      <c r="A280" s="225"/>
      <c r="H280" s="45"/>
      <c r="AD280" s="44"/>
    </row>
    <row r="281" spans="1:30" x14ac:dyDescent="0.25">
      <c r="A281" s="225"/>
      <c r="H281" s="45"/>
      <c r="AD281" s="44"/>
    </row>
    <row r="282" spans="1:30" x14ac:dyDescent="0.25">
      <c r="A282" s="225"/>
      <c r="H282" s="45"/>
      <c r="AD282" s="44"/>
    </row>
    <row r="283" spans="1:30" x14ac:dyDescent="0.25">
      <c r="A283" s="225"/>
      <c r="H283" s="45"/>
      <c r="AD283" s="44"/>
    </row>
    <row r="284" spans="1:30" x14ac:dyDescent="0.25">
      <c r="A284" s="225"/>
      <c r="H284" s="45"/>
      <c r="AD284" s="44"/>
    </row>
    <row r="285" spans="1:30" x14ac:dyDescent="0.25">
      <c r="A285" s="225"/>
      <c r="H285" s="45"/>
      <c r="AD285" s="44"/>
    </row>
    <row r="286" spans="1:30" x14ac:dyDescent="0.25">
      <c r="A286" s="225"/>
      <c r="H286" s="45"/>
      <c r="AD286" s="44"/>
    </row>
    <row r="287" spans="1:30" x14ac:dyDescent="0.25">
      <c r="A287" s="225"/>
      <c r="H287" s="45"/>
      <c r="AD287" s="44"/>
    </row>
    <row r="288" spans="1:30" x14ac:dyDescent="0.25">
      <c r="A288" s="225"/>
      <c r="H288" s="45"/>
      <c r="AD288" s="44"/>
    </row>
    <row r="289" spans="1:30" x14ac:dyDescent="0.25">
      <c r="A289" s="225"/>
      <c r="H289" s="45"/>
      <c r="AD289" s="44"/>
    </row>
    <row r="290" spans="1:30" x14ac:dyDescent="0.25">
      <c r="A290" s="225"/>
      <c r="H290" s="45"/>
      <c r="AD290" s="44"/>
    </row>
    <row r="291" spans="1:30" x14ac:dyDescent="0.25">
      <c r="A291" s="225"/>
      <c r="H291" s="45"/>
      <c r="AD291" s="44"/>
    </row>
    <row r="292" spans="1:30" x14ac:dyDescent="0.25">
      <c r="A292" s="225"/>
      <c r="H292" s="45"/>
      <c r="AD292" s="44"/>
    </row>
    <row r="293" spans="1:30" x14ac:dyDescent="0.25">
      <c r="A293" s="225"/>
      <c r="H293" s="45"/>
      <c r="AD293" s="44"/>
    </row>
    <row r="294" spans="1:30" x14ac:dyDescent="0.25">
      <c r="A294" s="225"/>
      <c r="H294" s="45"/>
      <c r="AD294" s="44"/>
    </row>
    <row r="295" spans="1:30" x14ac:dyDescent="0.25">
      <c r="A295" s="225"/>
      <c r="H295" s="45"/>
      <c r="AD295" s="44"/>
    </row>
    <row r="296" spans="1:30" x14ac:dyDescent="0.25">
      <c r="A296" s="225"/>
      <c r="H296" s="45"/>
      <c r="AD296" s="44"/>
    </row>
    <row r="297" spans="1:30" x14ac:dyDescent="0.25">
      <c r="A297" s="225"/>
      <c r="H297" s="45"/>
      <c r="AD297" s="44"/>
    </row>
    <row r="298" spans="1:30" x14ac:dyDescent="0.25">
      <c r="A298" s="225"/>
      <c r="H298" s="45"/>
      <c r="AD298" s="44"/>
    </row>
    <row r="299" spans="1:30" x14ac:dyDescent="0.25">
      <c r="A299" s="225"/>
      <c r="H299" s="45"/>
      <c r="AD299" s="44"/>
    </row>
    <row r="300" spans="1:30" x14ac:dyDescent="0.25">
      <c r="A300" s="225"/>
      <c r="H300" s="45"/>
      <c r="AD300" s="44"/>
    </row>
    <row r="301" spans="1:30" x14ac:dyDescent="0.25">
      <c r="A301" s="225"/>
      <c r="H301" s="45"/>
      <c r="AD301" s="44"/>
    </row>
    <row r="302" spans="1:30" x14ac:dyDescent="0.25">
      <c r="A302" s="225"/>
      <c r="H302" s="45"/>
      <c r="AD302" s="44"/>
    </row>
    <row r="303" spans="1:30" x14ac:dyDescent="0.25">
      <c r="A303" s="225"/>
      <c r="H303" s="45"/>
      <c r="AD303" s="44"/>
    </row>
    <row r="304" spans="1:30" x14ac:dyDescent="0.25">
      <c r="A304" s="225"/>
      <c r="H304" s="45"/>
      <c r="AD304" s="44"/>
    </row>
    <row r="305" spans="1:30" x14ac:dyDescent="0.25">
      <c r="A305" s="225"/>
      <c r="H305" s="45"/>
      <c r="AD305" s="44"/>
    </row>
    <row r="306" spans="1:30" x14ac:dyDescent="0.25">
      <c r="A306" s="225"/>
      <c r="H306" s="45"/>
      <c r="AD306" s="44"/>
    </row>
    <row r="307" spans="1:30" x14ac:dyDescent="0.25">
      <c r="A307" s="225"/>
      <c r="H307" s="45"/>
      <c r="AD307" s="44"/>
    </row>
    <row r="308" spans="1:30" x14ac:dyDescent="0.25">
      <c r="A308" s="225"/>
      <c r="H308" s="45"/>
      <c r="AD308" s="44"/>
    </row>
    <row r="309" spans="1:30" x14ac:dyDescent="0.25">
      <c r="A309" s="225"/>
      <c r="H309" s="45"/>
      <c r="AD309" s="44"/>
    </row>
    <row r="310" spans="1:30" x14ac:dyDescent="0.25">
      <c r="A310" s="225"/>
      <c r="H310" s="45"/>
      <c r="AD310" s="44"/>
    </row>
    <row r="311" spans="1:30" x14ac:dyDescent="0.25">
      <c r="A311" s="225"/>
      <c r="H311" s="45"/>
      <c r="AD311" s="44"/>
    </row>
    <row r="312" spans="1:30" x14ac:dyDescent="0.25">
      <c r="A312" s="225"/>
      <c r="H312" s="45"/>
      <c r="AD312" s="44"/>
    </row>
    <row r="313" spans="1:30" x14ac:dyDescent="0.25">
      <c r="A313" s="225"/>
      <c r="H313" s="45"/>
      <c r="AD313" s="44"/>
    </row>
    <row r="314" spans="1:30" x14ac:dyDescent="0.25">
      <c r="A314" s="225"/>
      <c r="H314" s="45"/>
      <c r="AD314" s="44"/>
    </row>
    <row r="315" spans="1:30" x14ac:dyDescent="0.25">
      <c r="A315" s="225"/>
      <c r="H315" s="45"/>
      <c r="AD315" s="44"/>
    </row>
    <row r="316" spans="1:30" x14ac:dyDescent="0.25">
      <c r="A316" s="225"/>
      <c r="H316" s="45"/>
      <c r="AD316" s="44"/>
    </row>
    <row r="317" spans="1:30" x14ac:dyDescent="0.25">
      <c r="A317" s="225"/>
      <c r="H317" s="45"/>
      <c r="AD317" s="44"/>
    </row>
    <row r="318" spans="1:30" x14ac:dyDescent="0.25">
      <c r="A318" s="225"/>
      <c r="H318" s="45"/>
      <c r="AD318" s="44"/>
    </row>
    <row r="319" spans="1:30" x14ac:dyDescent="0.25">
      <c r="A319" s="225"/>
      <c r="H319" s="45"/>
      <c r="AD319" s="44"/>
    </row>
    <row r="320" spans="1:30" x14ac:dyDescent="0.25">
      <c r="A320" s="225"/>
      <c r="H320" s="45"/>
      <c r="AD320" s="44"/>
    </row>
    <row r="321" spans="1:30" x14ac:dyDescent="0.25">
      <c r="A321" s="225"/>
      <c r="H321" s="45"/>
      <c r="AD321" s="44"/>
    </row>
    <row r="322" spans="1:30" x14ac:dyDescent="0.25">
      <c r="A322" s="225"/>
      <c r="H322" s="45"/>
      <c r="AD322" s="44"/>
    </row>
    <row r="323" spans="1:30" x14ac:dyDescent="0.25">
      <c r="A323" s="225"/>
      <c r="H323" s="45"/>
      <c r="AD323" s="44"/>
    </row>
    <row r="324" spans="1:30" x14ac:dyDescent="0.25">
      <c r="A324" s="225"/>
      <c r="H324" s="45"/>
      <c r="AD324" s="44"/>
    </row>
    <row r="325" spans="1:30" x14ac:dyDescent="0.25">
      <c r="A325" s="225"/>
      <c r="H325" s="45"/>
      <c r="AD325" s="44"/>
    </row>
    <row r="326" spans="1:30" x14ac:dyDescent="0.25">
      <c r="A326" s="225"/>
      <c r="H326" s="45"/>
      <c r="AD326" s="44"/>
    </row>
    <row r="327" spans="1:30" x14ac:dyDescent="0.25">
      <c r="A327" s="225"/>
      <c r="H327" s="45"/>
      <c r="AD327" s="44"/>
    </row>
    <row r="328" spans="1:30" x14ac:dyDescent="0.25">
      <c r="A328" s="225"/>
      <c r="H328" s="45"/>
      <c r="AD328" s="44"/>
    </row>
    <row r="329" spans="1:30" x14ac:dyDescent="0.25">
      <c r="A329" s="225"/>
      <c r="H329" s="45"/>
      <c r="AD329" s="44"/>
    </row>
    <row r="330" spans="1:30" x14ac:dyDescent="0.25">
      <c r="A330" s="225"/>
      <c r="H330" s="45"/>
      <c r="AD330" s="44"/>
    </row>
    <row r="331" spans="1:30" x14ac:dyDescent="0.25">
      <c r="A331" s="225"/>
      <c r="H331" s="45"/>
      <c r="AD331" s="44"/>
    </row>
    <row r="332" spans="1:30" x14ac:dyDescent="0.25">
      <c r="A332" s="225"/>
      <c r="H332" s="45"/>
      <c r="AD332" s="44"/>
    </row>
    <row r="333" spans="1:30" x14ac:dyDescent="0.25">
      <c r="A333" s="225"/>
      <c r="H333" s="45"/>
      <c r="AD333" s="44"/>
    </row>
    <row r="334" spans="1:30" x14ac:dyDescent="0.25">
      <c r="A334" s="225"/>
      <c r="H334" s="45"/>
      <c r="AD334" s="44"/>
    </row>
    <row r="335" spans="1:30" x14ac:dyDescent="0.25">
      <c r="A335" s="225"/>
      <c r="H335" s="45"/>
      <c r="AD335" s="44"/>
    </row>
    <row r="336" spans="1:30" x14ac:dyDescent="0.25">
      <c r="A336" s="225"/>
      <c r="H336" s="45"/>
      <c r="AD336" s="44"/>
    </row>
    <row r="337" spans="1:30" x14ac:dyDescent="0.25">
      <c r="A337" s="225"/>
      <c r="H337" s="45"/>
      <c r="AD337" s="44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AE18:AAA18" name="COLLIER"/>
    <protectedRange password="CC1D" sqref="AE69:AAA69" name="MEURIOT"/>
    <protectedRange algorithmName="SHA-512" hashValue="h1QD1LZu5JOlNoymLffoK9DOcclcqJRT64385UHgTkkb5hmgaWrxkITKiez5qy6bWww31x/n2fK9p+dhj0QeIQ==" saltValue="u38Otxi7rxF9MQcSrTeT5A==" spinCount="100000" sqref="AE5:AAA5" name="ATTENOT"/>
    <protectedRange password="D64B" sqref="AE15:AAA15" name="CHEVALIN"/>
    <protectedRange algorithmName="SHA-512" hashValue="UBYcGwMW8MJDjyyfAaQ+Nl8DBlvG2vclEzJEXyXRHsPusImRDVfZ6Gxf1lfPdjQZMz/K5dX0MEBmO98wSPmTEA==" saltValue="YMn09rOZSoKP3+txkExizg==" spinCount="100000" sqref="AE21:AAA21" name="ESPOSITO"/>
  </protectedRanges>
  <dataConsolidate/>
  <mergeCells count="36">
    <mergeCell ref="BO78:BP78"/>
    <mergeCell ref="BR78:BS78"/>
    <mergeCell ref="BU78:BV78"/>
    <mergeCell ref="BX78:BY78"/>
    <mergeCell ref="CA78:CB78"/>
    <mergeCell ref="CD78:CE78"/>
    <mergeCell ref="AW78:AX78"/>
    <mergeCell ref="AZ78:BA78"/>
    <mergeCell ref="BC78:BD78"/>
    <mergeCell ref="BF78:BG78"/>
    <mergeCell ref="BI78:BJ78"/>
    <mergeCell ref="BL78:BM78"/>
    <mergeCell ref="AE78:AF78"/>
    <mergeCell ref="AH78:AI78"/>
    <mergeCell ref="AK78:AL78"/>
    <mergeCell ref="AN78:AO78"/>
    <mergeCell ref="AQ78:AR78"/>
    <mergeCell ref="AT78:AU78"/>
    <mergeCell ref="BO2:BQ3"/>
    <mergeCell ref="BR2:BT3"/>
    <mergeCell ref="BU2:BW3"/>
    <mergeCell ref="BX2:BZ3"/>
    <mergeCell ref="CA2:CC3"/>
    <mergeCell ref="CD2:CF3"/>
    <mergeCell ref="AW2:AY3"/>
    <mergeCell ref="AZ2:BB3"/>
    <mergeCell ref="BC2:BE3"/>
    <mergeCell ref="BF2:BH3"/>
    <mergeCell ref="BI2:BK3"/>
    <mergeCell ref="BL2:BN3"/>
    <mergeCell ref="AE2:AG3"/>
    <mergeCell ref="AH2:AJ3"/>
    <mergeCell ref="AK2:AM3"/>
    <mergeCell ref="AN2:AP3"/>
    <mergeCell ref="AQ2:AS3"/>
    <mergeCell ref="AT2:AV3"/>
  </mergeCells>
  <conditionalFormatting sqref="AE4:AE78 AH4:AH78 AN4:AN78 AQ4:AQ78 AT4:AT78 AW4:AW78 BC4:BC78 AZ4:AZ78 BF4:BF78 AK4:AK78 BI4:BI78 BU4:BU78 BO4:BO78 CA4:CA78 BL4:BL78 BX4:BX78 BR4:BR78 CD4:CD78">
    <cfRule type="expression" dxfId="25" priority="7">
      <formula>AE4&gt;10</formula>
    </cfRule>
    <cfRule type="expression" dxfId="24" priority="8">
      <formula>AE4&lt;0</formula>
    </cfRule>
    <cfRule type="expression" dxfId="23" priority="9">
      <formula>AE4&lt;3</formula>
    </cfRule>
  </conditionalFormatting>
  <conditionalFormatting sqref="AF4:AF78 AL4:AL78 AO4:AO78 AR4:AR78 AU4:AU78 AI4:AI78 AX4:AX77 BA4:BA77 BD4:BD77 BG4:BG77 BJ4:BJ77 BV4:BV77 BM4:BM77 BY4:BY77 BP4:BP77 CB4:CB77 BS4:BS77 CE4:CE77">
    <cfRule type="containsText" dxfId="22" priority="1" operator="containsText" text="BEIGNETS">
      <formula>NOT(ISERROR(SEARCH("BEIGNETS",AF4)))</formula>
    </cfRule>
    <cfRule type="containsText" dxfId="21" priority="2" operator="containsText" text="TOURTE">
      <formula>NOT(ISERROR(SEARCH("TOURTE",AF4)))</formula>
    </cfRule>
    <cfRule type="containsText" dxfId="20" priority="3" operator="containsText" text="QUICHE">
      <formula>NOT(ISERROR(SEARCH("QUICHE",AF4)))</formula>
    </cfRule>
    <cfRule type="containsText" dxfId="19" priority="4" operator="containsText" text="n/c">
      <formula>NOT(ISERROR(SEARCH("n/c",AF4)))</formula>
    </cfRule>
    <cfRule type="containsText" dxfId="18" priority="5" operator="containsText" text="present">
      <formula>NOT(ISERROR(SEARCH("present",AF4)))</formula>
    </cfRule>
    <cfRule type="containsText" dxfId="17" priority="6" operator="containsText" text="absent">
      <formula>NOT(ISERROR(SEARCH("absent",AF4)))</formula>
    </cfRule>
    <cfRule type="containsText" dxfId="16" priority="10" operator="containsText" text="ESCA">
      <formula>NOT(ISERROR(SEARCH("ESCA",AF4)))</formula>
    </cfRule>
    <cfRule type="containsText" dxfId="15" priority="11" operator="containsText" text="PATES">
      <formula>NOT(ISERROR(SEARCH("PATES",AF4)))</formula>
    </cfRule>
    <cfRule type="containsText" dxfId="14" priority="12" operator="containsText" text="CROI">
      <formula>NOT(ISERROR(SEARCH("CROI",AF4)))</formula>
    </cfRule>
    <cfRule type="containsText" dxfId="13" priority="13" operator="containsText" text="PAIN ">
      <formula>NOT(ISERROR(SEARCH("PAIN ",AF4)))</formula>
    </cfRule>
  </conditionalFormatting>
  <dataValidations count="1">
    <dataValidation type="list" allowBlank="1" showInputMessage="1" showErrorMessage="1" sqref="AR4:AR78 AO4:AO78 AF4:AF78 AL4:AL78 AU4:AU78 AI4:AI78 BD4:BD78 BA4:BA78 AX4:AX78 BG4:BG78 BP4:BP78 CB4:CB78 BM4:BM78 BY4:BY78 BJ4:BJ78 BV4:BV78 BS4:BS78 CE4:CE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AE98"/>
  <sheetViews>
    <sheetView tabSelected="1" topLeftCell="C1" zoomScale="55" zoomScaleNormal="55" workbookViewId="0">
      <selection activeCell="T11" sqref="T11"/>
    </sheetView>
  </sheetViews>
  <sheetFormatPr baseColWidth="10" defaultColWidth="10.7109375" defaultRowHeight="15" x14ac:dyDescent="0.25"/>
  <cols>
    <col min="1" max="1" width="27.42578125" style="1" bestFit="1" customWidth="1"/>
    <col min="2" max="2" width="20.7109375" style="2" customWidth="1"/>
    <col min="3" max="4" width="20.7109375" style="1" customWidth="1"/>
    <col min="5" max="5" width="18.28515625" style="1" bestFit="1" customWidth="1"/>
    <col min="6" max="6" width="44" style="1" bestFit="1" customWidth="1"/>
    <col min="7" max="7" width="24.28515625" style="1" bestFit="1" customWidth="1"/>
    <col min="8" max="30" width="20.7109375" style="1" customWidth="1"/>
    <col min="31" max="16384" width="10.7109375" style="1"/>
  </cols>
  <sheetData>
    <row r="1" spans="1:31" ht="20.25" thickTop="1" thickBot="1" x14ac:dyDescent="0.35">
      <c r="A1" s="41" t="s">
        <v>7</v>
      </c>
    </row>
    <row r="2" spans="1:31" ht="16.5" thickTop="1" x14ac:dyDescent="0.25">
      <c r="A2" s="40"/>
    </row>
    <row r="3" spans="1:31" ht="15.75" x14ac:dyDescent="0.25">
      <c r="B3" s="39">
        <f>MAX(B4:B98)</f>
        <v>43381</v>
      </c>
      <c r="C3" s="38">
        <f>SUM(C4:C143)</f>
        <v>10</v>
      </c>
      <c r="E3" s="37">
        <f>[1]GEN!D10</f>
        <v>2</v>
      </c>
      <c r="F3" s="36" t="str">
        <f>[1]GEN!E2</f>
        <v>BEIGNETS NATURE X5</v>
      </c>
      <c r="G3" s="36" t="str">
        <f>[1]GEN!F2</f>
        <v>BEIGNETS NUTELLA X5</v>
      </c>
      <c r="H3" s="34" t="str">
        <f>[1]GEN!G2</f>
        <v>CROI AMANDES</v>
      </c>
      <c r="I3" s="35" t="str">
        <f>[1]GEN!H2</f>
        <v>CROI BEURRE</v>
      </c>
      <c r="J3" s="34" t="str">
        <f>[1]GEN!I2</f>
        <v>CROI CHOCOLAT</v>
      </c>
      <c r="K3" s="34" t="str">
        <f>[1]GEN!J2</f>
        <v>CROI FRAMBOISES</v>
      </c>
      <c r="L3" s="34" t="str">
        <f>[1]GEN!K2</f>
        <v>CROI NUTELLA</v>
      </c>
      <c r="M3" s="33" t="str">
        <f>[1]GEN!L2</f>
        <v>ESCA CHOCOLAT</v>
      </c>
      <c r="N3" s="32" t="str">
        <f>[1]GEN!M2</f>
        <v>N/C</v>
      </c>
      <c r="O3" s="31" t="str">
        <f>[1]GEN!N2</f>
        <v>PAIN CHOCOLAT</v>
      </c>
      <c r="P3" s="30" t="str">
        <f>[1]GEN!O2</f>
        <v>PATES LORRAIN</v>
      </c>
      <c r="Q3" s="30" t="str">
        <f>[1]GEN!P2</f>
        <v>PATES POULET</v>
      </c>
      <c r="R3" s="29" t="str">
        <f>[1]GEN!Q2</f>
        <v>PRESENT</v>
      </c>
      <c r="S3" s="28" t="str">
        <f>[1]GEN!R2</f>
        <v xml:space="preserve">QUICHE FROMAGE </v>
      </c>
      <c r="T3" s="28" t="str">
        <f>[1]GEN!S2</f>
        <v>QUICHE CHEVRE EPINARDS</v>
      </c>
      <c r="U3" s="28" t="str">
        <f>[1]GEN!T2</f>
        <v>QUICHE LORRAINES</v>
      </c>
      <c r="V3" s="28" t="str">
        <f>[1]GEN!U2</f>
        <v>QUICHE THON TOMATES</v>
      </c>
      <c r="W3" s="27" t="str">
        <f>[1]GEN!V2</f>
        <v>TOURTE LORRAINE</v>
      </c>
      <c r="X3" s="26" t="str">
        <f>[1]GEN!W2</f>
        <v>A</v>
      </c>
      <c r="Y3" s="26" t="str">
        <f>[1]GEN!X2</f>
        <v>B</v>
      </c>
      <c r="Z3" s="26" t="str">
        <f>[1]GEN!Y2</f>
        <v>C</v>
      </c>
      <c r="AA3" s="26" t="str">
        <f>[1]GEN!Z2</f>
        <v>D</v>
      </c>
      <c r="AB3" s="26" t="str">
        <f>[1]GEN!AA2</f>
        <v>E</v>
      </c>
      <c r="AC3" s="26" t="str">
        <f>[1]GEN!AB2</f>
        <v>F</v>
      </c>
      <c r="AD3" s="26" t="str">
        <f>[1]GEN!AC2</f>
        <v>G</v>
      </c>
      <c r="AE3" s="26" t="str">
        <f>[1]GEN!AD2</f>
        <v>H</v>
      </c>
    </row>
    <row r="4" spans="1:31" ht="18" x14ac:dyDescent="0.25">
      <c r="B4" s="4">
        <v>43381</v>
      </c>
      <c r="C4" s="3">
        <v>10</v>
      </c>
      <c r="E4" s="25">
        <f>[1]GEN!D5</f>
        <v>3</v>
      </c>
      <c r="F4" s="24">
        <f>[1]GEN!E5</f>
        <v>0</v>
      </c>
      <c r="G4" s="24">
        <f>[1]GEN!F5</f>
        <v>0</v>
      </c>
      <c r="H4" s="23">
        <f>[1]GEN!G5</f>
        <v>0</v>
      </c>
      <c r="I4" s="23">
        <f>[1]GEN!H5</f>
        <v>2</v>
      </c>
      <c r="J4" s="23">
        <f>[1]GEN!I5</f>
        <v>0</v>
      </c>
      <c r="K4" s="23">
        <f>[1]GEN!J5</f>
        <v>0</v>
      </c>
      <c r="L4" s="23">
        <f>[1]GEN!K5</f>
        <v>0</v>
      </c>
      <c r="M4" s="22">
        <f>[1]GEN!L5</f>
        <v>0</v>
      </c>
      <c r="N4" s="21">
        <f>[1]GEN!M5</f>
        <v>13</v>
      </c>
      <c r="O4" s="20">
        <f>[1]GEN!N5</f>
        <v>0</v>
      </c>
      <c r="P4" s="19">
        <f>[1]GEN!O5</f>
        <v>0</v>
      </c>
      <c r="Q4" s="19">
        <f>[1]GEN!P5</f>
        <v>0</v>
      </c>
      <c r="R4" s="18">
        <f>[1]GEN!Q5</f>
        <v>0</v>
      </c>
      <c r="S4" s="17">
        <f>[1]GEN!R5</f>
        <v>0</v>
      </c>
      <c r="T4" s="17">
        <f>[1]GEN!S5</f>
        <v>0</v>
      </c>
      <c r="U4" s="17">
        <f>[1]GEN!T5</f>
        <v>0</v>
      </c>
      <c r="V4" s="17">
        <f>[1]GEN!U5</f>
        <v>0</v>
      </c>
      <c r="W4" s="16">
        <f>[1]GEN!V5</f>
        <v>0</v>
      </c>
      <c r="X4" s="15">
        <f>[1]GEN!W5</f>
        <v>0</v>
      </c>
      <c r="Y4" s="15">
        <f>[1]GEN!X5</f>
        <v>0</v>
      </c>
      <c r="Z4" s="15">
        <f>[1]GEN!Y5</f>
        <v>0</v>
      </c>
      <c r="AA4" s="15">
        <f>[1]GEN!Z5</f>
        <v>0</v>
      </c>
      <c r="AB4" s="15">
        <f>[1]GEN!AA5</f>
        <v>0</v>
      </c>
      <c r="AC4" s="15">
        <f>[1]GEN!AB5</f>
        <v>0</v>
      </c>
      <c r="AD4" s="15">
        <f>[1]GEN!AC5</f>
        <v>0</v>
      </c>
      <c r="AE4" s="15">
        <f>[1]GEN!AD5</f>
        <v>0</v>
      </c>
    </row>
    <row r="5" spans="1:31" ht="15.75" x14ac:dyDescent="0.25">
      <c r="B5" s="4" t="s">
        <v>0</v>
      </c>
      <c r="C5" s="3">
        <v>0</v>
      </c>
      <c r="K5" s="1" t="s">
        <v>6</v>
      </c>
    </row>
    <row r="6" spans="1:31" ht="15.75" customHeight="1" thickBot="1" x14ac:dyDescent="0.3">
      <c r="B6" s="4" t="s">
        <v>0</v>
      </c>
      <c r="C6" s="3">
        <v>0</v>
      </c>
    </row>
    <row r="7" spans="1:31" ht="15.75" customHeight="1" thickBot="1" x14ac:dyDescent="0.3">
      <c r="B7" s="4" t="s">
        <v>0</v>
      </c>
      <c r="C7" s="3">
        <v>0</v>
      </c>
      <c r="F7" s="14" t="s">
        <v>35</v>
      </c>
      <c r="G7" s="13"/>
      <c r="H7" s="12">
        <v>2019</v>
      </c>
    </row>
    <row r="8" spans="1:31" ht="15.75" x14ac:dyDescent="0.25">
      <c r="B8" s="4" t="s">
        <v>0</v>
      </c>
      <c r="C8" s="3">
        <v>0</v>
      </c>
      <c r="F8" s="11"/>
      <c r="G8" s="10"/>
      <c r="H8" s="9"/>
      <c r="R8" s="14" t="s">
        <v>35</v>
      </c>
      <c r="S8" s="13"/>
      <c r="T8" s="12">
        <v>2019</v>
      </c>
    </row>
    <row r="9" spans="1:31" ht="20.25" x14ac:dyDescent="0.3">
      <c r="B9" s="4" t="s">
        <v>0</v>
      </c>
      <c r="C9" s="3">
        <v>0</v>
      </c>
      <c r="E9" s="5">
        <f>DATEVALUE("1 "&amp;$F$7&amp;$H$7)+6-MOD(WEEKDAY(DATEVALUE("1 "&amp;$F$7&amp;$H$7)),7)</f>
        <v>43679</v>
      </c>
      <c r="F9" s="8">
        <f>[1]GEN!AH4</f>
        <v>7.7999999999999989</v>
      </c>
      <c r="G9" s="7" t="s">
        <v>12</v>
      </c>
      <c r="H9" s="6">
        <f>HLOOKUP(G9,[1]GEN!VIENNOISERIES_PRIX,2,FALSE)</f>
        <v>1.3</v>
      </c>
      <c r="R9" s="11"/>
      <c r="S9" s="10"/>
      <c r="T9" s="9"/>
    </row>
    <row r="10" spans="1:31" ht="20.25" x14ac:dyDescent="0.3">
      <c r="B10" s="4" t="s">
        <v>0</v>
      </c>
      <c r="C10" s="3">
        <v>0</v>
      </c>
      <c r="E10" s="5">
        <f>DATEVALUE("1 "&amp;$F$7&amp;$H$7)+6+7-MOD(WEEKDAY(DATEVALUE("1 "&amp;$F$7&amp;$H$7)),7)</f>
        <v>43686</v>
      </c>
      <c r="F10" s="8">
        <f>[1]GEN!AH5</f>
        <v>9.5</v>
      </c>
      <c r="G10" s="7" t="s">
        <v>2</v>
      </c>
      <c r="H10" s="6">
        <f>HLOOKUP(G10,[1]GEN!VIENNOISERIES_PRIX,2,FALSE)</f>
        <v>0</v>
      </c>
      <c r="Q10" s="5">
        <v>43504</v>
      </c>
      <c r="R10" s="8">
        <v>8.9499999999999993</v>
      </c>
      <c r="S10" s="7" t="s">
        <v>3</v>
      </c>
      <c r="T10" s="6">
        <f>HLOOKUP(S10,[1]GEN!VIENNOISERIES_PRIX,2,FALSE)</f>
        <v>1.25</v>
      </c>
    </row>
    <row r="11" spans="1:31" ht="20.25" x14ac:dyDescent="0.3">
      <c r="B11" s="4" t="s">
        <v>0</v>
      </c>
      <c r="C11" s="3">
        <v>0</v>
      </c>
      <c r="E11" s="5">
        <f>DATEVALUE("1 "&amp;$F$7&amp;$H$7)+6+2*7-MOD(WEEKDAY(DATEVALUE("1 "&amp;$F$7&amp;$H$7)),7)</f>
        <v>43693</v>
      </c>
      <c r="F11" s="8">
        <f>[1]GEN!AH6</f>
        <v>8.8999999999999986</v>
      </c>
      <c r="G11" s="7" t="s">
        <v>1</v>
      </c>
      <c r="H11" s="6">
        <f>HLOOKUP(G11,[1]GEN!VIENNOISERIES_PRIX,2,FALSE)</f>
        <v>1.25</v>
      </c>
      <c r="Q11" s="5">
        <f>Q10+7</f>
        <v>43511</v>
      </c>
      <c r="R11" s="8">
        <f>R10-T10</f>
        <v>7.6999999999999993</v>
      </c>
      <c r="S11" s="7" t="s">
        <v>2</v>
      </c>
      <c r="T11" s="6">
        <f>HLOOKUP(S11,[1]GEN!VIENNOISERIES_PRIX,2,FALSE)</f>
        <v>0</v>
      </c>
    </row>
    <row r="12" spans="1:31" ht="20.25" x14ac:dyDescent="0.3">
      <c r="B12" s="4" t="s">
        <v>0</v>
      </c>
      <c r="C12" s="3">
        <v>0</v>
      </c>
      <c r="E12" s="5">
        <f>DATEVALUE("1 "&amp;$F$7&amp;$H$7)+6+3*7-MOD(WEEKDAY(DATEVALUE("1 "&amp;$F$7&amp;$H$7)),7)</f>
        <v>43700</v>
      </c>
      <c r="F12" s="8">
        <f>[1]GEN!AH7</f>
        <v>0</v>
      </c>
      <c r="G12" s="7" t="s">
        <v>4</v>
      </c>
      <c r="H12" s="6">
        <f>HLOOKUP(G12,[1]GEN!VIENNOISERIES_PRIX,2,FALSE)</f>
        <v>2.65</v>
      </c>
      <c r="Q12" s="5">
        <f>Q11+7</f>
        <v>43518</v>
      </c>
      <c r="R12" s="8">
        <f t="shared" ref="R12:R56" si="0">R11-T11</f>
        <v>7.6999999999999993</v>
      </c>
      <c r="S12" s="7" t="s">
        <v>1</v>
      </c>
      <c r="T12" s="6">
        <f>HLOOKUP(S12,[1]GEN!VIENNOISERIES_PRIX,2,FALSE)</f>
        <v>1.25</v>
      </c>
    </row>
    <row r="13" spans="1:31" ht="20.25" x14ac:dyDescent="0.3">
      <c r="B13" s="4" t="s">
        <v>0</v>
      </c>
      <c r="C13" s="3">
        <v>0</v>
      </c>
      <c r="E13" s="5">
        <f>DATEVALUE("1 "&amp;$F$7&amp;$H$7)+6-MOD(WEEKDAY(DATEVALUE("1 "&amp;$F$7&amp;$H$7)),7)</f>
        <v>43679</v>
      </c>
      <c r="F13" s="8">
        <f>[1]GEN!AH8</f>
        <v>2.85</v>
      </c>
      <c r="G13" s="7" t="s">
        <v>5</v>
      </c>
      <c r="H13" s="6">
        <f>HLOOKUP(G13,[1]GEN!VIENNOISERIES_PRIX,2,FALSE)</f>
        <v>2.75</v>
      </c>
      <c r="Q13" s="5">
        <f>Q12+7</f>
        <v>43525</v>
      </c>
      <c r="R13" s="8">
        <f t="shared" si="0"/>
        <v>6.4499999999999993</v>
      </c>
      <c r="S13" s="7" t="s">
        <v>4</v>
      </c>
      <c r="T13" s="6">
        <f>HLOOKUP(S13,[1]GEN!VIENNOISERIES_PRIX,2,FALSE)</f>
        <v>2.65</v>
      </c>
    </row>
    <row r="14" spans="1:31" ht="20.25" x14ac:dyDescent="0.3">
      <c r="B14" s="4" t="s">
        <v>0</v>
      </c>
      <c r="C14" s="3">
        <v>0</v>
      </c>
      <c r="Q14" s="5">
        <f>Q13+7</f>
        <v>43532</v>
      </c>
      <c r="R14" s="8">
        <f t="shared" si="0"/>
        <v>3.7999999999999994</v>
      </c>
      <c r="S14" s="7" t="s">
        <v>5</v>
      </c>
      <c r="T14" s="6">
        <f>HLOOKUP(S14,[1]GEN!VIENNOISERIES_PRIX,2,FALSE)</f>
        <v>2.75</v>
      </c>
    </row>
    <row r="15" spans="1:31" ht="20.25" x14ac:dyDescent="0.3">
      <c r="B15" s="4" t="s">
        <v>0</v>
      </c>
      <c r="C15" s="3">
        <v>0</v>
      </c>
      <c r="Q15" s="5">
        <f>Q14+7</f>
        <v>43539</v>
      </c>
      <c r="R15" s="8">
        <f t="shared" si="0"/>
        <v>1.0499999999999994</v>
      </c>
      <c r="S15" s="7" t="s">
        <v>3</v>
      </c>
      <c r="T15" s="6">
        <f>HLOOKUP(S15,[1]GEN!VIENNOISERIES_PRIX,2,FALSE)</f>
        <v>1.25</v>
      </c>
    </row>
    <row r="16" spans="1:31" ht="20.25" x14ac:dyDescent="0.3">
      <c r="B16" s="4" t="s">
        <v>0</v>
      </c>
      <c r="C16" s="3">
        <v>0</v>
      </c>
      <c r="Q16" s="5">
        <f>Q15+7</f>
        <v>43546</v>
      </c>
      <c r="R16" s="8">
        <f t="shared" si="0"/>
        <v>-0.20000000000000062</v>
      </c>
      <c r="S16" s="7" t="s">
        <v>2</v>
      </c>
      <c r="T16" s="6">
        <f>HLOOKUP(S16,[1]GEN!VIENNOISERIES_PRIX,2,FALSE)</f>
        <v>0</v>
      </c>
    </row>
    <row r="17" spans="2:20" ht="20.25" x14ac:dyDescent="0.3">
      <c r="B17" s="4" t="s">
        <v>0</v>
      </c>
      <c r="C17" s="3">
        <v>0</v>
      </c>
      <c r="Q17" s="5">
        <f>Q16+7</f>
        <v>43553</v>
      </c>
      <c r="R17" s="8">
        <f t="shared" si="0"/>
        <v>-0.20000000000000062</v>
      </c>
      <c r="S17" s="7" t="s">
        <v>1</v>
      </c>
      <c r="T17" s="6">
        <f>HLOOKUP(S17,[1]GEN!VIENNOISERIES_PRIX,2,FALSE)</f>
        <v>1.25</v>
      </c>
    </row>
    <row r="18" spans="2:20" ht="20.25" x14ac:dyDescent="0.3">
      <c r="B18" s="4" t="s">
        <v>0</v>
      </c>
      <c r="C18" s="3">
        <v>0</v>
      </c>
      <c r="Q18" s="5">
        <f>Q17+7</f>
        <v>43560</v>
      </c>
      <c r="R18" s="8">
        <f t="shared" si="0"/>
        <v>-1.4500000000000006</v>
      </c>
      <c r="S18" s="7" t="s">
        <v>4</v>
      </c>
      <c r="T18" s="6">
        <f>HLOOKUP(S18,[1]GEN!VIENNOISERIES_PRIX,2,FALSE)</f>
        <v>2.65</v>
      </c>
    </row>
    <row r="19" spans="2:20" ht="20.25" x14ac:dyDescent="0.3">
      <c r="B19" s="4" t="s">
        <v>0</v>
      </c>
      <c r="C19" s="3">
        <v>0</v>
      </c>
      <c r="Q19" s="5">
        <f>Q18+7</f>
        <v>43567</v>
      </c>
      <c r="R19" s="8">
        <f t="shared" si="0"/>
        <v>-4.1000000000000005</v>
      </c>
      <c r="S19" s="7" t="s">
        <v>8</v>
      </c>
      <c r="T19" s="6">
        <f>HLOOKUP(S19,[1]GEN!VIENNOISERIES_PRIX,2,FALSE)</f>
        <v>3.25</v>
      </c>
    </row>
    <row r="20" spans="2:20" ht="20.25" x14ac:dyDescent="0.3">
      <c r="B20" s="4" t="s">
        <v>0</v>
      </c>
      <c r="C20" s="3">
        <v>0</v>
      </c>
      <c r="Q20" s="5">
        <f>Q19+7</f>
        <v>43574</v>
      </c>
      <c r="R20" s="8">
        <f t="shared" si="0"/>
        <v>-7.3500000000000005</v>
      </c>
      <c r="S20" s="7" t="s">
        <v>3</v>
      </c>
      <c r="T20" s="6">
        <f>HLOOKUP(S20,[1]GEN!VIENNOISERIES_PRIX,2,FALSE)</f>
        <v>1.25</v>
      </c>
    </row>
    <row r="21" spans="2:20" ht="20.25" x14ac:dyDescent="0.3">
      <c r="B21" s="4" t="s">
        <v>0</v>
      </c>
      <c r="C21" s="3">
        <v>0</v>
      </c>
      <c r="Q21" s="5">
        <f>Q20+7</f>
        <v>43581</v>
      </c>
      <c r="R21" s="8">
        <f t="shared" si="0"/>
        <v>-8.6000000000000014</v>
      </c>
      <c r="S21" s="7" t="s">
        <v>3</v>
      </c>
      <c r="T21" s="6">
        <f>HLOOKUP(S21,[1]GEN!VIENNOISERIES_PRIX,2,FALSE)</f>
        <v>1.25</v>
      </c>
    </row>
    <row r="22" spans="2:20" ht="20.25" x14ac:dyDescent="0.3">
      <c r="B22" s="4" t="s">
        <v>0</v>
      </c>
      <c r="C22" s="3">
        <v>0</v>
      </c>
      <c r="Q22" s="5">
        <f>Q21+7</f>
        <v>43588</v>
      </c>
      <c r="R22" s="8">
        <f t="shared" si="0"/>
        <v>-9.8500000000000014</v>
      </c>
      <c r="S22" s="7" t="s">
        <v>3</v>
      </c>
      <c r="T22" s="6">
        <f>HLOOKUP(S22,[1]GEN!VIENNOISERIES_PRIX,2,FALSE)</f>
        <v>1.25</v>
      </c>
    </row>
    <row r="23" spans="2:20" ht="20.25" x14ac:dyDescent="0.3">
      <c r="B23" s="4" t="s">
        <v>0</v>
      </c>
      <c r="C23" s="3">
        <v>0</v>
      </c>
      <c r="Q23" s="5">
        <f>Q22+7</f>
        <v>43595</v>
      </c>
      <c r="R23" s="8">
        <f t="shared" si="0"/>
        <v>-11.100000000000001</v>
      </c>
      <c r="S23" s="7" t="s">
        <v>3</v>
      </c>
      <c r="T23" s="6">
        <f>HLOOKUP(S23,[1]GEN!VIENNOISERIES_PRIX,2,FALSE)</f>
        <v>1.25</v>
      </c>
    </row>
    <row r="24" spans="2:20" ht="20.25" x14ac:dyDescent="0.3">
      <c r="B24" s="4" t="s">
        <v>0</v>
      </c>
      <c r="C24" s="3">
        <v>0</v>
      </c>
      <c r="Q24" s="5">
        <f>Q23+7</f>
        <v>43602</v>
      </c>
      <c r="R24" s="8">
        <f t="shared" si="0"/>
        <v>-12.350000000000001</v>
      </c>
      <c r="S24" s="7" t="s">
        <v>3</v>
      </c>
      <c r="T24" s="6">
        <f>HLOOKUP(S24,[1]GEN!VIENNOISERIES_PRIX,2,FALSE)</f>
        <v>1.25</v>
      </c>
    </row>
    <row r="25" spans="2:20" ht="20.25" x14ac:dyDescent="0.3">
      <c r="B25" s="4" t="s">
        <v>0</v>
      </c>
      <c r="C25" s="3">
        <v>0</v>
      </c>
      <c r="Q25" s="5">
        <f>Q24+7</f>
        <v>43609</v>
      </c>
      <c r="R25" s="8">
        <f t="shared" si="0"/>
        <v>-13.600000000000001</v>
      </c>
      <c r="S25" s="7" t="s">
        <v>3</v>
      </c>
      <c r="T25" s="6">
        <f>HLOOKUP(S25,[1]GEN!VIENNOISERIES_PRIX,2,FALSE)</f>
        <v>1.25</v>
      </c>
    </row>
    <row r="26" spans="2:20" ht="20.25" x14ac:dyDescent="0.3">
      <c r="B26" s="4" t="s">
        <v>0</v>
      </c>
      <c r="C26" s="3">
        <v>0</v>
      </c>
      <c r="Q26" s="5">
        <f>Q25+7</f>
        <v>43616</v>
      </c>
      <c r="R26" s="8">
        <f t="shared" si="0"/>
        <v>-14.850000000000001</v>
      </c>
      <c r="S26" s="7" t="s">
        <v>3</v>
      </c>
      <c r="T26" s="6">
        <f>HLOOKUP(S26,[1]GEN!VIENNOISERIES_PRIX,2,FALSE)</f>
        <v>1.25</v>
      </c>
    </row>
    <row r="27" spans="2:20" ht="20.25" x14ac:dyDescent="0.3">
      <c r="B27" s="4" t="s">
        <v>0</v>
      </c>
      <c r="C27" s="3">
        <v>0</v>
      </c>
      <c r="Q27" s="5">
        <f>Q26+7</f>
        <v>43623</v>
      </c>
      <c r="R27" s="8">
        <f t="shared" si="0"/>
        <v>-16.100000000000001</v>
      </c>
      <c r="S27" s="7" t="s">
        <v>3</v>
      </c>
      <c r="T27" s="6">
        <f>HLOOKUP(S27,[1]GEN!VIENNOISERIES_PRIX,2,FALSE)</f>
        <v>1.25</v>
      </c>
    </row>
    <row r="28" spans="2:20" ht="20.25" x14ac:dyDescent="0.3">
      <c r="B28" s="4" t="s">
        <v>0</v>
      </c>
      <c r="C28" s="3">
        <v>0</v>
      </c>
      <c r="Q28" s="5">
        <f>Q27+7</f>
        <v>43630</v>
      </c>
      <c r="R28" s="8">
        <f t="shared" si="0"/>
        <v>-17.350000000000001</v>
      </c>
      <c r="S28" s="7" t="s">
        <v>3</v>
      </c>
      <c r="T28" s="6">
        <f>HLOOKUP(S28,[1]GEN!VIENNOISERIES_PRIX,2,FALSE)</f>
        <v>1.25</v>
      </c>
    </row>
    <row r="29" spans="2:20" ht="20.25" x14ac:dyDescent="0.3">
      <c r="B29" s="4" t="s">
        <v>0</v>
      </c>
      <c r="C29" s="3">
        <v>0</v>
      </c>
      <c r="Q29" s="5">
        <f>Q28+7</f>
        <v>43637</v>
      </c>
      <c r="R29" s="8">
        <f t="shared" si="0"/>
        <v>-18.600000000000001</v>
      </c>
      <c r="S29" s="7" t="s">
        <v>3</v>
      </c>
      <c r="T29" s="6">
        <f>HLOOKUP(S29,[1]GEN!VIENNOISERIES_PRIX,2,FALSE)</f>
        <v>1.25</v>
      </c>
    </row>
    <row r="30" spans="2:20" ht="20.25" x14ac:dyDescent="0.3">
      <c r="B30" s="4" t="s">
        <v>0</v>
      </c>
      <c r="C30" s="3">
        <v>0</v>
      </c>
      <c r="Q30" s="5">
        <f>Q29+7</f>
        <v>43644</v>
      </c>
      <c r="R30" s="8">
        <f t="shared" si="0"/>
        <v>-19.850000000000001</v>
      </c>
      <c r="S30" s="7" t="s">
        <v>3</v>
      </c>
      <c r="T30" s="6">
        <f>HLOOKUP(S30,[1]GEN!VIENNOISERIES_PRIX,2,FALSE)</f>
        <v>1.25</v>
      </c>
    </row>
    <row r="31" spans="2:20" ht="20.25" x14ac:dyDescent="0.3">
      <c r="B31" s="4" t="s">
        <v>0</v>
      </c>
      <c r="C31" s="3">
        <v>0</v>
      </c>
      <c r="Q31" s="5">
        <f>Q30+7</f>
        <v>43651</v>
      </c>
      <c r="R31" s="8">
        <f t="shared" si="0"/>
        <v>-21.1</v>
      </c>
      <c r="S31" s="7" t="s">
        <v>3</v>
      </c>
      <c r="T31" s="6">
        <f>HLOOKUP(S31,[1]GEN!VIENNOISERIES_PRIX,2,FALSE)</f>
        <v>1.25</v>
      </c>
    </row>
    <row r="32" spans="2:20" ht="20.25" x14ac:dyDescent="0.3">
      <c r="B32" s="4" t="s">
        <v>0</v>
      </c>
      <c r="C32" s="3">
        <v>0</v>
      </c>
      <c r="Q32" s="5">
        <f>Q31+7</f>
        <v>43658</v>
      </c>
      <c r="R32" s="8">
        <f t="shared" si="0"/>
        <v>-22.35</v>
      </c>
      <c r="S32" s="7" t="s">
        <v>1</v>
      </c>
      <c r="T32" s="6">
        <f>HLOOKUP(S32,[1]GEN!VIENNOISERIES_PRIX,2,FALSE)</f>
        <v>1.25</v>
      </c>
    </row>
    <row r="33" spans="2:20" ht="20.25" x14ac:dyDescent="0.3">
      <c r="B33" s="4" t="s">
        <v>0</v>
      </c>
      <c r="C33" s="3">
        <v>0</v>
      </c>
      <c r="Q33" s="5">
        <f>Q32+7</f>
        <v>43665</v>
      </c>
      <c r="R33" s="8">
        <f t="shared" si="0"/>
        <v>-23.6</v>
      </c>
      <c r="S33" s="7" t="s">
        <v>4</v>
      </c>
      <c r="T33" s="6">
        <f>HLOOKUP(S33,[1]GEN!VIENNOISERIES_PRIX,2,FALSE)</f>
        <v>2.65</v>
      </c>
    </row>
    <row r="34" spans="2:20" ht="20.25" x14ac:dyDescent="0.3">
      <c r="B34" s="4" t="s">
        <v>0</v>
      </c>
      <c r="C34" s="3">
        <v>0</v>
      </c>
      <c r="Q34" s="5">
        <f>Q33+7</f>
        <v>43672</v>
      </c>
      <c r="R34" s="8">
        <f t="shared" si="0"/>
        <v>-26.25</v>
      </c>
      <c r="S34" s="7" t="s">
        <v>4</v>
      </c>
      <c r="T34" s="6">
        <f>HLOOKUP(S34,[1]GEN!VIENNOISERIES_PRIX,2,FALSE)</f>
        <v>2.65</v>
      </c>
    </row>
    <row r="35" spans="2:20" ht="20.25" x14ac:dyDescent="0.3">
      <c r="B35" s="4" t="s">
        <v>0</v>
      </c>
      <c r="C35" s="3">
        <v>0</v>
      </c>
      <c r="Q35" s="5">
        <f>Q34+7</f>
        <v>43679</v>
      </c>
      <c r="R35" s="8">
        <f t="shared" si="0"/>
        <v>-28.9</v>
      </c>
      <c r="S35" s="7" t="s">
        <v>4</v>
      </c>
      <c r="T35" s="6">
        <f>HLOOKUP(S35,[1]GEN!VIENNOISERIES_PRIX,2,FALSE)</f>
        <v>2.65</v>
      </c>
    </row>
    <row r="36" spans="2:20" ht="20.25" x14ac:dyDescent="0.3">
      <c r="B36" s="4" t="s">
        <v>0</v>
      </c>
      <c r="C36" s="3">
        <v>0</v>
      </c>
      <c r="Q36" s="5">
        <f>Q35+7</f>
        <v>43686</v>
      </c>
      <c r="R36" s="8">
        <f t="shared" si="0"/>
        <v>-31.549999999999997</v>
      </c>
      <c r="S36" s="7" t="s">
        <v>4</v>
      </c>
      <c r="T36" s="6">
        <f>HLOOKUP(S36,[1]GEN!VIENNOISERIES_PRIX,2,FALSE)</f>
        <v>2.65</v>
      </c>
    </row>
    <row r="37" spans="2:20" ht="20.25" x14ac:dyDescent="0.3">
      <c r="B37" s="4" t="s">
        <v>0</v>
      </c>
      <c r="C37" s="3">
        <v>0</v>
      </c>
      <c r="Q37" s="5">
        <f>Q36+7</f>
        <v>43693</v>
      </c>
      <c r="R37" s="8">
        <f t="shared" si="0"/>
        <v>-34.199999999999996</v>
      </c>
      <c r="S37" s="7" t="s">
        <v>4</v>
      </c>
      <c r="T37" s="6">
        <f>HLOOKUP(S37,[1]GEN!VIENNOISERIES_PRIX,2,FALSE)</f>
        <v>2.65</v>
      </c>
    </row>
    <row r="38" spans="2:20" ht="20.25" x14ac:dyDescent="0.3">
      <c r="B38" s="4" t="s">
        <v>0</v>
      </c>
      <c r="C38" s="3">
        <v>0</v>
      </c>
      <c r="Q38" s="5">
        <f>Q37+7</f>
        <v>43700</v>
      </c>
      <c r="R38" s="8">
        <f t="shared" si="0"/>
        <v>-36.849999999999994</v>
      </c>
      <c r="S38" s="7" t="s">
        <v>4</v>
      </c>
      <c r="T38" s="6">
        <f>HLOOKUP(S38,[1]GEN!VIENNOISERIES_PRIX,2,FALSE)</f>
        <v>2.65</v>
      </c>
    </row>
    <row r="39" spans="2:20" ht="20.25" x14ac:dyDescent="0.3">
      <c r="B39" s="4" t="s">
        <v>0</v>
      </c>
      <c r="C39" s="3">
        <v>0</v>
      </c>
      <c r="Q39" s="5">
        <f>Q38+7</f>
        <v>43707</v>
      </c>
      <c r="R39" s="8">
        <f t="shared" si="0"/>
        <v>-39.499999999999993</v>
      </c>
      <c r="S39" s="7" t="s">
        <v>4</v>
      </c>
      <c r="T39" s="6">
        <f>HLOOKUP(S39,[1]GEN!VIENNOISERIES_PRIX,2,FALSE)</f>
        <v>2.65</v>
      </c>
    </row>
    <row r="40" spans="2:20" ht="20.25" x14ac:dyDescent="0.3">
      <c r="B40" s="4" t="s">
        <v>0</v>
      </c>
      <c r="C40" s="3">
        <v>0</v>
      </c>
      <c r="Q40" s="5">
        <f>Q39+7</f>
        <v>43714</v>
      </c>
      <c r="R40" s="8">
        <f t="shared" si="0"/>
        <v>-42.149999999999991</v>
      </c>
      <c r="S40" s="7" t="s">
        <v>4</v>
      </c>
      <c r="T40" s="6">
        <f>HLOOKUP(S40,[1]GEN!VIENNOISERIES_PRIX,2,FALSE)</f>
        <v>2.65</v>
      </c>
    </row>
    <row r="41" spans="2:20" ht="20.25" x14ac:dyDescent="0.3">
      <c r="B41" s="4" t="s">
        <v>0</v>
      </c>
      <c r="C41" s="3">
        <v>0</v>
      </c>
      <c r="Q41" s="5">
        <f>Q40+7</f>
        <v>43721</v>
      </c>
      <c r="R41" s="8">
        <f t="shared" si="0"/>
        <v>-44.79999999999999</v>
      </c>
      <c r="S41" s="7" t="s">
        <v>4</v>
      </c>
      <c r="T41" s="6">
        <f>HLOOKUP(S41,[1]GEN!VIENNOISERIES_PRIX,2,FALSE)</f>
        <v>2.65</v>
      </c>
    </row>
    <row r="42" spans="2:20" ht="20.25" x14ac:dyDescent="0.3">
      <c r="B42" s="4" t="s">
        <v>0</v>
      </c>
      <c r="C42" s="3">
        <v>0</v>
      </c>
      <c r="Q42" s="5">
        <f>Q41+7</f>
        <v>43728</v>
      </c>
      <c r="R42" s="8">
        <f t="shared" si="0"/>
        <v>-47.449999999999989</v>
      </c>
      <c r="S42" s="7" t="s">
        <v>4</v>
      </c>
      <c r="T42" s="6">
        <f>HLOOKUP(S42,[1]GEN!VIENNOISERIES_PRIX,2,FALSE)</f>
        <v>2.65</v>
      </c>
    </row>
    <row r="43" spans="2:20" ht="20.25" x14ac:dyDescent="0.3">
      <c r="B43" s="4" t="s">
        <v>0</v>
      </c>
      <c r="C43" s="3">
        <v>0</v>
      </c>
      <c r="Q43" s="5">
        <f>Q42+7</f>
        <v>43735</v>
      </c>
      <c r="R43" s="8">
        <f t="shared" si="0"/>
        <v>-50.099999999999987</v>
      </c>
      <c r="S43" s="7" t="s">
        <v>4</v>
      </c>
      <c r="T43" s="6">
        <f>HLOOKUP(S43,[1]GEN!VIENNOISERIES_PRIX,2,FALSE)</f>
        <v>2.65</v>
      </c>
    </row>
    <row r="44" spans="2:20" ht="20.25" x14ac:dyDescent="0.3">
      <c r="B44" s="4" t="s">
        <v>0</v>
      </c>
      <c r="C44" s="3">
        <v>0</v>
      </c>
      <c r="Q44" s="5">
        <f>Q43+7</f>
        <v>43742</v>
      </c>
      <c r="R44" s="8">
        <f t="shared" si="0"/>
        <v>-52.749999999999986</v>
      </c>
      <c r="S44" s="7" t="s">
        <v>4</v>
      </c>
      <c r="T44" s="6">
        <f>HLOOKUP(S44,[1]GEN!VIENNOISERIES_PRIX,2,FALSE)</f>
        <v>2.65</v>
      </c>
    </row>
    <row r="45" spans="2:20" ht="20.25" x14ac:dyDescent="0.3">
      <c r="B45" s="4" t="s">
        <v>0</v>
      </c>
      <c r="C45" s="3">
        <v>0</v>
      </c>
      <c r="Q45" s="5">
        <f>Q44+7</f>
        <v>43749</v>
      </c>
      <c r="R45" s="8">
        <f t="shared" si="0"/>
        <v>-55.399999999999984</v>
      </c>
      <c r="S45" s="7" t="s">
        <v>4</v>
      </c>
      <c r="T45" s="6">
        <f>HLOOKUP(S45,[1]GEN!VIENNOISERIES_PRIX,2,FALSE)</f>
        <v>2.65</v>
      </c>
    </row>
    <row r="46" spans="2:20" ht="20.25" x14ac:dyDescent="0.3">
      <c r="B46" s="4" t="s">
        <v>0</v>
      </c>
      <c r="C46" s="3">
        <v>0</v>
      </c>
      <c r="Q46" s="5">
        <f>Q45+7</f>
        <v>43756</v>
      </c>
      <c r="R46" s="8">
        <f t="shared" si="0"/>
        <v>-58.049999999999983</v>
      </c>
      <c r="S46" s="7" t="s">
        <v>4</v>
      </c>
      <c r="T46" s="6">
        <f>HLOOKUP(S46,[1]GEN!VIENNOISERIES_PRIX,2,FALSE)</f>
        <v>2.65</v>
      </c>
    </row>
    <row r="47" spans="2:20" ht="20.25" x14ac:dyDescent="0.3">
      <c r="B47" s="4" t="s">
        <v>0</v>
      </c>
      <c r="C47" s="3">
        <v>0</v>
      </c>
      <c r="Q47" s="5">
        <f>Q46+7</f>
        <v>43763</v>
      </c>
      <c r="R47" s="8">
        <f t="shared" si="0"/>
        <v>-60.699999999999982</v>
      </c>
      <c r="S47" s="7" t="s">
        <v>4</v>
      </c>
      <c r="T47" s="6">
        <f>HLOOKUP(S47,[1]GEN!VIENNOISERIES_PRIX,2,FALSE)</f>
        <v>2.65</v>
      </c>
    </row>
    <row r="48" spans="2:20" ht="20.25" x14ac:dyDescent="0.3">
      <c r="B48" s="4" t="s">
        <v>0</v>
      </c>
      <c r="C48" s="3">
        <v>0</v>
      </c>
      <c r="Q48" s="5">
        <f>Q47+7</f>
        <v>43770</v>
      </c>
      <c r="R48" s="8">
        <f t="shared" si="0"/>
        <v>-63.34999999999998</v>
      </c>
      <c r="S48" s="7" t="s">
        <v>4</v>
      </c>
      <c r="T48" s="6">
        <f>HLOOKUP(S48,[1]GEN!VIENNOISERIES_PRIX,2,FALSE)</f>
        <v>2.65</v>
      </c>
    </row>
    <row r="49" spans="2:20" ht="20.25" x14ac:dyDescent="0.3">
      <c r="B49" s="4" t="s">
        <v>0</v>
      </c>
      <c r="C49" s="3">
        <v>0</v>
      </c>
      <c r="Q49" s="5">
        <f>Q48+7</f>
        <v>43777</v>
      </c>
      <c r="R49" s="8">
        <f t="shared" si="0"/>
        <v>-65.999999999999986</v>
      </c>
      <c r="S49" s="7" t="s">
        <v>4</v>
      </c>
      <c r="T49" s="6">
        <f>HLOOKUP(S49,[1]GEN!VIENNOISERIES_PRIX,2,FALSE)</f>
        <v>2.65</v>
      </c>
    </row>
    <row r="50" spans="2:20" ht="20.25" x14ac:dyDescent="0.3">
      <c r="B50" s="4" t="s">
        <v>0</v>
      </c>
      <c r="C50" s="3">
        <v>0</v>
      </c>
      <c r="Q50" s="5">
        <f>Q49+7</f>
        <v>43784</v>
      </c>
      <c r="R50" s="8">
        <f t="shared" si="0"/>
        <v>-68.649999999999991</v>
      </c>
      <c r="S50" s="7" t="s">
        <v>4</v>
      </c>
      <c r="T50" s="6">
        <f>HLOOKUP(S50,[1]GEN!VIENNOISERIES_PRIX,2,FALSE)</f>
        <v>2.65</v>
      </c>
    </row>
    <row r="51" spans="2:20" ht="20.25" x14ac:dyDescent="0.3">
      <c r="B51" s="4" t="s">
        <v>0</v>
      </c>
      <c r="C51" s="3">
        <v>0</v>
      </c>
      <c r="Q51" s="5">
        <f>Q50+7</f>
        <v>43791</v>
      </c>
      <c r="R51" s="8">
        <f t="shared" si="0"/>
        <v>-71.3</v>
      </c>
      <c r="S51" s="7" t="s">
        <v>4</v>
      </c>
      <c r="T51" s="6">
        <f>HLOOKUP(S51,[1]GEN!VIENNOISERIES_PRIX,2,FALSE)</f>
        <v>2.65</v>
      </c>
    </row>
    <row r="52" spans="2:20" ht="20.25" x14ac:dyDescent="0.3">
      <c r="B52" s="4" t="s">
        <v>0</v>
      </c>
      <c r="C52" s="3">
        <v>0</v>
      </c>
      <c r="Q52" s="5">
        <f>Q51+7</f>
        <v>43798</v>
      </c>
      <c r="R52" s="8">
        <f t="shared" si="0"/>
        <v>-73.95</v>
      </c>
      <c r="S52" s="7" t="s">
        <v>4</v>
      </c>
      <c r="T52" s="6">
        <f>HLOOKUP(S52,[1]GEN!VIENNOISERIES_PRIX,2,FALSE)</f>
        <v>2.65</v>
      </c>
    </row>
    <row r="53" spans="2:20" ht="20.25" x14ac:dyDescent="0.3">
      <c r="B53" s="4" t="s">
        <v>0</v>
      </c>
      <c r="C53" s="3">
        <v>0</v>
      </c>
      <c r="Q53" s="5">
        <f>Q52+7</f>
        <v>43805</v>
      </c>
      <c r="R53" s="8">
        <f t="shared" si="0"/>
        <v>-76.600000000000009</v>
      </c>
      <c r="S53" s="7" t="s">
        <v>4</v>
      </c>
      <c r="T53" s="6">
        <f>HLOOKUP(S53,[1]GEN!VIENNOISERIES_PRIX,2,FALSE)</f>
        <v>2.65</v>
      </c>
    </row>
    <row r="54" spans="2:20" ht="20.25" x14ac:dyDescent="0.3">
      <c r="B54" s="4" t="s">
        <v>0</v>
      </c>
      <c r="C54" s="3">
        <v>0</v>
      </c>
      <c r="Q54" s="5">
        <f>Q53+7</f>
        <v>43812</v>
      </c>
      <c r="R54" s="8">
        <f t="shared" si="0"/>
        <v>-79.250000000000014</v>
      </c>
      <c r="S54" s="7" t="s">
        <v>4</v>
      </c>
      <c r="T54" s="6">
        <f>HLOOKUP(S54,[1]GEN!VIENNOISERIES_PRIX,2,FALSE)</f>
        <v>2.65</v>
      </c>
    </row>
    <row r="55" spans="2:20" ht="20.25" x14ac:dyDescent="0.3">
      <c r="B55" s="4" t="s">
        <v>0</v>
      </c>
      <c r="C55" s="3">
        <v>0</v>
      </c>
      <c r="Q55" s="5">
        <f>Q54+7</f>
        <v>43819</v>
      </c>
      <c r="R55" s="8">
        <f t="shared" si="0"/>
        <v>-81.90000000000002</v>
      </c>
      <c r="S55" s="7" t="s">
        <v>4</v>
      </c>
      <c r="T55" s="6">
        <f>HLOOKUP(S55,[1]GEN!VIENNOISERIES_PRIX,2,FALSE)</f>
        <v>2.65</v>
      </c>
    </row>
    <row r="56" spans="2:20" ht="20.25" x14ac:dyDescent="0.3">
      <c r="B56" s="4" t="s">
        <v>0</v>
      </c>
      <c r="C56" s="3">
        <v>0</v>
      </c>
      <c r="Q56" s="5">
        <f>Q55+7</f>
        <v>43826</v>
      </c>
      <c r="R56" s="8">
        <f t="shared" si="0"/>
        <v>-84.550000000000026</v>
      </c>
      <c r="S56" s="7" t="s">
        <v>4</v>
      </c>
      <c r="T56" s="6">
        <f>HLOOKUP(S56,[1]GEN!VIENNOISERIES_PRIX,2,FALSE)</f>
        <v>2.65</v>
      </c>
    </row>
    <row r="57" spans="2:20" ht="15.75" x14ac:dyDescent="0.25">
      <c r="B57" s="4" t="s">
        <v>0</v>
      </c>
      <c r="C57" s="3">
        <v>0</v>
      </c>
    </row>
    <row r="58" spans="2:20" ht="18.75" x14ac:dyDescent="0.3">
      <c r="B58" s="4" t="s">
        <v>0</v>
      </c>
      <c r="C58" s="3">
        <v>0</v>
      </c>
      <c r="Q58" s="5"/>
    </row>
    <row r="59" spans="2:20" ht="45.75" x14ac:dyDescent="0.65">
      <c r="B59" s="4" t="s">
        <v>0</v>
      </c>
      <c r="C59" s="3">
        <v>0</v>
      </c>
      <c r="Q59" s="227"/>
      <c r="R59" s="228">
        <f>[1]GEN!AM51</f>
        <v>0</v>
      </c>
      <c r="S59" s="229" t="s">
        <v>4</v>
      </c>
      <c r="T59" s="226">
        <f>SUM(T10:T56)</f>
        <v>96.150000000000048</v>
      </c>
    </row>
    <row r="60" spans="2:20" ht="15.75" x14ac:dyDescent="0.25">
      <c r="B60" s="4" t="s">
        <v>0</v>
      </c>
      <c r="C60" s="3">
        <v>0</v>
      </c>
    </row>
    <row r="61" spans="2:20" ht="15.75" x14ac:dyDescent="0.25">
      <c r="B61" s="4" t="s">
        <v>0</v>
      </c>
      <c r="C61" s="3">
        <v>0</v>
      </c>
    </row>
    <row r="62" spans="2:20" ht="15.75" x14ac:dyDescent="0.25">
      <c r="B62" s="4" t="s">
        <v>0</v>
      </c>
      <c r="C62" s="3">
        <v>0</v>
      </c>
    </row>
    <row r="63" spans="2:20" ht="15.75" x14ac:dyDescent="0.25">
      <c r="B63" s="4" t="s">
        <v>0</v>
      </c>
      <c r="C63" s="3">
        <v>0</v>
      </c>
    </row>
    <row r="64" spans="2:20" ht="15.75" x14ac:dyDescent="0.25">
      <c r="B64" s="4" t="s">
        <v>0</v>
      </c>
      <c r="C64" s="3">
        <v>0</v>
      </c>
    </row>
    <row r="65" spans="2:3" ht="15.75" x14ac:dyDescent="0.25">
      <c r="B65" s="4" t="s">
        <v>0</v>
      </c>
      <c r="C65" s="3">
        <v>0</v>
      </c>
    </row>
    <row r="66" spans="2:3" ht="15.75" x14ac:dyDescent="0.25">
      <c r="B66" s="4" t="s">
        <v>0</v>
      </c>
      <c r="C66" s="3">
        <v>0</v>
      </c>
    </row>
    <row r="67" spans="2:3" ht="15.75" x14ac:dyDescent="0.25">
      <c r="B67" s="4" t="s">
        <v>0</v>
      </c>
      <c r="C67" s="3">
        <v>0</v>
      </c>
    </row>
    <row r="68" spans="2:3" ht="15.75" x14ac:dyDescent="0.25">
      <c r="B68" s="4" t="s">
        <v>0</v>
      </c>
      <c r="C68" s="3">
        <v>0</v>
      </c>
    </row>
    <row r="69" spans="2:3" ht="15.75" x14ac:dyDescent="0.25">
      <c r="B69" s="4" t="s">
        <v>0</v>
      </c>
      <c r="C69" s="3">
        <v>0</v>
      </c>
    </row>
    <row r="70" spans="2:3" ht="15.75" x14ac:dyDescent="0.25">
      <c r="B70" s="4" t="s">
        <v>0</v>
      </c>
      <c r="C70" s="3">
        <v>0</v>
      </c>
    </row>
    <row r="71" spans="2:3" ht="15.75" x14ac:dyDescent="0.25">
      <c r="B71" s="4" t="s">
        <v>0</v>
      </c>
      <c r="C71" s="3">
        <v>0</v>
      </c>
    </row>
    <row r="72" spans="2:3" ht="15.75" x14ac:dyDescent="0.25">
      <c r="B72" s="4" t="s">
        <v>0</v>
      </c>
      <c r="C72" s="3">
        <v>0</v>
      </c>
    </row>
    <row r="73" spans="2:3" ht="15.75" x14ac:dyDescent="0.25">
      <c r="B73" s="4" t="s">
        <v>0</v>
      </c>
      <c r="C73" s="3">
        <v>0</v>
      </c>
    </row>
    <row r="74" spans="2:3" ht="15.75" x14ac:dyDescent="0.25">
      <c r="B74" s="4" t="s">
        <v>0</v>
      </c>
      <c r="C74" s="3">
        <v>0</v>
      </c>
    </row>
    <row r="75" spans="2:3" ht="15.75" x14ac:dyDescent="0.25">
      <c r="B75" s="4" t="s">
        <v>0</v>
      </c>
      <c r="C75" s="3">
        <v>0</v>
      </c>
    </row>
    <row r="76" spans="2:3" ht="15.75" x14ac:dyDescent="0.25">
      <c r="B76" s="4" t="s">
        <v>0</v>
      </c>
      <c r="C76" s="3">
        <v>0</v>
      </c>
    </row>
    <row r="77" spans="2:3" ht="15.75" x14ac:dyDescent="0.25">
      <c r="B77" s="4" t="s">
        <v>0</v>
      </c>
      <c r="C77" s="3">
        <v>0</v>
      </c>
    </row>
    <row r="78" spans="2:3" ht="15.75" x14ac:dyDescent="0.25">
      <c r="B78" s="4" t="s">
        <v>0</v>
      </c>
      <c r="C78" s="3">
        <v>0</v>
      </c>
    </row>
    <row r="79" spans="2:3" ht="15.75" x14ac:dyDescent="0.25">
      <c r="B79" s="4" t="s">
        <v>0</v>
      </c>
      <c r="C79" s="3">
        <v>0</v>
      </c>
    </row>
    <row r="80" spans="2:3" ht="15.75" x14ac:dyDescent="0.25">
      <c r="B80" s="4" t="s">
        <v>0</v>
      </c>
      <c r="C80" s="3">
        <v>0</v>
      </c>
    </row>
    <row r="81" spans="2:3" ht="15.75" x14ac:dyDescent="0.25">
      <c r="B81" s="4" t="s">
        <v>0</v>
      </c>
      <c r="C81" s="3">
        <v>0</v>
      </c>
    </row>
    <row r="82" spans="2:3" ht="15.75" x14ac:dyDescent="0.25">
      <c r="B82" s="4" t="s">
        <v>0</v>
      </c>
      <c r="C82" s="3">
        <v>0</v>
      </c>
    </row>
    <row r="83" spans="2:3" ht="15.75" x14ac:dyDescent="0.25">
      <c r="B83" s="4" t="s">
        <v>0</v>
      </c>
      <c r="C83" s="3">
        <v>0</v>
      </c>
    </row>
    <row r="84" spans="2:3" ht="15.75" x14ac:dyDescent="0.25">
      <c r="B84" s="4" t="s">
        <v>0</v>
      </c>
      <c r="C84" s="3">
        <v>0</v>
      </c>
    </row>
    <row r="85" spans="2:3" ht="15.75" x14ac:dyDescent="0.25">
      <c r="B85" s="4" t="s">
        <v>0</v>
      </c>
      <c r="C85" s="3">
        <v>0</v>
      </c>
    </row>
    <row r="86" spans="2:3" ht="15.75" x14ac:dyDescent="0.25">
      <c r="B86" s="4" t="s">
        <v>0</v>
      </c>
      <c r="C86" s="3">
        <v>0</v>
      </c>
    </row>
    <row r="87" spans="2:3" ht="15.75" x14ac:dyDescent="0.25">
      <c r="B87" s="4" t="s">
        <v>0</v>
      </c>
      <c r="C87" s="3">
        <v>0</v>
      </c>
    </row>
    <row r="88" spans="2:3" ht="15.75" x14ac:dyDescent="0.25">
      <c r="B88" s="4" t="s">
        <v>0</v>
      </c>
      <c r="C88" s="3">
        <v>0</v>
      </c>
    </row>
    <row r="89" spans="2:3" ht="15.75" x14ac:dyDescent="0.25">
      <c r="B89" s="4" t="s">
        <v>0</v>
      </c>
      <c r="C89" s="3">
        <v>0</v>
      </c>
    </row>
    <row r="90" spans="2:3" ht="15.75" x14ac:dyDescent="0.25">
      <c r="B90" s="4" t="s">
        <v>0</v>
      </c>
      <c r="C90" s="3">
        <v>0</v>
      </c>
    </row>
    <row r="91" spans="2:3" ht="15.75" x14ac:dyDescent="0.25">
      <c r="B91" s="4" t="s">
        <v>0</v>
      </c>
      <c r="C91" s="3">
        <v>0</v>
      </c>
    </row>
    <row r="92" spans="2:3" ht="15.75" x14ac:dyDescent="0.25">
      <c r="B92" s="4" t="s">
        <v>0</v>
      </c>
      <c r="C92" s="3">
        <v>0</v>
      </c>
    </row>
    <row r="93" spans="2:3" ht="15.75" x14ac:dyDescent="0.25">
      <c r="B93" s="4" t="s">
        <v>0</v>
      </c>
      <c r="C93" s="3">
        <v>0</v>
      </c>
    </row>
    <row r="94" spans="2:3" ht="15.75" x14ac:dyDescent="0.25">
      <c r="B94" s="4" t="s">
        <v>0</v>
      </c>
      <c r="C94" s="3">
        <v>0</v>
      </c>
    </row>
    <row r="95" spans="2:3" ht="15.75" x14ac:dyDescent="0.25">
      <c r="B95" s="4" t="s">
        <v>0</v>
      </c>
      <c r="C95" s="3">
        <v>0</v>
      </c>
    </row>
    <row r="96" spans="2:3" ht="15.75" x14ac:dyDescent="0.25">
      <c r="B96" s="4" t="s">
        <v>0</v>
      </c>
      <c r="C96" s="3">
        <v>0</v>
      </c>
    </row>
    <row r="97" spans="2:3" ht="15.75" x14ac:dyDescent="0.25">
      <c r="B97" s="4" t="s">
        <v>0</v>
      </c>
      <c r="C97" s="3">
        <v>0</v>
      </c>
    </row>
    <row r="98" spans="2:3" ht="15.75" x14ac:dyDescent="0.25">
      <c r="B98" s="4" t="s">
        <v>0</v>
      </c>
      <c r="C98" s="3">
        <v>0</v>
      </c>
    </row>
  </sheetData>
  <mergeCells count="4">
    <mergeCell ref="H7:H8"/>
    <mergeCell ref="F7:G8"/>
    <mergeCell ref="R8:S9"/>
    <mergeCell ref="T8:T9"/>
  </mergeCells>
  <conditionalFormatting sqref="F9:F13 R10:R56 R59">
    <cfRule type="expression" dxfId="12" priority="20">
      <formula>F9&gt;10</formula>
    </cfRule>
    <cfRule type="expression" dxfId="11" priority="21">
      <formula>F9&lt;0</formula>
    </cfRule>
    <cfRule type="expression" dxfId="10" priority="22">
      <formula>F9&lt;3</formula>
    </cfRule>
  </conditionalFormatting>
  <conditionalFormatting sqref="G9:G13 S10:S56 S59">
    <cfRule type="containsText" dxfId="9" priority="14" operator="containsText" text="BEIGNETS">
      <formula>NOT(ISERROR(SEARCH("BEIGNETS",G9)))</formula>
    </cfRule>
    <cfRule type="containsText" dxfId="8" priority="15" operator="containsText" text="TOURTE">
      <formula>NOT(ISERROR(SEARCH("TOURTE",G9)))</formula>
    </cfRule>
    <cfRule type="containsText" dxfId="7" priority="16" operator="containsText" text="QUICHE">
      <formula>NOT(ISERROR(SEARCH("QUICHE",G9)))</formula>
    </cfRule>
    <cfRule type="containsText" dxfId="6" priority="17" operator="containsText" text="n/c">
      <formula>NOT(ISERROR(SEARCH("n/c",G9)))</formula>
    </cfRule>
    <cfRule type="containsText" dxfId="5" priority="18" operator="containsText" text="present">
      <formula>NOT(ISERROR(SEARCH("present",G9)))</formula>
    </cfRule>
    <cfRule type="containsText" dxfId="4" priority="19" operator="containsText" text="absent">
      <formula>NOT(ISERROR(SEARCH("absent",G9)))</formula>
    </cfRule>
    <cfRule type="containsText" dxfId="3" priority="23" operator="containsText" text="ESCA">
      <formula>NOT(ISERROR(SEARCH("ESCA",G9)))</formula>
    </cfRule>
    <cfRule type="containsText" dxfId="2" priority="24" operator="containsText" text="PATES">
      <formula>NOT(ISERROR(SEARCH("PATES",G9)))</formula>
    </cfRule>
    <cfRule type="containsText" dxfId="1" priority="25" operator="containsText" text="CROI">
      <formula>NOT(ISERROR(SEARCH("CROI",G9)))</formula>
    </cfRule>
    <cfRule type="containsText" dxfId="0" priority="26" operator="containsText" text="PAIN ">
      <formula>NOT(ISERROR(SEARCH("PAIN ",G9)))</formula>
    </cfRule>
  </conditionalFormatting>
  <dataValidations count="5">
    <dataValidation type="list" allowBlank="1" showInputMessage="1" showErrorMessage="1" sqref="H7:H8 T8:T9">
      <formula1>annee</formula1>
    </dataValidation>
    <dataValidation type="list" allowBlank="1" showInputMessage="1" showErrorMessage="1" sqref="F7 R8">
      <formula1>mois</formula1>
    </dataValidation>
    <dataValidation type="list" allowBlank="1" showInputMessage="1" showErrorMessage="1" sqref="G9:G13 S59 S10:S56">
      <formula1>VIENNOISERIES</formula1>
    </dataValidation>
    <dataValidation type="list" allowBlank="1" showInputMessage="1" showErrorMessage="1" sqref="C4:C98">
      <formula1>billet</formula1>
    </dataValidation>
    <dataValidation type="list" allowBlank="1" showInputMessage="1" showErrorMessage="1" sqref="B4:B98">
      <formula1>dates</formula1>
    </dataValidation>
  </dataValidations>
  <hyperlinks>
    <hyperlink ref="A1" location="GEN!A1" display=" ATTENOT Stephane "/>
  </hyperlink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GEN</vt:lpstr>
      <vt:lpstr>ss</vt:lpstr>
      <vt:lpstr>GEN!VIENNOISERIES_PRIX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2019-04-01T16:52:18Z</dcterms:modified>
</cp:coreProperties>
</file>