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showInkAnnotation="0" codeName="ThisWorkbook" defaultThemeVersion="164011"/>
  <mc:AlternateContent xmlns:mc="http://schemas.openxmlformats.org/markup-compatibility/2006">
    <mc:Choice Requires="x15">
      <x15ac:absPath xmlns:x15ac="http://schemas.microsoft.com/office/spreadsheetml/2010/11/ac" url="C:\Users\3213\Desktop\"/>
    </mc:Choice>
  </mc:AlternateContent>
  <bookViews>
    <workbookView xWindow="0" yWindow="0" windowWidth="27435" windowHeight="8820" tabRatio="444"/>
  </bookViews>
  <sheets>
    <sheet name="ESTIMATION PENSION DE RETRAITE" sheetId="4" r:id="rId1"/>
    <sheet name="Feuil1" sheetId="1" r:id="rId2"/>
    <sheet name="Feuil2" sheetId="2" r:id="rId3"/>
    <sheet name="Feuil3" sheetId="3" r:id="rId4"/>
  </sheets>
  <definedNames>
    <definedName name="categories">'ESTIMATION PENSION DE RETRAITE'!$P$3:$P$22</definedName>
    <definedName name="imposable">'ESTIMATION PENSION DE RETRAITE'!$V$4:$V$5</definedName>
    <definedName name="nombre_enfants">'ESTIMATION PENSION DE RETRAITE'!$T$10:$T$14</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10" i="4" l="1"/>
  <c r="R8" i="4"/>
  <c r="R6" i="4"/>
  <c r="R4" i="4"/>
  <c r="J5" i="4" l="1"/>
  <c r="J3" i="4" l="1"/>
  <c r="H5" i="4"/>
  <c r="H6" i="4" l="1"/>
  <c r="I6" i="4" l="1"/>
  <c r="K6" i="4"/>
  <c r="L12" i="4" l="1"/>
  <c r="F8" i="4"/>
  <c r="E8" i="4"/>
  <c r="D8" i="4"/>
  <c r="F3" i="4"/>
  <c r="D3" i="4"/>
  <c r="D12" i="4" l="1"/>
  <c r="S3" i="4" l="1"/>
  <c r="F12" i="4" s="1"/>
  <c r="F10" i="4"/>
  <c r="J10" i="4" l="1"/>
  <c r="J12" i="4" l="1"/>
  <c r="J14" i="4" s="1"/>
  <c r="J16" i="4" s="1"/>
</calcChain>
</file>

<file path=xl/sharedStrings.xml><?xml version="1.0" encoding="utf-8"?>
<sst xmlns="http://schemas.openxmlformats.org/spreadsheetml/2006/main" count="33" uniqueCount="31">
  <si>
    <t>a</t>
  </si>
  <si>
    <t>mois</t>
  </si>
  <si>
    <t>Catégorie</t>
  </si>
  <si>
    <t>imposable :</t>
  </si>
  <si>
    <t>taux</t>
  </si>
  <si>
    <t>OUI</t>
  </si>
  <si>
    <t>NON</t>
  </si>
  <si>
    <t>Bonif enfants :</t>
  </si>
  <si>
    <t>Brut mensuel</t>
  </si>
  <si>
    <t>+</t>
  </si>
  <si>
    <t>−</t>
  </si>
  <si>
    <t>=</t>
  </si>
  <si>
    <t>3</t>
  </si>
  <si>
    <t>Imposable
OUI / NON</t>
  </si>
  <si>
    <t>Bonification
enfants</t>
  </si>
  <si>
    <t xml:space="preserve">Taux </t>
  </si>
  <si>
    <t>Retenues
sociales</t>
  </si>
  <si>
    <t xml:space="preserve">(Brut mens. + Bonif. Enfants) − Retenues  =  Net </t>
  </si>
  <si>
    <t>taux :</t>
  </si>
  <si>
    <r>
      <rPr>
        <b/>
        <sz val="10"/>
        <color theme="0"/>
        <rFont val="Webdings"/>
        <family val="1"/>
        <charset val="2"/>
      </rPr>
      <t>4</t>
    </r>
    <r>
      <rPr>
        <b/>
        <sz val="10"/>
        <color theme="0"/>
        <rFont val="Arial"/>
        <family val="2"/>
      </rPr>
      <t xml:space="preserve">Annuités retenues </t>
    </r>
    <r>
      <rPr>
        <b/>
        <sz val="10"/>
        <color theme="0"/>
        <rFont val="Webdings"/>
        <family val="1"/>
        <charset val="2"/>
      </rPr>
      <t>4</t>
    </r>
  </si>
  <si>
    <r>
      <rPr>
        <b/>
        <sz val="10"/>
        <color theme="0"/>
        <rFont val="Webdings"/>
        <family val="1"/>
        <charset val="2"/>
      </rPr>
      <t>4</t>
    </r>
    <r>
      <rPr>
        <b/>
        <sz val="10"/>
        <color theme="0"/>
        <rFont val="Arial"/>
        <family val="2"/>
      </rPr>
      <t xml:space="preserve">Taux retenu     </t>
    </r>
    <r>
      <rPr>
        <b/>
        <sz val="10"/>
        <color theme="0"/>
        <rFont val="Webdings"/>
        <family val="1"/>
        <charset val="2"/>
      </rPr>
      <t>4</t>
    </r>
  </si>
  <si>
    <t>NET  MENSUEL</t>
  </si>
  <si>
    <t>C. Tournier</t>
  </si>
  <si>
    <t>Vous pouvez modifier le % des retenues (9,10% par défaut)</t>
  </si>
  <si>
    <r>
      <t xml:space="preserve">
</t>
    </r>
    <r>
      <rPr>
        <b/>
        <u/>
        <sz val="11"/>
        <color theme="0"/>
        <rFont val="Arial"/>
        <family val="2"/>
      </rPr>
      <t>RENSEIGNEZ LES CELLULES JAUNES</t>
    </r>
  </si>
  <si>
    <t>Services complémentaires</t>
  </si>
  <si>
    <t>Services + Services compl.</t>
  </si>
  <si>
    <t xml:space="preserve">Total annuités
</t>
  </si>
  <si>
    <t>couleur  
R 0  V 147  B 168</t>
  </si>
  <si>
    <t>Services normaux</t>
  </si>
  <si>
    <t>Problème : Quand le total Années-mois-jours des services normaux est inférieur au total Années-mois-jours des services complémentaires, on applique la règle suivante : on additionne les services normaux et les services complémentaires, on divise par deux et on ajoute les services normaux. Exemple : serv. compl. 1 an + serv. norm. 4 mois = 16 mois. 16 mois divisés par 2 = 8 mois. Et 8 mois + 4 mois (serv. norm.) = 12 mois. Soit 1 annuité donc 2% (car chaque annuité vaut 2%). Par contre, quand les serv. compl. sont inférieurs aux serv. norm. la règle ne s'applique pas. Donc 1/2 annuité vaut 1%. Nota : à partir de 1 an et 3 mois on arrondi toujours à 1,5 an et à 1 an et 9 mois on arrondi à 2 ans.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</si>
</sst>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164" formatCode="#,##0.00\ &quot;€&quot;"/>
    <numFmt numFmtId="165" formatCode="_-* #,##0.00\ [$€-40C]_-;\-* #,##0.00\ [$€-40C]_-;_-* &quot;-&quot;??\ [$€-40C]_-;_-@_-"/>
    <numFmt numFmtId="166" formatCode="0.0"/>
    <numFmt numFmtId="167" formatCode="#,##0.00&quot; &quot;[$€-40C];[Red]&quot;-&quot;#,##0.00&quot; &quot;[$€-40C]"/>
    <numFmt numFmtId="168" formatCode="#,##0.00\ [$€-40C];[Red]#,##0.00\ [$€-40C]"/>
  </numFmts>
  <fonts count="29" x14ac:knownFonts="1">
    <font>
      <sz val="11"/>
      <color theme="1"/>
      <name val="Calibri"/>
      <family val="2"/>
      <scheme val="minor"/>
    </font>
    <font>
      <sz val="11"/>
      <color rgb="FF000000"/>
      <name val="Arial"/>
      <family val="2"/>
    </font>
    <font>
      <sz val="12"/>
      <color rgb="FF000000"/>
      <name val="Arial"/>
      <family val="2"/>
    </font>
    <font>
      <b/>
      <sz val="10"/>
      <color rgb="FFFF0000"/>
      <name val="Arial"/>
      <family val="2"/>
    </font>
    <font>
      <sz val="12"/>
      <color rgb="FFFF0000"/>
      <name val="Arial"/>
      <family val="2"/>
    </font>
    <font>
      <b/>
      <sz val="12"/>
      <color rgb="FF000000"/>
      <name val="Arial"/>
      <family val="2"/>
    </font>
    <font>
      <sz val="12"/>
      <color rgb="FF00B050"/>
      <name val="Arial"/>
      <family val="2"/>
    </font>
    <font>
      <sz val="12"/>
      <name val="Arial"/>
      <family val="2"/>
    </font>
    <font>
      <b/>
      <sz val="11"/>
      <color rgb="FF0000FF"/>
      <name val="Arial"/>
      <family val="2"/>
    </font>
    <font>
      <sz val="12"/>
      <color rgb="FF33CC33"/>
      <name val="Arial"/>
      <family val="2"/>
    </font>
    <font>
      <sz val="11"/>
      <color theme="1"/>
      <name val="Calibri"/>
      <family val="2"/>
      <scheme val="minor"/>
    </font>
    <font>
      <sz val="18"/>
      <color rgb="FF33CC33"/>
      <name val="Webdings"/>
      <family val="1"/>
      <charset val="2"/>
    </font>
    <font>
      <sz val="18"/>
      <color rgb="FFFF0000"/>
      <name val="Webdings"/>
      <family val="1"/>
      <charset val="2"/>
    </font>
    <font>
      <sz val="10"/>
      <color rgb="FF000000"/>
      <name val="Arial"/>
      <family val="2"/>
    </font>
    <font>
      <sz val="9"/>
      <color rgb="FF000000"/>
      <name val="Arial"/>
      <family val="2"/>
    </font>
    <font>
      <b/>
      <sz val="14"/>
      <name val="Arial"/>
      <family val="2"/>
    </font>
    <font>
      <sz val="12"/>
      <color rgb="FFFFFF99"/>
      <name val="Arial"/>
      <family val="2"/>
    </font>
    <font>
      <sz val="10"/>
      <color rgb="FFFFFF99"/>
      <name val="Arial"/>
      <family val="2"/>
    </font>
    <font>
      <b/>
      <u/>
      <sz val="11"/>
      <color theme="0"/>
      <name val="Arial"/>
      <family val="2"/>
    </font>
    <font>
      <b/>
      <sz val="11"/>
      <color rgb="FFFF0000"/>
      <name val="Arial"/>
      <family val="2"/>
    </font>
    <font>
      <sz val="12"/>
      <color theme="0"/>
      <name val="Arial"/>
      <family val="2"/>
    </font>
    <font>
      <sz val="10"/>
      <color theme="0"/>
      <name val="Arial"/>
      <family val="2"/>
    </font>
    <font>
      <b/>
      <sz val="10"/>
      <color theme="0"/>
      <name val="Arial"/>
      <family val="2"/>
    </font>
    <font>
      <b/>
      <sz val="10"/>
      <color theme="0"/>
      <name val="Webdings"/>
      <family val="1"/>
      <charset val="2"/>
    </font>
    <font>
      <b/>
      <sz val="12"/>
      <color theme="0"/>
      <name val="Arial"/>
      <family val="2"/>
    </font>
    <font>
      <b/>
      <u/>
      <sz val="12"/>
      <color theme="0"/>
      <name val="Arial"/>
      <family val="2"/>
    </font>
    <font>
      <sz val="8"/>
      <color theme="0"/>
      <name val="Arial"/>
      <family val="2"/>
    </font>
    <font>
      <sz val="5"/>
      <color rgb="FF000000"/>
      <name val="Arial"/>
      <family val="2"/>
    </font>
    <font>
      <b/>
      <sz val="7"/>
      <color theme="0"/>
      <name val="Arial"/>
      <family val="2"/>
    </font>
  </fonts>
  <fills count="7">
    <fill>
      <patternFill patternType="none"/>
    </fill>
    <fill>
      <patternFill patternType="gray125"/>
    </fill>
    <fill>
      <patternFill patternType="solid">
        <fgColor theme="0"/>
        <bgColor indexed="64"/>
      </patternFill>
    </fill>
    <fill>
      <patternFill patternType="solid">
        <fgColor rgb="FFFFFFCC"/>
        <bgColor indexed="64"/>
      </patternFill>
    </fill>
    <fill>
      <patternFill patternType="solid">
        <fgColor rgb="FFFFFFCC"/>
        <bgColor rgb="FFFFFFCC"/>
      </patternFill>
    </fill>
    <fill>
      <patternFill patternType="solid">
        <fgColor rgb="FF0093A8"/>
        <bgColor indexed="64"/>
      </patternFill>
    </fill>
    <fill>
      <patternFill patternType="solid">
        <fgColor theme="0" tint="-4.9989318521683403E-2"/>
        <bgColor indexed="64"/>
      </patternFill>
    </fill>
  </fills>
  <borders count="17">
    <border>
      <left/>
      <right/>
      <top/>
      <bottom/>
      <diagonal/>
    </border>
    <border>
      <left/>
      <right/>
      <top style="thin">
        <color indexed="64"/>
      </top>
      <bottom/>
      <diagonal/>
    </border>
    <border>
      <left style="thin">
        <color indexed="64"/>
      </left>
      <right/>
      <top/>
      <bottom/>
      <diagonal/>
    </border>
    <border>
      <left/>
      <right style="thin">
        <color indexed="64"/>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3">
    <xf numFmtId="0" fontId="0" fillId="0" borderId="0"/>
    <xf numFmtId="0" fontId="1" fillId="0" borderId="0"/>
    <xf numFmtId="9" fontId="10" fillId="0" borderId="0" applyFont="0" applyFill="0" applyBorder="0" applyAlignment="0" applyProtection="0"/>
  </cellStyleXfs>
  <cellXfs count="88">
    <xf numFmtId="0" fontId="0" fillId="0" borderId="0" xfId="0"/>
    <xf numFmtId="0" fontId="2" fillId="2" borderId="0" xfId="1" applyFont="1" applyFill="1" applyBorder="1"/>
    <xf numFmtId="0" fontId="2" fillId="0" borderId="0" xfId="1" applyFont="1"/>
    <xf numFmtId="0" fontId="2" fillId="0" borderId="0" xfId="1" applyFont="1" applyBorder="1"/>
    <xf numFmtId="0" fontId="2" fillId="0" borderId="4" xfId="1" applyFont="1" applyBorder="1"/>
    <xf numFmtId="164" fontId="3" fillId="0" borderId="4" xfId="0" applyNumberFormat="1" applyFont="1" applyBorder="1" applyAlignment="1" applyProtection="1">
      <alignment horizontal="right"/>
      <protection locked="0"/>
    </xf>
    <xf numFmtId="0" fontId="4" fillId="0" borderId="0" xfId="1" applyFont="1" applyAlignment="1">
      <alignment horizontal="right"/>
    </xf>
    <xf numFmtId="0" fontId="4" fillId="0" borderId="0" xfId="1" applyFont="1"/>
    <xf numFmtId="0" fontId="2" fillId="3" borderId="4" xfId="1" applyFont="1" applyFill="1" applyBorder="1" applyAlignment="1" applyProtection="1">
      <alignment horizontal="center" vertical="center"/>
      <protection locked="0"/>
    </xf>
    <xf numFmtId="0" fontId="2" fillId="4" borderId="5" xfId="1" applyFont="1" applyFill="1" applyBorder="1" applyAlignment="1" applyProtection="1">
      <alignment horizontal="center" vertical="center"/>
      <protection locked="0"/>
    </xf>
    <xf numFmtId="0" fontId="2" fillId="4" borderId="7" xfId="1" applyFont="1" applyFill="1" applyBorder="1" applyAlignment="1" applyProtection="1">
      <alignment horizontal="center" vertical="center"/>
      <protection locked="0"/>
    </xf>
    <xf numFmtId="0" fontId="6" fillId="0" borderId="0" xfId="1" applyFont="1"/>
    <xf numFmtId="0" fontId="2" fillId="0" borderId="0" xfId="1" applyFont="1" applyAlignment="1">
      <alignment horizontal="right"/>
    </xf>
    <xf numFmtId="0" fontId="2" fillId="2" borderId="0" xfId="1" applyFont="1" applyFill="1"/>
    <xf numFmtId="0" fontId="2" fillId="2" borderId="0" xfId="1" applyFont="1" applyFill="1" applyAlignment="1">
      <alignment horizontal="right"/>
    </xf>
    <xf numFmtId="0" fontId="6" fillId="2" borderId="0" xfId="1" applyFont="1" applyFill="1"/>
    <xf numFmtId="0" fontId="4" fillId="2" borderId="0" xfId="1" applyFont="1" applyFill="1"/>
    <xf numFmtId="0" fontId="4" fillId="2" borderId="0" xfId="1" applyFont="1" applyFill="1" applyBorder="1"/>
    <xf numFmtId="9" fontId="4" fillId="2" borderId="0" xfId="1" applyNumberFormat="1" applyFont="1" applyFill="1" applyBorder="1" applyAlignment="1" applyProtection="1">
      <alignment horizontal="center" vertical="center"/>
    </xf>
    <xf numFmtId="0" fontId="2" fillId="0" borderId="0" xfId="1" applyFont="1" applyFill="1" applyAlignment="1">
      <alignment horizontal="center" vertical="center"/>
    </xf>
    <xf numFmtId="0" fontId="2" fillId="5" borderId="0" xfId="1" applyFont="1" applyFill="1" applyBorder="1" applyProtection="1"/>
    <xf numFmtId="165" fontId="5" fillId="5" borderId="0" xfId="1" applyNumberFormat="1" applyFont="1" applyFill="1" applyBorder="1" applyAlignment="1" applyProtection="1">
      <alignment horizontal="center"/>
    </xf>
    <xf numFmtId="0" fontId="13" fillId="0" borderId="0" xfId="1" applyFont="1" applyAlignment="1">
      <alignment wrapText="1"/>
    </xf>
    <xf numFmtId="0" fontId="2" fillId="5" borderId="0" xfId="1" applyFont="1" applyFill="1" applyBorder="1"/>
    <xf numFmtId="0" fontId="2" fillId="5" borderId="12" xfId="1" applyFont="1" applyFill="1" applyBorder="1" applyProtection="1"/>
    <xf numFmtId="0" fontId="2" fillId="5" borderId="0" xfId="1" applyFont="1" applyFill="1" applyBorder="1" applyAlignment="1" applyProtection="1">
      <alignment horizontal="center"/>
    </xf>
    <xf numFmtId="0" fontId="2" fillId="5" borderId="13" xfId="1" applyFont="1" applyFill="1" applyBorder="1" applyProtection="1"/>
    <xf numFmtId="0" fontId="7" fillId="5" borderId="12" xfId="1" applyFont="1" applyFill="1" applyBorder="1" applyAlignment="1" applyProtection="1">
      <alignment horizontal="left" vertical="center"/>
    </xf>
    <xf numFmtId="0" fontId="14" fillId="5" borderId="12" xfId="1" applyFont="1" applyFill="1" applyBorder="1" applyAlignment="1" applyProtection="1">
      <alignment horizontal="left" vertical="center"/>
    </xf>
    <xf numFmtId="0" fontId="2" fillId="5" borderId="12" xfId="1" applyFont="1" applyFill="1" applyBorder="1"/>
    <xf numFmtId="0" fontId="2" fillId="5" borderId="15" xfId="1" applyFont="1" applyFill="1" applyBorder="1"/>
    <xf numFmtId="0" fontId="2" fillId="5" borderId="14" xfId="1" applyFont="1" applyFill="1" applyBorder="1"/>
    <xf numFmtId="0" fontId="2" fillId="5" borderId="6" xfId="1" applyFont="1" applyFill="1" applyBorder="1" applyAlignment="1" applyProtection="1">
      <alignment horizontal="center"/>
    </xf>
    <xf numFmtId="0" fontId="2" fillId="5" borderId="2" xfId="1" applyFont="1" applyFill="1" applyBorder="1" applyAlignment="1" applyProtection="1">
      <alignment horizontal="center"/>
    </xf>
    <xf numFmtId="0" fontId="9" fillId="5" borderId="0" xfId="1" applyFont="1" applyFill="1" applyBorder="1" applyAlignment="1" applyProtection="1">
      <alignment horizontal="center" vertical="center"/>
    </xf>
    <xf numFmtId="0" fontId="4" fillId="5" borderId="0" xfId="1" applyFont="1" applyFill="1" applyBorder="1" applyAlignment="1" applyProtection="1">
      <alignment horizontal="center" vertical="center"/>
    </xf>
    <xf numFmtId="0" fontId="2" fillId="5" borderId="13" xfId="1" applyFont="1" applyFill="1" applyBorder="1"/>
    <xf numFmtId="0" fontId="2" fillId="5" borderId="16" xfId="1" applyFont="1" applyFill="1" applyBorder="1"/>
    <xf numFmtId="167" fontId="2" fillId="5" borderId="0" xfId="1" applyNumberFormat="1" applyFont="1" applyFill="1" applyBorder="1" applyAlignment="1" applyProtection="1">
      <alignment horizontal="left" vertical="center"/>
    </xf>
    <xf numFmtId="49" fontId="11" fillId="5" borderId="0" xfId="1" applyNumberFormat="1" applyFont="1" applyFill="1" applyBorder="1" applyAlignment="1" applyProtection="1">
      <alignment horizontal="center" vertical="center"/>
    </xf>
    <xf numFmtId="49" fontId="12" fillId="5" borderId="0" xfId="1" applyNumberFormat="1" applyFont="1" applyFill="1" applyBorder="1" applyAlignment="1" applyProtection="1">
      <alignment horizontal="center" vertical="center"/>
    </xf>
    <xf numFmtId="167" fontId="5" fillId="5" borderId="0" xfId="1" applyNumberFormat="1" applyFont="1" applyFill="1" applyBorder="1" applyAlignment="1" applyProtection="1">
      <alignment horizontal="left" vertical="center"/>
    </xf>
    <xf numFmtId="0" fontId="2" fillId="5" borderId="1" xfId="1" applyFont="1" applyFill="1" applyBorder="1"/>
    <xf numFmtId="0" fontId="16" fillId="5" borderId="0" xfId="1" applyFont="1" applyFill="1" applyBorder="1" applyProtection="1"/>
    <xf numFmtId="0" fontId="16" fillId="5" borderId="0" xfId="1" applyFont="1" applyFill="1" applyBorder="1" applyAlignment="1" applyProtection="1">
      <alignment horizontal="center"/>
    </xf>
    <xf numFmtId="0" fontId="2" fillId="5" borderId="0" xfId="1" applyFont="1" applyFill="1"/>
    <xf numFmtId="165" fontId="17" fillId="5" borderId="0" xfId="1" applyNumberFormat="1" applyFont="1" applyFill="1" applyBorder="1" applyAlignment="1" applyProtection="1">
      <alignment horizontal="center" vertical="top"/>
    </xf>
    <xf numFmtId="0" fontId="2" fillId="6" borderId="4" xfId="1" applyFont="1" applyFill="1" applyBorder="1" applyAlignment="1" applyProtection="1">
      <alignment horizontal="center" vertical="center"/>
    </xf>
    <xf numFmtId="166" fontId="7" fillId="6" borderId="4" xfId="1" applyNumberFormat="1" applyFont="1" applyFill="1" applyBorder="1" applyAlignment="1" applyProtection="1">
      <alignment horizontal="center" vertical="center"/>
    </xf>
    <xf numFmtId="166" fontId="2" fillId="6" borderId="4" xfId="1" applyNumberFormat="1" applyFont="1" applyFill="1" applyBorder="1" applyAlignment="1" applyProtection="1">
      <alignment horizontal="center" vertical="center"/>
    </xf>
    <xf numFmtId="167" fontId="15" fillId="6" borderId="8" xfId="1" applyNumberFormat="1" applyFont="1" applyFill="1" applyBorder="1" applyAlignment="1" applyProtection="1">
      <alignment horizontal="right" vertical="center"/>
    </xf>
    <xf numFmtId="167" fontId="4" fillId="6" borderId="4" xfId="1" applyNumberFormat="1" applyFont="1" applyFill="1" applyBorder="1" applyAlignment="1" applyProtection="1">
      <alignment horizontal="right" vertical="center"/>
    </xf>
    <xf numFmtId="167" fontId="2" fillId="6" borderId="4" xfId="1" applyNumberFormat="1" applyFont="1" applyFill="1" applyBorder="1" applyAlignment="1" applyProtection="1">
      <alignment horizontal="right" vertical="center"/>
    </xf>
    <xf numFmtId="0" fontId="20" fillId="5" borderId="12" xfId="1" applyFont="1" applyFill="1" applyBorder="1" applyProtection="1"/>
    <xf numFmtId="0" fontId="20" fillId="5" borderId="0" xfId="1" applyFont="1" applyFill="1" applyBorder="1" applyProtection="1"/>
    <xf numFmtId="0" fontId="22" fillId="5" borderId="0" xfId="1" quotePrefix="1" applyFont="1" applyFill="1" applyBorder="1" applyAlignment="1">
      <alignment horizontal="left" vertical="center" wrapText="1"/>
    </xf>
    <xf numFmtId="165" fontId="21" fillId="5" borderId="0" xfId="1" applyNumberFormat="1" applyFont="1" applyFill="1" applyBorder="1" applyAlignment="1" applyProtection="1">
      <alignment horizontal="center" vertical="top"/>
    </xf>
    <xf numFmtId="165" fontId="24" fillId="5" borderId="0" xfId="1" applyNumberFormat="1" applyFont="1" applyFill="1" applyBorder="1" applyAlignment="1" applyProtection="1">
      <alignment horizontal="center"/>
    </xf>
    <xf numFmtId="0" fontId="20" fillId="5" borderId="0" xfId="1" applyFont="1" applyFill="1" applyBorder="1"/>
    <xf numFmtId="0" fontId="26" fillId="5" borderId="0" xfId="1" applyFont="1" applyFill="1" applyBorder="1" applyAlignment="1" applyProtection="1">
      <alignment vertical="center"/>
    </xf>
    <xf numFmtId="167" fontId="24" fillId="5" borderId="0" xfId="1" applyNumberFormat="1" applyFont="1" applyFill="1" applyBorder="1" applyAlignment="1" applyProtection="1">
      <alignment horizontal="center" vertical="center"/>
    </xf>
    <xf numFmtId="0" fontId="24" fillId="5" borderId="0" xfId="1" applyFont="1" applyFill="1" applyBorder="1" applyAlignment="1" applyProtection="1">
      <alignment horizontal="center"/>
    </xf>
    <xf numFmtId="0" fontId="24" fillId="5" borderId="0" xfId="1" applyFont="1" applyFill="1" applyBorder="1" applyProtection="1"/>
    <xf numFmtId="0" fontId="24" fillId="5" borderId="0" xfId="1" applyFont="1" applyFill="1" applyBorder="1" applyAlignment="1" applyProtection="1">
      <alignment horizontal="center" wrapText="1"/>
    </xf>
    <xf numFmtId="0" fontId="24" fillId="5" borderId="0" xfId="1" applyFont="1" applyFill="1" applyBorder="1" applyAlignment="1" applyProtection="1">
      <alignment horizontal="right" vertical="center"/>
    </xf>
    <xf numFmtId="165" fontId="20" fillId="5" borderId="0" xfId="1" applyNumberFormat="1" applyFont="1" applyFill="1" applyBorder="1" applyAlignment="1" applyProtection="1">
      <alignment vertical="center"/>
    </xf>
    <xf numFmtId="10" fontId="4" fillId="3" borderId="4" xfId="1" applyNumberFormat="1" applyFont="1" applyFill="1" applyBorder="1" applyAlignment="1" applyProtection="1">
      <alignment horizontal="center" vertical="center"/>
      <protection locked="0"/>
    </xf>
    <xf numFmtId="10" fontId="9" fillId="6" borderId="4" xfId="1" applyNumberFormat="1" applyFont="1" applyFill="1" applyBorder="1" applyAlignment="1" applyProtection="1">
      <alignment horizontal="center" vertical="center"/>
    </xf>
    <xf numFmtId="10" fontId="20" fillId="5" borderId="0" xfId="1" applyNumberFormat="1" applyFont="1" applyFill="1" applyBorder="1" applyAlignment="1" applyProtection="1">
      <alignment horizontal="center" vertical="center"/>
    </xf>
    <xf numFmtId="10" fontId="2" fillId="6" borderId="4" xfId="2" applyNumberFormat="1" applyFont="1" applyFill="1" applyBorder="1" applyAlignment="1">
      <alignment horizontal="center" vertical="center"/>
    </xf>
    <xf numFmtId="10" fontId="2" fillId="6" borderId="4" xfId="1" applyNumberFormat="1" applyFont="1" applyFill="1" applyBorder="1" applyAlignment="1" applyProtection="1">
      <alignment horizontal="center" vertical="center"/>
    </xf>
    <xf numFmtId="168" fontId="9" fillId="6" borderId="4" xfId="1" applyNumberFormat="1" applyFont="1" applyFill="1" applyBorder="1" applyAlignment="1" applyProtection="1">
      <alignment horizontal="right" vertical="center"/>
    </xf>
    <xf numFmtId="0" fontId="27" fillId="2" borderId="10" xfId="1" applyFont="1" applyFill="1" applyBorder="1" applyAlignment="1">
      <alignment horizontal="right" vertical="top"/>
    </xf>
    <xf numFmtId="0" fontId="24" fillId="5" borderId="0" xfId="1" applyFont="1" applyFill="1" applyBorder="1" applyAlignment="1" applyProtection="1">
      <alignment horizontal="right" vertical="center" wrapText="1"/>
    </xf>
    <xf numFmtId="0" fontId="24" fillId="5" borderId="3" xfId="1" applyFont="1" applyFill="1" applyBorder="1" applyAlignment="1" applyProtection="1">
      <alignment horizontal="right" vertical="center" wrapText="1"/>
    </xf>
    <xf numFmtId="0" fontId="25" fillId="5" borderId="0" xfId="1" applyFont="1" applyFill="1" applyBorder="1" applyAlignment="1" applyProtection="1">
      <alignment horizontal="right" vertical="center"/>
    </xf>
    <xf numFmtId="0" fontId="25" fillId="5" borderId="3" xfId="1" applyFont="1" applyFill="1" applyBorder="1" applyAlignment="1" applyProtection="1">
      <alignment horizontal="right" vertical="center"/>
    </xf>
    <xf numFmtId="0" fontId="24" fillId="5" borderId="12" xfId="1" applyFont="1" applyFill="1" applyBorder="1" applyAlignment="1" applyProtection="1">
      <alignment horizontal="right" vertical="center" wrapText="1"/>
    </xf>
    <xf numFmtId="0" fontId="28" fillId="5" borderId="0" xfId="1" applyFont="1" applyFill="1" applyBorder="1" applyAlignment="1" applyProtection="1">
      <alignment horizontal="center" vertical="top" wrapText="1"/>
    </xf>
    <xf numFmtId="0" fontId="4" fillId="2" borderId="0" xfId="1" applyFont="1" applyFill="1" applyAlignment="1">
      <alignment horizontal="center" vertical="center" wrapText="1"/>
    </xf>
    <xf numFmtId="0" fontId="19" fillId="5" borderId="9" xfId="1" applyFont="1" applyFill="1" applyBorder="1" applyAlignment="1" applyProtection="1">
      <alignment horizontal="center" vertical="top" wrapText="1"/>
    </xf>
    <xf numFmtId="0" fontId="19" fillId="5" borderId="10" xfId="1" applyFont="1" applyFill="1" applyBorder="1" applyAlignment="1" applyProtection="1">
      <alignment horizontal="center" vertical="top"/>
    </xf>
    <xf numFmtId="0" fontId="19" fillId="5" borderId="11" xfId="1" applyFont="1" applyFill="1" applyBorder="1" applyAlignment="1" applyProtection="1">
      <alignment horizontal="center" vertical="top"/>
    </xf>
    <xf numFmtId="0" fontId="24" fillId="5" borderId="0" xfId="1" applyFont="1" applyFill="1" applyBorder="1" applyAlignment="1" applyProtection="1">
      <alignment horizontal="right" vertical="center"/>
    </xf>
    <xf numFmtId="0" fontId="24" fillId="5" borderId="3" xfId="1" applyFont="1" applyFill="1" applyBorder="1" applyAlignment="1" applyProtection="1">
      <alignment horizontal="right" vertical="center"/>
    </xf>
    <xf numFmtId="0" fontId="2" fillId="2" borderId="4" xfId="1" applyFont="1" applyFill="1" applyBorder="1"/>
    <xf numFmtId="0" fontId="2" fillId="2" borderId="4" xfId="1" applyFont="1" applyFill="1" applyBorder="1" applyAlignment="1">
      <alignment horizontal="right"/>
    </xf>
    <xf numFmtId="0" fontId="6" fillId="2" borderId="4" xfId="1" applyFont="1" applyFill="1" applyBorder="1"/>
  </cellXfs>
  <cellStyles count="3">
    <cellStyle name="Normal" xfId="0" builtinId="0"/>
    <cellStyle name="Normal 4" xfId="1"/>
    <cellStyle name="Pourcentage" xfId="2" builtinId="5"/>
  </cellStyles>
  <dxfs count="0"/>
  <tableStyles count="0" defaultTableStyle="TableStyleMedium2" defaultPivotStyle="PivotStyleLight16"/>
  <colors>
    <mruColors>
      <color rgb="FF0093A8"/>
      <color rgb="FF38839A"/>
      <color rgb="FF36849C"/>
      <color rgb="FF3C8196"/>
      <color rgb="FF2D88A5"/>
      <color rgb="FF3286A0"/>
      <color rgb="FF2F7D95"/>
      <color rgb="FF3690AC"/>
      <color rgb="FF3A96A8"/>
      <color rgb="FF69A1B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0</xdr:colOff>
          <xdr:row>18</xdr:row>
          <xdr:rowOff>180975</xdr:rowOff>
        </xdr:from>
        <xdr:to>
          <xdr:col>12</xdr:col>
          <xdr:colOff>19050</xdr:colOff>
          <xdr:row>21</xdr:row>
          <xdr:rowOff>123825</xdr:rowOff>
        </xdr:to>
        <xdr:sp macro="" textlink="">
          <xdr:nvSpPr>
            <xdr:cNvPr id="1032" name="Button 8" hidden="1">
              <a:extLst>
                <a:ext uri="{63B3BB69-23CF-44E3-9099-C40C66FF867C}">
                  <a14:compatExt spid="_x0000_s103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Arial"/>
                  <a:cs typeface="Arial"/>
                </a:rPr>
                <a:t>Remise à zéro calculs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1543050</xdr:colOff>
          <xdr:row>13</xdr:row>
          <xdr:rowOff>295275</xdr:rowOff>
        </xdr:from>
        <xdr:to>
          <xdr:col>3</xdr:col>
          <xdr:colOff>428625</xdr:colOff>
          <xdr:row>15</xdr:row>
          <xdr:rowOff>180975</xdr:rowOff>
        </xdr:to>
        <xdr:sp macro="" textlink="">
          <xdr:nvSpPr>
            <xdr:cNvPr id="1049" name="Button 25" hidden="1">
              <a:extLst>
                <a:ext uri="{63B3BB69-23CF-44E3-9099-C40C66FF867C}">
                  <a14:compatExt spid="_x0000_s104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Arial"/>
                  <a:cs typeface="Arial"/>
                </a:rPr>
                <a:t>Exemple 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647700</xdr:colOff>
          <xdr:row>13</xdr:row>
          <xdr:rowOff>304800</xdr:rowOff>
        </xdr:from>
        <xdr:to>
          <xdr:col>5</xdr:col>
          <xdr:colOff>66675</xdr:colOff>
          <xdr:row>15</xdr:row>
          <xdr:rowOff>190500</xdr:rowOff>
        </xdr:to>
        <xdr:sp macro="" textlink="">
          <xdr:nvSpPr>
            <xdr:cNvPr id="1052" name="Button 28" hidden="1">
              <a:extLst>
                <a:ext uri="{63B3BB69-23CF-44E3-9099-C40C66FF867C}">
                  <a14:compatExt spid="_x0000_s105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Arial"/>
                  <a:cs typeface="Arial"/>
                </a:rPr>
                <a:t>Exemple 4</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447675</xdr:colOff>
          <xdr:row>13</xdr:row>
          <xdr:rowOff>295275</xdr:rowOff>
        </xdr:from>
        <xdr:to>
          <xdr:col>2</xdr:col>
          <xdr:colOff>1352550</xdr:colOff>
          <xdr:row>15</xdr:row>
          <xdr:rowOff>180975</xdr:rowOff>
        </xdr:to>
        <xdr:sp macro="" textlink="">
          <xdr:nvSpPr>
            <xdr:cNvPr id="1053" name="Button 29" hidden="1">
              <a:extLst>
                <a:ext uri="{63B3BB69-23CF-44E3-9099-C40C66FF867C}">
                  <a14:compatExt spid="_x0000_s105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Arial"/>
                  <a:cs typeface="Arial"/>
                </a:rPr>
                <a:t>Exemple 2</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209550</xdr:colOff>
          <xdr:row>13</xdr:row>
          <xdr:rowOff>304800</xdr:rowOff>
        </xdr:from>
        <xdr:to>
          <xdr:col>2</xdr:col>
          <xdr:colOff>228600</xdr:colOff>
          <xdr:row>15</xdr:row>
          <xdr:rowOff>190500</xdr:rowOff>
        </xdr:to>
        <xdr:sp macro="" textlink="">
          <xdr:nvSpPr>
            <xdr:cNvPr id="1054" name="Button 30" hidden="1">
              <a:extLst>
                <a:ext uri="{63B3BB69-23CF-44E3-9099-C40C66FF867C}">
                  <a14:compatExt spid="_x0000_s105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Arial"/>
                  <a:cs typeface="Arial"/>
                </a:rPr>
                <a:t>Exemple 1</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7" tint="0.79998168889431442"/>
    <pageSetUpPr fitToPage="1"/>
  </sheetPr>
  <dimension ref="A1:AL78"/>
  <sheetViews>
    <sheetView tabSelected="1" zoomScale="115" zoomScaleNormal="115" workbookViewId="0">
      <selection activeCell="D4" sqref="D4"/>
    </sheetView>
  </sheetViews>
  <sheetFormatPr baseColWidth="10" defaultRowHeight="15" x14ac:dyDescent="0.2"/>
  <cols>
    <col min="1" max="1" width="1.5703125" style="2" customWidth="1"/>
    <col min="2" max="2" width="13.5703125" style="2" customWidth="1"/>
    <col min="3" max="3" width="30.28515625" style="2" customWidth="1"/>
    <col min="4" max="5" width="11.140625" style="2" customWidth="1"/>
    <col min="6" max="6" width="9.85546875" style="2" customWidth="1"/>
    <col min="7" max="7" width="2.7109375" style="2" customWidth="1"/>
    <col min="8" max="8" width="17.140625" style="2" customWidth="1"/>
    <col min="9" max="9" width="3.140625" style="2" customWidth="1"/>
    <col min="10" max="10" width="16.7109375" style="2" customWidth="1"/>
    <col min="11" max="11" width="2.7109375" style="2" customWidth="1"/>
    <col min="12" max="12" width="14.28515625" style="2" customWidth="1"/>
    <col min="13" max="13" width="2.42578125" style="2" customWidth="1"/>
    <col min="14" max="14" width="3.42578125" style="2" customWidth="1"/>
    <col min="15" max="15" width="12.28515625" style="2" hidden="1" customWidth="1"/>
    <col min="16" max="16" width="6.28515625" style="2" hidden="1" customWidth="1"/>
    <col min="17" max="17" width="13.42578125" style="2" hidden="1" customWidth="1"/>
    <col min="18" max="18" width="12.28515625" style="2" hidden="1" customWidth="1"/>
    <col min="19" max="19" width="9.28515625" style="2" hidden="1" customWidth="1"/>
    <col min="20" max="20" width="8.42578125" style="2" hidden="1" customWidth="1"/>
    <col min="21" max="21" width="6.5703125" style="2" hidden="1" customWidth="1"/>
    <col min="22" max="22" width="12.28515625" style="2" hidden="1" customWidth="1"/>
    <col min="23" max="23" width="12.5703125" style="2" hidden="1" customWidth="1"/>
    <col min="24" max="24" width="11.42578125" style="2" hidden="1" customWidth="1"/>
    <col min="25" max="25" width="12.5703125" style="2" hidden="1" customWidth="1"/>
    <col min="26" max="26" width="1.42578125" style="2" customWidth="1"/>
    <col min="27" max="27" width="11.42578125" style="7"/>
    <col min="28" max="16384" width="11.42578125" style="2"/>
  </cols>
  <sheetData>
    <row r="1" spans="1:38" ht="4.5" customHeight="1" thickBot="1" x14ac:dyDescent="0.25">
      <c r="A1" s="13"/>
      <c r="B1" s="13"/>
      <c r="C1" s="13"/>
      <c r="D1" s="13"/>
      <c r="E1" s="13"/>
      <c r="F1" s="13"/>
      <c r="G1" s="13"/>
      <c r="H1" s="13"/>
      <c r="I1" s="13"/>
      <c r="J1" s="13"/>
      <c r="K1" s="13"/>
      <c r="L1" s="13"/>
      <c r="M1" s="13"/>
      <c r="N1" s="13"/>
      <c r="O1" s="13"/>
      <c r="P1" s="13"/>
      <c r="Q1" s="13"/>
      <c r="R1" s="13"/>
      <c r="S1" s="13"/>
      <c r="T1" s="13"/>
      <c r="U1" s="13"/>
      <c r="V1" s="13"/>
      <c r="W1" s="13"/>
      <c r="X1" s="13"/>
      <c r="Y1" s="13"/>
      <c r="Z1" s="13"/>
      <c r="AA1" s="16"/>
      <c r="AB1" s="13"/>
      <c r="AC1" s="13"/>
      <c r="AD1" s="13"/>
      <c r="AE1" s="13"/>
      <c r="AF1" s="13"/>
      <c r="AG1" s="13"/>
      <c r="AH1" s="13"/>
      <c r="AI1" s="13"/>
      <c r="AJ1" s="13"/>
      <c r="AK1" s="13"/>
      <c r="AL1" s="13"/>
    </row>
    <row r="2" spans="1:38" ht="49.5" customHeight="1" x14ac:dyDescent="0.2">
      <c r="A2" s="13"/>
      <c r="B2" s="80" t="s">
        <v>24</v>
      </c>
      <c r="C2" s="81"/>
      <c r="D2" s="81"/>
      <c r="E2" s="81"/>
      <c r="F2" s="81"/>
      <c r="G2" s="81"/>
      <c r="H2" s="81"/>
      <c r="I2" s="81"/>
      <c r="J2" s="81"/>
      <c r="K2" s="81"/>
      <c r="L2" s="81"/>
      <c r="M2" s="81"/>
      <c r="N2" s="82"/>
      <c r="O2" s="1"/>
      <c r="Q2" s="22" t="s">
        <v>28</v>
      </c>
      <c r="S2" s="16" t="s">
        <v>18</v>
      </c>
      <c r="Z2" s="13"/>
      <c r="AA2" s="79" t="s">
        <v>30</v>
      </c>
      <c r="AB2" s="79"/>
      <c r="AC2" s="79"/>
      <c r="AD2" s="79"/>
      <c r="AE2" s="79"/>
      <c r="AF2" s="79"/>
      <c r="AG2" s="79"/>
      <c r="AH2" s="13"/>
      <c r="AI2" s="13"/>
      <c r="AJ2" s="13"/>
      <c r="AK2" s="13"/>
      <c r="AL2" s="13"/>
    </row>
    <row r="3" spans="1:38" ht="32.25" customHeight="1" x14ac:dyDescent="0.25">
      <c r="A3" s="13"/>
      <c r="B3" s="24"/>
      <c r="C3" s="20"/>
      <c r="D3" s="61" t="str">
        <f>IF(D4&lt;2,"Année","Années")</f>
        <v>Année</v>
      </c>
      <c r="E3" s="61" t="s">
        <v>1</v>
      </c>
      <c r="F3" s="61" t="str">
        <f>IF(F4&lt;2,"Jour","Jours")</f>
        <v>Jour</v>
      </c>
      <c r="G3" s="62"/>
      <c r="H3" s="61" t="s">
        <v>2</v>
      </c>
      <c r="I3" s="61"/>
      <c r="J3" s="63" t="str">
        <f>IF(J4&lt;2,"Nombre d'enfant","Nombre d'enfants"
)</f>
        <v>Nombre d'enfant</v>
      </c>
      <c r="K3" s="61"/>
      <c r="L3" s="63" t="s">
        <v>13</v>
      </c>
      <c r="M3" s="25"/>
      <c r="N3" s="26"/>
      <c r="O3" s="3" t="s">
        <v>2</v>
      </c>
      <c r="P3" s="4">
        <v>1</v>
      </c>
      <c r="Q3" s="5">
        <v>12857.21</v>
      </c>
      <c r="R3" s="6"/>
      <c r="S3" s="18">
        <f>(MIN(D10*2,75))</f>
        <v>3</v>
      </c>
      <c r="V3" s="2" t="s">
        <v>3</v>
      </c>
      <c r="W3" s="2" t="s">
        <v>4</v>
      </c>
      <c r="Y3" s="2">
        <v>1</v>
      </c>
      <c r="Z3" s="13"/>
      <c r="AA3" s="79"/>
      <c r="AB3" s="79"/>
      <c r="AC3" s="79"/>
      <c r="AD3" s="79"/>
      <c r="AE3" s="79"/>
      <c r="AF3" s="79"/>
      <c r="AG3" s="79"/>
      <c r="AH3" s="13"/>
      <c r="AI3" s="13"/>
      <c r="AJ3" s="13"/>
      <c r="AK3" s="13"/>
      <c r="AL3" s="13"/>
    </row>
    <row r="4" spans="1:38" ht="22.5" customHeight="1" x14ac:dyDescent="0.2">
      <c r="A4" s="13"/>
      <c r="B4" s="77" t="s">
        <v>29</v>
      </c>
      <c r="C4" s="74"/>
      <c r="D4" s="8"/>
      <c r="E4" s="8">
        <v>4</v>
      </c>
      <c r="F4" s="8">
        <v>0</v>
      </c>
      <c r="G4" s="20"/>
      <c r="H4" s="9"/>
      <c r="I4" s="32"/>
      <c r="J4" s="8"/>
      <c r="K4" s="32"/>
      <c r="L4" s="10"/>
      <c r="M4" s="33"/>
      <c r="N4" s="26"/>
      <c r="O4" s="3"/>
      <c r="P4" s="4">
        <v>2</v>
      </c>
      <c r="Q4" s="5">
        <v>15991.09</v>
      </c>
      <c r="R4" s="2">
        <f>D4*360+E4*30+F4</f>
        <v>120</v>
      </c>
      <c r="S4" s="19"/>
      <c r="V4" s="2" t="s">
        <v>5</v>
      </c>
      <c r="W4" s="2">
        <v>1</v>
      </c>
      <c r="Y4" s="2">
        <v>1.5</v>
      </c>
      <c r="Z4" s="13"/>
      <c r="AA4" s="79"/>
      <c r="AB4" s="79"/>
      <c r="AC4" s="79"/>
      <c r="AD4" s="79"/>
      <c r="AE4" s="79"/>
      <c r="AF4" s="79"/>
      <c r="AG4" s="79"/>
      <c r="AH4" s="13"/>
      <c r="AI4" s="13"/>
      <c r="AJ4" s="13"/>
      <c r="AK4" s="13"/>
      <c r="AL4" s="13"/>
    </row>
    <row r="5" spans="1:38" ht="12.75" customHeight="1" x14ac:dyDescent="0.2">
      <c r="A5" s="13"/>
      <c r="B5" s="53"/>
      <c r="C5" s="54"/>
      <c r="D5" s="20"/>
      <c r="E5" s="20"/>
      <c r="F5" s="20"/>
      <c r="G5" s="20"/>
      <c r="H5" s="65" t="str">
        <f>IF(H4="","",(INDEX(Q3:Q22,H4,1)))</f>
        <v/>
      </c>
      <c r="I5" s="54"/>
      <c r="J5" s="68" t="str">
        <f>IF(J4&lt;2,"0,00%",IF(J4=2,"2 enfants = 5%",IF(J4=3,"3 enfants = 10%",IF(J4=4,"4 enfants = 15%",IF(J4&gt;4,"4 enfants et + = 15%",IF(J4="",""))))))</f>
        <v>0,00%</v>
      </c>
      <c r="K5" s="44"/>
      <c r="L5" s="43"/>
      <c r="M5" s="25"/>
      <c r="N5" s="26"/>
      <c r="O5" s="3"/>
      <c r="P5" s="4">
        <v>3</v>
      </c>
      <c r="Q5" s="5">
        <v>19124.259999999998</v>
      </c>
      <c r="V5" s="2" t="s">
        <v>6</v>
      </c>
      <c r="W5" s="2">
        <v>2</v>
      </c>
      <c r="Y5" s="2">
        <v>2</v>
      </c>
      <c r="Z5" s="13"/>
      <c r="AA5" s="79"/>
      <c r="AB5" s="79"/>
      <c r="AC5" s="79"/>
      <c r="AD5" s="79"/>
      <c r="AE5" s="79"/>
      <c r="AF5" s="79"/>
      <c r="AG5" s="79"/>
      <c r="AH5" s="13"/>
      <c r="AI5" s="13"/>
      <c r="AJ5" s="13"/>
      <c r="AK5" s="13"/>
      <c r="AL5" s="13"/>
    </row>
    <row r="6" spans="1:38" ht="21" customHeight="1" x14ac:dyDescent="0.2">
      <c r="A6" s="13"/>
      <c r="B6" s="77" t="s">
        <v>25</v>
      </c>
      <c r="C6" s="74"/>
      <c r="D6" s="8">
        <v>1</v>
      </c>
      <c r="E6" s="8"/>
      <c r="F6" s="8"/>
      <c r="G6" s="20"/>
      <c r="H6" s="56" t="str">
        <f>IF(H4="","","(Montant annuel brut)")</f>
        <v/>
      </c>
      <c r="I6" s="56" t="str">
        <f t="shared" ref="I6:K6" si="0">IF(I4="","","(Montant annuel brut)")</f>
        <v/>
      </c>
      <c r="J6" s="46"/>
      <c r="K6" s="46" t="str">
        <f t="shared" si="0"/>
        <v/>
      </c>
      <c r="L6" s="46"/>
      <c r="M6" s="25"/>
      <c r="N6" s="26"/>
      <c r="O6" s="3"/>
      <c r="P6" s="4">
        <v>4</v>
      </c>
      <c r="Q6" s="5">
        <v>21096.35</v>
      </c>
      <c r="R6" s="2">
        <f t="shared" ref="R5:R6" si="1">D6*360+E6*30+F6</f>
        <v>360</v>
      </c>
      <c r="W6" s="2">
        <v>3</v>
      </c>
      <c r="Y6" s="2">
        <v>2.5</v>
      </c>
      <c r="Z6" s="13"/>
      <c r="AA6" s="79"/>
      <c r="AB6" s="79"/>
      <c r="AC6" s="79"/>
      <c r="AD6" s="79"/>
      <c r="AE6" s="79"/>
      <c r="AF6" s="79"/>
      <c r="AG6" s="79"/>
      <c r="AH6" s="13"/>
      <c r="AI6" s="13"/>
      <c r="AJ6" s="13"/>
      <c r="AK6" s="13"/>
      <c r="AL6" s="13"/>
    </row>
    <row r="7" spans="1:38" ht="8.1" customHeight="1" x14ac:dyDescent="0.25">
      <c r="A7" s="13"/>
      <c r="B7" s="53"/>
      <c r="C7" s="54"/>
      <c r="D7" s="20"/>
      <c r="E7" s="20"/>
      <c r="F7" s="20"/>
      <c r="G7" s="20"/>
      <c r="H7" s="57"/>
      <c r="I7" s="57"/>
      <c r="J7" s="21"/>
      <c r="K7" s="21"/>
      <c r="L7" s="21"/>
      <c r="M7" s="25"/>
      <c r="N7" s="26"/>
      <c r="O7" s="3"/>
      <c r="P7" s="4">
        <v>5</v>
      </c>
      <c r="Q7" s="5">
        <v>22515.51</v>
      </c>
      <c r="W7" s="2">
        <v>4</v>
      </c>
      <c r="Y7" s="2">
        <v>3</v>
      </c>
      <c r="Z7" s="13"/>
      <c r="AA7" s="79"/>
      <c r="AB7" s="79"/>
      <c r="AC7" s="79"/>
      <c r="AD7" s="79"/>
      <c r="AE7" s="79"/>
      <c r="AF7" s="79"/>
      <c r="AG7" s="79"/>
      <c r="AH7" s="13"/>
      <c r="AI7" s="13"/>
      <c r="AJ7" s="13"/>
      <c r="AK7" s="13"/>
      <c r="AL7" s="13"/>
    </row>
    <row r="8" spans="1:38" ht="35.25" customHeight="1" x14ac:dyDescent="0.2">
      <c r="A8" s="13"/>
      <c r="B8" s="77" t="s">
        <v>26</v>
      </c>
      <c r="C8" s="74"/>
      <c r="D8" s="47">
        <f>D4+D6+INT((E4+E6+INT((F4+F6)/30))/12)</f>
        <v>1</v>
      </c>
      <c r="E8" s="47">
        <f>MOD(E4+E6+INT((F4+F6)/30),12)</f>
        <v>4</v>
      </c>
      <c r="F8" s="47">
        <f>MOD(F4+F6,30)</f>
        <v>0</v>
      </c>
      <c r="G8" s="20"/>
      <c r="H8" s="54"/>
      <c r="I8" s="54"/>
      <c r="J8" s="20"/>
      <c r="K8" s="20"/>
      <c r="L8" s="20"/>
      <c r="M8" s="20"/>
      <c r="N8" s="26"/>
      <c r="O8" s="3"/>
      <c r="P8" s="4">
        <v>6</v>
      </c>
      <c r="Q8" s="5">
        <v>23296.959999999999</v>
      </c>
      <c r="R8" s="2">
        <f>IF(R6&gt;R4,(R6+R4)/2)+R4</f>
        <v>360</v>
      </c>
      <c r="W8" s="2">
        <v>5</v>
      </c>
      <c r="Y8" s="2">
        <v>3.5</v>
      </c>
      <c r="Z8" s="13"/>
      <c r="AA8" s="79"/>
      <c r="AB8" s="79"/>
      <c r="AC8" s="79"/>
      <c r="AD8" s="79"/>
      <c r="AE8" s="79"/>
      <c r="AF8" s="79"/>
      <c r="AG8" s="79"/>
      <c r="AH8" s="13"/>
      <c r="AI8" s="13"/>
      <c r="AJ8" s="13"/>
      <c r="AK8" s="13"/>
      <c r="AL8" s="13"/>
    </row>
    <row r="9" spans="1:38" ht="8.1" customHeight="1" x14ac:dyDescent="0.2">
      <c r="A9" s="13"/>
      <c r="B9" s="53"/>
      <c r="C9" s="54"/>
      <c r="D9" s="20"/>
      <c r="E9" s="20"/>
      <c r="F9" s="20"/>
      <c r="G9" s="20"/>
      <c r="H9" s="54"/>
      <c r="I9" s="54"/>
      <c r="J9" s="20"/>
      <c r="K9" s="20"/>
      <c r="L9" s="20"/>
      <c r="M9" s="20"/>
      <c r="N9" s="26"/>
      <c r="O9" s="3"/>
      <c r="P9" s="4">
        <v>7</v>
      </c>
      <c r="Q9" s="5">
        <v>24743.54</v>
      </c>
      <c r="T9" s="11" t="s">
        <v>7</v>
      </c>
      <c r="W9" s="2">
        <v>6</v>
      </c>
      <c r="Y9" s="2">
        <v>4</v>
      </c>
      <c r="Z9" s="13"/>
      <c r="AA9" s="79"/>
      <c r="AB9" s="79"/>
      <c r="AC9" s="79"/>
      <c r="AD9" s="79"/>
      <c r="AE9" s="79"/>
      <c r="AF9" s="79"/>
      <c r="AG9" s="79"/>
      <c r="AH9" s="13"/>
      <c r="AI9" s="13"/>
      <c r="AJ9" s="13"/>
      <c r="AK9" s="13"/>
      <c r="AL9" s="13"/>
    </row>
    <row r="10" spans="1:38" ht="34.5" customHeight="1" x14ac:dyDescent="0.2">
      <c r="A10" s="13"/>
      <c r="B10" s="77" t="s">
        <v>27</v>
      </c>
      <c r="C10" s="74"/>
      <c r="D10" s="48">
        <f>D8+0.5*(E8&gt;2)+0.5*(E8&gt;8)</f>
        <v>1.5</v>
      </c>
      <c r="E10" s="55" t="s">
        <v>19</v>
      </c>
      <c r="F10" s="49">
        <f>IF(D10&gt;37.5,"37,5",D10)</f>
        <v>1.5</v>
      </c>
      <c r="G10" s="20"/>
      <c r="H10" s="83" t="s">
        <v>8</v>
      </c>
      <c r="I10" s="84"/>
      <c r="J10" s="52" t="str">
        <f>IF(H4="","0",((INDEX(Q3:Q22,H4,1)*S3/100)/12))</f>
        <v>0</v>
      </c>
      <c r="K10" s="38"/>
      <c r="L10" s="20"/>
      <c r="M10" s="20"/>
      <c r="N10" s="26"/>
      <c r="O10" s="3"/>
      <c r="P10" s="4">
        <v>8</v>
      </c>
      <c r="Q10" s="5">
        <v>26042.99</v>
      </c>
      <c r="U10" s="11"/>
      <c r="W10" s="2">
        <v>7</v>
      </c>
      <c r="Y10" s="2">
        <v>4.5</v>
      </c>
      <c r="Z10" s="13"/>
      <c r="AA10" s="79"/>
      <c r="AB10" s="79"/>
      <c r="AC10" s="79"/>
      <c r="AD10" s="79"/>
      <c r="AE10" s="79"/>
      <c r="AF10" s="79"/>
      <c r="AG10" s="79"/>
      <c r="AH10" s="13"/>
      <c r="AI10" s="13"/>
      <c r="AJ10" s="13"/>
      <c r="AK10" s="13"/>
      <c r="AL10" s="13"/>
    </row>
    <row r="11" spans="1:38" ht="8.1" customHeight="1" x14ac:dyDescent="0.2">
      <c r="A11" s="13"/>
      <c r="B11" s="53"/>
      <c r="C11" s="54"/>
      <c r="D11" s="20"/>
      <c r="E11" s="54"/>
      <c r="F11" s="20"/>
      <c r="G11" s="20"/>
      <c r="H11" s="64"/>
      <c r="I11" s="64"/>
      <c r="J11" s="60" t="s">
        <v>9</v>
      </c>
      <c r="K11" s="38"/>
      <c r="L11" s="20"/>
      <c r="M11" s="20"/>
      <c r="N11" s="26"/>
      <c r="O11" s="3"/>
      <c r="P11" s="4">
        <v>9</v>
      </c>
      <c r="Q11" s="5">
        <v>27217.52</v>
      </c>
      <c r="T11" s="12"/>
      <c r="U11" s="11"/>
      <c r="W11" s="2">
        <v>8</v>
      </c>
      <c r="Y11" s="2">
        <v>5</v>
      </c>
      <c r="Z11" s="13"/>
      <c r="AA11" s="79"/>
      <c r="AB11" s="79"/>
      <c r="AC11" s="79"/>
      <c r="AD11" s="79"/>
      <c r="AE11" s="79"/>
      <c r="AF11" s="79"/>
      <c r="AG11" s="79"/>
      <c r="AH11" s="13"/>
      <c r="AI11" s="13"/>
      <c r="AJ11" s="13"/>
      <c r="AK11" s="13"/>
      <c r="AL11" s="13"/>
    </row>
    <row r="12" spans="1:38" ht="30" customHeight="1" x14ac:dyDescent="0.2">
      <c r="A12" s="13"/>
      <c r="B12" s="77" t="s">
        <v>15</v>
      </c>
      <c r="C12" s="74"/>
      <c r="D12" s="69">
        <f>D10*2/100</f>
        <v>0.03</v>
      </c>
      <c r="E12" s="55" t="s">
        <v>20</v>
      </c>
      <c r="F12" s="70">
        <f>S3/100</f>
        <v>0.03</v>
      </c>
      <c r="G12" s="20"/>
      <c r="H12" s="73" t="s">
        <v>14</v>
      </c>
      <c r="I12" s="74"/>
      <c r="J12" s="71" t="str">
        <f>IF(H4="","0",J10*INDEX(U10:U30,J4+1,1)/100)</f>
        <v>0</v>
      </c>
      <c r="K12" s="39" t="s">
        <v>12</v>
      </c>
      <c r="L12" s="67">
        <f>IF(J4=2,0.05,IF(J4=3,0.1,IF(J4=4,0.15,IF(J4&lt;2,0,IF(J4&gt;4,0.15)))))</f>
        <v>0</v>
      </c>
      <c r="M12" s="34"/>
      <c r="N12" s="26"/>
      <c r="O12" s="3"/>
      <c r="P12" s="4">
        <v>10</v>
      </c>
      <c r="Q12" s="5">
        <v>28923.07</v>
      </c>
      <c r="T12" s="12">
        <v>2</v>
      </c>
      <c r="U12" s="11">
        <v>5</v>
      </c>
      <c r="W12" s="2">
        <v>9</v>
      </c>
      <c r="Y12" s="2">
        <v>5.5</v>
      </c>
      <c r="Z12" s="13"/>
      <c r="AA12" s="79"/>
      <c r="AB12" s="79"/>
      <c r="AC12" s="79"/>
      <c r="AD12" s="79"/>
      <c r="AE12" s="79"/>
      <c r="AF12" s="79"/>
      <c r="AG12" s="79"/>
      <c r="AH12" s="13"/>
      <c r="AI12" s="13"/>
      <c r="AJ12" s="13"/>
      <c r="AK12" s="13"/>
      <c r="AL12" s="13"/>
    </row>
    <row r="13" spans="1:38" ht="8.1" customHeight="1" x14ac:dyDescent="0.2">
      <c r="A13" s="13"/>
      <c r="B13" s="24"/>
      <c r="C13" s="20"/>
      <c r="D13" s="45"/>
      <c r="E13" s="20"/>
      <c r="F13" s="20"/>
      <c r="G13" s="20"/>
      <c r="H13" s="64"/>
      <c r="I13" s="64"/>
      <c r="J13" s="60" t="s">
        <v>10</v>
      </c>
      <c r="K13" s="38"/>
      <c r="L13" s="20"/>
      <c r="M13" s="20"/>
      <c r="N13" s="26"/>
      <c r="O13" s="3"/>
      <c r="P13" s="4">
        <v>11</v>
      </c>
      <c r="Q13" s="5">
        <v>32044.42</v>
      </c>
      <c r="T13" s="12">
        <v>3</v>
      </c>
      <c r="U13" s="11">
        <v>10</v>
      </c>
      <c r="W13" s="2">
        <v>10</v>
      </c>
      <c r="Y13" s="2">
        <v>6</v>
      </c>
      <c r="Z13" s="13"/>
      <c r="AA13" s="79"/>
      <c r="AB13" s="79"/>
      <c r="AC13" s="79"/>
      <c r="AD13" s="79"/>
      <c r="AE13" s="79"/>
      <c r="AF13" s="79"/>
      <c r="AG13" s="79"/>
      <c r="AH13" s="13"/>
      <c r="AI13" s="13"/>
      <c r="AJ13" s="13"/>
      <c r="AK13" s="13"/>
      <c r="AL13" s="13"/>
    </row>
    <row r="14" spans="1:38" ht="30" customHeight="1" x14ac:dyDescent="0.2">
      <c r="A14" s="13"/>
      <c r="B14" s="27"/>
      <c r="C14" s="23"/>
      <c r="D14" s="20"/>
      <c r="E14" s="20"/>
      <c r="F14" s="20"/>
      <c r="G14" s="20"/>
      <c r="H14" s="73" t="s">
        <v>16</v>
      </c>
      <c r="I14" s="74"/>
      <c r="J14" s="51" t="str">
        <f>IF(L4="OUI",(J10+J12)*L14/1,"0")</f>
        <v>0</v>
      </c>
      <c r="K14" s="40" t="s">
        <v>12</v>
      </c>
      <c r="L14" s="66">
        <v>9.0999999999999998E-2</v>
      </c>
      <c r="M14" s="35"/>
      <c r="N14" s="26"/>
      <c r="O14" s="3"/>
      <c r="P14" s="4">
        <v>12</v>
      </c>
      <c r="Q14" s="5">
        <v>34091.19</v>
      </c>
      <c r="T14" s="12">
        <v>4</v>
      </c>
      <c r="U14" s="11">
        <v>15</v>
      </c>
      <c r="W14" s="2">
        <v>11</v>
      </c>
      <c r="Y14" s="2">
        <v>6.5</v>
      </c>
      <c r="Z14" s="13"/>
      <c r="AA14" s="79"/>
      <c r="AB14" s="79"/>
      <c r="AC14" s="79"/>
      <c r="AD14" s="79"/>
      <c r="AE14" s="79"/>
      <c r="AF14" s="79"/>
      <c r="AG14" s="79"/>
      <c r="AH14" s="13"/>
      <c r="AI14" s="13"/>
      <c r="AJ14" s="13"/>
      <c r="AK14" s="13"/>
      <c r="AL14" s="13"/>
    </row>
    <row r="15" spans="1:38" ht="8.1" customHeight="1" x14ac:dyDescent="0.2">
      <c r="A15" s="13"/>
      <c r="B15" s="24"/>
      <c r="C15" s="20"/>
      <c r="D15" s="20"/>
      <c r="E15" s="20"/>
      <c r="F15" s="20"/>
      <c r="G15" s="20"/>
      <c r="H15" s="64"/>
      <c r="I15" s="64"/>
      <c r="J15" s="60" t="s">
        <v>11</v>
      </c>
      <c r="K15" s="38"/>
      <c r="L15" s="78" t="s">
        <v>23</v>
      </c>
      <c r="M15" s="78"/>
      <c r="N15" s="26"/>
      <c r="O15" s="3"/>
      <c r="P15" s="4">
        <v>13</v>
      </c>
      <c r="Q15" s="5">
        <v>36878.07</v>
      </c>
      <c r="T15" s="12">
        <v>5</v>
      </c>
      <c r="U15" s="11">
        <v>15</v>
      </c>
      <c r="W15" s="2">
        <v>12</v>
      </c>
      <c r="Y15" s="2">
        <v>7</v>
      </c>
      <c r="Z15" s="13"/>
      <c r="AA15" s="79"/>
      <c r="AB15" s="79"/>
      <c r="AC15" s="79"/>
      <c r="AD15" s="79"/>
      <c r="AE15" s="79"/>
      <c r="AF15" s="79"/>
      <c r="AG15" s="79"/>
      <c r="AH15" s="13"/>
      <c r="AI15" s="13"/>
      <c r="AJ15" s="13"/>
      <c r="AK15" s="13"/>
      <c r="AL15" s="13"/>
    </row>
    <row r="16" spans="1:38" ht="36.75" customHeight="1" x14ac:dyDescent="0.2">
      <c r="A16" s="13"/>
      <c r="B16" s="28"/>
      <c r="C16" s="20"/>
      <c r="D16" s="20"/>
      <c r="E16" s="20"/>
      <c r="F16" s="20"/>
      <c r="G16" s="20"/>
      <c r="H16" s="75" t="s">
        <v>21</v>
      </c>
      <c r="I16" s="76"/>
      <c r="J16" s="50" t="str">
        <f>IF(H4="","0",J10+J12-J14)</f>
        <v>0</v>
      </c>
      <c r="K16" s="41"/>
      <c r="L16" s="78"/>
      <c r="M16" s="78"/>
      <c r="N16" s="26"/>
      <c r="O16" s="3"/>
      <c r="P16" s="4">
        <v>14</v>
      </c>
      <c r="Q16" s="5">
        <v>39665.03</v>
      </c>
      <c r="T16" s="12">
        <v>6</v>
      </c>
      <c r="U16" s="11">
        <v>15</v>
      </c>
      <c r="W16" s="2">
        <v>13</v>
      </c>
      <c r="Y16" s="2">
        <v>7.5</v>
      </c>
      <c r="Z16" s="13"/>
      <c r="AA16" s="79"/>
      <c r="AB16" s="79"/>
      <c r="AC16" s="79"/>
      <c r="AD16" s="79"/>
      <c r="AE16" s="79"/>
      <c r="AF16" s="79"/>
      <c r="AG16" s="79"/>
      <c r="AH16" s="13"/>
      <c r="AI16" s="13"/>
      <c r="AJ16" s="13"/>
      <c r="AK16" s="13"/>
      <c r="AL16" s="13"/>
    </row>
    <row r="17" spans="1:38" ht="8.1" customHeight="1" x14ac:dyDescent="0.2">
      <c r="A17" s="13"/>
      <c r="B17" s="29"/>
      <c r="C17" s="23"/>
      <c r="D17" s="23"/>
      <c r="E17" s="23"/>
      <c r="F17" s="23"/>
      <c r="G17" s="23"/>
      <c r="H17" s="58"/>
      <c r="I17" s="58"/>
      <c r="J17" s="42"/>
      <c r="K17" s="23"/>
      <c r="L17" s="23"/>
      <c r="M17" s="23"/>
      <c r="N17" s="36"/>
      <c r="O17" s="3"/>
      <c r="P17" s="4">
        <v>15</v>
      </c>
      <c r="Q17" s="5">
        <v>42756</v>
      </c>
      <c r="T17" s="12">
        <v>7</v>
      </c>
      <c r="U17" s="11">
        <v>15</v>
      </c>
      <c r="W17" s="2">
        <v>14</v>
      </c>
      <c r="Y17" s="2">
        <v>8</v>
      </c>
      <c r="Z17" s="13"/>
      <c r="AA17" s="79"/>
      <c r="AB17" s="79"/>
      <c r="AC17" s="79"/>
      <c r="AD17" s="79"/>
      <c r="AE17" s="79"/>
      <c r="AF17" s="79"/>
      <c r="AG17" s="79"/>
      <c r="AH17" s="13"/>
      <c r="AI17" s="13"/>
      <c r="AJ17" s="13"/>
      <c r="AK17" s="13"/>
      <c r="AL17" s="13"/>
    </row>
    <row r="18" spans="1:38" x14ac:dyDescent="0.2">
      <c r="A18" s="13"/>
      <c r="B18" s="29"/>
      <c r="C18" s="23"/>
      <c r="D18" s="23"/>
      <c r="E18" s="23"/>
      <c r="F18" s="23"/>
      <c r="G18" s="23"/>
      <c r="H18" s="23"/>
      <c r="I18" s="23"/>
      <c r="J18" s="59" t="s">
        <v>17</v>
      </c>
      <c r="K18" s="23"/>
      <c r="L18" s="23"/>
      <c r="M18" s="23"/>
      <c r="N18" s="36"/>
      <c r="O18" s="3"/>
      <c r="P18" s="4">
        <v>16</v>
      </c>
      <c r="Q18" s="5">
        <v>46030.05</v>
      </c>
      <c r="T18" s="12">
        <v>8</v>
      </c>
      <c r="U18" s="11">
        <v>15</v>
      </c>
      <c r="W18" s="2">
        <v>15</v>
      </c>
      <c r="Y18" s="2">
        <v>8.5</v>
      </c>
      <c r="Z18" s="13"/>
      <c r="AA18" s="79"/>
      <c r="AB18" s="79"/>
      <c r="AC18" s="79"/>
      <c r="AD18" s="79"/>
      <c r="AE18" s="79"/>
      <c r="AF18" s="79"/>
      <c r="AG18" s="79"/>
      <c r="AH18" s="13"/>
      <c r="AI18" s="13"/>
      <c r="AJ18" s="13"/>
      <c r="AK18" s="13"/>
      <c r="AL18" s="13"/>
    </row>
    <row r="19" spans="1:38" x14ac:dyDescent="0.2">
      <c r="A19" s="13"/>
      <c r="B19" s="29"/>
      <c r="C19" s="23"/>
      <c r="D19" s="23"/>
      <c r="E19" s="23"/>
      <c r="F19" s="23"/>
      <c r="G19" s="23"/>
      <c r="H19" s="23"/>
      <c r="I19" s="23"/>
      <c r="J19" s="23"/>
      <c r="K19" s="23"/>
      <c r="L19" s="23"/>
      <c r="M19" s="23"/>
      <c r="N19" s="36"/>
      <c r="O19" s="3"/>
      <c r="P19" s="4">
        <v>17</v>
      </c>
      <c r="Q19" s="5">
        <v>50031.1</v>
      </c>
      <c r="T19" s="12">
        <v>9</v>
      </c>
      <c r="U19" s="11">
        <v>15</v>
      </c>
      <c r="W19" s="2">
        <v>16</v>
      </c>
      <c r="Y19" s="2">
        <v>9</v>
      </c>
      <c r="Z19" s="13"/>
      <c r="AA19" s="79"/>
      <c r="AB19" s="79"/>
      <c r="AC19" s="79"/>
      <c r="AD19" s="79"/>
      <c r="AE19" s="79"/>
      <c r="AF19" s="79"/>
      <c r="AG19" s="79"/>
      <c r="AH19" s="13"/>
      <c r="AI19" s="13"/>
      <c r="AJ19" s="13"/>
      <c r="AK19" s="13"/>
      <c r="AL19" s="13"/>
    </row>
    <row r="20" spans="1:38" x14ac:dyDescent="0.2">
      <c r="A20" s="13"/>
      <c r="B20" s="23"/>
      <c r="C20" s="23"/>
      <c r="D20" s="23"/>
      <c r="E20" s="23"/>
      <c r="F20" s="23"/>
      <c r="G20" s="23"/>
      <c r="H20" s="23"/>
      <c r="I20" s="23"/>
      <c r="J20" s="23"/>
      <c r="K20" s="23"/>
      <c r="L20" s="23"/>
      <c r="M20" s="23"/>
      <c r="N20" s="36"/>
      <c r="P20" s="4">
        <v>18</v>
      </c>
      <c r="Q20" s="5">
        <v>55134.1</v>
      </c>
      <c r="T20" s="12">
        <v>10</v>
      </c>
      <c r="U20" s="11">
        <v>15</v>
      </c>
      <c r="W20" s="2">
        <v>17</v>
      </c>
      <c r="Y20" s="2">
        <v>9.5</v>
      </c>
      <c r="Z20" s="13"/>
      <c r="AA20" s="79"/>
      <c r="AB20" s="79"/>
      <c r="AC20" s="79"/>
      <c r="AD20" s="79"/>
      <c r="AE20" s="79"/>
      <c r="AF20" s="79"/>
      <c r="AG20" s="79"/>
      <c r="AH20" s="13"/>
      <c r="AI20" s="13"/>
      <c r="AJ20" s="13"/>
      <c r="AK20" s="13"/>
      <c r="AL20" s="13"/>
    </row>
    <row r="21" spans="1:38" x14ac:dyDescent="0.2">
      <c r="A21" s="13"/>
      <c r="B21" s="23"/>
      <c r="C21" s="23"/>
      <c r="D21" s="23"/>
      <c r="E21" s="23"/>
      <c r="F21" s="23"/>
      <c r="G21" s="23"/>
      <c r="H21" s="23"/>
      <c r="I21" s="23"/>
      <c r="J21" s="23"/>
      <c r="K21" s="23"/>
      <c r="L21" s="23"/>
      <c r="M21" s="23"/>
      <c r="N21" s="36"/>
      <c r="P21" s="4">
        <v>19</v>
      </c>
      <c r="Q21" s="5">
        <v>60690.35</v>
      </c>
      <c r="T21" s="12">
        <v>11</v>
      </c>
      <c r="U21" s="11">
        <v>15</v>
      </c>
      <c r="W21" s="2">
        <v>18</v>
      </c>
      <c r="Y21" s="2">
        <v>10</v>
      </c>
      <c r="Z21" s="13"/>
      <c r="AA21" s="79"/>
      <c r="AB21" s="79"/>
      <c r="AC21" s="79"/>
      <c r="AD21" s="79"/>
      <c r="AE21" s="79"/>
      <c r="AF21" s="79"/>
      <c r="AG21" s="79"/>
      <c r="AH21" s="13"/>
      <c r="AI21" s="13"/>
      <c r="AJ21" s="13"/>
      <c r="AK21" s="13"/>
      <c r="AL21" s="13"/>
    </row>
    <row r="22" spans="1:38" x14ac:dyDescent="0.2">
      <c r="A22" s="13"/>
      <c r="B22" s="23"/>
      <c r="C22" s="23"/>
      <c r="D22" s="23"/>
      <c r="E22" s="23"/>
      <c r="F22" s="23"/>
      <c r="G22" s="23"/>
      <c r="H22" s="23"/>
      <c r="I22" s="23"/>
      <c r="J22" s="23"/>
      <c r="K22" s="23"/>
      <c r="L22" s="23"/>
      <c r="M22" s="23"/>
      <c r="N22" s="36"/>
      <c r="P22" s="4">
        <v>20</v>
      </c>
      <c r="Q22" s="5">
        <v>66683.03</v>
      </c>
      <c r="T22" s="12">
        <v>12</v>
      </c>
      <c r="U22" s="11">
        <v>15</v>
      </c>
      <c r="W22" s="2">
        <v>19</v>
      </c>
      <c r="Y22" s="2">
        <v>10.5</v>
      </c>
      <c r="Z22" s="13"/>
      <c r="AA22" s="16"/>
      <c r="AB22" s="13"/>
      <c r="AC22" s="13"/>
      <c r="AD22" s="13"/>
      <c r="AE22" s="13"/>
      <c r="AF22" s="13"/>
      <c r="AG22" s="13"/>
      <c r="AH22" s="13"/>
      <c r="AI22" s="13"/>
      <c r="AJ22" s="13"/>
      <c r="AK22" s="13"/>
      <c r="AL22" s="13"/>
    </row>
    <row r="23" spans="1:38" ht="8.25" customHeight="1" thickBot="1" x14ac:dyDescent="0.25">
      <c r="A23" s="1"/>
      <c r="B23" s="31"/>
      <c r="C23" s="30"/>
      <c r="D23" s="30"/>
      <c r="E23" s="30"/>
      <c r="F23" s="30"/>
      <c r="G23" s="30"/>
      <c r="H23" s="30"/>
      <c r="I23" s="30"/>
      <c r="J23" s="30"/>
      <c r="K23" s="30"/>
      <c r="L23" s="30"/>
      <c r="M23" s="30"/>
      <c r="N23" s="37"/>
      <c r="T23" s="12">
        <v>13</v>
      </c>
      <c r="U23" s="11">
        <v>15</v>
      </c>
      <c r="W23" s="2">
        <v>20</v>
      </c>
      <c r="Y23" s="2">
        <v>11</v>
      </c>
      <c r="Z23" s="13"/>
      <c r="AA23" s="16"/>
      <c r="AB23" s="13"/>
      <c r="AC23" s="13"/>
      <c r="AD23" s="13"/>
      <c r="AE23" s="13"/>
      <c r="AF23" s="13"/>
      <c r="AG23" s="13"/>
      <c r="AH23" s="13"/>
      <c r="AI23" s="13"/>
      <c r="AJ23" s="13"/>
      <c r="AK23" s="13"/>
      <c r="AL23" s="13"/>
    </row>
    <row r="24" spans="1:38" x14ac:dyDescent="0.2">
      <c r="A24" s="1"/>
      <c r="B24" s="1"/>
      <c r="C24" s="1"/>
      <c r="D24" s="1"/>
      <c r="E24" s="13"/>
      <c r="F24" s="13"/>
      <c r="G24" s="13"/>
      <c r="H24" s="13"/>
      <c r="I24" s="13"/>
      <c r="J24" s="13"/>
      <c r="K24" s="13"/>
      <c r="L24" s="72" t="s">
        <v>22</v>
      </c>
      <c r="M24" s="72"/>
      <c r="N24" s="72"/>
      <c r="O24" s="13"/>
      <c r="P24" s="13"/>
      <c r="Q24" s="13"/>
      <c r="R24" s="13"/>
      <c r="S24" s="13"/>
      <c r="T24" s="14">
        <v>14</v>
      </c>
      <c r="U24" s="15">
        <v>15</v>
      </c>
      <c r="V24" s="13"/>
      <c r="W24" s="13">
        <v>21</v>
      </c>
      <c r="X24" s="13"/>
      <c r="Y24" s="13">
        <v>11.5</v>
      </c>
      <c r="Z24" s="13"/>
      <c r="AA24" s="16"/>
      <c r="AB24" s="13"/>
      <c r="AC24" s="13"/>
      <c r="AD24" s="13"/>
      <c r="AE24" s="13"/>
      <c r="AF24" s="13"/>
      <c r="AG24" s="13"/>
      <c r="AH24" s="13"/>
      <c r="AI24" s="13"/>
      <c r="AJ24" s="13"/>
      <c r="AK24" s="13"/>
      <c r="AL24" s="13"/>
    </row>
    <row r="25" spans="1:38" x14ac:dyDescent="0.2">
      <c r="A25" s="1"/>
      <c r="B25" s="1"/>
      <c r="C25" s="1"/>
      <c r="D25" s="1"/>
      <c r="E25" s="13"/>
      <c r="F25" s="13"/>
      <c r="G25" s="13"/>
      <c r="H25" s="13"/>
      <c r="I25" s="13"/>
      <c r="J25" s="13"/>
      <c r="K25" s="13"/>
      <c r="L25" s="13"/>
      <c r="M25" s="13"/>
      <c r="N25" s="13"/>
      <c r="O25" s="13"/>
      <c r="P25" s="85"/>
      <c r="Q25" s="85"/>
      <c r="R25" s="85"/>
      <c r="S25" s="85"/>
      <c r="T25" s="86">
        <v>15</v>
      </c>
      <c r="U25" s="87">
        <v>15</v>
      </c>
      <c r="V25" s="85"/>
      <c r="W25" s="85">
        <v>22</v>
      </c>
      <c r="X25" s="13"/>
      <c r="Y25" s="13">
        <v>12</v>
      </c>
      <c r="Z25" s="13"/>
      <c r="AA25" s="16"/>
      <c r="AB25" s="13"/>
      <c r="AC25" s="13"/>
      <c r="AD25" s="13"/>
      <c r="AE25" s="13"/>
      <c r="AF25" s="13"/>
      <c r="AG25" s="13"/>
      <c r="AH25" s="13"/>
      <c r="AI25" s="13"/>
      <c r="AJ25" s="13"/>
      <c r="AK25" s="13"/>
      <c r="AL25" s="13"/>
    </row>
    <row r="26" spans="1:38" x14ac:dyDescent="0.2">
      <c r="A26" s="1"/>
      <c r="B26" s="1"/>
      <c r="C26" s="1"/>
      <c r="D26" s="1"/>
      <c r="E26" s="13"/>
      <c r="F26" s="13"/>
      <c r="G26" s="13"/>
      <c r="H26" s="13"/>
      <c r="I26" s="13"/>
      <c r="J26" s="13"/>
      <c r="K26" s="13"/>
      <c r="L26" s="13"/>
      <c r="M26" s="13"/>
      <c r="N26" s="13"/>
      <c r="O26" s="13"/>
      <c r="P26" s="85"/>
      <c r="Q26" s="85"/>
      <c r="R26" s="85"/>
      <c r="S26" s="85"/>
      <c r="T26" s="86">
        <v>16</v>
      </c>
      <c r="U26" s="87">
        <v>15</v>
      </c>
      <c r="V26" s="85"/>
      <c r="W26" s="85">
        <v>23</v>
      </c>
      <c r="X26" s="13"/>
      <c r="Y26" s="13">
        <v>12.5</v>
      </c>
      <c r="Z26" s="13"/>
      <c r="AA26" s="16"/>
      <c r="AB26" s="13"/>
      <c r="AC26" s="13"/>
      <c r="AD26" s="13"/>
      <c r="AE26" s="13"/>
      <c r="AF26" s="13"/>
      <c r="AG26" s="13"/>
      <c r="AH26" s="13"/>
      <c r="AI26" s="13"/>
      <c r="AJ26" s="13"/>
      <c r="AK26" s="13"/>
      <c r="AL26" s="13"/>
    </row>
    <row r="27" spans="1:38" x14ac:dyDescent="0.2">
      <c r="A27" s="1"/>
      <c r="B27" s="1"/>
      <c r="C27" s="1"/>
      <c r="D27" s="1"/>
      <c r="E27" s="13"/>
      <c r="F27" s="13"/>
      <c r="G27" s="13"/>
      <c r="H27" s="13"/>
      <c r="I27" s="13"/>
      <c r="J27" s="13"/>
      <c r="K27" s="13"/>
      <c r="L27" s="13"/>
      <c r="M27" s="13"/>
      <c r="N27" s="13"/>
      <c r="O27" s="13"/>
      <c r="P27" s="85"/>
      <c r="Q27" s="85"/>
      <c r="R27" s="85"/>
      <c r="S27" s="85"/>
      <c r="T27" s="86">
        <v>17</v>
      </c>
      <c r="U27" s="87">
        <v>15</v>
      </c>
      <c r="V27" s="85"/>
      <c r="W27" s="85">
        <v>24</v>
      </c>
      <c r="X27" s="13"/>
      <c r="Y27" s="13">
        <v>13</v>
      </c>
      <c r="Z27" s="13"/>
      <c r="AA27" s="16"/>
      <c r="AB27" s="13"/>
      <c r="AC27" s="13"/>
      <c r="AD27" s="13"/>
      <c r="AE27" s="13"/>
      <c r="AF27" s="13"/>
      <c r="AG27" s="13"/>
      <c r="AH27" s="13"/>
      <c r="AI27" s="13"/>
      <c r="AJ27" s="13"/>
      <c r="AK27" s="13"/>
      <c r="AL27" s="13"/>
    </row>
    <row r="28" spans="1:38" x14ac:dyDescent="0.2">
      <c r="A28" s="1"/>
      <c r="B28" s="1"/>
      <c r="C28" s="1"/>
      <c r="D28" s="1"/>
      <c r="E28" s="13"/>
      <c r="F28" s="13"/>
      <c r="G28" s="13"/>
      <c r="H28" s="13"/>
      <c r="I28" s="13"/>
      <c r="J28" s="13"/>
      <c r="K28" s="13"/>
      <c r="L28" s="13"/>
      <c r="M28" s="13"/>
      <c r="N28" s="13"/>
      <c r="O28" s="13"/>
      <c r="P28" s="85"/>
      <c r="Q28" s="85"/>
      <c r="R28" s="85"/>
      <c r="S28" s="85"/>
      <c r="T28" s="86">
        <v>18</v>
      </c>
      <c r="U28" s="87">
        <v>15</v>
      </c>
      <c r="V28" s="85"/>
      <c r="W28" s="85">
        <v>25</v>
      </c>
      <c r="X28" s="13"/>
      <c r="Y28" s="13">
        <v>13.5</v>
      </c>
      <c r="Z28" s="13"/>
      <c r="AA28" s="16"/>
      <c r="AB28" s="13"/>
      <c r="AC28" s="13"/>
      <c r="AD28" s="13"/>
      <c r="AE28" s="13"/>
      <c r="AF28" s="13"/>
      <c r="AG28" s="13"/>
      <c r="AH28" s="13"/>
      <c r="AI28" s="13"/>
      <c r="AJ28" s="13"/>
      <c r="AK28" s="13"/>
      <c r="AL28" s="13"/>
    </row>
    <row r="29" spans="1:38" x14ac:dyDescent="0.2">
      <c r="A29" s="1"/>
      <c r="B29" s="1"/>
      <c r="C29" s="1"/>
      <c r="D29" s="1"/>
      <c r="E29" s="13"/>
      <c r="F29" s="13"/>
      <c r="G29" s="13"/>
      <c r="H29" s="13"/>
      <c r="I29" s="13"/>
      <c r="J29" s="13"/>
      <c r="K29" s="13"/>
      <c r="L29" s="13"/>
      <c r="M29" s="13"/>
      <c r="N29" s="13"/>
      <c r="O29" s="13"/>
      <c r="P29" s="85"/>
      <c r="Q29" s="85"/>
      <c r="R29" s="85"/>
      <c r="S29" s="85"/>
      <c r="T29" s="86">
        <v>19</v>
      </c>
      <c r="U29" s="87">
        <v>15</v>
      </c>
      <c r="V29" s="85"/>
      <c r="W29" s="85">
        <v>26</v>
      </c>
      <c r="X29" s="13"/>
      <c r="Y29" s="13">
        <v>14</v>
      </c>
      <c r="Z29" s="13"/>
      <c r="AA29" s="16"/>
      <c r="AB29" s="13"/>
      <c r="AC29" s="13"/>
      <c r="AD29" s="13"/>
      <c r="AE29" s="13"/>
      <c r="AF29" s="13"/>
      <c r="AG29" s="13"/>
      <c r="AH29" s="13"/>
      <c r="AI29" s="13"/>
      <c r="AJ29" s="13"/>
      <c r="AK29" s="13"/>
      <c r="AL29" s="13"/>
    </row>
    <row r="30" spans="1:38" x14ac:dyDescent="0.2">
      <c r="A30" s="13"/>
      <c r="B30" s="1"/>
      <c r="C30" s="1"/>
      <c r="D30" s="1"/>
      <c r="E30" s="13"/>
      <c r="F30" s="13"/>
      <c r="G30" s="13"/>
      <c r="H30" s="13"/>
      <c r="I30" s="13"/>
      <c r="J30" s="13"/>
      <c r="K30" s="13"/>
      <c r="L30" s="13"/>
      <c r="M30" s="13"/>
      <c r="N30" s="13"/>
      <c r="O30" s="13"/>
      <c r="P30" s="85"/>
      <c r="Q30" s="85"/>
      <c r="R30" s="85"/>
      <c r="S30" s="85"/>
      <c r="T30" s="86">
        <v>20</v>
      </c>
      <c r="U30" s="87">
        <v>15</v>
      </c>
      <c r="V30" s="85"/>
      <c r="W30" s="85">
        <v>27</v>
      </c>
      <c r="X30" s="13"/>
      <c r="Y30" s="13">
        <v>14.5</v>
      </c>
      <c r="Z30" s="13"/>
      <c r="AA30" s="16"/>
      <c r="AB30" s="13"/>
      <c r="AC30" s="13"/>
      <c r="AD30" s="13"/>
      <c r="AE30" s="13"/>
      <c r="AF30" s="13"/>
      <c r="AG30" s="13"/>
      <c r="AH30" s="13"/>
      <c r="AI30" s="13"/>
      <c r="AJ30" s="13"/>
      <c r="AK30" s="13"/>
      <c r="AL30" s="13"/>
    </row>
    <row r="31" spans="1:38" x14ac:dyDescent="0.2">
      <c r="A31" s="13"/>
      <c r="B31" s="1"/>
      <c r="C31" s="1"/>
      <c r="D31" s="1"/>
      <c r="E31" s="13"/>
      <c r="F31" s="13"/>
      <c r="G31" s="13"/>
      <c r="H31" s="13"/>
      <c r="I31" s="13"/>
      <c r="J31" s="13"/>
      <c r="K31" s="13"/>
      <c r="L31" s="13"/>
      <c r="M31" s="13"/>
      <c r="N31" s="13"/>
      <c r="O31" s="13"/>
      <c r="P31" s="85"/>
      <c r="Q31" s="85"/>
      <c r="R31" s="85"/>
      <c r="S31" s="85"/>
      <c r="T31" s="85"/>
      <c r="U31" s="85"/>
      <c r="V31" s="85"/>
      <c r="W31" s="85">
        <v>28</v>
      </c>
      <c r="X31" s="13"/>
      <c r="Y31" s="13">
        <v>15</v>
      </c>
      <c r="Z31" s="13"/>
      <c r="AA31" s="16"/>
      <c r="AB31" s="13"/>
      <c r="AC31" s="13"/>
      <c r="AD31" s="13"/>
      <c r="AE31" s="13"/>
      <c r="AF31" s="13"/>
      <c r="AG31" s="13"/>
      <c r="AH31" s="13"/>
      <c r="AI31" s="13"/>
      <c r="AJ31" s="13"/>
      <c r="AK31" s="13"/>
      <c r="AL31" s="13"/>
    </row>
    <row r="32" spans="1:38" x14ac:dyDescent="0.2">
      <c r="A32" s="13"/>
      <c r="B32" s="1"/>
      <c r="C32" s="1"/>
      <c r="D32" s="1"/>
      <c r="E32" s="13"/>
      <c r="F32" s="13"/>
      <c r="G32" s="13"/>
      <c r="H32" s="13"/>
      <c r="I32" s="13"/>
      <c r="J32" s="13"/>
      <c r="K32" s="13"/>
      <c r="L32" s="13"/>
      <c r="M32" s="13"/>
      <c r="N32" s="13"/>
      <c r="O32" s="13"/>
      <c r="P32" s="85"/>
      <c r="Q32" s="85"/>
      <c r="R32" s="85"/>
      <c r="S32" s="85"/>
      <c r="T32" s="85"/>
      <c r="U32" s="85"/>
      <c r="V32" s="85"/>
      <c r="W32" s="85">
        <v>29</v>
      </c>
      <c r="X32" s="13"/>
      <c r="Y32" s="13">
        <v>15.5</v>
      </c>
      <c r="Z32" s="13"/>
      <c r="AA32" s="16"/>
      <c r="AB32" s="13"/>
      <c r="AC32" s="13"/>
      <c r="AD32" s="13"/>
      <c r="AE32" s="13"/>
      <c r="AF32" s="13"/>
      <c r="AG32" s="13"/>
      <c r="AH32" s="13"/>
      <c r="AI32" s="13"/>
      <c r="AJ32" s="13"/>
      <c r="AK32" s="13"/>
      <c r="AL32" s="13"/>
    </row>
    <row r="33" spans="1:38" x14ac:dyDescent="0.2">
      <c r="A33" s="13"/>
      <c r="B33" s="1"/>
      <c r="C33" s="1"/>
      <c r="D33" s="1"/>
      <c r="E33" s="13"/>
      <c r="F33" s="13"/>
      <c r="G33" s="13"/>
      <c r="H33" s="13"/>
      <c r="I33" s="13"/>
      <c r="J33" s="13"/>
      <c r="K33" s="13"/>
      <c r="L33" s="13"/>
      <c r="M33" s="13"/>
      <c r="N33" s="13"/>
      <c r="O33" s="13"/>
      <c r="P33" s="85"/>
      <c r="Q33" s="85"/>
      <c r="R33" s="85"/>
      <c r="S33" s="85"/>
      <c r="T33" s="85"/>
      <c r="U33" s="85"/>
      <c r="V33" s="85"/>
      <c r="W33" s="85">
        <v>30</v>
      </c>
      <c r="X33" s="13"/>
      <c r="Y33" s="13">
        <v>16</v>
      </c>
      <c r="Z33" s="13"/>
      <c r="AA33" s="16"/>
      <c r="AB33" s="13"/>
      <c r="AC33" s="13"/>
      <c r="AD33" s="13"/>
      <c r="AE33" s="13"/>
      <c r="AF33" s="13"/>
      <c r="AG33" s="13"/>
      <c r="AH33" s="13"/>
      <c r="AI33" s="13"/>
      <c r="AJ33" s="13"/>
      <c r="AK33" s="13"/>
      <c r="AL33" s="13"/>
    </row>
    <row r="34" spans="1:38" x14ac:dyDescent="0.2">
      <c r="A34" s="13"/>
      <c r="B34" s="1"/>
      <c r="C34" s="1"/>
      <c r="D34" s="1"/>
      <c r="E34" s="13"/>
      <c r="F34" s="13"/>
      <c r="G34" s="13"/>
      <c r="H34" s="13"/>
      <c r="I34" s="13"/>
      <c r="J34" s="13"/>
      <c r="K34" s="13"/>
      <c r="L34" s="13"/>
      <c r="M34" s="13"/>
      <c r="N34" s="13"/>
      <c r="O34" s="13"/>
      <c r="P34" s="85"/>
      <c r="Q34" s="85"/>
      <c r="R34" s="85"/>
      <c r="S34" s="85"/>
      <c r="T34" s="85"/>
      <c r="U34" s="85"/>
      <c r="V34" s="85"/>
      <c r="W34" s="85">
        <v>31</v>
      </c>
      <c r="X34" s="13"/>
      <c r="Y34" s="13">
        <v>16.5</v>
      </c>
      <c r="Z34" s="13"/>
      <c r="AA34" s="16"/>
      <c r="AB34" s="13"/>
      <c r="AC34" s="13"/>
      <c r="AD34" s="13"/>
      <c r="AE34" s="13"/>
      <c r="AF34" s="13"/>
      <c r="AG34" s="13"/>
      <c r="AH34" s="13"/>
      <c r="AI34" s="13"/>
      <c r="AJ34" s="13"/>
      <c r="AK34" s="13"/>
      <c r="AL34" s="13"/>
    </row>
    <row r="35" spans="1:38" x14ac:dyDescent="0.2">
      <c r="A35" s="13"/>
      <c r="B35" s="1"/>
      <c r="C35" s="1"/>
      <c r="D35" s="1"/>
      <c r="E35" s="13"/>
      <c r="F35" s="13"/>
      <c r="G35" s="13"/>
      <c r="H35" s="13"/>
      <c r="I35" s="13"/>
      <c r="J35" s="13"/>
      <c r="K35" s="13"/>
      <c r="L35" s="13"/>
      <c r="M35" s="13"/>
      <c r="N35" s="13"/>
      <c r="O35" s="13"/>
      <c r="P35" s="85"/>
      <c r="Q35" s="85"/>
      <c r="R35" s="85"/>
      <c r="S35" s="85"/>
      <c r="T35" s="85"/>
      <c r="U35" s="85"/>
      <c r="V35" s="85"/>
      <c r="W35" s="85">
        <v>32</v>
      </c>
      <c r="X35" s="13"/>
      <c r="Y35" s="13">
        <v>17</v>
      </c>
      <c r="Z35" s="13"/>
      <c r="AA35" s="16"/>
      <c r="AB35" s="13"/>
      <c r="AC35" s="13"/>
      <c r="AD35" s="13"/>
      <c r="AE35" s="13"/>
      <c r="AF35" s="13"/>
      <c r="AG35" s="13"/>
      <c r="AH35" s="13"/>
      <c r="AI35" s="13"/>
      <c r="AJ35" s="13"/>
      <c r="AK35" s="13"/>
      <c r="AL35" s="13"/>
    </row>
    <row r="36" spans="1:38" x14ac:dyDescent="0.2">
      <c r="A36" s="13"/>
      <c r="B36" s="1"/>
      <c r="C36" s="1"/>
      <c r="D36" s="1"/>
      <c r="E36" s="1"/>
      <c r="F36" s="1"/>
      <c r="G36" s="1"/>
      <c r="H36" s="1"/>
      <c r="I36" s="1"/>
      <c r="J36" s="1"/>
      <c r="K36" s="1"/>
      <c r="L36" s="1"/>
      <c r="M36" s="1"/>
      <c r="N36" s="1"/>
      <c r="O36" s="1"/>
      <c r="P36" s="85"/>
      <c r="Q36" s="85"/>
      <c r="R36" s="85"/>
      <c r="S36" s="85"/>
      <c r="T36" s="85"/>
      <c r="U36" s="85"/>
      <c r="V36" s="85"/>
      <c r="W36" s="85"/>
      <c r="X36" s="1"/>
      <c r="Y36" s="1"/>
      <c r="Z36" s="1"/>
      <c r="AA36" s="17"/>
      <c r="AB36" s="1"/>
      <c r="AC36" s="1"/>
      <c r="AD36" s="1"/>
      <c r="AE36" s="1"/>
      <c r="AF36" s="1"/>
      <c r="AG36" s="13"/>
      <c r="AH36" s="13"/>
      <c r="AI36" s="13"/>
      <c r="AJ36" s="13"/>
      <c r="AK36" s="13"/>
      <c r="AL36" s="13"/>
    </row>
    <row r="37" spans="1:38" x14ac:dyDescent="0.2">
      <c r="A37" s="13"/>
      <c r="B37" s="1"/>
      <c r="C37" s="1"/>
      <c r="D37" s="1"/>
      <c r="E37" s="1"/>
      <c r="F37" s="1"/>
      <c r="G37" s="1"/>
      <c r="H37" s="1"/>
      <c r="I37" s="1"/>
      <c r="J37" s="1"/>
      <c r="K37" s="1"/>
      <c r="L37" s="1"/>
      <c r="M37" s="1"/>
      <c r="N37" s="1"/>
      <c r="O37" s="1"/>
      <c r="P37" s="85"/>
      <c r="Q37" s="85"/>
      <c r="R37" s="85"/>
      <c r="S37" s="85"/>
      <c r="T37" s="85"/>
      <c r="U37" s="85"/>
      <c r="V37" s="85"/>
      <c r="W37" s="85"/>
      <c r="X37" s="1"/>
      <c r="Y37" s="1"/>
      <c r="Z37" s="1"/>
      <c r="AA37" s="17"/>
      <c r="AB37" s="1"/>
      <c r="AC37" s="1"/>
      <c r="AD37" s="1"/>
      <c r="AE37" s="1"/>
      <c r="AF37" s="1"/>
      <c r="AG37" s="13"/>
      <c r="AH37" s="13"/>
      <c r="AI37" s="13"/>
      <c r="AJ37" s="13"/>
      <c r="AK37" s="13"/>
      <c r="AL37" s="13"/>
    </row>
    <row r="38" spans="1:38" x14ac:dyDescent="0.2">
      <c r="A38" s="13"/>
      <c r="B38" s="1"/>
      <c r="C38" s="1"/>
      <c r="D38" s="1"/>
      <c r="E38" s="1"/>
      <c r="F38" s="1"/>
      <c r="G38" s="1"/>
      <c r="H38" s="1"/>
      <c r="I38" s="1"/>
      <c r="J38" s="1"/>
      <c r="K38" s="1"/>
      <c r="L38" s="1"/>
      <c r="M38" s="1"/>
      <c r="N38" s="1"/>
      <c r="O38" s="1"/>
      <c r="P38" s="85"/>
      <c r="Q38" s="85"/>
      <c r="R38" s="85"/>
      <c r="S38" s="85"/>
      <c r="T38" s="85"/>
      <c r="U38" s="85"/>
      <c r="V38" s="85"/>
      <c r="W38" s="85"/>
      <c r="X38" s="1"/>
      <c r="Y38" s="1"/>
      <c r="Z38" s="1"/>
      <c r="AA38" s="17"/>
      <c r="AB38" s="1"/>
      <c r="AC38" s="1"/>
      <c r="AD38" s="1"/>
      <c r="AE38" s="1"/>
      <c r="AF38" s="1"/>
      <c r="AG38" s="13"/>
      <c r="AH38" s="13"/>
      <c r="AI38" s="13"/>
      <c r="AJ38" s="13"/>
      <c r="AK38" s="13"/>
      <c r="AL38" s="13"/>
    </row>
    <row r="39" spans="1:38" x14ac:dyDescent="0.2">
      <c r="A39" s="13"/>
      <c r="B39" s="1"/>
      <c r="C39" s="1"/>
      <c r="D39" s="1"/>
      <c r="E39" s="1"/>
      <c r="F39" s="1"/>
      <c r="G39" s="1"/>
      <c r="H39" s="1"/>
      <c r="I39" s="1"/>
      <c r="J39" s="1"/>
      <c r="K39" s="1"/>
      <c r="L39" s="1"/>
      <c r="M39" s="1"/>
      <c r="N39" s="1"/>
      <c r="O39" s="1"/>
      <c r="P39" s="85"/>
      <c r="Q39" s="85"/>
      <c r="R39" s="85"/>
      <c r="S39" s="85"/>
      <c r="T39" s="85"/>
      <c r="U39" s="85"/>
      <c r="V39" s="85"/>
      <c r="W39" s="85"/>
      <c r="X39" s="1"/>
      <c r="Y39" s="1"/>
      <c r="Z39" s="1"/>
      <c r="AA39" s="17"/>
      <c r="AB39" s="1"/>
      <c r="AC39" s="1"/>
      <c r="AD39" s="1"/>
      <c r="AE39" s="1"/>
      <c r="AF39" s="1"/>
      <c r="AG39" s="1"/>
      <c r="AH39" s="1"/>
      <c r="AI39" s="13"/>
      <c r="AJ39" s="13"/>
      <c r="AK39" s="13"/>
      <c r="AL39" s="13"/>
    </row>
    <row r="40" spans="1:38" x14ac:dyDescent="0.2">
      <c r="A40" s="13"/>
      <c r="B40" s="1"/>
      <c r="C40" s="1"/>
      <c r="D40" s="1"/>
      <c r="E40" s="1"/>
      <c r="F40" s="1"/>
      <c r="G40" s="1"/>
      <c r="H40" s="1"/>
      <c r="I40" s="1"/>
      <c r="J40" s="1"/>
      <c r="K40" s="1"/>
      <c r="L40" s="1"/>
      <c r="M40" s="1"/>
      <c r="N40" s="1"/>
      <c r="O40" s="1"/>
      <c r="P40" s="85"/>
      <c r="Q40" s="85"/>
      <c r="R40" s="85"/>
      <c r="S40" s="85"/>
      <c r="T40" s="85"/>
      <c r="U40" s="85"/>
      <c r="V40" s="85"/>
      <c r="W40" s="85">
        <v>37</v>
      </c>
      <c r="X40" s="1"/>
      <c r="Y40" s="1">
        <v>19.5</v>
      </c>
      <c r="Z40" s="1"/>
      <c r="AA40" s="17"/>
      <c r="AB40" s="1"/>
      <c r="AC40" s="1"/>
      <c r="AD40" s="1"/>
      <c r="AE40" s="1"/>
      <c r="AF40" s="1"/>
      <c r="AG40" s="1"/>
      <c r="AH40" s="1"/>
      <c r="AI40" s="13"/>
      <c r="AJ40" s="13"/>
      <c r="AK40" s="13"/>
      <c r="AL40" s="13"/>
    </row>
    <row r="41" spans="1:38" x14ac:dyDescent="0.2">
      <c r="A41" s="13"/>
      <c r="B41" s="1"/>
      <c r="C41" s="1"/>
      <c r="D41" s="1"/>
      <c r="E41" s="1"/>
      <c r="F41" s="1"/>
      <c r="G41" s="1"/>
      <c r="H41" s="1"/>
      <c r="I41" s="1"/>
      <c r="J41" s="1"/>
      <c r="K41" s="1"/>
      <c r="L41" s="1"/>
      <c r="M41" s="1"/>
      <c r="N41" s="1"/>
      <c r="O41" s="1"/>
      <c r="P41" s="85"/>
      <c r="Q41" s="85"/>
      <c r="R41" s="85"/>
      <c r="S41" s="85"/>
      <c r="T41" s="85"/>
      <c r="U41" s="85"/>
      <c r="V41" s="85"/>
      <c r="W41" s="85">
        <v>38</v>
      </c>
      <c r="X41" s="1"/>
      <c r="Y41" s="1">
        <v>20</v>
      </c>
      <c r="Z41" s="1"/>
      <c r="AA41" s="17"/>
      <c r="AB41" s="1"/>
      <c r="AC41" s="1"/>
      <c r="AD41" s="1"/>
      <c r="AE41" s="1"/>
      <c r="AF41" s="1"/>
      <c r="AG41" s="1"/>
      <c r="AH41" s="1"/>
      <c r="AI41" s="13"/>
      <c r="AJ41" s="13"/>
      <c r="AK41" s="13"/>
      <c r="AL41" s="13"/>
    </row>
    <row r="42" spans="1:38" x14ac:dyDescent="0.2">
      <c r="A42" s="13"/>
      <c r="B42" s="1"/>
      <c r="C42" s="1"/>
      <c r="D42" s="1"/>
      <c r="E42" s="1"/>
      <c r="F42" s="1"/>
      <c r="G42" s="1"/>
      <c r="H42" s="1"/>
      <c r="I42" s="1"/>
      <c r="J42" s="1"/>
      <c r="K42" s="1"/>
      <c r="L42" s="1"/>
      <c r="M42" s="1"/>
      <c r="N42" s="1"/>
      <c r="O42" s="1"/>
      <c r="P42" s="85"/>
      <c r="Q42" s="85"/>
      <c r="R42" s="85"/>
      <c r="S42" s="85"/>
      <c r="T42" s="85"/>
      <c r="U42" s="85"/>
      <c r="V42" s="85"/>
      <c r="W42" s="85">
        <v>39</v>
      </c>
      <c r="X42" s="1"/>
      <c r="Y42" s="1">
        <v>20.5</v>
      </c>
      <c r="Z42" s="1"/>
      <c r="AA42" s="17"/>
      <c r="AB42" s="1"/>
      <c r="AC42" s="1"/>
      <c r="AD42" s="1"/>
      <c r="AE42" s="1"/>
      <c r="AF42" s="1"/>
      <c r="AG42" s="1"/>
      <c r="AH42" s="1"/>
      <c r="AI42" s="13"/>
      <c r="AJ42" s="13"/>
      <c r="AK42" s="13"/>
      <c r="AL42" s="13"/>
    </row>
    <row r="43" spans="1:38" x14ac:dyDescent="0.2">
      <c r="A43" s="13"/>
      <c r="B43" s="1"/>
      <c r="C43" s="1"/>
      <c r="D43" s="1"/>
      <c r="E43" s="1"/>
      <c r="F43" s="1"/>
      <c r="G43" s="1"/>
      <c r="H43" s="1"/>
      <c r="I43" s="1"/>
      <c r="J43" s="1"/>
      <c r="K43" s="1"/>
      <c r="L43" s="1"/>
      <c r="M43" s="1"/>
      <c r="N43" s="1"/>
      <c r="O43" s="1"/>
      <c r="P43" s="85"/>
      <c r="Q43" s="85"/>
      <c r="R43" s="85"/>
      <c r="S43" s="85"/>
      <c r="T43" s="85"/>
      <c r="U43" s="85"/>
      <c r="V43" s="85"/>
      <c r="W43" s="85">
        <v>40</v>
      </c>
      <c r="X43" s="1"/>
      <c r="Y43" s="1">
        <v>21</v>
      </c>
      <c r="Z43" s="1"/>
      <c r="AA43" s="17"/>
      <c r="AB43" s="1"/>
      <c r="AC43" s="1"/>
      <c r="AD43" s="1"/>
      <c r="AE43" s="1"/>
      <c r="AF43" s="1"/>
      <c r="AG43" s="1"/>
      <c r="AH43" s="1"/>
      <c r="AI43" s="13"/>
      <c r="AJ43" s="13"/>
      <c r="AK43" s="13"/>
      <c r="AL43" s="13"/>
    </row>
    <row r="44" spans="1:38" x14ac:dyDescent="0.2">
      <c r="A44" s="13"/>
      <c r="B44" s="1"/>
      <c r="C44" s="1"/>
      <c r="D44" s="1"/>
      <c r="E44" s="1"/>
      <c r="F44" s="1"/>
      <c r="G44" s="1"/>
      <c r="H44" s="1"/>
      <c r="I44" s="1"/>
      <c r="J44" s="1"/>
      <c r="K44" s="1"/>
      <c r="L44" s="1"/>
      <c r="M44" s="1"/>
      <c r="N44" s="1"/>
      <c r="O44" s="1"/>
      <c r="P44" s="85"/>
      <c r="Q44" s="85"/>
      <c r="R44" s="85"/>
      <c r="S44" s="85"/>
      <c r="T44" s="85"/>
      <c r="U44" s="85"/>
      <c r="V44" s="85"/>
      <c r="W44" s="85">
        <v>41</v>
      </c>
      <c r="X44" s="1"/>
      <c r="Y44" s="1">
        <v>21.5</v>
      </c>
      <c r="Z44" s="1"/>
      <c r="AA44" s="17"/>
      <c r="AB44" s="1"/>
      <c r="AC44" s="1"/>
      <c r="AD44" s="1"/>
      <c r="AE44" s="1"/>
      <c r="AF44" s="1"/>
      <c r="AG44" s="1"/>
      <c r="AH44" s="1"/>
      <c r="AI44" s="13"/>
      <c r="AJ44" s="13"/>
      <c r="AK44" s="13"/>
      <c r="AL44" s="13"/>
    </row>
    <row r="45" spans="1:38" x14ac:dyDescent="0.2">
      <c r="A45" s="13"/>
      <c r="B45" s="1"/>
      <c r="C45" s="1"/>
      <c r="D45" s="1"/>
      <c r="E45" s="1"/>
      <c r="F45" s="1"/>
      <c r="G45" s="1"/>
      <c r="H45" s="1"/>
      <c r="I45" s="1"/>
      <c r="J45" s="1"/>
      <c r="K45" s="1"/>
      <c r="L45" s="1"/>
      <c r="M45" s="1"/>
      <c r="N45" s="1"/>
      <c r="O45" s="1"/>
      <c r="P45" s="85"/>
      <c r="Q45" s="85"/>
      <c r="R45" s="85"/>
      <c r="S45" s="85"/>
      <c r="T45" s="85"/>
      <c r="U45" s="85"/>
      <c r="V45" s="85"/>
      <c r="W45" s="85">
        <v>42</v>
      </c>
      <c r="X45" s="1"/>
      <c r="Y45" s="1">
        <v>22</v>
      </c>
      <c r="Z45" s="1"/>
      <c r="AA45" s="17"/>
      <c r="AB45" s="1"/>
      <c r="AC45" s="1"/>
      <c r="AD45" s="1"/>
      <c r="AE45" s="1"/>
      <c r="AF45" s="1"/>
      <c r="AG45" s="1"/>
      <c r="AH45" s="1"/>
      <c r="AI45" s="13"/>
      <c r="AJ45" s="13"/>
      <c r="AK45" s="13"/>
      <c r="AL45" s="13"/>
    </row>
    <row r="46" spans="1:38" x14ac:dyDescent="0.2">
      <c r="A46" s="13"/>
      <c r="B46" s="1"/>
      <c r="C46" s="1"/>
      <c r="D46" s="1"/>
      <c r="E46" s="13"/>
      <c r="F46" s="13"/>
      <c r="G46" s="13"/>
      <c r="H46" s="13"/>
      <c r="I46" s="13"/>
      <c r="J46" s="13"/>
      <c r="K46" s="13"/>
      <c r="L46" s="13"/>
      <c r="M46" s="13"/>
      <c r="N46" s="13"/>
      <c r="O46" s="13"/>
      <c r="P46" s="85"/>
      <c r="Q46" s="85"/>
      <c r="R46" s="85"/>
      <c r="S46" s="85"/>
      <c r="T46" s="85"/>
      <c r="U46" s="85"/>
      <c r="V46" s="85"/>
      <c r="W46" s="85">
        <v>43</v>
      </c>
      <c r="X46" s="13"/>
      <c r="Y46" s="13">
        <v>22.5</v>
      </c>
      <c r="Z46" s="13"/>
      <c r="AA46" s="16"/>
      <c r="AB46" s="13"/>
      <c r="AC46" s="13"/>
      <c r="AD46" s="13"/>
      <c r="AE46" s="13"/>
      <c r="AF46" s="13"/>
      <c r="AG46" s="13"/>
      <c r="AH46" s="13"/>
      <c r="AI46" s="13"/>
      <c r="AJ46" s="13"/>
      <c r="AK46" s="13"/>
      <c r="AL46" s="13"/>
    </row>
    <row r="47" spans="1:38" x14ac:dyDescent="0.2">
      <c r="B47" s="3"/>
      <c r="C47" s="3"/>
      <c r="D47" s="3"/>
      <c r="P47" s="4"/>
      <c r="Q47" s="4"/>
      <c r="R47" s="4"/>
      <c r="S47" s="4"/>
      <c r="T47" s="4"/>
      <c r="U47" s="4"/>
      <c r="V47" s="4"/>
      <c r="W47" s="4">
        <v>44</v>
      </c>
      <c r="Y47" s="2">
        <v>23</v>
      </c>
    </row>
    <row r="48" spans="1:38" x14ac:dyDescent="0.2">
      <c r="B48" s="3"/>
      <c r="P48" s="4"/>
      <c r="Q48" s="4"/>
      <c r="R48" s="4"/>
      <c r="S48" s="4"/>
      <c r="T48" s="4"/>
      <c r="U48" s="4"/>
      <c r="V48" s="4"/>
      <c r="W48" s="4">
        <v>45</v>
      </c>
      <c r="Y48" s="2">
        <v>23.5</v>
      </c>
    </row>
    <row r="49" spans="16:25" x14ac:dyDescent="0.2">
      <c r="P49" s="4"/>
      <c r="Q49" s="4"/>
      <c r="R49" s="4"/>
      <c r="S49" s="4"/>
      <c r="T49" s="4"/>
      <c r="U49" s="4"/>
      <c r="V49" s="4"/>
      <c r="W49" s="4">
        <v>46</v>
      </c>
      <c r="Y49" s="2">
        <v>24</v>
      </c>
    </row>
    <row r="50" spans="16:25" x14ac:dyDescent="0.2">
      <c r="P50" s="4"/>
      <c r="Q50" s="4"/>
      <c r="R50" s="4"/>
      <c r="S50" s="4"/>
      <c r="T50" s="4"/>
      <c r="U50" s="4"/>
      <c r="V50" s="4"/>
      <c r="W50" s="4">
        <v>47</v>
      </c>
      <c r="Y50" s="2">
        <v>24.5</v>
      </c>
    </row>
    <row r="51" spans="16:25" x14ac:dyDescent="0.2">
      <c r="P51" s="4"/>
      <c r="Q51" s="4"/>
      <c r="R51" s="4"/>
      <c r="S51" s="4"/>
      <c r="T51" s="4"/>
      <c r="U51" s="4"/>
      <c r="V51" s="4"/>
      <c r="W51" s="4">
        <v>48</v>
      </c>
      <c r="Y51" s="2">
        <v>25</v>
      </c>
    </row>
    <row r="52" spans="16:25" x14ac:dyDescent="0.2">
      <c r="P52" s="4"/>
      <c r="Q52" s="4"/>
      <c r="R52" s="4"/>
      <c r="S52" s="4"/>
      <c r="T52" s="4"/>
      <c r="U52" s="4"/>
      <c r="V52" s="4"/>
      <c r="W52" s="4">
        <v>49</v>
      </c>
      <c r="Y52" s="2">
        <v>25.5</v>
      </c>
    </row>
    <row r="53" spans="16:25" x14ac:dyDescent="0.2">
      <c r="P53" s="4"/>
      <c r="Q53" s="4"/>
      <c r="R53" s="4"/>
      <c r="S53" s="4"/>
      <c r="T53" s="4"/>
      <c r="U53" s="4"/>
      <c r="V53" s="4"/>
      <c r="W53" s="4">
        <v>50</v>
      </c>
      <c r="Y53" s="2">
        <v>26</v>
      </c>
    </row>
    <row r="54" spans="16:25" x14ac:dyDescent="0.2">
      <c r="P54" s="4"/>
      <c r="Q54" s="4"/>
      <c r="R54" s="4"/>
      <c r="S54" s="4"/>
      <c r="T54" s="4"/>
      <c r="U54" s="4"/>
      <c r="V54" s="4"/>
      <c r="W54" s="4">
        <v>51</v>
      </c>
      <c r="Y54" s="2">
        <v>26.5</v>
      </c>
    </row>
    <row r="55" spans="16:25" x14ac:dyDescent="0.2">
      <c r="P55" s="4"/>
      <c r="Q55" s="4"/>
      <c r="R55" s="4"/>
      <c r="S55" s="4"/>
      <c r="T55" s="4"/>
      <c r="U55" s="4"/>
      <c r="V55" s="4"/>
      <c r="W55" s="4">
        <v>52</v>
      </c>
      <c r="Y55" s="2">
        <v>27</v>
      </c>
    </row>
    <row r="56" spans="16:25" x14ac:dyDescent="0.2">
      <c r="P56" s="4"/>
      <c r="Q56" s="4"/>
      <c r="R56" s="4"/>
      <c r="S56" s="4"/>
      <c r="T56" s="4"/>
      <c r="U56" s="4"/>
      <c r="V56" s="4"/>
      <c r="W56" s="4">
        <v>53</v>
      </c>
      <c r="Y56" s="2">
        <v>27.5</v>
      </c>
    </row>
    <row r="57" spans="16:25" x14ac:dyDescent="0.2">
      <c r="P57" s="4"/>
      <c r="Q57" s="4"/>
      <c r="R57" s="4"/>
      <c r="S57" s="4"/>
      <c r="T57" s="4"/>
      <c r="U57" s="4"/>
      <c r="V57" s="4"/>
      <c r="W57" s="4">
        <v>54</v>
      </c>
      <c r="Y57" s="2">
        <v>28</v>
      </c>
    </row>
    <row r="58" spans="16:25" x14ac:dyDescent="0.2">
      <c r="P58" s="4"/>
      <c r="Q58" s="4"/>
      <c r="R58" s="4"/>
      <c r="S58" s="4"/>
      <c r="T58" s="4"/>
      <c r="U58" s="4"/>
      <c r="V58" s="4"/>
      <c r="W58" s="4">
        <v>55</v>
      </c>
      <c r="Y58" s="2">
        <v>28.5</v>
      </c>
    </row>
    <row r="59" spans="16:25" x14ac:dyDescent="0.2">
      <c r="P59" s="4"/>
      <c r="Q59" s="4"/>
      <c r="R59" s="4"/>
      <c r="S59" s="4"/>
      <c r="T59" s="4"/>
      <c r="U59" s="4"/>
      <c r="V59" s="4"/>
      <c r="W59" s="4">
        <v>56</v>
      </c>
      <c r="Y59" s="2">
        <v>29</v>
      </c>
    </row>
    <row r="60" spans="16:25" x14ac:dyDescent="0.2">
      <c r="P60" s="4"/>
      <c r="Q60" s="4"/>
      <c r="R60" s="4"/>
      <c r="S60" s="4"/>
      <c r="T60" s="4"/>
      <c r="U60" s="4"/>
      <c r="V60" s="4"/>
      <c r="W60" s="4">
        <v>57</v>
      </c>
      <c r="Y60" s="2">
        <v>29.5</v>
      </c>
    </row>
    <row r="61" spans="16:25" x14ac:dyDescent="0.2">
      <c r="P61" s="4"/>
      <c r="Q61" s="4"/>
      <c r="R61" s="4"/>
      <c r="S61" s="4"/>
      <c r="T61" s="4"/>
      <c r="U61" s="4"/>
      <c r="V61" s="4"/>
      <c r="W61" s="4">
        <v>58</v>
      </c>
      <c r="Y61" s="2">
        <v>30</v>
      </c>
    </row>
    <row r="62" spans="16:25" x14ac:dyDescent="0.2">
      <c r="P62" s="4"/>
      <c r="Q62" s="4"/>
      <c r="R62" s="4"/>
      <c r="S62" s="4"/>
      <c r="T62" s="4"/>
      <c r="U62" s="4"/>
      <c r="V62" s="4"/>
      <c r="W62" s="4">
        <v>59</v>
      </c>
      <c r="Y62" s="2">
        <v>30.5</v>
      </c>
    </row>
    <row r="63" spans="16:25" x14ac:dyDescent="0.2">
      <c r="P63" s="4"/>
      <c r="Q63" s="4"/>
      <c r="R63" s="4"/>
      <c r="S63" s="4"/>
      <c r="T63" s="4"/>
      <c r="U63" s="4"/>
      <c r="V63" s="4"/>
      <c r="W63" s="4">
        <v>60</v>
      </c>
      <c r="Y63" s="2">
        <v>31</v>
      </c>
    </row>
    <row r="64" spans="16:25" x14ac:dyDescent="0.2">
      <c r="P64" s="4"/>
      <c r="Q64" s="4"/>
      <c r="R64" s="4"/>
      <c r="S64" s="4"/>
      <c r="T64" s="4"/>
      <c r="U64" s="4"/>
      <c r="V64" s="4"/>
      <c r="W64" s="4">
        <v>61</v>
      </c>
      <c r="Y64" s="2">
        <v>31.5</v>
      </c>
    </row>
    <row r="65" spans="16:25" x14ac:dyDescent="0.2">
      <c r="P65" s="4"/>
      <c r="Q65" s="4"/>
      <c r="R65" s="4"/>
      <c r="S65" s="4"/>
      <c r="T65" s="4"/>
      <c r="U65" s="4"/>
      <c r="V65" s="4"/>
      <c r="W65" s="4">
        <v>62</v>
      </c>
      <c r="Y65" s="2">
        <v>32</v>
      </c>
    </row>
    <row r="66" spans="16:25" x14ac:dyDescent="0.2">
      <c r="P66" s="4"/>
      <c r="Q66" s="4"/>
      <c r="R66" s="4"/>
      <c r="S66" s="4"/>
      <c r="T66" s="4"/>
      <c r="U66" s="4"/>
      <c r="V66" s="4"/>
      <c r="W66" s="4">
        <v>63</v>
      </c>
      <c r="Y66" s="2">
        <v>32.5</v>
      </c>
    </row>
    <row r="67" spans="16:25" x14ac:dyDescent="0.2">
      <c r="P67" s="4"/>
      <c r="Q67" s="4"/>
      <c r="R67" s="4"/>
      <c r="S67" s="4"/>
      <c r="T67" s="4"/>
      <c r="U67" s="4"/>
      <c r="V67" s="4"/>
      <c r="W67" s="4">
        <v>64</v>
      </c>
      <c r="Y67" s="2">
        <v>33</v>
      </c>
    </row>
    <row r="68" spans="16:25" x14ac:dyDescent="0.2">
      <c r="P68" s="4"/>
      <c r="Q68" s="4"/>
      <c r="R68" s="4"/>
      <c r="S68" s="4"/>
      <c r="T68" s="4"/>
      <c r="U68" s="4"/>
      <c r="V68" s="4"/>
      <c r="W68" s="4">
        <v>65</v>
      </c>
      <c r="Y68" s="2">
        <v>33.5</v>
      </c>
    </row>
    <row r="69" spans="16:25" x14ac:dyDescent="0.2">
      <c r="P69" s="4"/>
      <c r="Q69" s="4"/>
      <c r="R69" s="4"/>
      <c r="S69" s="4"/>
      <c r="T69" s="4"/>
      <c r="U69" s="4"/>
      <c r="V69" s="4"/>
      <c r="W69" s="4">
        <v>66</v>
      </c>
      <c r="Y69" s="2">
        <v>34</v>
      </c>
    </row>
    <row r="70" spans="16:25" x14ac:dyDescent="0.2">
      <c r="P70" s="4"/>
      <c r="Q70" s="4"/>
      <c r="R70" s="4"/>
      <c r="S70" s="4"/>
      <c r="T70" s="4"/>
      <c r="U70" s="4"/>
      <c r="V70" s="4"/>
      <c r="W70" s="4">
        <v>67</v>
      </c>
      <c r="Y70" s="2">
        <v>34.5</v>
      </c>
    </row>
    <row r="71" spans="16:25" x14ac:dyDescent="0.2">
      <c r="P71" s="4"/>
      <c r="Q71" s="4"/>
      <c r="R71" s="4"/>
      <c r="S71" s="4"/>
      <c r="T71" s="4"/>
      <c r="U71" s="4"/>
      <c r="V71" s="4"/>
      <c r="W71" s="4">
        <v>68</v>
      </c>
      <c r="Y71" s="2">
        <v>35</v>
      </c>
    </row>
    <row r="72" spans="16:25" x14ac:dyDescent="0.2">
      <c r="P72" s="4"/>
      <c r="Q72" s="4"/>
      <c r="R72" s="4"/>
      <c r="S72" s="4"/>
      <c r="T72" s="4"/>
      <c r="U72" s="4"/>
      <c r="V72" s="4"/>
      <c r="W72" s="4">
        <v>69</v>
      </c>
      <c r="Y72" s="2">
        <v>35.5</v>
      </c>
    </row>
    <row r="73" spans="16:25" x14ac:dyDescent="0.2">
      <c r="P73" s="4"/>
      <c r="Q73" s="4"/>
      <c r="R73" s="4"/>
      <c r="S73" s="4"/>
      <c r="T73" s="4"/>
      <c r="U73" s="4"/>
      <c r="V73" s="4"/>
      <c r="W73" s="4">
        <v>70</v>
      </c>
      <c r="Y73" s="2">
        <v>36</v>
      </c>
    </row>
    <row r="74" spans="16:25" x14ac:dyDescent="0.2">
      <c r="P74" s="4"/>
      <c r="Q74" s="4"/>
      <c r="R74" s="4"/>
      <c r="S74" s="4"/>
      <c r="T74" s="4"/>
      <c r="U74" s="4"/>
      <c r="V74" s="4"/>
      <c r="W74" s="4">
        <v>71</v>
      </c>
      <c r="Y74" s="2">
        <v>36.5</v>
      </c>
    </row>
    <row r="75" spans="16:25" x14ac:dyDescent="0.2">
      <c r="P75" s="4"/>
      <c r="Q75" s="4"/>
      <c r="R75" s="4"/>
      <c r="S75" s="4"/>
      <c r="T75" s="4"/>
      <c r="U75" s="4"/>
      <c r="V75" s="4"/>
      <c r="W75" s="4">
        <v>72</v>
      </c>
      <c r="Y75" s="2">
        <v>37</v>
      </c>
    </row>
    <row r="76" spans="16:25" x14ac:dyDescent="0.2">
      <c r="W76" s="2">
        <v>73</v>
      </c>
      <c r="Y76" s="2">
        <v>37.5</v>
      </c>
    </row>
    <row r="77" spans="16:25" x14ac:dyDescent="0.2">
      <c r="W77" s="2">
        <v>74</v>
      </c>
    </row>
    <row r="78" spans="16:25" x14ac:dyDescent="0.2">
      <c r="W78" s="2">
        <v>75</v>
      </c>
    </row>
  </sheetData>
  <sheetProtection selectLockedCells="1"/>
  <mergeCells count="13">
    <mergeCell ref="AA2:AG21"/>
    <mergeCell ref="B2:N2"/>
    <mergeCell ref="B8:C8"/>
    <mergeCell ref="B10:C10"/>
    <mergeCell ref="B6:C6"/>
    <mergeCell ref="B4:C4"/>
    <mergeCell ref="H10:I10"/>
    <mergeCell ref="L24:N24"/>
    <mergeCell ref="H14:I14"/>
    <mergeCell ref="H16:I16"/>
    <mergeCell ref="B12:C12"/>
    <mergeCell ref="H12:I12"/>
    <mergeCell ref="L15:M16"/>
  </mergeCells>
  <dataValidations count="7">
    <dataValidation type="list" allowBlank="1" showInputMessage="1" showErrorMessage="1" error="L'assuré ne peut être qu'imposable ou non imposable" sqref="L4 JH4 TD4 ACZ4 AMV4 AWR4 BGN4 BQJ4 CAF4 CKB4 CTX4 DDT4 DNP4 DXL4 EHH4 ERD4 FAZ4 FKV4 FUR4 GEN4 GOJ4 GYF4 HIB4 HRX4 IBT4 ILP4 IVL4 JFH4 JPD4 JYZ4 KIV4 KSR4 LCN4 LMJ4 LWF4 MGB4 MPX4 MZT4 NJP4 NTL4 ODH4 OND4 OWZ4 PGV4 PQR4 QAN4 QKJ4 QUF4 REB4 RNX4 RXT4 SHP4 SRL4 TBH4 TLD4 TUZ4 UEV4 UOR4 UYN4 VIJ4 VSF4 WCB4 WLX4 WVT4 L65540 JH65540 TD65540 ACZ65540 AMV65540 AWR65540 BGN65540 BQJ65540 CAF65540 CKB65540 CTX65540 DDT65540 DNP65540 DXL65540 EHH65540 ERD65540 FAZ65540 FKV65540 FUR65540 GEN65540 GOJ65540 GYF65540 HIB65540 HRX65540 IBT65540 ILP65540 IVL65540 JFH65540 JPD65540 JYZ65540 KIV65540 KSR65540 LCN65540 LMJ65540 LWF65540 MGB65540 MPX65540 MZT65540 NJP65540 NTL65540 ODH65540 OND65540 OWZ65540 PGV65540 PQR65540 QAN65540 QKJ65540 QUF65540 REB65540 RNX65540 RXT65540 SHP65540 SRL65540 TBH65540 TLD65540 TUZ65540 UEV65540 UOR65540 UYN65540 VIJ65540 VSF65540 WCB65540 WLX65540 WVT65540 L131076 JH131076 TD131076 ACZ131076 AMV131076 AWR131076 BGN131076 BQJ131076 CAF131076 CKB131076 CTX131076 DDT131076 DNP131076 DXL131076 EHH131076 ERD131076 FAZ131076 FKV131076 FUR131076 GEN131076 GOJ131076 GYF131076 HIB131076 HRX131076 IBT131076 ILP131076 IVL131076 JFH131076 JPD131076 JYZ131076 KIV131076 KSR131076 LCN131076 LMJ131076 LWF131076 MGB131076 MPX131076 MZT131076 NJP131076 NTL131076 ODH131076 OND131076 OWZ131076 PGV131076 PQR131076 QAN131076 QKJ131076 QUF131076 REB131076 RNX131076 RXT131076 SHP131076 SRL131076 TBH131076 TLD131076 TUZ131076 UEV131076 UOR131076 UYN131076 VIJ131076 VSF131076 WCB131076 WLX131076 WVT131076 L196612 JH196612 TD196612 ACZ196612 AMV196612 AWR196612 BGN196612 BQJ196612 CAF196612 CKB196612 CTX196612 DDT196612 DNP196612 DXL196612 EHH196612 ERD196612 FAZ196612 FKV196612 FUR196612 GEN196612 GOJ196612 GYF196612 HIB196612 HRX196612 IBT196612 ILP196612 IVL196612 JFH196612 JPD196612 JYZ196612 KIV196612 KSR196612 LCN196612 LMJ196612 LWF196612 MGB196612 MPX196612 MZT196612 NJP196612 NTL196612 ODH196612 OND196612 OWZ196612 PGV196612 PQR196612 QAN196612 QKJ196612 QUF196612 REB196612 RNX196612 RXT196612 SHP196612 SRL196612 TBH196612 TLD196612 TUZ196612 UEV196612 UOR196612 UYN196612 VIJ196612 VSF196612 WCB196612 WLX196612 WVT196612 L262148 JH262148 TD262148 ACZ262148 AMV262148 AWR262148 BGN262148 BQJ262148 CAF262148 CKB262148 CTX262148 DDT262148 DNP262148 DXL262148 EHH262148 ERD262148 FAZ262148 FKV262148 FUR262148 GEN262148 GOJ262148 GYF262148 HIB262148 HRX262148 IBT262148 ILP262148 IVL262148 JFH262148 JPD262148 JYZ262148 KIV262148 KSR262148 LCN262148 LMJ262148 LWF262148 MGB262148 MPX262148 MZT262148 NJP262148 NTL262148 ODH262148 OND262148 OWZ262148 PGV262148 PQR262148 QAN262148 QKJ262148 QUF262148 REB262148 RNX262148 RXT262148 SHP262148 SRL262148 TBH262148 TLD262148 TUZ262148 UEV262148 UOR262148 UYN262148 VIJ262148 VSF262148 WCB262148 WLX262148 WVT262148 L327684 JH327684 TD327684 ACZ327684 AMV327684 AWR327684 BGN327684 BQJ327684 CAF327684 CKB327684 CTX327684 DDT327684 DNP327684 DXL327684 EHH327684 ERD327684 FAZ327684 FKV327684 FUR327684 GEN327684 GOJ327684 GYF327684 HIB327684 HRX327684 IBT327684 ILP327684 IVL327684 JFH327684 JPD327684 JYZ327684 KIV327684 KSR327684 LCN327684 LMJ327684 LWF327684 MGB327684 MPX327684 MZT327684 NJP327684 NTL327684 ODH327684 OND327684 OWZ327684 PGV327684 PQR327684 QAN327684 QKJ327684 QUF327684 REB327684 RNX327684 RXT327684 SHP327684 SRL327684 TBH327684 TLD327684 TUZ327684 UEV327684 UOR327684 UYN327684 VIJ327684 VSF327684 WCB327684 WLX327684 WVT327684 L393220 JH393220 TD393220 ACZ393220 AMV393220 AWR393220 BGN393220 BQJ393220 CAF393220 CKB393220 CTX393220 DDT393220 DNP393220 DXL393220 EHH393220 ERD393220 FAZ393220 FKV393220 FUR393220 GEN393220 GOJ393220 GYF393220 HIB393220 HRX393220 IBT393220 ILP393220 IVL393220 JFH393220 JPD393220 JYZ393220 KIV393220 KSR393220 LCN393220 LMJ393220 LWF393220 MGB393220 MPX393220 MZT393220 NJP393220 NTL393220 ODH393220 OND393220 OWZ393220 PGV393220 PQR393220 QAN393220 QKJ393220 QUF393220 REB393220 RNX393220 RXT393220 SHP393220 SRL393220 TBH393220 TLD393220 TUZ393220 UEV393220 UOR393220 UYN393220 VIJ393220 VSF393220 WCB393220 WLX393220 WVT393220 L458756 JH458756 TD458756 ACZ458756 AMV458756 AWR458756 BGN458756 BQJ458756 CAF458756 CKB458756 CTX458756 DDT458756 DNP458756 DXL458756 EHH458756 ERD458756 FAZ458756 FKV458756 FUR458756 GEN458756 GOJ458756 GYF458756 HIB458756 HRX458756 IBT458756 ILP458756 IVL458756 JFH458756 JPD458756 JYZ458756 KIV458756 KSR458756 LCN458756 LMJ458756 LWF458756 MGB458756 MPX458756 MZT458756 NJP458756 NTL458756 ODH458756 OND458756 OWZ458756 PGV458756 PQR458756 QAN458756 QKJ458756 QUF458756 REB458756 RNX458756 RXT458756 SHP458756 SRL458756 TBH458756 TLD458756 TUZ458756 UEV458756 UOR458756 UYN458756 VIJ458756 VSF458756 WCB458756 WLX458756 WVT458756 L524292 JH524292 TD524292 ACZ524292 AMV524292 AWR524292 BGN524292 BQJ524292 CAF524292 CKB524292 CTX524292 DDT524292 DNP524292 DXL524292 EHH524292 ERD524292 FAZ524292 FKV524292 FUR524292 GEN524292 GOJ524292 GYF524292 HIB524292 HRX524292 IBT524292 ILP524292 IVL524292 JFH524292 JPD524292 JYZ524292 KIV524292 KSR524292 LCN524292 LMJ524292 LWF524292 MGB524292 MPX524292 MZT524292 NJP524292 NTL524292 ODH524292 OND524292 OWZ524292 PGV524292 PQR524292 QAN524292 QKJ524292 QUF524292 REB524292 RNX524292 RXT524292 SHP524292 SRL524292 TBH524292 TLD524292 TUZ524292 UEV524292 UOR524292 UYN524292 VIJ524292 VSF524292 WCB524292 WLX524292 WVT524292 L589828 JH589828 TD589828 ACZ589828 AMV589828 AWR589828 BGN589828 BQJ589828 CAF589828 CKB589828 CTX589828 DDT589828 DNP589828 DXL589828 EHH589828 ERD589828 FAZ589828 FKV589828 FUR589828 GEN589828 GOJ589828 GYF589828 HIB589828 HRX589828 IBT589828 ILP589828 IVL589828 JFH589828 JPD589828 JYZ589828 KIV589828 KSR589828 LCN589828 LMJ589828 LWF589828 MGB589828 MPX589828 MZT589828 NJP589828 NTL589828 ODH589828 OND589828 OWZ589828 PGV589828 PQR589828 QAN589828 QKJ589828 QUF589828 REB589828 RNX589828 RXT589828 SHP589828 SRL589828 TBH589828 TLD589828 TUZ589828 UEV589828 UOR589828 UYN589828 VIJ589828 VSF589828 WCB589828 WLX589828 WVT589828 L655364 JH655364 TD655364 ACZ655364 AMV655364 AWR655364 BGN655364 BQJ655364 CAF655364 CKB655364 CTX655364 DDT655364 DNP655364 DXL655364 EHH655364 ERD655364 FAZ655364 FKV655364 FUR655364 GEN655364 GOJ655364 GYF655364 HIB655364 HRX655364 IBT655364 ILP655364 IVL655364 JFH655364 JPD655364 JYZ655364 KIV655364 KSR655364 LCN655364 LMJ655364 LWF655364 MGB655364 MPX655364 MZT655364 NJP655364 NTL655364 ODH655364 OND655364 OWZ655364 PGV655364 PQR655364 QAN655364 QKJ655364 QUF655364 REB655364 RNX655364 RXT655364 SHP655364 SRL655364 TBH655364 TLD655364 TUZ655364 UEV655364 UOR655364 UYN655364 VIJ655364 VSF655364 WCB655364 WLX655364 WVT655364 L720900 JH720900 TD720900 ACZ720900 AMV720900 AWR720900 BGN720900 BQJ720900 CAF720900 CKB720900 CTX720900 DDT720900 DNP720900 DXL720900 EHH720900 ERD720900 FAZ720900 FKV720900 FUR720900 GEN720900 GOJ720900 GYF720900 HIB720900 HRX720900 IBT720900 ILP720900 IVL720900 JFH720900 JPD720900 JYZ720900 KIV720900 KSR720900 LCN720900 LMJ720900 LWF720900 MGB720900 MPX720900 MZT720900 NJP720900 NTL720900 ODH720900 OND720900 OWZ720900 PGV720900 PQR720900 QAN720900 QKJ720900 QUF720900 REB720900 RNX720900 RXT720900 SHP720900 SRL720900 TBH720900 TLD720900 TUZ720900 UEV720900 UOR720900 UYN720900 VIJ720900 VSF720900 WCB720900 WLX720900 WVT720900 L786436 JH786436 TD786436 ACZ786436 AMV786436 AWR786436 BGN786436 BQJ786436 CAF786436 CKB786436 CTX786436 DDT786436 DNP786436 DXL786436 EHH786436 ERD786436 FAZ786436 FKV786436 FUR786436 GEN786436 GOJ786436 GYF786436 HIB786436 HRX786436 IBT786436 ILP786436 IVL786436 JFH786436 JPD786436 JYZ786436 KIV786436 KSR786436 LCN786436 LMJ786436 LWF786436 MGB786436 MPX786436 MZT786436 NJP786436 NTL786436 ODH786436 OND786436 OWZ786436 PGV786436 PQR786436 QAN786436 QKJ786436 QUF786436 REB786436 RNX786436 RXT786436 SHP786436 SRL786436 TBH786436 TLD786436 TUZ786436 UEV786436 UOR786436 UYN786436 VIJ786436 VSF786436 WCB786436 WLX786436 WVT786436 L851972 JH851972 TD851972 ACZ851972 AMV851972 AWR851972 BGN851972 BQJ851972 CAF851972 CKB851972 CTX851972 DDT851972 DNP851972 DXL851972 EHH851972 ERD851972 FAZ851972 FKV851972 FUR851972 GEN851972 GOJ851972 GYF851972 HIB851972 HRX851972 IBT851972 ILP851972 IVL851972 JFH851972 JPD851972 JYZ851972 KIV851972 KSR851972 LCN851972 LMJ851972 LWF851972 MGB851972 MPX851972 MZT851972 NJP851972 NTL851972 ODH851972 OND851972 OWZ851972 PGV851972 PQR851972 QAN851972 QKJ851972 QUF851972 REB851972 RNX851972 RXT851972 SHP851972 SRL851972 TBH851972 TLD851972 TUZ851972 UEV851972 UOR851972 UYN851972 VIJ851972 VSF851972 WCB851972 WLX851972 WVT851972 L917508 JH917508 TD917508 ACZ917508 AMV917508 AWR917508 BGN917508 BQJ917508 CAF917508 CKB917508 CTX917508 DDT917508 DNP917508 DXL917508 EHH917508 ERD917508 FAZ917508 FKV917508 FUR917508 GEN917508 GOJ917508 GYF917508 HIB917508 HRX917508 IBT917508 ILP917508 IVL917508 JFH917508 JPD917508 JYZ917508 KIV917508 KSR917508 LCN917508 LMJ917508 LWF917508 MGB917508 MPX917508 MZT917508 NJP917508 NTL917508 ODH917508 OND917508 OWZ917508 PGV917508 PQR917508 QAN917508 QKJ917508 QUF917508 REB917508 RNX917508 RXT917508 SHP917508 SRL917508 TBH917508 TLD917508 TUZ917508 UEV917508 UOR917508 UYN917508 VIJ917508 VSF917508 WCB917508 WLX917508 WVT917508 L983044 JH983044 TD983044 ACZ983044 AMV983044 AWR983044 BGN983044 BQJ983044 CAF983044 CKB983044 CTX983044 DDT983044 DNP983044 DXL983044 EHH983044 ERD983044 FAZ983044 FKV983044 FUR983044 GEN983044 GOJ983044 GYF983044 HIB983044 HRX983044 IBT983044 ILP983044 IVL983044 JFH983044 JPD983044 JYZ983044 KIV983044 KSR983044 LCN983044 LMJ983044 LWF983044 MGB983044 MPX983044 MZT983044 NJP983044 NTL983044 ODH983044 OND983044 OWZ983044 PGV983044 PQR983044 QAN983044 QKJ983044 QUF983044 REB983044 RNX983044 RXT983044 SHP983044 SRL983044 TBH983044 TLD983044 TUZ983044 UEV983044 UOR983044 UYN983044 VIJ983044 VSF983044 WCB983044 WLX983044 WVT983044">
      <formula1>imposable</formula1>
    </dataValidation>
    <dataValidation type="list" allowBlank="1" showInputMessage="1" showErrorMessage="1" error="La CATEGORIE ne peut pas être inférieure à 1 ni supérieure à 20" sqref="H4 JD4 SZ4 ACV4 AMR4 AWN4 BGJ4 BQF4 CAB4 CJX4 CTT4 DDP4 DNL4 DXH4 EHD4 EQZ4 FAV4 FKR4 FUN4 GEJ4 GOF4 GYB4 HHX4 HRT4 IBP4 ILL4 IVH4 JFD4 JOZ4 JYV4 KIR4 KSN4 LCJ4 LMF4 LWB4 MFX4 MPT4 MZP4 NJL4 NTH4 ODD4 OMZ4 OWV4 PGR4 PQN4 QAJ4 QKF4 QUB4 RDX4 RNT4 RXP4 SHL4 SRH4 TBD4 TKZ4 TUV4 UER4 UON4 UYJ4 VIF4 VSB4 WBX4 WLT4 WVP4 H65540 JD65540 SZ65540 ACV65540 AMR65540 AWN65540 BGJ65540 BQF65540 CAB65540 CJX65540 CTT65540 DDP65540 DNL65540 DXH65540 EHD65540 EQZ65540 FAV65540 FKR65540 FUN65540 GEJ65540 GOF65540 GYB65540 HHX65540 HRT65540 IBP65540 ILL65540 IVH65540 JFD65540 JOZ65540 JYV65540 KIR65540 KSN65540 LCJ65540 LMF65540 LWB65540 MFX65540 MPT65540 MZP65540 NJL65540 NTH65540 ODD65540 OMZ65540 OWV65540 PGR65540 PQN65540 QAJ65540 QKF65540 QUB65540 RDX65540 RNT65540 RXP65540 SHL65540 SRH65540 TBD65540 TKZ65540 TUV65540 UER65540 UON65540 UYJ65540 VIF65540 VSB65540 WBX65540 WLT65540 WVP65540 H131076 JD131076 SZ131076 ACV131076 AMR131076 AWN131076 BGJ131076 BQF131076 CAB131076 CJX131076 CTT131076 DDP131076 DNL131076 DXH131076 EHD131076 EQZ131076 FAV131076 FKR131076 FUN131076 GEJ131076 GOF131076 GYB131076 HHX131076 HRT131076 IBP131076 ILL131076 IVH131076 JFD131076 JOZ131076 JYV131076 KIR131076 KSN131076 LCJ131076 LMF131076 LWB131076 MFX131076 MPT131076 MZP131076 NJL131076 NTH131076 ODD131076 OMZ131076 OWV131076 PGR131076 PQN131076 QAJ131076 QKF131076 QUB131076 RDX131076 RNT131076 RXP131076 SHL131076 SRH131076 TBD131076 TKZ131076 TUV131076 UER131076 UON131076 UYJ131076 VIF131076 VSB131076 WBX131076 WLT131076 WVP131076 H196612 JD196612 SZ196612 ACV196612 AMR196612 AWN196612 BGJ196612 BQF196612 CAB196612 CJX196612 CTT196612 DDP196612 DNL196612 DXH196612 EHD196612 EQZ196612 FAV196612 FKR196612 FUN196612 GEJ196612 GOF196612 GYB196612 HHX196612 HRT196612 IBP196612 ILL196612 IVH196612 JFD196612 JOZ196612 JYV196612 KIR196612 KSN196612 LCJ196612 LMF196612 LWB196612 MFX196612 MPT196612 MZP196612 NJL196612 NTH196612 ODD196612 OMZ196612 OWV196612 PGR196612 PQN196612 QAJ196612 QKF196612 QUB196612 RDX196612 RNT196612 RXP196612 SHL196612 SRH196612 TBD196612 TKZ196612 TUV196612 UER196612 UON196612 UYJ196612 VIF196612 VSB196612 WBX196612 WLT196612 WVP196612 H262148 JD262148 SZ262148 ACV262148 AMR262148 AWN262148 BGJ262148 BQF262148 CAB262148 CJX262148 CTT262148 DDP262148 DNL262148 DXH262148 EHD262148 EQZ262148 FAV262148 FKR262148 FUN262148 GEJ262148 GOF262148 GYB262148 HHX262148 HRT262148 IBP262148 ILL262148 IVH262148 JFD262148 JOZ262148 JYV262148 KIR262148 KSN262148 LCJ262148 LMF262148 LWB262148 MFX262148 MPT262148 MZP262148 NJL262148 NTH262148 ODD262148 OMZ262148 OWV262148 PGR262148 PQN262148 QAJ262148 QKF262148 QUB262148 RDX262148 RNT262148 RXP262148 SHL262148 SRH262148 TBD262148 TKZ262148 TUV262148 UER262148 UON262148 UYJ262148 VIF262148 VSB262148 WBX262148 WLT262148 WVP262148 H327684 JD327684 SZ327684 ACV327684 AMR327684 AWN327684 BGJ327684 BQF327684 CAB327684 CJX327684 CTT327684 DDP327684 DNL327684 DXH327684 EHD327684 EQZ327684 FAV327684 FKR327684 FUN327684 GEJ327684 GOF327684 GYB327684 HHX327684 HRT327684 IBP327684 ILL327684 IVH327684 JFD327684 JOZ327684 JYV327684 KIR327684 KSN327684 LCJ327684 LMF327684 LWB327684 MFX327684 MPT327684 MZP327684 NJL327684 NTH327684 ODD327684 OMZ327684 OWV327684 PGR327684 PQN327684 QAJ327684 QKF327684 QUB327684 RDX327684 RNT327684 RXP327684 SHL327684 SRH327684 TBD327684 TKZ327684 TUV327684 UER327684 UON327684 UYJ327684 VIF327684 VSB327684 WBX327684 WLT327684 WVP327684 H393220 JD393220 SZ393220 ACV393220 AMR393220 AWN393220 BGJ393220 BQF393220 CAB393220 CJX393220 CTT393220 DDP393220 DNL393220 DXH393220 EHD393220 EQZ393220 FAV393220 FKR393220 FUN393220 GEJ393220 GOF393220 GYB393220 HHX393220 HRT393220 IBP393220 ILL393220 IVH393220 JFD393220 JOZ393220 JYV393220 KIR393220 KSN393220 LCJ393220 LMF393220 LWB393220 MFX393220 MPT393220 MZP393220 NJL393220 NTH393220 ODD393220 OMZ393220 OWV393220 PGR393220 PQN393220 QAJ393220 QKF393220 QUB393220 RDX393220 RNT393220 RXP393220 SHL393220 SRH393220 TBD393220 TKZ393220 TUV393220 UER393220 UON393220 UYJ393220 VIF393220 VSB393220 WBX393220 WLT393220 WVP393220 H458756 JD458756 SZ458756 ACV458756 AMR458756 AWN458756 BGJ458756 BQF458756 CAB458756 CJX458756 CTT458756 DDP458756 DNL458756 DXH458756 EHD458756 EQZ458756 FAV458756 FKR458756 FUN458756 GEJ458756 GOF458756 GYB458756 HHX458756 HRT458756 IBP458756 ILL458756 IVH458756 JFD458756 JOZ458756 JYV458756 KIR458756 KSN458756 LCJ458756 LMF458756 LWB458756 MFX458756 MPT458756 MZP458756 NJL458756 NTH458756 ODD458756 OMZ458756 OWV458756 PGR458756 PQN458756 QAJ458756 QKF458756 QUB458756 RDX458756 RNT458756 RXP458756 SHL458756 SRH458756 TBD458756 TKZ458756 TUV458756 UER458756 UON458756 UYJ458756 VIF458756 VSB458756 WBX458756 WLT458756 WVP458756 H524292 JD524292 SZ524292 ACV524292 AMR524292 AWN524292 BGJ524292 BQF524292 CAB524292 CJX524292 CTT524292 DDP524292 DNL524292 DXH524292 EHD524292 EQZ524292 FAV524292 FKR524292 FUN524292 GEJ524292 GOF524292 GYB524292 HHX524292 HRT524292 IBP524292 ILL524292 IVH524292 JFD524292 JOZ524292 JYV524292 KIR524292 KSN524292 LCJ524292 LMF524292 LWB524292 MFX524292 MPT524292 MZP524292 NJL524292 NTH524292 ODD524292 OMZ524292 OWV524292 PGR524292 PQN524292 QAJ524292 QKF524292 QUB524292 RDX524292 RNT524292 RXP524292 SHL524292 SRH524292 TBD524292 TKZ524292 TUV524292 UER524292 UON524292 UYJ524292 VIF524292 VSB524292 WBX524292 WLT524292 WVP524292 H589828 JD589828 SZ589828 ACV589828 AMR589828 AWN589828 BGJ589828 BQF589828 CAB589828 CJX589828 CTT589828 DDP589828 DNL589828 DXH589828 EHD589828 EQZ589828 FAV589828 FKR589828 FUN589828 GEJ589828 GOF589828 GYB589828 HHX589828 HRT589828 IBP589828 ILL589828 IVH589828 JFD589828 JOZ589828 JYV589828 KIR589828 KSN589828 LCJ589828 LMF589828 LWB589828 MFX589828 MPT589828 MZP589828 NJL589828 NTH589828 ODD589828 OMZ589828 OWV589828 PGR589828 PQN589828 QAJ589828 QKF589828 QUB589828 RDX589828 RNT589828 RXP589828 SHL589828 SRH589828 TBD589828 TKZ589828 TUV589828 UER589828 UON589828 UYJ589828 VIF589828 VSB589828 WBX589828 WLT589828 WVP589828 H655364 JD655364 SZ655364 ACV655364 AMR655364 AWN655364 BGJ655364 BQF655364 CAB655364 CJX655364 CTT655364 DDP655364 DNL655364 DXH655364 EHD655364 EQZ655364 FAV655364 FKR655364 FUN655364 GEJ655364 GOF655364 GYB655364 HHX655364 HRT655364 IBP655364 ILL655364 IVH655364 JFD655364 JOZ655364 JYV655364 KIR655364 KSN655364 LCJ655364 LMF655364 LWB655364 MFX655364 MPT655364 MZP655364 NJL655364 NTH655364 ODD655364 OMZ655364 OWV655364 PGR655364 PQN655364 QAJ655364 QKF655364 QUB655364 RDX655364 RNT655364 RXP655364 SHL655364 SRH655364 TBD655364 TKZ655364 TUV655364 UER655364 UON655364 UYJ655364 VIF655364 VSB655364 WBX655364 WLT655364 WVP655364 H720900 JD720900 SZ720900 ACV720900 AMR720900 AWN720900 BGJ720900 BQF720900 CAB720900 CJX720900 CTT720900 DDP720900 DNL720900 DXH720900 EHD720900 EQZ720900 FAV720900 FKR720900 FUN720900 GEJ720900 GOF720900 GYB720900 HHX720900 HRT720900 IBP720900 ILL720900 IVH720900 JFD720900 JOZ720900 JYV720900 KIR720900 KSN720900 LCJ720900 LMF720900 LWB720900 MFX720900 MPT720900 MZP720900 NJL720900 NTH720900 ODD720900 OMZ720900 OWV720900 PGR720900 PQN720900 QAJ720900 QKF720900 QUB720900 RDX720900 RNT720900 RXP720900 SHL720900 SRH720900 TBD720900 TKZ720900 TUV720900 UER720900 UON720900 UYJ720900 VIF720900 VSB720900 WBX720900 WLT720900 WVP720900 H786436 JD786436 SZ786436 ACV786436 AMR786436 AWN786436 BGJ786436 BQF786436 CAB786436 CJX786436 CTT786436 DDP786436 DNL786436 DXH786436 EHD786436 EQZ786436 FAV786436 FKR786436 FUN786436 GEJ786436 GOF786436 GYB786436 HHX786436 HRT786436 IBP786436 ILL786436 IVH786436 JFD786436 JOZ786436 JYV786436 KIR786436 KSN786436 LCJ786436 LMF786436 LWB786436 MFX786436 MPT786436 MZP786436 NJL786436 NTH786436 ODD786436 OMZ786436 OWV786436 PGR786436 PQN786436 QAJ786436 QKF786436 QUB786436 RDX786436 RNT786436 RXP786436 SHL786436 SRH786436 TBD786436 TKZ786436 TUV786436 UER786436 UON786436 UYJ786436 VIF786436 VSB786436 WBX786436 WLT786436 WVP786436 H851972 JD851972 SZ851972 ACV851972 AMR851972 AWN851972 BGJ851972 BQF851972 CAB851972 CJX851972 CTT851972 DDP851972 DNL851972 DXH851972 EHD851972 EQZ851972 FAV851972 FKR851972 FUN851972 GEJ851972 GOF851972 GYB851972 HHX851972 HRT851972 IBP851972 ILL851972 IVH851972 JFD851972 JOZ851972 JYV851972 KIR851972 KSN851972 LCJ851972 LMF851972 LWB851972 MFX851972 MPT851972 MZP851972 NJL851972 NTH851972 ODD851972 OMZ851972 OWV851972 PGR851972 PQN851972 QAJ851972 QKF851972 QUB851972 RDX851972 RNT851972 RXP851972 SHL851972 SRH851972 TBD851972 TKZ851972 TUV851972 UER851972 UON851972 UYJ851972 VIF851972 VSB851972 WBX851972 WLT851972 WVP851972 H917508 JD917508 SZ917508 ACV917508 AMR917508 AWN917508 BGJ917508 BQF917508 CAB917508 CJX917508 CTT917508 DDP917508 DNL917508 DXH917508 EHD917508 EQZ917508 FAV917508 FKR917508 FUN917508 GEJ917508 GOF917508 GYB917508 HHX917508 HRT917508 IBP917508 ILL917508 IVH917508 JFD917508 JOZ917508 JYV917508 KIR917508 KSN917508 LCJ917508 LMF917508 LWB917508 MFX917508 MPT917508 MZP917508 NJL917508 NTH917508 ODD917508 OMZ917508 OWV917508 PGR917508 PQN917508 QAJ917508 QKF917508 QUB917508 RDX917508 RNT917508 RXP917508 SHL917508 SRH917508 TBD917508 TKZ917508 TUV917508 UER917508 UON917508 UYJ917508 VIF917508 VSB917508 WBX917508 WLT917508 WVP917508 H983044 JD983044 SZ983044 ACV983044 AMR983044 AWN983044 BGJ983044 BQF983044 CAB983044 CJX983044 CTT983044 DDP983044 DNL983044 DXH983044 EHD983044 EQZ983044 FAV983044 FKR983044 FUN983044 GEJ983044 GOF983044 GYB983044 HHX983044 HRT983044 IBP983044 ILL983044 IVH983044 JFD983044 JOZ983044 JYV983044 KIR983044 KSN983044 LCJ983044 LMF983044 LWB983044 MFX983044 MPT983044 MZP983044 NJL983044 NTH983044 ODD983044 OMZ983044 OWV983044 PGR983044 PQN983044 QAJ983044 QKF983044 QUB983044 RDX983044 RNT983044 RXP983044 SHL983044 SRH983044 TBD983044 TKZ983044 TUV983044 UER983044 UON983044 UYJ983044 VIF983044 VSB983044 WBX983044 WLT983044 WVP983044">
      <formula1>categories</formula1>
    </dataValidation>
    <dataValidation type="list" errorStyle="information" allowBlank="1" showInputMessage="1" showErrorMessage="1" error="A partir de 4 enfants et au delà, la bonification enfants reste à 15%" sqref="WVR983044 JF4 TB4 ACX4 AMT4 AWP4 BGL4 BQH4 CAD4 CJZ4 CTV4 DDR4 DNN4 DXJ4 EHF4 ERB4 FAX4 FKT4 FUP4 GEL4 GOH4 GYD4 HHZ4 HRV4 IBR4 ILN4 IVJ4 JFF4 JPB4 JYX4 KIT4 KSP4 LCL4 LMH4 LWD4 MFZ4 MPV4 MZR4 NJN4 NTJ4 ODF4 ONB4 OWX4 PGT4 PQP4 QAL4 QKH4 QUD4 RDZ4 RNV4 RXR4 SHN4 SRJ4 TBF4 TLB4 TUX4 UET4 UOP4 UYL4 VIH4 VSD4 WBZ4 WLV4 WVR4 J65540 JF65540 TB65540 ACX65540 AMT65540 AWP65540 BGL65540 BQH65540 CAD65540 CJZ65540 CTV65540 DDR65540 DNN65540 DXJ65540 EHF65540 ERB65540 FAX65540 FKT65540 FUP65540 GEL65540 GOH65540 GYD65540 HHZ65540 HRV65540 IBR65540 ILN65540 IVJ65540 JFF65540 JPB65540 JYX65540 KIT65540 KSP65540 LCL65540 LMH65540 LWD65540 MFZ65540 MPV65540 MZR65540 NJN65540 NTJ65540 ODF65540 ONB65540 OWX65540 PGT65540 PQP65540 QAL65540 QKH65540 QUD65540 RDZ65540 RNV65540 RXR65540 SHN65540 SRJ65540 TBF65540 TLB65540 TUX65540 UET65540 UOP65540 UYL65540 VIH65540 VSD65540 WBZ65540 WLV65540 WVR65540 J131076 JF131076 TB131076 ACX131076 AMT131076 AWP131076 BGL131076 BQH131076 CAD131076 CJZ131076 CTV131076 DDR131076 DNN131076 DXJ131076 EHF131076 ERB131076 FAX131076 FKT131076 FUP131076 GEL131076 GOH131076 GYD131076 HHZ131076 HRV131076 IBR131076 ILN131076 IVJ131076 JFF131076 JPB131076 JYX131076 KIT131076 KSP131076 LCL131076 LMH131076 LWD131076 MFZ131076 MPV131076 MZR131076 NJN131076 NTJ131076 ODF131076 ONB131076 OWX131076 PGT131076 PQP131076 QAL131076 QKH131076 QUD131076 RDZ131076 RNV131076 RXR131076 SHN131076 SRJ131076 TBF131076 TLB131076 TUX131076 UET131076 UOP131076 UYL131076 VIH131076 VSD131076 WBZ131076 WLV131076 WVR131076 J196612 JF196612 TB196612 ACX196612 AMT196612 AWP196612 BGL196612 BQH196612 CAD196612 CJZ196612 CTV196612 DDR196612 DNN196612 DXJ196612 EHF196612 ERB196612 FAX196612 FKT196612 FUP196612 GEL196612 GOH196612 GYD196612 HHZ196612 HRV196612 IBR196612 ILN196612 IVJ196612 JFF196612 JPB196612 JYX196612 KIT196612 KSP196612 LCL196612 LMH196612 LWD196612 MFZ196612 MPV196612 MZR196612 NJN196612 NTJ196612 ODF196612 ONB196612 OWX196612 PGT196612 PQP196612 QAL196612 QKH196612 QUD196612 RDZ196612 RNV196612 RXR196612 SHN196612 SRJ196612 TBF196612 TLB196612 TUX196612 UET196612 UOP196612 UYL196612 VIH196612 VSD196612 WBZ196612 WLV196612 WVR196612 J262148 JF262148 TB262148 ACX262148 AMT262148 AWP262148 BGL262148 BQH262148 CAD262148 CJZ262148 CTV262148 DDR262148 DNN262148 DXJ262148 EHF262148 ERB262148 FAX262148 FKT262148 FUP262148 GEL262148 GOH262148 GYD262148 HHZ262148 HRV262148 IBR262148 ILN262148 IVJ262148 JFF262148 JPB262148 JYX262148 KIT262148 KSP262148 LCL262148 LMH262148 LWD262148 MFZ262148 MPV262148 MZR262148 NJN262148 NTJ262148 ODF262148 ONB262148 OWX262148 PGT262148 PQP262148 QAL262148 QKH262148 QUD262148 RDZ262148 RNV262148 RXR262148 SHN262148 SRJ262148 TBF262148 TLB262148 TUX262148 UET262148 UOP262148 UYL262148 VIH262148 VSD262148 WBZ262148 WLV262148 WVR262148 J327684 JF327684 TB327684 ACX327684 AMT327684 AWP327684 BGL327684 BQH327684 CAD327684 CJZ327684 CTV327684 DDR327684 DNN327684 DXJ327684 EHF327684 ERB327684 FAX327684 FKT327684 FUP327684 GEL327684 GOH327684 GYD327684 HHZ327684 HRV327684 IBR327684 ILN327684 IVJ327684 JFF327684 JPB327684 JYX327684 KIT327684 KSP327684 LCL327684 LMH327684 LWD327684 MFZ327684 MPV327684 MZR327684 NJN327684 NTJ327684 ODF327684 ONB327684 OWX327684 PGT327684 PQP327684 QAL327684 QKH327684 QUD327684 RDZ327684 RNV327684 RXR327684 SHN327684 SRJ327684 TBF327684 TLB327684 TUX327684 UET327684 UOP327684 UYL327684 VIH327684 VSD327684 WBZ327684 WLV327684 WVR327684 J393220 JF393220 TB393220 ACX393220 AMT393220 AWP393220 BGL393220 BQH393220 CAD393220 CJZ393220 CTV393220 DDR393220 DNN393220 DXJ393220 EHF393220 ERB393220 FAX393220 FKT393220 FUP393220 GEL393220 GOH393220 GYD393220 HHZ393220 HRV393220 IBR393220 ILN393220 IVJ393220 JFF393220 JPB393220 JYX393220 KIT393220 KSP393220 LCL393220 LMH393220 LWD393220 MFZ393220 MPV393220 MZR393220 NJN393220 NTJ393220 ODF393220 ONB393220 OWX393220 PGT393220 PQP393220 QAL393220 QKH393220 QUD393220 RDZ393220 RNV393220 RXR393220 SHN393220 SRJ393220 TBF393220 TLB393220 TUX393220 UET393220 UOP393220 UYL393220 VIH393220 VSD393220 WBZ393220 WLV393220 WVR393220 J458756 JF458756 TB458756 ACX458756 AMT458756 AWP458756 BGL458756 BQH458756 CAD458756 CJZ458756 CTV458756 DDR458756 DNN458756 DXJ458756 EHF458756 ERB458756 FAX458756 FKT458756 FUP458756 GEL458756 GOH458756 GYD458756 HHZ458756 HRV458756 IBR458756 ILN458756 IVJ458756 JFF458756 JPB458756 JYX458756 KIT458756 KSP458756 LCL458756 LMH458756 LWD458756 MFZ458756 MPV458756 MZR458756 NJN458756 NTJ458756 ODF458756 ONB458756 OWX458756 PGT458756 PQP458756 QAL458756 QKH458756 QUD458756 RDZ458756 RNV458756 RXR458756 SHN458756 SRJ458756 TBF458756 TLB458756 TUX458756 UET458756 UOP458756 UYL458756 VIH458756 VSD458756 WBZ458756 WLV458756 WVR458756 J524292 JF524292 TB524292 ACX524292 AMT524292 AWP524292 BGL524292 BQH524292 CAD524292 CJZ524292 CTV524292 DDR524292 DNN524292 DXJ524292 EHF524292 ERB524292 FAX524292 FKT524292 FUP524292 GEL524292 GOH524292 GYD524292 HHZ524292 HRV524292 IBR524292 ILN524292 IVJ524292 JFF524292 JPB524292 JYX524292 KIT524292 KSP524292 LCL524292 LMH524292 LWD524292 MFZ524292 MPV524292 MZR524292 NJN524292 NTJ524292 ODF524292 ONB524292 OWX524292 PGT524292 PQP524292 QAL524292 QKH524292 QUD524292 RDZ524292 RNV524292 RXR524292 SHN524292 SRJ524292 TBF524292 TLB524292 TUX524292 UET524292 UOP524292 UYL524292 VIH524292 VSD524292 WBZ524292 WLV524292 WVR524292 J589828 JF589828 TB589828 ACX589828 AMT589828 AWP589828 BGL589828 BQH589828 CAD589828 CJZ589828 CTV589828 DDR589828 DNN589828 DXJ589828 EHF589828 ERB589828 FAX589828 FKT589828 FUP589828 GEL589828 GOH589828 GYD589828 HHZ589828 HRV589828 IBR589828 ILN589828 IVJ589828 JFF589828 JPB589828 JYX589828 KIT589828 KSP589828 LCL589828 LMH589828 LWD589828 MFZ589828 MPV589828 MZR589828 NJN589828 NTJ589828 ODF589828 ONB589828 OWX589828 PGT589828 PQP589828 QAL589828 QKH589828 QUD589828 RDZ589828 RNV589828 RXR589828 SHN589828 SRJ589828 TBF589828 TLB589828 TUX589828 UET589828 UOP589828 UYL589828 VIH589828 VSD589828 WBZ589828 WLV589828 WVR589828 J655364 JF655364 TB655364 ACX655364 AMT655364 AWP655364 BGL655364 BQH655364 CAD655364 CJZ655364 CTV655364 DDR655364 DNN655364 DXJ655364 EHF655364 ERB655364 FAX655364 FKT655364 FUP655364 GEL655364 GOH655364 GYD655364 HHZ655364 HRV655364 IBR655364 ILN655364 IVJ655364 JFF655364 JPB655364 JYX655364 KIT655364 KSP655364 LCL655364 LMH655364 LWD655364 MFZ655364 MPV655364 MZR655364 NJN655364 NTJ655364 ODF655364 ONB655364 OWX655364 PGT655364 PQP655364 QAL655364 QKH655364 QUD655364 RDZ655364 RNV655364 RXR655364 SHN655364 SRJ655364 TBF655364 TLB655364 TUX655364 UET655364 UOP655364 UYL655364 VIH655364 VSD655364 WBZ655364 WLV655364 WVR655364 J720900 JF720900 TB720900 ACX720900 AMT720900 AWP720900 BGL720900 BQH720900 CAD720900 CJZ720900 CTV720900 DDR720900 DNN720900 DXJ720900 EHF720900 ERB720900 FAX720900 FKT720900 FUP720900 GEL720900 GOH720900 GYD720900 HHZ720900 HRV720900 IBR720900 ILN720900 IVJ720900 JFF720900 JPB720900 JYX720900 KIT720900 KSP720900 LCL720900 LMH720900 LWD720900 MFZ720900 MPV720900 MZR720900 NJN720900 NTJ720900 ODF720900 ONB720900 OWX720900 PGT720900 PQP720900 QAL720900 QKH720900 QUD720900 RDZ720900 RNV720900 RXR720900 SHN720900 SRJ720900 TBF720900 TLB720900 TUX720900 UET720900 UOP720900 UYL720900 VIH720900 VSD720900 WBZ720900 WLV720900 WVR720900 J786436 JF786436 TB786436 ACX786436 AMT786436 AWP786436 BGL786436 BQH786436 CAD786436 CJZ786436 CTV786436 DDR786436 DNN786436 DXJ786436 EHF786436 ERB786436 FAX786436 FKT786436 FUP786436 GEL786436 GOH786436 GYD786436 HHZ786436 HRV786436 IBR786436 ILN786436 IVJ786436 JFF786436 JPB786436 JYX786436 KIT786436 KSP786436 LCL786436 LMH786436 LWD786436 MFZ786436 MPV786436 MZR786436 NJN786436 NTJ786436 ODF786436 ONB786436 OWX786436 PGT786436 PQP786436 QAL786436 QKH786436 QUD786436 RDZ786436 RNV786436 RXR786436 SHN786436 SRJ786436 TBF786436 TLB786436 TUX786436 UET786436 UOP786436 UYL786436 VIH786436 VSD786436 WBZ786436 WLV786436 WVR786436 J851972 JF851972 TB851972 ACX851972 AMT851972 AWP851972 BGL851972 BQH851972 CAD851972 CJZ851972 CTV851972 DDR851972 DNN851972 DXJ851972 EHF851972 ERB851972 FAX851972 FKT851972 FUP851972 GEL851972 GOH851972 GYD851972 HHZ851972 HRV851972 IBR851972 ILN851972 IVJ851972 JFF851972 JPB851972 JYX851972 KIT851972 KSP851972 LCL851972 LMH851972 LWD851972 MFZ851972 MPV851972 MZR851972 NJN851972 NTJ851972 ODF851972 ONB851972 OWX851972 PGT851972 PQP851972 QAL851972 QKH851972 QUD851972 RDZ851972 RNV851972 RXR851972 SHN851972 SRJ851972 TBF851972 TLB851972 TUX851972 UET851972 UOP851972 UYL851972 VIH851972 VSD851972 WBZ851972 WLV851972 WVR851972 J917508 JF917508 TB917508 ACX917508 AMT917508 AWP917508 BGL917508 BQH917508 CAD917508 CJZ917508 CTV917508 DDR917508 DNN917508 DXJ917508 EHF917508 ERB917508 FAX917508 FKT917508 FUP917508 GEL917508 GOH917508 GYD917508 HHZ917508 HRV917508 IBR917508 ILN917508 IVJ917508 JFF917508 JPB917508 JYX917508 KIT917508 KSP917508 LCL917508 LMH917508 LWD917508 MFZ917508 MPV917508 MZR917508 NJN917508 NTJ917508 ODF917508 ONB917508 OWX917508 PGT917508 PQP917508 QAL917508 QKH917508 QUD917508 RDZ917508 RNV917508 RXR917508 SHN917508 SRJ917508 TBF917508 TLB917508 TUX917508 UET917508 UOP917508 UYL917508 VIH917508 VSD917508 WBZ917508 WLV917508 WVR917508 J983044 JF983044 TB983044 ACX983044 AMT983044 AWP983044 BGL983044 BQH983044 CAD983044 CJZ983044 CTV983044 DDR983044 DNN983044 DXJ983044 EHF983044 ERB983044 FAX983044 FKT983044 FUP983044 GEL983044 GOH983044 GYD983044 HHZ983044 HRV983044 IBR983044 ILN983044 IVJ983044 JFF983044 JPB983044 JYX983044 KIT983044 KSP983044 LCL983044 LMH983044 LWD983044 MFZ983044 MPV983044 MZR983044 NJN983044 NTJ983044 ODF983044 ONB983044 OWX983044 PGT983044 PQP983044 QAL983044 QKH983044 QUD983044 RDZ983044 RNV983044 RXR983044 SHN983044 SRJ983044 TBF983044 TLB983044 TUX983044 UET983044 UOP983044 UYL983044 VIH983044 VSD983044 WBZ983044 WLV983044">
      <formula1>$T$10:$T$30</formula1>
    </dataValidation>
    <dataValidation type="list" errorStyle="information" allowBlank="1" showInputMessage="1" showErrorMessage="1" errorTitle="Règle bonification enfants" error="Pas d'enfant ou 1 enfant = 0 %_x000a_2 enfants = 5%_x000a_3 enfants = 10%_x000a_4 enfants et + = 15%" sqref="J4">
      <formula1>T12:T14</formula1>
    </dataValidation>
    <dataValidation errorStyle="warning" allowBlank="1" showInputMessage="1" errorTitle="Annuités maximum dépassées" error="Maximum d'annuités rémunérables = 37,5 soit 75% maximum du Salaire Forfaitaire de la catégorie retenue" sqref="D10"/>
    <dataValidation type="whole" errorStyle="information" allowBlank="1" showInputMessage="1" showErrorMessage="1" error="Même si les services Enim dépassent 37,5 années, le maximum rémunérable est de 37,5 annuités pour un taux ne pouvant pas excéder 75% du Salaire Forfaitaire de la catégorie retenue." sqref="D4">
      <formula1>0</formula1>
      <formula2>37</formula2>
    </dataValidation>
    <dataValidation type="whole" errorStyle="warning" allowBlank="1" showInputMessage="1" showErrorMessage="1" errorTitle="Maximum rémunérable 75% !" error="Le taux maximum du salaire forfaitaire retenu pour la pension de retraite ne peut pas dépasser 75% même si le nombre d'annuités est supérieur à 37,5." sqref="S3 F12">
      <formula1>1</formula1>
      <formula2>75</formula2>
    </dataValidation>
  </dataValidations>
  <printOptions horizontalCentered="1" verticalCentered="1"/>
  <pageMargins left="0.39370078740157483" right="0.39370078740157483" top="0.39370078740157483" bottom="0.39370078740157483" header="0" footer="0"/>
  <pageSetup paperSize="9" scale="50" orientation="landscape" r:id="rId1"/>
  <ignoredErrors>
    <ignoredError sqref="K14 K12" numberStoredAsText="1"/>
  </ignoredErrors>
  <drawing r:id="rId2"/>
  <legacyDrawing r:id="rId3"/>
  <mc:AlternateContent xmlns:mc="http://schemas.openxmlformats.org/markup-compatibility/2006">
    <mc:Choice Requires="x14">
      <controls>
        <mc:AlternateContent xmlns:mc="http://schemas.openxmlformats.org/markup-compatibility/2006">
          <mc:Choice Requires="x14">
            <control shapeId="1032" r:id="rId4" name="Button 8">
              <controlPr defaultSize="0" print="0" autoFill="0" autoPict="0" macro="[0]!raz_calc">
                <anchor moveWithCells="1" sizeWithCells="1">
                  <from>
                    <xdr:col>9</xdr:col>
                    <xdr:colOff>0</xdr:colOff>
                    <xdr:row>18</xdr:row>
                    <xdr:rowOff>180975</xdr:rowOff>
                  </from>
                  <to>
                    <xdr:col>12</xdr:col>
                    <xdr:colOff>19050</xdr:colOff>
                    <xdr:row>21</xdr:row>
                    <xdr:rowOff>123825</xdr:rowOff>
                  </to>
                </anchor>
              </controlPr>
            </control>
          </mc:Choice>
        </mc:AlternateContent>
        <mc:AlternateContent xmlns:mc="http://schemas.openxmlformats.org/markup-compatibility/2006">
          <mc:Choice Requires="x14">
            <control shapeId="1049" r:id="rId5" name="Button 25">
              <controlPr defaultSize="0" print="0" autoFill="0" autoPict="0" macro="[0]!ex_3">
                <anchor moveWithCells="1" sizeWithCells="1">
                  <from>
                    <xdr:col>2</xdr:col>
                    <xdr:colOff>1543050</xdr:colOff>
                    <xdr:row>13</xdr:row>
                    <xdr:rowOff>295275</xdr:rowOff>
                  </from>
                  <to>
                    <xdr:col>3</xdr:col>
                    <xdr:colOff>428625</xdr:colOff>
                    <xdr:row>15</xdr:row>
                    <xdr:rowOff>180975</xdr:rowOff>
                  </to>
                </anchor>
              </controlPr>
            </control>
          </mc:Choice>
        </mc:AlternateContent>
        <mc:AlternateContent xmlns:mc="http://schemas.openxmlformats.org/markup-compatibility/2006">
          <mc:Choice Requires="x14">
            <control shapeId="1052" r:id="rId6" name="Button 28">
              <controlPr defaultSize="0" print="0" autoFill="0" autoPict="0" macro="[0]!ex_4">
                <anchor moveWithCells="1" sizeWithCells="1">
                  <from>
                    <xdr:col>3</xdr:col>
                    <xdr:colOff>647700</xdr:colOff>
                    <xdr:row>13</xdr:row>
                    <xdr:rowOff>304800</xdr:rowOff>
                  </from>
                  <to>
                    <xdr:col>5</xdr:col>
                    <xdr:colOff>66675</xdr:colOff>
                    <xdr:row>15</xdr:row>
                    <xdr:rowOff>190500</xdr:rowOff>
                  </to>
                </anchor>
              </controlPr>
            </control>
          </mc:Choice>
        </mc:AlternateContent>
        <mc:AlternateContent xmlns:mc="http://schemas.openxmlformats.org/markup-compatibility/2006">
          <mc:Choice Requires="x14">
            <control shapeId="1053" r:id="rId7" name="Button 29">
              <controlPr defaultSize="0" print="0" autoFill="0" autoPict="0" macro="[0]!ex_2">
                <anchor moveWithCells="1" sizeWithCells="1">
                  <from>
                    <xdr:col>2</xdr:col>
                    <xdr:colOff>447675</xdr:colOff>
                    <xdr:row>13</xdr:row>
                    <xdr:rowOff>295275</xdr:rowOff>
                  </from>
                  <to>
                    <xdr:col>2</xdr:col>
                    <xdr:colOff>1352550</xdr:colOff>
                    <xdr:row>15</xdr:row>
                    <xdr:rowOff>180975</xdr:rowOff>
                  </to>
                </anchor>
              </controlPr>
            </control>
          </mc:Choice>
        </mc:AlternateContent>
        <mc:AlternateContent xmlns:mc="http://schemas.openxmlformats.org/markup-compatibility/2006">
          <mc:Choice Requires="x14">
            <control shapeId="1054" r:id="rId8" name="Button 30">
              <controlPr defaultSize="0" print="0" autoFill="0" autoPict="0" macro="[0]!ex_1">
                <anchor moveWithCells="1" sizeWithCells="1">
                  <from>
                    <xdr:col>1</xdr:col>
                    <xdr:colOff>209550</xdr:colOff>
                    <xdr:row>13</xdr:row>
                    <xdr:rowOff>304800</xdr:rowOff>
                  </from>
                  <to>
                    <xdr:col>2</xdr:col>
                    <xdr:colOff>228600</xdr:colOff>
                    <xdr:row>15</xdr:row>
                    <xdr:rowOff>190500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0"/>
  <sheetViews>
    <sheetView workbookViewId="0">
      <selection activeCell="A21" sqref="A21"/>
    </sheetView>
  </sheetViews>
  <sheetFormatPr baseColWidth="10" defaultRowHeight="15" x14ac:dyDescent="0.25"/>
  <sheetData>
    <row r="20" spans="1:1" x14ac:dyDescent="0.25">
      <c r="A20" t="s">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ESTIMATION PENSION DE RETRAITE</vt:lpstr>
      <vt:lpstr>Feuil1</vt:lpstr>
      <vt:lpstr>Feuil2</vt:lpstr>
      <vt:lpstr>Feuil3</vt:lpstr>
      <vt:lpstr>categories</vt:lpstr>
      <vt:lpstr>imposable</vt:lpstr>
      <vt:lpstr>nombre_enfants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 TOURNIER</dc:creator>
  <cp:lastModifiedBy>CHRISTIAN TOURNIER</cp:lastModifiedBy>
  <cp:lastPrinted>2021-10-07T15:55:07Z</cp:lastPrinted>
  <dcterms:created xsi:type="dcterms:W3CDTF">2021-07-26T07:57:42Z</dcterms:created>
  <dcterms:modified xsi:type="dcterms:W3CDTF">2021-10-23T17:35:04Z</dcterms:modified>
</cp:coreProperties>
</file>