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din\Desktop\DOSSIER TEMPORAIRE\"/>
    </mc:Choice>
  </mc:AlternateContent>
  <xr:revisionPtr revIDLastSave="0" documentId="13_ncr:1_{106605E7-D079-4081-832A-E936DCAE2A4F}" xr6:coauthVersionLast="40" xr6:coauthVersionMax="40" xr10:uidLastSave="{00000000-0000-0000-0000-000000000000}"/>
  <bookViews>
    <workbookView xWindow="0" yWindow="0" windowWidth="28800" windowHeight="11865" xr2:uid="{7C7D73A0-66DB-40BF-86D3-ACE834DC60F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H9" i="1"/>
  <c r="I9" i="1" s="1"/>
  <c r="P8" i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H2" i="1"/>
  <c r="I2" i="1" s="1"/>
</calcChain>
</file>

<file path=xl/sharedStrings.xml><?xml version="1.0" encoding="utf-8"?>
<sst xmlns="http://schemas.openxmlformats.org/spreadsheetml/2006/main" count="35" uniqueCount="18">
  <si>
    <t>Date de facture</t>
  </si>
  <si>
    <t>N° FACTURE</t>
  </si>
  <si>
    <t>Nom fournisseur</t>
  </si>
  <si>
    <t>Nature</t>
  </si>
  <si>
    <t>Détails</t>
  </si>
  <si>
    <t>Montant HT</t>
  </si>
  <si>
    <t>Choix taux TVA</t>
  </si>
  <si>
    <t>Montant TVA</t>
  </si>
  <si>
    <t>Montant TTC</t>
  </si>
  <si>
    <t>Échéance</t>
  </si>
  <si>
    <t>Réglée le</t>
  </si>
  <si>
    <t>Etat du paiement</t>
  </si>
  <si>
    <t>Mode de paiement</t>
  </si>
  <si>
    <t>Banque</t>
  </si>
  <si>
    <t>Achats divers</t>
  </si>
  <si>
    <t>Virement</t>
  </si>
  <si>
    <t>Prélèvement</t>
  </si>
  <si>
    <t xml:space="preserve">FACTURE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</si>
</sst>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5" formatCode="_-* #,##0.00\ [$€-40C]_-;\-* #,##0.00\ [$€-40C]_-;_-* &quot;-&quot;??\ [$€-40C]_-;_-@_-"/>
    <numFmt numFmtId="166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theme="9" tint="-0.24994659260841701"/>
      </left>
      <right style="hair">
        <color theme="9" tint="-0.24994659260841701"/>
      </right>
      <top style="thin">
        <color theme="9" tint="-0.24994659260841701"/>
      </top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thin">
        <color theme="9" tint="-0.24994659260841701"/>
      </top>
      <bottom style="hair">
        <color theme="9" tint="-0.24994659260841701"/>
      </bottom>
      <diagonal/>
    </border>
    <border>
      <left style="hair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theme="9" tint="-0.24994659260841701"/>
      </left>
      <right style="thin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thin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thin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thin">
        <color theme="9" tint="-0.24994659260841701"/>
      </bottom>
      <diagonal/>
    </border>
    <border>
      <left style="hair">
        <color theme="9" tint="-0.24994659260841701"/>
      </left>
      <right style="thin">
        <color theme="9" tint="-0.24994659260841701"/>
      </right>
      <top style="hair">
        <color theme="9" tint="-0.24994659260841701"/>
      </top>
      <bottom style="thin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8" fontId="2" fillId="2" borderId="2" xfId="0" applyNumberFormat="1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165" fontId="1" fillId="0" borderId="4" xfId="1" applyNumberFormat="1" applyFont="1" applyBorder="1"/>
    <xf numFmtId="14" fontId="0" fillId="0" borderId="5" xfId="0" applyNumberFormat="1" applyBorder="1" applyAlignment="1">
      <alignment vertical="center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vertical="center"/>
    </xf>
    <xf numFmtId="8" fontId="0" fillId="0" borderId="6" xfId="0" applyNumberFormat="1" applyBorder="1" applyAlignment="1">
      <alignment vertical="center"/>
    </xf>
    <xf numFmtId="166" fontId="1" fillId="0" borderId="6" xfId="2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vertical="center"/>
    </xf>
    <xf numFmtId="165" fontId="1" fillId="3" borderId="6" xfId="1" applyNumberFormat="1" applyFont="1" applyFill="1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 wrapText="1"/>
    </xf>
    <xf numFmtId="0" fontId="0" fillId="0" borderId="9" xfId="0" applyBorder="1" applyAlignment="1">
      <alignment vertical="center"/>
    </xf>
    <xf numFmtId="8" fontId="0" fillId="0" borderId="9" xfId="0" applyNumberFormat="1" applyBorder="1" applyAlignment="1">
      <alignment vertical="center"/>
    </xf>
    <xf numFmtId="166" fontId="1" fillId="0" borderId="9" xfId="2" applyNumberFormat="1" applyFont="1" applyBorder="1" applyAlignment="1">
      <alignment horizontal="center" vertical="center"/>
    </xf>
    <xf numFmtId="165" fontId="0" fillId="0" borderId="9" xfId="0" applyNumberFormat="1" applyBorder="1" applyAlignment="1">
      <alignment vertical="center"/>
    </xf>
    <xf numFmtId="165" fontId="1" fillId="3" borderId="9" xfId="1" applyNumberFormat="1" applyFont="1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Alignment="1">
      <alignment vertical="center" wrapText="1"/>
    </xf>
    <xf numFmtId="8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vertical="center"/>
    </xf>
    <xf numFmtId="0" fontId="0" fillId="0" borderId="11" xfId="0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din/Desktop/MI&#178;LTON/TABLEAUX%20DE%20GESTION/TEST%20SUIVI%20TRE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étails "/>
      <sheetName val="RECAP"/>
      <sheetName val="TRESO"/>
      <sheetName val="ACHAT"/>
      <sheetName val="VENTE"/>
      <sheetName val="ECHEANCIER"/>
      <sheetName val="TVA"/>
      <sheetName val="DONNEES A CACH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EB12C-DC8F-4837-8D7E-D4A5A732039F}">
  <dimension ref="A1:P9"/>
  <sheetViews>
    <sheetView tabSelected="1" workbookViewId="0">
      <selection activeCell="K8" sqref="K8"/>
    </sheetView>
  </sheetViews>
  <sheetFormatPr baseColWidth="10" defaultRowHeight="15" x14ac:dyDescent="0.25"/>
  <cols>
    <col min="1" max="1" width="11.42578125" style="6"/>
    <col min="2" max="2" width="14.7109375" style="26" customWidth="1"/>
    <col min="3" max="3" width="48.140625" style="26" bestFit="1" customWidth="1"/>
    <col min="4" max="4" width="29.28515625" style="6" customWidth="1"/>
    <col min="5" max="5" width="9.85546875" style="6" customWidth="1"/>
    <col min="6" max="6" width="13.5703125" style="27" customWidth="1"/>
    <col min="7" max="7" width="14.28515625" style="28" bestFit="1" customWidth="1"/>
    <col min="8" max="8" width="12.5703125" style="6" bestFit="1" customWidth="1"/>
    <col min="9" max="9" width="14" style="29" customWidth="1"/>
    <col min="10" max="10" width="13" style="6" customWidth="1"/>
    <col min="11" max="11" width="11.42578125" style="6"/>
    <col min="12" max="12" width="14" style="6" customWidth="1"/>
    <col min="13" max="13" width="11.42578125" style="6"/>
    <col min="14" max="14" width="20.140625" style="6" customWidth="1"/>
    <col min="15" max="15" width="11.42578125" style="6"/>
    <col min="16" max="16" width="15.140625" style="6" customWidth="1"/>
    <col min="17" max="16384" width="11.42578125" style="6"/>
  </cols>
  <sheetData>
    <row r="1" spans="1:16" ht="30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5" t="s">
        <v>13</v>
      </c>
      <c r="P1" s="7"/>
    </row>
    <row r="2" spans="1:16" x14ac:dyDescent="0.25">
      <c r="A2" s="8">
        <v>43405</v>
      </c>
      <c r="B2" s="9"/>
      <c r="C2" s="9" t="s">
        <v>17</v>
      </c>
      <c r="D2" s="10" t="s">
        <v>14</v>
      </c>
      <c r="E2" s="10"/>
      <c r="F2" s="11">
        <v>3971.83</v>
      </c>
      <c r="G2" s="12">
        <v>0.2</v>
      </c>
      <c r="H2" s="13">
        <f t="shared" ref="H2:H8" si="0">F2*G2</f>
        <v>794.36599999999999</v>
      </c>
      <c r="I2" s="14">
        <f t="shared" ref="I2:I8" si="1">+F2+H2</f>
        <v>4766.1959999999999</v>
      </c>
      <c r="J2" s="15">
        <v>43434</v>
      </c>
      <c r="K2" s="15">
        <v>43434</v>
      </c>
      <c r="L2" s="16" t="str">
        <f ca="1">_xlfn.IFS(J2="","",K2&lt;&gt;0,"Réglée",TODAY()&lt;A2+30,"En attente",TODAY()&lt;=A2+30,"En retard")</f>
        <v>Réglée</v>
      </c>
      <c r="M2" s="10" t="s">
        <v>15</v>
      </c>
      <c r="N2" s="17"/>
    </row>
    <row r="3" spans="1:16" x14ac:dyDescent="0.25">
      <c r="A3" s="8">
        <v>43405</v>
      </c>
      <c r="B3" s="9"/>
      <c r="C3" s="9" t="s">
        <v>17</v>
      </c>
      <c r="D3" s="10" t="s">
        <v>14</v>
      </c>
      <c r="E3" s="10"/>
      <c r="F3" s="11">
        <v>2124.98</v>
      </c>
      <c r="G3" s="12">
        <v>0</v>
      </c>
      <c r="H3" s="13">
        <f t="shared" si="0"/>
        <v>0</v>
      </c>
      <c r="I3" s="14">
        <f t="shared" si="1"/>
        <v>2124.98</v>
      </c>
      <c r="J3" s="15">
        <v>43442</v>
      </c>
      <c r="K3" s="15"/>
      <c r="L3" s="16" t="e">
        <f t="shared" ref="L3:L8" ca="1" si="2">_xlfn.IFS(J3="","",K3&lt;&gt;0,"Réglée",TODAY()&lt;A3+30,"En attente",TODAY()&lt;=A3+30,"En retard")</f>
        <v>#N/A</v>
      </c>
      <c r="M3" s="10" t="s">
        <v>15</v>
      </c>
      <c r="N3" s="17"/>
    </row>
    <row r="4" spans="1:16" x14ac:dyDescent="0.25">
      <c r="A4" s="8">
        <v>43405</v>
      </c>
      <c r="B4" s="9"/>
      <c r="C4" s="9" t="s">
        <v>17</v>
      </c>
      <c r="D4" s="10" t="s">
        <v>14</v>
      </c>
      <c r="E4" s="10"/>
      <c r="F4" s="11">
        <v>3000</v>
      </c>
      <c r="G4" s="12">
        <v>0</v>
      </c>
      <c r="H4" s="13">
        <f t="shared" si="0"/>
        <v>0</v>
      </c>
      <c r="I4" s="14">
        <f t="shared" si="1"/>
        <v>3000</v>
      </c>
      <c r="J4" s="15">
        <v>43419</v>
      </c>
      <c r="K4" s="15"/>
      <c r="L4" s="16" t="e">
        <f t="shared" ca="1" si="2"/>
        <v>#N/A</v>
      </c>
      <c r="M4" s="10" t="s">
        <v>15</v>
      </c>
      <c r="N4" s="17"/>
    </row>
    <row r="5" spans="1:16" x14ac:dyDescent="0.25">
      <c r="A5" s="8">
        <v>43405</v>
      </c>
      <c r="B5" s="9"/>
      <c r="C5" s="9" t="s">
        <v>17</v>
      </c>
      <c r="D5" s="10" t="s">
        <v>14</v>
      </c>
      <c r="E5" s="10"/>
      <c r="F5" s="11">
        <v>2730.19</v>
      </c>
      <c r="G5" s="12">
        <v>0</v>
      </c>
      <c r="H5" s="13">
        <f t="shared" si="0"/>
        <v>0</v>
      </c>
      <c r="I5" s="14">
        <f t="shared" si="1"/>
        <v>2730.19</v>
      </c>
      <c r="J5" s="15">
        <v>43449</v>
      </c>
      <c r="K5" s="15"/>
      <c r="L5" s="16" t="e">
        <f t="shared" ca="1" si="2"/>
        <v>#N/A</v>
      </c>
      <c r="M5" s="10" t="s">
        <v>15</v>
      </c>
      <c r="N5" s="17"/>
    </row>
    <row r="6" spans="1:16" x14ac:dyDescent="0.25">
      <c r="A6" s="8">
        <v>43449</v>
      </c>
      <c r="B6" s="9"/>
      <c r="C6" s="9" t="s">
        <v>17</v>
      </c>
      <c r="D6" s="10" t="s">
        <v>14</v>
      </c>
      <c r="E6" s="10"/>
      <c r="F6" s="11">
        <v>4710</v>
      </c>
      <c r="G6" s="12">
        <v>0</v>
      </c>
      <c r="H6" s="13">
        <f t="shared" si="0"/>
        <v>0</v>
      </c>
      <c r="I6" s="14">
        <f t="shared" si="1"/>
        <v>4710</v>
      </c>
      <c r="J6" s="15">
        <v>43480</v>
      </c>
      <c r="K6" s="15"/>
      <c r="L6" s="16" t="str">
        <f t="shared" ca="1" si="2"/>
        <v>En attente</v>
      </c>
      <c r="M6" s="10" t="s">
        <v>16</v>
      </c>
      <c r="N6" s="17"/>
    </row>
    <row r="7" spans="1:16" x14ac:dyDescent="0.25">
      <c r="A7" s="8">
        <v>43405</v>
      </c>
      <c r="B7" s="9"/>
      <c r="C7" s="9" t="s">
        <v>17</v>
      </c>
      <c r="D7" s="10" t="s">
        <v>14</v>
      </c>
      <c r="E7" s="10"/>
      <c r="F7" s="11">
        <v>0.25</v>
      </c>
      <c r="G7" s="12">
        <v>0</v>
      </c>
      <c r="H7" s="13">
        <f t="shared" si="0"/>
        <v>0</v>
      </c>
      <c r="I7" s="14">
        <f t="shared" si="1"/>
        <v>0.25</v>
      </c>
      <c r="J7" s="15">
        <v>43405</v>
      </c>
      <c r="K7" s="15"/>
      <c r="L7" s="16" t="e">
        <f t="shared" ca="1" si="2"/>
        <v>#N/A</v>
      </c>
      <c r="M7" s="10" t="s">
        <v>15</v>
      </c>
      <c r="N7" s="17"/>
    </row>
    <row r="8" spans="1:16" x14ac:dyDescent="0.25">
      <c r="A8" s="8">
        <v>43435</v>
      </c>
      <c r="B8" s="9"/>
      <c r="C8" s="9" t="s">
        <v>17</v>
      </c>
      <c r="D8" s="10" t="s">
        <v>14</v>
      </c>
      <c r="E8" s="10"/>
      <c r="F8" s="11">
        <v>1000</v>
      </c>
      <c r="G8" s="12">
        <v>0.2</v>
      </c>
      <c r="H8" s="13">
        <f t="shared" si="0"/>
        <v>200</v>
      </c>
      <c r="I8" s="14">
        <f t="shared" si="1"/>
        <v>1200</v>
      </c>
      <c r="J8" s="15">
        <v>43497</v>
      </c>
      <c r="K8" s="15"/>
      <c r="L8" s="16" t="str">
        <f t="shared" ca="1" si="2"/>
        <v>En attente</v>
      </c>
      <c r="M8" s="10" t="s">
        <v>15</v>
      </c>
      <c r="N8" s="17"/>
      <c r="P8" s="6" t="str">
        <f ca="1">_xlfn.IFS(J8="","",K8&lt;&gt;0,"Réglée",J8&lt;=TODAY(),"En attente",J8&gt;=A8+30,"En retard")</f>
        <v>En retard</v>
      </c>
    </row>
    <row r="9" spans="1:16" x14ac:dyDescent="0.25">
      <c r="A9" s="18"/>
      <c r="B9" s="19"/>
      <c r="C9" s="19"/>
      <c r="D9" s="20"/>
      <c r="E9" s="20"/>
      <c r="F9" s="21"/>
      <c r="G9" s="22"/>
      <c r="H9" s="23">
        <f>F9*G9</f>
        <v>0</v>
      </c>
      <c r="I9" s="24">
        <f t="shared" ref="I9" si="3">+F9+H9</f>
        <v>0</v>
      </c>
      <c r="J9" s="20"/>
      <c r="K9" s="20"/>
      <c r="L9" s="30" t="str">
        <f t="shared" ref="L9" ca="1" si="4">_xlfn.IFS(J9="","",K9&lt;&gt;0,"Réglée",J9&lt;=TODAY(),"En attente",J9&gt;=A9+30,"En retard")</f>
        <v/>
      </c>
      <c r="M9" s="20"/>
      <c r="N9" s="25"/>
    </row>
  </sheetData>
  <conditionalFormatting sqref="B1:B3 B8:B1048576">
    <cfRule type="containsText" dxfId="2" priority="6" stopIfTrue="1" operator="containsText" text="X">
      <formula>NOT(ISERROR(SEARCH("X",B1)))</formula>
    </cfRule>
  </conditionalFormatting>
  <conditionalFormatting sqref="B4:B6">
    <cfRule type="containsText" dxfId="1" priority="2" stopIfTrue="1" operator="containsText" text="X">
      <formula>NOT(ISERROR(SEARCH("X",B4)))</formula>
    </cfRule>
  </conditionalFormatting>
  <conditionalFormatting sqref="B7">
    <cfRule type="containsText" dxfId="0" priority="1" stopIfTrue="1" operator="containsText" text="X">
      <formula>NOT(ISERROR(SEARCH("X",B7)))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xr:uid="{26CB1297-FA42-4DF7-BC49-32E431ED3771}">
          <x14:formula1>
            <xm:f>'[TEST SUIVI TRESO.xlsm]TRESO'!#REF!</xm:f>
          </x14:formula1>
          <xm:sqref>D1:D1048576</xm:sqref>
        </x14:dataValidation>
        <x14:dataValidation type="list" showInputMessage="1" showErrorMessage="1" xr:uid="{788301FA-BDA1-4BCF-8C98-BDE6F0D80F34}">
          <x14:formula1>
            <xm:f>'[TEST SUIVI TRESO.xlsm]DONNEES A CACHER'!#REF!</xm:f>
          </x14:formula1>
          <xm:sqref>N1:N1048576</xm:sqref>
        </x14:dataValidation>
        <x14:dataValidation type="list" allowBlank="1" showInputMessage="1" showErrorMessage="1" xr:uid="{D810B2A1-1894-430C-9DA6-0B68DAAC9F1E}">
          <x14:formula1>
            <xm:f>'[TEST SUIVI TRESO.xlsm]DONNEES A CACHER'!#REF!</xm:f>
          </x14:formula1>
          <xm:sqref>M1:M1048576</xm:sqref>
        </x14:dataValidation>
        <x14:dataValidation type="list" allowBlank="1" showInputMessage="1" showErrorMessage="1" xr:uid="{4107946E-455D-474E-BC02-F9E15F1EA174}">
          <x14:formula1>
            <xm:f>'[TEST SUIVI TRESO.xlsm]DONNEES A CACHER'!#REF!</xm:f>
          </x14:formula1>
          <xm:sqref>G1:G1048576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</dc:creator>
  <cp:lastModifiedBy>nadin</cp:lastModifiedBy>
  <dcterms:created xsi:type="dcterms:W3CDTF">2018-12-07T09:37:16Z</dcterms:created>
  <dcterms:modified xsi:type="dcterms:W3CDTF">2018-12-07T09:55:18Z</dcterms:modified>
</cp:coreProperties>
</file>