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mittenaere\Desktop\"/>
    </mc:Choice>
  </mc:AlternateContent>
  <xr:revisionPtr revIDLastSave="0" documentId="13_ncr:1_{F2ABC4B6-0527-43E0-9A0F-94260C820E04}" xr6:coauthVersionLast="40" xr6:coauthVersionMax="40" xr10:uidLastSave="{00000000-0000-0000-0000-000000000000}"/>
  <bookViews>
    <workbookView xWindow="0" yWindow="0" windowWidth="23040" windowHeight="8556" xr2:uid="{AA83C239-8497-4021-BCB7-7C841A27B959}"/>
  </bookViews>
  <sheets>
    <sheet name="Feuil1" sheetId="1" r:id="rId1"/>
  </sheets>
  <definedNames>
    <definedName name="CA">Feuil1!$B$3:$M$5</definedName>
    <definedName name="Mois">Feuil1!$B$1:$M$1</definedName>
    <definedName name="Quinzaine">Feuil1!$B$2:$C$2</definedName>
    <definedName name="Rep">Feuil1!$A$3:$A$5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2" i="1" l="1"/>
  <c r="H29" i="1"/>
  <c r="C29" i="1"/>
  <c r="C18" i="1"/>
  <c r="J13" i="1"/>
  <c r="R12" i="1"/>
  <c r="Q12" i="1"/>
  <c r="P12" i="1"/>
  <c r="R11" i="1"/>
  <c r="R17" i="1" s="1"/>
  <c r="Q11" i="1"/>
  <c r="Q17" i="1" s="1"/>
  <c r="P11" i="1"/>
  <c r="R10" i="1"/>
  <c r="Q10" i="1"/>
  <c r="P10" i="1"/>
  <c r="R9" i="1"/>
  <c r="Q9" i="1"/>
  <c r="P9" i="1"/>
  <c r="C9" i="1"/>
  <c r="R8" i="1"/>
  <c r="Q8" i="1"/>
  <c r="P8" i="1"/>
  <c r="R7" i="1"/>
  <c r="Q7" i="1"/>
  <c r="P7" i="1"/>
  <c r="R6" i="1"/>
  <c r="Q6" i="1"/>
  <c r="P6" i="1"/>
  <c r="R5" i="1"/>
  <c r="Q5" i="1"/>
  <c r="P5" i="1"/>
  <c r="R4" i="1"/>
  <c r="Q4" i="1"/>
  <c r="P4" i="1"/>
  <c r="R3" i="1"/>
  <c r="Q3" i="1"/>
  <c r="P3" i="1"/>
  <c r="S4" i="1" l="1"/>
  <c r="S8" i="1"/>
  <c r="S3" i="1"/>
  <c r="S7" i="1"/>
  <c r="S6" i="1"/>
  <c r="S5" i="1"/>
  <c r="S12" i="1"/>
  <c r="S9" i="1"/>
  <c r="S10" i="1"/>
  <c r="S11" i="1"/>
</calcChain>
</file>

<file path=xl/sharedStrings.xml><?xml version="1.0" encoding="utf-8"?>
<sst xmlns="http://schemas.openxmlformats.org/spreadsheetml/2006/main" count="485" uniqueCount="25">
  <si>
    <t>Janvier</t>
  </si>
  <si>
    <t>Février</t>
  </si>
  <si>
    <t>Mars</t>
  </si>
  <si>
    <t>Avril</t>
  </si>
  <si>
    <t>Mai</t>
  </si>
  <si>
    <t>Juin</t>
  </si>
  <si>
    <t>Q1</t>
  </si>
  <si>
    <t>Q2</t>
  </si>
  <si>
    <t>Année</t>
  </si>
  <si>
    <t>Age</t>
  </si>
  <si>
    <t>Femmes</t>
  </si>
  <si>
    <t>Hommes</t>
  </si>
  <si>
    <t>Total</t>
  </si>
  <si>
    <t>Pierre</t>
  </si>
  <si>
    <t>Paul</t>
  </si>
  <si>
    <t>Jacques</t>
  </si>
  <si>
    <t>Saisie</t>
  </si>
  <si>
    <t>Résultat</t>
  </si>
  <si>
    <t>Rep</t>
  </si>
  <si>
    <t>Mois</t>
  </si>
  <si>
    <t>Quinzaine</t>
  </si>
  <si>
    <t>Résultats</t>
  </si>
  <si>
    <t>Q3</t>
  </si>
  <si>
    <t>Q4</t>
  </si>
  <si>
    <t>INDEX(CA;EQUIV(LC(-1);Rep;0);EQUIV(L(1)C(-1);Mois;0)+EQUIV(L(2)C(-1);Quinzaine;0)-1)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</si>
</sst>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9C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0" fontId="2" fillId="0" borderId="11" xfId="0" applyNumberFormat="1" applyFont="1" applyBorder="1"/>
    <xf numFmtId="0" fontId="2" fillId="0" borderId="0" xfId="0" applyFont="1" applyAlignment="1">
      <alignment horizontal="right"/>
    </xf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theme="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C9C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91440</xdr:colOff>
      <xdr:row>8</xdr:row>
      <xdr:rowOff>83820</xdr:rowOff>
    </xdr:from>
    <xdr:to>
      <xdr:col>3</xdr:col>
      <xdr:colOff>647700</xdr:colOff>
      <xdr:row>8</xdr:row>
      <xdr:rowOff>83820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34EF1AE-604D-4D2B-9CA4-15E774612C69}"/>
            </a:ext>
          </a:extLst>
        </xdr:cNvPr>
        <xdr:cNvCxnSpPr/>
      </xdr:nvCxnSpPr>
      <xdr:spPr>
        <a:xfrm flipH="1">
          <a:off x="2377440" y="1249680"/>
          <a:ext cx="5562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</xdr:colOff>
      <xdr:row>12</xdr:row>
      <xdr:rowOff>83820</xdr:rowOff>
    </xdr:from>
    <xdr:to>
      <xdr:col>10</xdr:col>
      <xdr:colOff>632460</xdr:colOff>
      <xdr:row>12</xdr:row>
      <xdr:rowOff>83820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AEB824D-C425-40B5-B757-6FD2DE735457}"/>
            </a:ext>
          </a:extLst>
        </xdr:cNvPr>
        <xdr:cNvCxnSpPr/>
      </xdr:nvCxnSpPr>
      <xdr:spPr>
        <a:xfrm flipH="1">
          <a:off x="7696200" y="1844040"/>
          <a:ext cx="5562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17</xdr:row>
      <xdr:rowOff>76200</xdr:rowOff>
    </xdr:from>
    <xdr:to>
      <xdr:col>1</xdr:col>
      <xdr:colOff>670560</xdr:colOff>
      <xdr:row>17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0413832-D298-435C-909B-B5E8A3466DD3}"/>
            </a:ext>
          </a:extLst>
        </xdr:cNvPr>
        <xdr:cNvCxnSpPr/>
      </xdr:nvCxnSpPr>
      <xdr:spPr>
        <a:xfrm>
          <a:off x="800100" y="2575560"/>
          <a:ext cx="6324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617220</xdr:colOff>
      <xdr:row>29</xdr:row>
      <xdr:rowOff>53340</xdr:rowOff>
    </xdr:from>
    <xdr:to>
      <xdr:col>2</xdr:col>
      <xdr:colOff>617220</xdr:colOff>
      <xdr:row>32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B6D165BB-F716-4263-BCF3-9C1C56B6430A}"/>
            </a:ext>
          </a:extLst>
        </xdr:cNvPr>
        <xdr:cNvCxnSpPr/>
      </xdr:nvCxnSpPr>
      <xdr:spPr>
        <a:xfrm flipV="1">
          <a:off x="2141220" y="4297680"/>
          <a:ext cx="0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106680</xdr:colOff>
      <xdr:row>28</xdr:row>
      <xdr:rowOff>68580</xdr:rowOff>
    </xdr:from>
    <xdr:to>
      <xdr:col>8</xdr:col>
      <xdr:colOff>662940</xdr:colOff>
      <xdr:row>28</xdr:row>
      <xdr:rowOff>68580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EDE17E85-B852-4366-BC69-2184AD516158}"/>
            </a:ext>
          </a:extLst>
        </xdr:cNvPr>
        <xdr:cNvCxnSpPr/>
      </xdr:nvCxnSpPr>
      <xdr:spPr>
        <a:xfrm flipH="1">
          <a:off x="6202680" y="4168140"/>
          <a:ext cx="5562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640080</xdr:colOff>
      <xdr:row>7</xdr:row>
      <xdr:rowOff>106680</xdr:rowOff>
    </xdr:from>
    <xdr:to>
      <xdr:col>10</xdr:col>
      <xdr:colOff>137160</xdr:colOff>
      <xdr:row>9</xdr:row>
      <xdr:rowOff>53340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C38DDB6E-2562-4850-B533-DC6982A7BC98}"/>
            </a:ext>
          </a:extLst>
        </xdr:cNvPr>
        <xdr:cNvSpPr/>
      </xdr:nvSpPr>
      <xdr:spPr>
        <a:xfrm>
          <a:off x="7498080" y="1120140"/>
          <a:ext cx="259080" cy="25146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8C01F-FA8E-455C-B78D-888474B3A24F}">
  <dimension ref="A1:S44"/>
  <sheetViews>
    <sheetView tabSelected="1" workbookViewId="0">
      <selection activeCell="L9" sqref="L9"/>
    </sheetView>
  </sheetViews>
  <sheetFormatPr baseColWidth="10" defaultColWidth="11.109375" defaultRowHeight="11.4" x14ac:dyDescent="0.2"/>
  <cols>
    <col min="1" max="16384" width="11.109375" style="6"/>
  </cols>
  <sheetData>
    <row r="1" spans="1:19" s="4" customFormat="1" x14ac:dyDescent="0.2">
      <c r="B1" s="5" t="s">
        <v>0</v>
      </c>
      <c r="C1" s="5"/>
      <c r="D1" s="5" t="s">
        <v>1</v>
      </c>
      <c r="E1" s="5"/>
      <c r="F1" s="5" t="s">
        <v>2</v>
      </c>
      <c r="G1" s="5"/>
      <c r="H1" s="5" t="s">
        <v>3</v>
      </c>
      <c r="I1" s="5"/>
      <c r="J1" s="5" t="s">
        <v>4</v>
      </c>
      <c r="K1" s="5"/>
      <c r="L1" s="5" t="s">
        <v>5</v>
      </c>
      <c r="M1" s="5"/>
    </row>
    <row r="2" spans="1:19" s="4" customFormat="1" x14ac:dyDescent="0.2">
      <c r="B2" s="4" t="s">
        <v>6</v>
      </c>
      <c r="C2" s="4" t="s">
        <v>7</v>
      </c>
      <c r="D2" s="4" t="s">
        <v>6</v>
      </c>
      <c r="E2" s="4" t="s">
        <v>7</v>
      </c>
      <c r="F2" s="4" t="s">
        <v>6</v>
      </c>
      <c r="G2" s="4" t="s">
        <v>7</v>
      </c>
      <c r="H2" s="4" t="s">
        <v>6</v>
      </c>
      <c r="I2" s="4" t="s">
        <v>7</v>
      </c>
      <c r="J2" s="4" t="s">
        <v>6</v>
      </c>
      <c r="K2" s="4" t="s">
        <v>7</v>
      </c>
      <c r="L2" s="4" t="s">
        <v>6</v>
      </c>
      <c r="M2" s="4" t="s">
        <v>7</v>
      </c>
      <c r="O2" s="1" t="s">
        <v>8</v>
      </c>
      <c r="P2" s="1" t="s">
        <v>9</v>
      </c>
      <c r="Q2" s="1" t="s">
        <v>10</v>
      </c>
      <c r="R2" s="1" t="s">
        <v>11</v>
      </c>
      <c r="S2" s="1" t="s">
        <v>12</v>
      </c>
    </row>
    <row r="3" spans="1:19" x14ac:dyDescent="0.2">
      <c r="A3" s="6" t="s">
        <v>13</v>
      </c>
      <c r="B3" s="6">
        <v>1279</v>
      </c>
      <c r="C3" s="6">
        <v>1368</v>
      </c>
      <c r="D3" s="6">
        <v>1208</v>
      </c>
      <c r="E3" s="6">
        <v>1647</v>
      </c>
      <c r="F3" s="6">
        <v>1068</v>
      </c>
      <c r="G3" s="24">
        <v>1129</v>
      </c>
      <c r="H3" s="6">
        <v>1620</v>
      </c>
      <c r="I3" s="6">
        <v>1667</v>
      </c>
      <c r="J3" s="6">
        <v>1578</v>
      </c>
      <c r="K3" s="6">
        <v>1069</v>
      </c>
      <c r="L3" s="6">
        <v>1823</v>
      </c>
      <c r="M3" s="6">
        <v>1273</v>
      </c>
      <c r="O3" s="6">
        <v>2009</v>
      </c>
      <c r="P3" s="6">
        <f t="shared" ref="P3:P11" si="0">2018-O3</f>
        <v>9</v>
      </c>
      <c r="Q3" s="6">
        <f ca="1">RANDBETWEEN(1000,2000)</f>
        <v>1834</v>
      </c>
      <c r="R3" s="6">
        <f ca="1">RANDBETWEEN(1000,2000)</f>
        <v>1256</v>
      </c>
      <c r="S3" s="6">
        <f ca="1">SUM(Q3:R3)</f>
        <v>3090</v>
      </c>
    </row>
    <row r="4" spans="1:19" x14ac:dyDescent="0.2">
      <c r="A4" s="6" t="s">
        <v>14</v>
      </c>
      <c r="B4" s="6">
        <v>1588</v>
      </c>
      <c r="C4" s="6">
        <v>1154</v>
      </c>
      <c r="D4" s="6">
        <v>1535</v>
      </c>
      <c r="E4" s="6">
        <v>1175</v>
      </c>
      <c r="F4" s="6">
        <v>1557</v>
      </c>
      <c r="G4" s="24">
        <v>1075</v>
      </c>
      <c r="H4" s="6">
        <v>1905</v>
      </c>
      <c r="I4" s="6">
        <v>1239</v>
      </c>
      <c r="J4" s="6">
        <v>1634</v>
      </c>
      <c r="K4" s="6">
        <v>1680</v>
      </c>
      <c r="L4" s="6">
        <v>1133</v>
      </c>
      <c r="M4" s="6">
        <v>1313</v>
      </c>
      <c r="O4" s="6">
        <v>2010</v>
      </c>
      <c r="P4" s="6">
        <f t="shared" si="0"/>
        <v>8</v>
      </c>
      <c r="Q4" s="6">
        <f t="shared" ref="Q4:R12" ca="1" si="1">RANDBETWEEN(1000,2000)</f>
        <v>1478</v>
      </c>
      <c r="R4" s="6">
        <f t="shared" ca="1" si="1"/>
        <v>1144</v>
      </c>
      <c r="S4" s="6">
        <f t="shared" ref="S4:S12" ca="1" si="2">SUM(Q4:R4)</f>
        <v>2622</v>
      </c>
    </row>
    <row r="5" spans="1:19" x14ac:dyDescent="0.2">
      <c r="A5" s="6" t="s">
        <v>15</v>
      </c>
      <c r="B5" s="6">
        <v>1187</v>
      </c>
      <c r="C5" s="6">
        <v>1470</v>
      </c>
      <c r="D5" s="6">
        <v>1211</v>
      </c>
      <c r="E5" s="6">
        <v>1397</v>
      </c>
      <c r="F5" s="6">
        <v>1813</v>
      </c>
      <c r="G5" s="6">
        <v>1787</v>
      </c>
      <c r="H5" s="6">
        <v>1610</v>
      </c>
      <c r="I5" s="6">
        <v>1384</v>
      </c>
      <c r="J5" s="6">
        <v>1644</v>
      </c>
      <c r="K5" s="6">
        <v>1519</v>
      </c>
      <c r="L5" s="6">
        <v>1177</v>
      </c>
      <c r="M5" s="6">
        <v>1101</v>
      </c>
      <c r="O5" s="6">
        <v>2011</v>
      </c>
      <c r="P5" s="6">
        <f t="shared" si="0"/>
        <v>7</v>
      </c>
      <c r="Q5" s="6">
        <f t="shared" ca="1" si="1"/>
        <v>1131</v>
      </c>
      <c r="R5" s="6">
        <f t="shared" ca="1" si="1"/>
        <v>1360</v>
      </c>
      <c r="S5" s="6">
        <f t="shared" ca="1" si="2"/>
        <v>2491</v>
      </c>
    </row>
    <row r="6" spans="1:19" x14ac:dyDescent="0.2">
      <c r="O6" s="6">
        <v>2012</v>
      </c>
      <c r="P6" s="6">
        <f t="shared" si="0"/>
        <v>6</v>
      </c>
      <c r="Q6" s="6">
        <f t="shared" ca="1" si="1"/>
        <v>1524</v>
      </c>
      <c r="R6" s="6">
        <f t="shared" ca="1" si="1"/>
        <v>1367</v>
      </c>
      <c r="S6" s="6">
        <f t="shared" ca="1" si="2"/>
        <v>2891</v>
      </c>
    </row>
    <row r="7" spans="1:19" x14ac:dyDescent="0.2">
      <c r="O7" s="6">
        <v>2013</v>
      </c>
      <c r="P7" s="6">
        <f t="shared" si="0"/>
        <v>5</v>
      </c>
      <c r="Q7" s="6">
        <f t="shared" ca="1" si="1"/>
        <v>1148</v>
      </c>
      <c r="R7" s="6">
        <f t="shared" ca="1" si="1"/>
        <v>1267</v>
      </c>
      <c r="S7" s="6">
        <f t="shared" ca="1" si="2"/>
        <v>2415</v>
      </c>
    </row>
    <row r="8" spans="1:19" ht="12" thickBot="1" x14ac:dyDescent="0.25">
      <c r="B8" s="6" t="s">
        <v>16</v>
      </c>
      <c r="C8" s="6" t="s">
        <v>17</v>
      </c>
      <c r="O8" s="6">
        <v>2014</v>
      </c>
      <c r="P8" s="6">
        <f t="shared" si="0"/>
        <v>4</v>
      </c>
      <c r="Q8" s="6">
        <f t="shared" ca="1" si="1"/>
        <v>1990</v>
      </c>
      <c r="R8" s="6">
        <f t="shared" ca="1" si="1"/>
        <v>1157</v>
      </c>
      <c r="S8" s="6">
        <f t="shared" ca="1" si="2"/>
        <v>3147</v>
      </c>
    </row>
    <row r="9" spans="1:19" ht="12" thickBot="1" x14ac:dyDescent="0.25">
      <c r="A9" s="6" t="s">
        <v>18</v>
      </c>
      <c r="B9" s="6" t="s">
        <v>13</v>
      </c>
      <c r="C9" s="25">
        <f>INDEX(CA,MATCH(B9,Rep,0),MATCH(B10,Mois,0)+MATCH(B11,Quinzaine,0)-1)</f>
        <v>1129</v>
      </c>
      <c r="E9" s="6" t="s">
        <v>24</v>
      </c>
      <c r="O9" s="6">
        <v>2015</v>
      </c>
      <c r="P9" s="6">
        <f t="shared" si="0"/>
        <v>3</v>
      </c>
      <c r="Q9" s="6">
        <f t="shared" ca="1" si="1"/>
        <v>1701</v>
      </c>
      <c r="R9" s="6">
        <f t="shared" ca="1" si="1"/>
        <v>1158</v>
      </c>
      <c r="S9" s="6">
        <f t="shared" ca="1" si="2"/>
        <v>2859</v>
      </c>
    </row>
    <row r="10" spans="1:19" x14ac:dyDescent="0.2">
      <c r="A10" s="6" t="s">
        <v>19</v>
      </c>
      <c r="B10" s="6" t="s">
        <v>2</v>
      </c>
      <c r="O10" s="6">
        <v>2016</v>
      </c>
      <c r="P10" s="6">
        <f t="shared" si="0"/>
        <v>2</v>
      </c>
      <c r="Q10" s="6">
        <f t="shared" ca="1" si="1"/>
        <v>1457</v>
      </c>
      <c r="R10" s="6">
        <f t="shared" ca="1" si="1"/>
        <v>1867</v>
      </c>
      <c r="S10" s="6">
        <f t="shared" ca="1" si="2"/>
        <v>3324</v>
      </c>
    </row>
    <row r="11" spans="1:19" x14ac:dyDescent="0.2">
      <c r="A11" s="6" t="s">
        <v>20</v>
      </c>
      <c r="B11" s="6" t="s">
        <v>7</v>
      </c>
      <c r="G11" s="6" t="s">
        <v>18</v>
      </c>
      <c r="H11" s="6" t="s">
        <v>19</v>
      </c>
      <c r="I11" s="6" t="s">
        <v>20</v>
      </c>
      <c r="O11" s="6">
        <v>2017</v>
      </c>
      <c r="P11" s="6">
        <f t="shared" si="0"/>
        <v>1</v>
      </c>
      <c r="Q11" s="6">
        <f t="shared" ca="1" si="1"/>
        <v>1143</v>
      </c>
      <c r="R11" s="6">
        <f t="shared" ca="1" si="1"/>
        <v>1168</v>
      </c>
      <c r="S11" s="6">
        <f t="shared" ca="1" si="2"/>
        <v>2311</v>
      </c>
    </row>
    <row r="12" spans="1:19" ht="12" thickBot="1" x14ac:dyDescent="0.25">
      <c r="F12" s="6" t="s">
        <v>16</v>
      </c>
      <c r="G12" s="6" t="s">
        <v>14</v>
      </c>
      <c r="H12" s="6" t="s">
        <v>5</v>
      </c>
      <c r="I12" s="6" t="s">
        <v>7</v>
      </c>
      <c r="J12" s="6" t="s">
        <v>17</v>
      </c>
      <c r="O12" s="6">
        <v>2018</v>
      </c>
      <c r="P12" s="6">
        <f>2018-O12</f>
        <v>0</v>
      </c>
      <c r="Q12" s="6">
        <f t="shared" ca="1" si="1"/>
        <v>1377</v>
      </c>
      <c r="R12" s="6">
        <f t="shared" ca="1" si="1"/>
        <v>1446</v>
      </c>
      <c r="S12" s="6">
        <f t="shared" ca="1" si="2"/>
        <v>2823</v>
      </c>
    </row>
    <row r="13" spans="1:19" ht="12" thickBot="1" x14ac:dyDescent="0.25">
      <c r="J13" s="26">
        <f>INDEX(CA,MATCH(G12,Rep,0),MATCH(H12,Mois,0)+MATCH(I12,Quinzaine,0)-1)</f>
        <v>1313</v>
      </c>
    </row>
    <row r="15" spans="1:19" x14ac:dyDescent="0.2">
      <c r="O15" s="2" t="s">
        <v>8</v>
      </c>
      <c r="Q15" s="3" t="s">
        <v>21</v>
      </c>
      <c r="R15" s="3"/>
    </row>
    <row r="16" spans="1:19" x14ac:dyDescent="0.2">
      <c r="O16" s="6">
        <v>2017</v>
      </c>
      <c r="Q16" s="2" t="s">
        <v>10</v>
      </c>
      <c r="R16" s="2" t="s">
        <v>11</v>
      </c>
    </row>
    <row r="17" spans="1:18" ht="12" thickBot="1" x14ac:dyDescent="0.25">
      <c r="C17" s="6" t="s">
        <v>17</v>
      </c>
      <c r="D17" s="6" t="s">
        <v>16</v>
      </c>
      <c r="Q17" s="6">
        <f ca="1">INDEX(P3:R12,MATCH(O16,O3:O12,0),2)</f>
        <v>1143</v>
      </c>
      <c r="R17" s="6">
        <f ca="1">INDEX(P3:R12,MATCH(O16,O3:O12,0),3)</f>
        <v>1168</v>
      </c>
    </row>
    <row r="18" spans="1:18" ht="12" thickBot="1" x14ac:dyDescent="0.25">
      <c r="C18" s="27">
        <f>INDEX(CA,MATCH(D18,Rep,0),MATCH(D19,Mois,0)+MATCH(D20,Quinzaine,0)-1)</f>
        <v>1644</v>
      </c>
      <c r="D18" s="6" t="s">
        <v>15</v>
      </c>
      <c r="E18" s="6" t="s">
        <v>18</v>
      </c>
    </row>
    <row r="19" spans="1:18" x14ac:dyDescent="0.2">
      <c r="D19" s="6" t="s">
        <v>4</v>
      </c>
      <c r="E19" s="6" t="s">
        <v>19</v>
      </c>
    </row>
    <row r="20" spans="1:18" x14ac:dyDescent="0.2">
      <c r="D20" s="2" t="s">
        <v>6</v>
      </c>
      <c r="E20" s="6" t="s">
        <v>20</v>
      </c>
    </row>
    <row r="23" spans="1:18" x14ac:dyDescent="0.2">
      <c r="B23" s="5" t="s">
        <v>0</v>
      </c>
      <c r="C23" s="5"/>
      <c r="D23" s="5" t="s">
        <v>1</v>
      </c>
      <c r="E23" s="5"/>
      <c r="F23" s="5" t="s">
        <v>2</v>
      </c>
      <c r="G23" s="5"/>
      <c r="H23" s="5" t="s">
        <v>3</v>
      </c>
      <c r="I23" s="5"/>
      <c r="J23" s="5" t="s">
        <v>4</v>
      </c>
      <c r="K23" s="5"/>
      <c r="L23" s="5" t="s">
        <v>5</v>
      </c>
      <c r="M23" s="5"/>
    </row>
    <row r="24" spans="1:18" x14ac:dyDescent="0.2">
      <c r="B24" s="6" t="s">
        <v>6</v>
      </c>
      <c r="C24" s="6" t="s">
        <v>7</v>
      </c>
      <c r="D24" s="6" t="s">
        <v>6</v>
      </c>
      <c r="E24" s="6" t="s">
        <v>7</v>
      </c>
      <c r="F24" s="6" t="s">
        <v>6</v>
      </c>
      <c r="G24" s="6" t="s">
        <v>7</v>
      </c>
      <c r="H24" s="6" t="s">
        <v>6</v>
      </c>
      <c r="I24" s="6" t="s">
        <v>7</v>
      </c>
      <c r="J24" s="6" t="s">
        <v>6</v>
      </c>
      <c r="K24" s="6" t="s">
        <v>7</v>
      </c>
      <c r="L24" s="6" t="s">
        <v>6</v>
      </c>
      <c r="M24" s="6" t="s">
        <v>7</v>
      </c>
    </row>
    <row r="25" spans="1:18" x14ac:dyDescent="0.2">
      <c r="A25" s="6" t="s">
        <v>13</v>
      </c>
      <c r="B25" s="6">
        <v>1279</v>
      </c>
      <c r="C25" s="6">
        <v>1368</v>
      </c>
      <c r="D25" s="6">
        <v>1208</v>
      </c>
      <c r="E25" s="6">
        <v>1647</v>
      </c>
      <c r="F25" s="6">
        <v>1068</v>
      </c>
      <c r="G25" s="6">
        <v>1129</v>
      </c>
      <c r="H25" s="6">
        <v>1620</v>
      </c>
      <c r="I25" s="6">
        <v>1667</v>
      </c>
      <c r="J25" s="6">
        <v>1578</v>
      </c>
      <c r="K25" s="6">
        <v>1069</v>
      </c>
      <c r="L25" s="6">
        <v>1823</v>
      </c>
      <c r="M25" s="6">
        <v>1273</v>
      </c>
    </row>
    <row r="26" spans="1:18" x14ac:dyDescent="0.2">
      <c r="A26" s="6" t="s">
        <v>14</v>
      </c>
      <c r="B26" s="6">
        <v>1588</v>
      </c>
      <c r="C26" s="6">
        <v>1154</v>
      </c>
      <c r="D26" s="6">
        <v>1535</v>
      </c>
      <c r="E26" s="6">
        <v>1175</v>
      </c>
      <c r="F26" s="6">
        <v>1557</v>
      </c>
      <c r="G26" s="6">
        <v>1075</v>
      </c>
      <c r="H26" s="6">
        <v>1905</v>
      </c>
      <c r="I26" s="6">
        <v>1239</v>
      </c>
      <c r="J26" s="6">
        <v>1634</v>
      </c>
      <c r="K26" s="6">
        <v>1680</v>
      </c>
      <c r="L26" s="6">
        <v>1133</v>
      </c>
      <c r="M26" s="6">
        <v>1313</v>
      </c>
    </row>
    <row r="27" spans="1:18" x14ac:dyDescent="0.2">
      <c r="A27" s="6" t="s">
        <v>15</v>
      </c>
      <c r="B27" s="6">
        <v>1187</v>
      </c>
      <c r="C27" s="6">
        <v>1470</v>
      </c>
      <c r="D27" s="6">
        <v>1211</v>
      </c>
      <c r="E27" s="6">
        <v>1397</v>
      </c>
      <c r="F27" s="6">
        <v>1813</v>
      </c>
      <c r="G27" s="6">
        <v>1787</v>
      </c>
      <c r="H27" s="6">
        <v>1610</v>
      </c>
      <c r="I27" s="6">
        <v>1384</v>
      </c>
      <c r="J27" s="6">
        <v>1644</v>
      </c>
      <c r="K27" s="6">
        <v>1519</v>
      </c>
      <c r="L27" s="6">
        <v>1177</v>
      </c>
      <c r="M27" s="6">
        <v>1101</v>
      </c>
    </row>
    <row r="29" spans="1:18" x14ac:dyDescent="0.2">
      <c r="B29" s="6" t="s">
        <v>14</v>
      </c>
      <c r="C29" s="6">
        <f>INDEX(B25:M27,MATCH(B29,A25:A27,0),MATCH(B30,B23:M23,0)+MATCH(B31,B24:C24,0)-1)</f>
        <v>1680</v>
      </c>
      <c r="E29" s="6" t="s">
        <v>15</v>
      </c>
      <c r="F29" s="6" t="s">
        <v>2</v>
      </c>
      <c r="G29" s="6" t="s">
        <v>7</v>
      </c>
      <c r="H29" s="6">
        <f>INDEX(CA,MATCH(E29,A25:A27,0),MATCH(F29,B23:M23,0)+MATCH(G29,B24:C24,0)-1)</f>
        <v>1787</v>
      </c>
    </row>
    <row r="30" spans="1:18" x14ac:dyDescent="0.2">
      <c r="B30" s="6" t="s">
        <v>4</v>
      </c>
    </row>
    <row r="31" spans="1:18" x14ac:dyDescent="0.2">
      <c r="B31" s="6" t="s">
        <v>7</v>
      </c>
    </row>
    <row r="35" spans="5:15" ht="12" thickBot="1" x14ac:dyDescent="0.25"/>
    <row r="36" spans="5:15" ht="12" thickBot="1" x14ac:dyDescent="0.25">
      <c r="F36" s="8">
        <v>2018</v>
      </c>
      <c r="G36" s="9"/>
      <c r="H36" s="9"/>
      <c r="I36" s="10"/>
      <c r="J36" s="8">
        <v>2019</v>
      </c>
      <c r="K36" s="9"/>
      <c r="L36" s="9"/>
      <c r="M36" s="10"/>
      <c r="N36" s="8">
        <v>2020</v>
      </c>
      <c r="O36" s="10"/>
    </row>
    <row r="37" spans="5:15" s="4" customFormat="1" ht="12" thickBot="1" x14ac:dyDescent="0.25">
      <c r="F37" s="11" t="s">
        <v>6</v>
      </c>
      <c r="G37" s="12" t="s">
        <v>7</v>
      </c>
      <c r="H37" s="12" t="s">
        <v>22</v>
      </c>
      <c r="I37" s="13" t="s">
        <v>23</v>
      </c>
      <c r="J37" s="11" t="s">
        <v>6</v>
      </c>
      <c r="K37" s="12" t="s">
        <v>7</v>
      </c>
      <c r="L37" s="12" t="s">
        <v>22</v>
      </c>
      <c r="M37" s="13" t="s">
        <v>23</v>
      </c>
      <c r="N37" s="11" t="s">
        <v>6</v>
      </c>
      <c r="O37" s="13" t="s">
        <v>23</v>
      </c>
    </row>
    <row r="38" spans="5:15" x14ac:dyDescent="0.2">
      <c r="E38" s="14" t="s">
        <v>13</v>
      </c>
      <c r="F38" s="15">
        <v>1279</v>
      </c>
      <c r="G38" s="16">
        <v>1368</v>
      </c>
      <c r="H38" s="16">
        <v>1208</v>
      </c>
      <c r="I38" s="17">
        <v>1647</v>
      </c>
      <c r="J38" s="15">
        <v>1068</v>
      </c>
      <c r="K38" s="16">
        <v>1129</v>
      </c>
      <c r="L38" s="16">
        <v>1620</v>
      </c>
      <c r="M38" s="17">
        <v>1667</v>
      </c>
      <c r="N38" s="15">
        <v>1578</v>
      </c>
      <c r="O38" s="17">
        <v>1273</v>
      </c>
    </row>
    <row r="39" spans="5:15" x14ac:dyDescent="0.2">
      <c r="E39" s="18" t="s">
        <v>14</v>
      </c>
      <c r="F39" s="15">
        <v>1588</v>
      </c>
      <c r="G39" s="16">
        <v>1154</v>
      </c>
      <c r="H39" s="16">
        <v>1535</v>
      </c>
      <c r="I39" s="17">
        <v>1175</v>
      </c>
      <c r="J39" s="15">
        <v>1557</v>
      </c>
      <c r="K39" s="16">
        <v>1075</v>
      </c>
      <c r="L39" s="16">
        <v>1905</v>
      </c>
      <c r="M39" s="17">
        <v>1239</v>
      </c>
      <c r="N39" s="15">
        <v>1634</v>
      </c>
      <c r="O39" s="17">
        <v>1313</v>
      </c>
    </row>
    <row r="40" spans="5:15" ht="12" thickBot="1" x14ac:dyDescent="0.25">
      <c r="E40" s="19" t="s">
        <v>15</v>
      </c>
      <c r="F40" s="20">
        <v>1187</v>
      </c>
      <c r="G40" s="21">
        <v>1470</v>
      </c>
      <c r="H40" s="21">
        <v>1211</v>
      </c>
      <c r="I40" s="22">
        <v>1397</v>
      </c>
      <c r="J40" s="20">
        <v>1813</v>
      </c>
      <c r="K40" s="21">
        <v>1787</v>
      </c>
      <c r="L40" s="21">
        <v>1610</v>
      </c>
      <c r="M40" s="22">
        <v>1384</v>
      </c>
      <c r="N40" s="20">
        <v>1644</v>
      </c>
      <c r="O40" s="22">
        <v>1101</v>
      </c>
    </row>
    <row r="41" spans="5:15" ht="12" thickBot="1" x14ac:dyDescent="0.25"/>
    <row r="42" spans="5:15" ht="12" thickBot="1" x14ac:dyDescent="0.25">
      <c r="E42" s="14" t="s">
        <v>14</v>
      </c>
      <c r="F42" s="7" t="e">
        <f>INDEX(F38:O40,MATCH(E42,E38:E40,0),MATCH(E43,F36:O36,0)+MATCH(E44,F37:I37,0)-1)</f>
        <v>#REF!</v>
      </c>
    </row>
    <row r="43" spans="5:15" x14ac:dyDescent="0.2">
      <c r="E43" s="23">
        <v>2020</v>
      </c>
    </row>
    <row r="44" spans="5:15" ht="12" thickBot="1" x14ac:dyDescent="0.25">
      <c r="E44" s="19" t="s">
        <v>22</v>
      </c>
    </row>
  </sheetData>
  <mergeCells count="16">
    <mergeCell ref="F36:I36"/>
    <mergeCell ref="J36:M36"/>
    <mergeCell ref="N36:O36"/>
    <mergeCell ref="Q15:R15"/>
    <mergeCell ref="B23:C23"/>
    <mergeCell ref="D23:E23"/>
    <mergeCell ref="F23:G23"/>
    <mergeCell ref="H23:I23"/>
    <mergeCell ref="J23:K23"/>
    <mergeCell ref="L23:M23"/>
    <mergeCell ref="B1:C1"/>
    <mergeCell ref="D1:E1"/>
    <mergeCell ref="F1:G1"/>
    <mergeCell ref="H1:I1"/>
    <mergeCell ref="J1:K1"/>
    <mergeCell ref="L1:M1"/>
  </mergeCells>
  <conditionalFormatting sqref="F38:O40">
    <cfRule type="cellIs" dxfId="14" priority="8" stopIfTrue="1" operator="equal">
      <formula>$F$42</formula>
    </cfRule>
  </conditionalFormatting>
  <conditionalFormatting sqref="B25:M27">
    <cfRule type="cellIs" dxfId="13" priority="7" stopIfTrue="1" operator="equal">
      <formula>$C$29</formula>
    </cfRule>
  </conditionalFormatting>
  <conditionalFormatting sqref="Q3:R12">
    <cfRule type="cellIs" dxfId="12" priority="2" stopIfTrue="1" operator="equal">
      <formula>$R$17</formula>
    </cfRule>
    <cfRule type="cellIs" dxfId="11" priority="6" stopIfTrue="1" operator="equal">
      <formula>$Q$17</formula>
    </cfRule>
  </conditionalFormatting>
  <conditionalFormatting sqref="B5:M5 B3:F4 H3:M4">
    <cfRule type="cellIs" dxfId="10" priority="3" stopIfTrue="1" operator="equal">
      <formula>$C$18</formula>
    </cfRule>
    <cfRule type="cellIs" dxfId="9" priority="4" stopIfTrue="1" operator="equal">
      <formula>$J$13</formula>
    </cfRule>
    <cfRule type="cellIs" dxfId="8" priority="5" stopIfTrue="1" operator="equal">
      <formula>$C$9</formula>
    </cfRule>
  </conditionalFormatting>
  <conditionalFormatting sqref="B3:M5">
    <cfRule type="cellIs" dxfId="0" priority="1" operator="equal">
      <formula>$C$9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CA</vt:lpstr>
      <vt:lpstr>Mois</vt:lpstr>
      <vt:lpstr>Quinzaine</vt:lpstr>
      <vt:lpstr>Rep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MITTENAERE</dc:creator>
  <cp:lastModifiedBy>Bertrand MITTENAERE</cp:lastModifiedBy>
  <dcterms:created xsi:type="dcterms:W3CDTF">2018-12-26T09:55:02Z</dcterms:created>
  <dcterms:modified xsi:type="dcterms:W3CDTF">2018-12-26T10:03:17Z</dcterms:modified>
</cp:coreProperties>
</file>