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0" windowWidth="20115" windowHeight="10290"/>
  </bookViews>
  <sheets>
    <sheet name="JAN" sheetId="1" r:id="rId1"/>
    <sheet name="FEV" sheetId="2" r:id="rId2"/>
    <sheet name="MARS" sheetId="3" r:id="rId3"/>
  </sheets>
  <externalReferences>
    <externalReference r:id="rId4"/>
    <externalReference r:id="rId5"/>
  </externalReferences>
  <definedNames>
    <definedName name="ABS">'[2]ATLAS AFFROUN'!$D$87:$AH$87</definedName>
    <definedName name="absences">'[2]ATLAS MAALMA'!$D$36:$AH$36</definedName>
    <definedName name="ActiveRow" localSheetId="1">18</definedName>
    <definedName name="ActiveRow" localSheetId="0">18</definedName>
    <definedName name="ActiveRow">14</definedName>
    <definedName name="ActiveRow1">19</definedName>
  </definedNames>
  <calcPr calcId="145621"/>
</workbook>
</file>

<file path=xl/calcChain.xml><?xml version="1.0" encoding="utf-8"?>
<calcChain xmlns="http://schemas.openxmlformats.org/spreadsheetml/2006/main">
  <c r="H33" i="1" l="1"/>
  <c r="I33" i="1"/>
  <c r="J33" i="1"/>
  <c r="K33" i="1"/>
  <c r="L33" i="1"/>
  <c r="M33" i="1"/>
  <c r="N33" i="1"/>
  <c r="O33" i="1"/>
  <c r="P33" i="1"/>
  <c r="Q33" i="1"/>
  <c r="R33" i="1"/>
  <c r="S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G33" i="1"/>
  <c r="D33" i="1"/>
  <c r="D38" i="2"/>
  <c r="AH35" i="2"/>
  <c r="AG35" i="2"/>
  <c r="AG33" i="2" s="1"/>
  <c r="AF35" i="2"/>
  <c r="AE35" i="2"/>
  <c r="AD35" i="2"/>
  <c r="AC35" i="2"/>
  <c r="AB35" i="2"/>
  <c r="AA35" i="2"/>
  <c r="Z35" i="2"/>
  <c r="Y35" i="2"/>
  <c r="Y33" i="2" s="1"/>
  <c r="D37" i="2" s="1"/>
  <c r="X35" i="2"/>
  <c r="W35" i="2"/>
  <c r="V35" i="2"/>
  <c r="U35" i="2"/>
  <c r="T35" i="2"/>
  <c r="S35" i="2"/>
  <c r="R35" i="2"/>
  <c r="Q35" i="2"/>
  <c r="Q33" i="2" s="1"/>
  <c r="P35" i="2"/>
  <c r="O35" i="2"/>
  <c r="N35" i="2"/>
  <c r="M35" i="2"/>
  <c r="L35" i="2"/>
  <c r="K35" i="2"/>
  <c r="J35" i="2"/>
  <c r="I35" i="2"/>
  <c r="I33" i="2" s="1"/>
  <c r="H35" i="2"/>
  <c r="G35" i="2"/>
  <c r="F35" i="2"/>
  <c r="E35" i="2"/>
  <c r="D35" i="2"/>
  <c r="AH34" i="2"/>
  <c r="AG34" i="2"/>
  <c r="AF34" i="2"/>
  <c r="AE34" i="2"/>
  <c r="AD34" i="2"/>
  <c r="AC34" i="2"/>
  <c r="AB34" i="2"/>
  <c r="AA34" i="2"/>
  <c r="Z34" i="2"/>
  <c r="Y34" i="2"/>
  <c r="D36" i="2" s="1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AC33" i="2"/>
  <c r="U33" i="2"/>
  <c r="M33" i="2"/>
  <c r="G33" i="2"/>
  <c r="F33" i="2"/>
  <c r="E33" i="2"/>
  <c r="D33" i="2"/>
  <c r="D31" i="2"/>
  <c r="AT22" i="2"/>
  <c r="AR22" i="2"/>
  <c r="AQ22" i="2"/>
  <c r="AP22" i="2"/>
  <c r="AO22" i="2"/>
  <c r="AN22" i="2"/>
  <c r="AM22" i="2"/>
  <c r="AL22" i="2"/>
  <c r="AK22" i="2"/>
  <c r="AJ22" i="2"/>
  <c r="AS22" i="2" s="1"/>
  <c r="AI22" i="2"/>
  <c r="AT21" i="2"/>
  <c r="AR21" i="2"/>
  <c r="AQ21" i="2"/>
  <c r="AP21" i="2"/>
  <c r="AO21" i="2"/>
  <c r="AN21" i="2"/>
  <c r="AM21" i="2"/>
  <c r="AL21" i="2"/>
  <c r="AK21" i="2"/>
  <c r="AJ21" i="2"/>
  <c r="AS21" i="2" s="1"/>
  <c r="AI21" i="2"/>
  <c r="AT20" i="2"/>
  <c r="AR20" i="2"/>
  <c r="AQ20" i="2"/>
  <c r="AP20" i="2"/>
  <c r="AO20" i="2"/>
  <c r="AN20" i="2"/>
  <c r="AM20" i="2"/>
  <c r="AL20" i="2"/>
  <c r="AK20" i="2"/>
  <c r="AJ20" i="2"/>
  <c r="AS20" i="2" s="1"/>
  <c r="AI20" i="2"/>
  <c r="AT19" i="2"/>
  <c r="AR19" i="2"/>
  <c r="AQ19" i="2"/>
  <c r="AP19" i="2"/>
  <c r="AO19" i="2"/>
  <c r="AN19" i="2"/>
  <c r="AM19" i="2"/>
  <c r="AL19" i="2"/>
  <c r="AK19" i="2"/>
  <c r="AJ19" i="2"/>
  <c r="AS19" i="2" s="1"/>
  <c r="AI19" i="2"/>
  <c r="AT18" i="2"/>
  <c r="AR18" i="2"/>
  <c r="AQ18" i="2"/>
  <c r="AP18" i="2"/>
  <c r="AO18" i="2"/>
  <c r="AN18" i="2"/>
  <c r="AM18" i="2"/>
  <c r="AL18" i="2"/>
  <c r="AK18" i="2"/>
  <c r="AJ18" i="2"/>
  <c r="AS18" i="2" s="1"/>
  <c r="AI18" i="2"/>
  <c r="AT17" i="2"/>
  <c r="AR17" i="2"/>
  <c r="AQ17" i="2"/>
  <c r="AP17" i="2"/>
  <c r="AO17" i="2"/>
  <c r="AN17" i="2"/>
  <c r="AM17" i="2"/>
  <c r="AL17" i="2"/>
  <c r="AK17" i="2"/>
  <c r="AJ17" i="2"/>
  <c r="AS17" i="2" s="1"/>
  <c r="AI17" i="2"/>
  <c r="AT16" i="2"/>
  <c r="AR16" i="2"/>
  <c r="AQ16" i="2"/>
  <c r="AP16" i="2"/>
  <c r="AO16" i="2"/>
  <c r="AN16" i="2"/>
  <c r="AM16" i="2"/>
  <c r="AL16" i="2"/>
  <c r="AK16" i="2"/>
  <c r="AJ16" i="2"/>
  <c r="AS16" i="2" s="1"/>
  <c r="AI16" i="2"/>
  <c r="AT15" i="2"/>
  <c r="AR15" i="2"/>
  <c r="AQ15" i="2"/>
  <c r="AP15" i="2"/>
  <c r="AO15" i="2"/>
  <c r="AN15" i="2"/>
  <c r="AM15" i="2"/>
  <c r="AL15" i="2"/>
  <c r="AK15" i="2"/>
  <c r="AJ15" i="2"/>
  <c r="AS15" i="2" s="1"/>
  <c r="AI15" i="2"/>
  <c r="AT14" i="2"/>
  <c r="AR14" i="2"/>
  <c r="AQ14" i="2"/>
  <c r="AP14" i="2"/>
  <c r="AO14" i="2"/>
  <c r="AN14" i="2"/>
  <c r="AM14" i="2"/>
  <c r="AL14" i="2"/>
  <c r="AK14" i="2"/>
  <c r="AJ14" i="2"/>
  <c r="AS14" i="2" s="1"/>
  <c r="AI14" i="2"/>
  <c r="AQ13" i="2"/>
  <c r="AP13" i="2"/>
  <c r="AO13" i="2"/>
  <c r="AN13" i="2"/>
  <c r="AM13" i="2"/>
  <c r="AL13" i="2"/>
  <c r="AK13" i="2"/>
  <c r="AT13" i="2" s="1"/>
  <c r="AJ13" i="2"/>
  <c r="AS13" i="2" s="1"/>
  <c r="AI13" i="2"/>
  <c r="AR13" i="2" s="1"/>
  <c r="AT12" i="2"/>
  <c r="AR12" i="2"/>
  <c r="AQ12" i="2"/>
  <c r="AP12" i="2"/>
  <c r="AO12" i="2"/>
  <c r="AN12" i="2"/>
  <c r="AM12" i="2"/>
  <c r="AL12" i="2"/>
  <c r="AK12" i="2"/>
  <c r="AJ12" i="2"/>
  <c r="AS12" i="2" s="1"/>
  <c r="AI12" i="2"/>
  <c r="AQ11" i="2"/>
  <c r="AP11" i="2"/>
  <c r="AO11" i="2"/>
  <c r="AN11" i="2"/>
  <c r="AM11" i="2"/>
  <c r="AL11" i="2"/>
  <c r="AK11" i="2"/>
  <c r="AT11" i="2" s="1"/>
  <c r="AJ11" i="2"/>
  <c r="AS11" i="2" s="1"/>
  <c r="AI11" i="2"/>
  <c r="AR11" i="2" s="1"/>
  <c r="AT10" i="2"/>
  <c r="AR10" i="2"/>
  <c r="AQ10" i="2"/>
  <c r="AP10" i="2"/>
  <c r="AO10" i="2"/>
  <c r="AN10" i="2"/>
  <c r="AM10" i="2"/>
  <c r="AL10" i="2"/>
  <c r="AK10" i="2"/>
  <c r="AJ10" i="2"/>
  <c r="AS10" i="2" s="1"/>
  <c r="AI10" i="2"/>
  <c r="AQ9" i="2"/>
  <c r="AQ23" i="2" s="1"/>
  <c r="AP9" i="2"/>
  <c r="AP23" i="2" s="1"/>
  <c r="AO9" i="2"/>
  <c r="AO23" i="2" s="1"/>
  <c r="AN9" i="2"/>
  <c r="AN23" i="2" s="1"/>
  <c r="AM9" i="2"/>
  <c r="AM23" i="2" s="1"/>
  <c r="AL9" i="2"/>
  <c r="AL23" i="2" s="1"/>
  <c r="AK9" i="2"/>
  <c r="AK23" i="2" s="1"/>
  <c r="AK24" i="2" s="1"/>
  <c r="AJ9" i="2"/>
  <c r="AS9" i="2" s="1"/>
  <c r="AS23" i="2" s="1"/>
  <c r="AI9" i="2"/>
  <c r="AI23" i="2" s="1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M6" i="2"/>
  <c r="D38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F33" i="1" s="1"/>
  <c r="E35" i="1"/>
  <c r="D35" i="1"/>
  <c r="AH34" i="1"/>
  <c r="AG34" i="1"/>
  <c r="AF34" i="1"/>
  <c r="AE34" i="1"/>
  <c r="AD34" i="1"/>
  <c r="AC34" i="1"/>
  <c r="AB34" i="1"/>
  <c r="AA34" i="1"/>
  <c r="Z34" i="1"/>
  <c r="Y34" i="1"/>
  <c r="D36" i="1" s="1"/>
  <c r="X34" i="1"/>
  <c r="W34" i="1"/>
  <c r="V34" i="1"/>
  <c r="U34" i="1"/>
  <c r="T34" i="1"/>
  <c r="T33" i="1" s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E33" i="1" s="1"/>
  <c r="D34" i="1"/>
  <c r="AQ22" i="1"/>
  <c r="AP22" i="1"/>
  <c r="AO22" i="1"/>
  <c r="AN22" i="1"/>
  <c r="AM22" i="1"/>
  <c r="AL22" i="1"/>
  <c r="AK22" i="1"/>
  <c r="AT22" i="1" s="1"/>
  <c r="AJ22" i="1"/>
  <c r="AS22" i="1" s="1"/>
  <c r="AI22" i="1"/>
  <c r="AR22" i="1" s="1"/>
  <c r="AQ21" i="1"/>
  <c r="AP21" i="1"/>
  <c r="AO21" i="1"/>
  <c r="AN21" i="1"/>
  <c r="AM21" i="1"/>
  <c r="AL21" i="1"/>
  <c r="AK21" i="1"/>
  <c r="AT21" i="1" s="1"/>
  <c r="AJ21" i="1"/>
  <c r="AS21" i="1" s="1"/>
  <c r="AI21" i="1"/>
  <c r="AR21" i="1" s="1"/>
  <c r="AQ20" i="1"/>
  <c r="AP20" i="1"/>
  <c r="AO20" i="1"/>
  <c r="AN20" i="1"/>
  <c r="AM20" i="1"/>
  <c r="AL20" i="1"/>
  <c r="AK20" i="1"/>
  <c r="AT20" i="1" s="1"/>
  <c r="AJ20" i="1"/>
  <c r="AS20" i="1" s="1"/>
  <c r="AI20" i="1"/>
  <c r="AR20" i="1" s="1"/>
  <c r="AQ19" i="1"/>
  <c r="AP19" i="1"/>
  <c r="AO19" i="1"/>
  <c r="AN19" i="1"/>
  <c r="AM19" i="1"/>
  <c r="AL19" i="1"/>
  <c r="AK19" i="1"/>
  <c r="AT19" i="1" s="1"/>
  <c r="AJ19" i="1"/>
  <c r="AS19" i="1" s="1"/>
  <c r="AI19" i="1"/>
  <c r="AR19" i="1" s="1"/>
  <c r="AQ18" i="1"/>
  <c r="AP18" i="1"/>
  <c r="AO18" i="1"/>
  <c r="AN18" i="1"/>
  <c r="AM18" i="1"/>
  <c r="AL18" i="1"/>
  <c r="AK18" i="1"/>
  <c r="AT18" i="1" s="1"/>
  <c r="AJ18" i="1"/>
  <c r="AS18" i="1" s="1"/>
  <c r="AI18" i="1"/>
  <c r="AR18" i="1" s="1"/>
  <c r="AQ17" i="1"/>
  <c r="AP17" i="1"/>
  <c r="AO17" i="1"/>
  <c r="AN17" i="1"/>
  <c r="AM17" i="1"/>
  <c r="AL17" i="1"/>
  <c r="AK17" i="1"/>
  <c r="AT17" i="1" s="1"/>
  <c r="AJ17" i="1"/>
  <c r="AS17" i="1" s="1"/>
  <c r="AI17" i="1"/>
  <c r="AR17" i="1" s="1"/>
  <c r="AQ16" i="1"/>
  <c r="AP16" i="1"/>
  <c r="AO16" i="1"/>
  <c r="AN16" i="1"/>
  <c r="AM16" i="1"/>
  <c r="AL16" i="1"/>
  <c r="AK16" i="1"/>
  <c r="AT16" i="1" s="1"/>
  <c r="AJ16" i="1"/>
  <c r="AS16" i="1" s="1"/>
  <c r="AI16" i="1"/>
  <c r="AR16" i="1" s="1"/>
  <c r="AQ15" i="1"/>
  <c r="AP15" i="1"/>
  <c r="AO15" i="1"/>
  <c r="AN15" i="1"/>
  <c r="AM15" i="1"/>
  <c r="AL15" i="1"/>
  <c r="AK15" i="1"/>
  <c r="AT15" i="1" s="1"/>
  <c r="AJ15" i="1"/>
  <c r="AS15" i="1" s="1"/>
  <c r="AI15" i="1"/>
  <c r="AR15" i="1" s="1"/>
  <c r="AQ14" i="1"/>
  <c r="AP14" i="1"/>
  <c r="AO14" i="1"/>
  <c r="AN14" i="1"/>
  <c r="AM14" i="1"/>
  <c r="AL14" i="1"/>
  <c r="AK14" i="1"/>
  <c r="AT14" i="1" s="1"/>
  <c r="AJ14" i="1"/>
  <c r="AS14" i="1" s="1"/>
  <c r="AI14" i="1"/>
  <c r="AR14" i="1" s="1"/>
  <c r="AQ13" i="1"/>
  <c r="AP13" i="1"/>
  <c r="AO13" i="1"/>
  <c r="AN13" i="1"/>
  <c r="AM13" i="1"/>
  <c r="AL13" i="1"/>
  <c r="AK13" i="1"/>
  <c r="AT13" i="1" s="1"/>
  <c r="AJ13" i="1"/>
  <c r="AS13" i="1" s="1"/>
  <c r="AI13" i="1"/>
  <c r="AR13" i="1" s="1"/>
  <c r="AQ12" i="1"/>
  <c r="AP12" i="1"/>
  <c r="AO12" i="1"/>
  <c r="AN12" i="1"/>
  <c r="AM12" i="1"/>
  <c r="AL12" i="1"/>
  <c r="AK12" i="1"/>
  <c r="AT12" i="1" s="1"/>
  <c r="AJ12" i="1"/>
  <c r="AS12" i="1" s="1"/>
  <c r="AI12" i="1"/>
  <c r="AR12" i="1" s="1"/>
  <c r="AQ11" i="1"/>
  <c r="AP11" i="1"/>
  <c r="AO11" i="1"/>
  <c r="AN11" i="1"/>
  <c r="AM11" i="1"/>
  <c r="AL11" i="1"/>
  <c r="AK11" i="1"/>
  <c r="AT11" i="1" s="1"/>
  <c r="AJ11" i="1"/>
  <c r="AS11" i="1" s="1"/>
  <c r="AI11" i="1"/>
  <c r="AR11" i="1" s="1"/>
  <c r="AQ10" i="1"/>
  <c r="AP10" i="1"/>
  <c r="AO10" i="1"/>
  <c r="AN10" i="1"/>
  <c r="AM10" i="1"/>
  <c r="AL10" i="1"/>
  <c r="AK10" i="1"/>
  <c r="AT10" i="1" s="1"/>
  <c r="AJ10" i="1"/>
  <c r="AS10" i="1" s="1"/>
  <c r="AI10" i="1"/>
  <c r="AR10" i="1" s="1"/>
  <c r="AQ9" i="1"/>
  <c r="AP9" i="1"/>
  <c r="AO9" i="1"/>
  <c r="AN9" i="1"/>
  <c r="AM9" i="1"/>
  <c r="AL9" i="1"/>
  <c r="AK9" i="1"/>
  <c r="AJ9" i="1"/>
  <c r="AI9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D31" i="1" s="1"/>
  <c r="M6" i="1"/>
  <c r="AJ23" i="1" l="1"/>
  <c r="AL23" i="1"/>
  <c r="AN23" i="1"/>
  <c r="AP23" i="1"/>
  <c r="K33" i="2"/>
  <c r="O33" i="2"/>
  <c r="S33" i="2"/>
  <c r="W33" i="2"/>
  <c r="AA33" i="2"/>
  <c r="AE33" i="2"/>
  <c r="H33" i="2"/>
  <c r="C34" i="2"/>
  <c r="J33" i="2"/>
  <c r="L33" i="2"/>
  <c r="N33" i="2"/>
  <c r="P33" i="2"/>
  <c r="R33" i="2"/>
  <c r="T33" i="2"/>
  <c r="V33" i="2"/>
  <c r="X33" i="2"/>
  <c r="Z33" i="2"/>
  <c r="AB33" i="2"/>
  <c r="AD33" i="2"/>
  <c r="AF33" i="2"/>
  <c r="AH33" i="2"/>
  <c r="AT9" i="2"/>
  <c r="AR9" i="2"/>
  <c r="AR23" i="2" s="1"/>
  <c r="AT23" i="2"/>
  <c r="C33" i="2"/>
  <c r="C35" i="2"/>
  <c r="AJ23" i="2"/>
  <c r="E32" i="2"/>
  <c r="E31" i="2"/>
  <c r="C35" i="1"/>
  <c r="AS9" i="1"/>
  <c r="AS23" i="1" s="1"/>
  <c r="AI23" i="1"/>
  <c r="AK23" i="1"/>
  <c r="AK24" i="1" s="1"/>
  <c r="AM23" i="1"/>
  <c r="AO23" i="1"/>
  <c r="AQ23" i="1"/>
  <c r="D37" i="1"/>
  <c r="C34" i="1"/>
  <c r="E32" i="1"/>
  <c r="E31" i="1"/>
  <c r="AR9" i="1"/>
  <c r="AR23" i="1" s="1"/>
  <c r="AT9" i="1"/>
  <c r="AT23" i="1" s="1"/>
  <c r="F32" i="2" l="1"/>
  <c r="F31" i="2"/>
  <c r="C33" i="1"/>
  <c r="F32" i="1"/>
  <c r="F31" i="1"/>
  <c r="G32" i="2" l="1"/>
  <c r="G31" i="2"/>
  <c r="G32" i="1"/>
  <c r="G31" i="1"/>
  <c r="H32" i="2" l="1"/>
  <c r="H31" i="2"/>
  <c r="H32" i="1"/>
  <c r="H31" i="1"/>
  <c r="I32" i="2" l="1"/>
  <c r="I31" i="2"/>
  <c r="I32" i="1"/>
  <c r="I31" i="1"/>
  <c r="J32" i="2" l="1"/>
  <c r="J31" i="2"/>
  <c r="J32" i="1"/>
  <c r="J31" i="1"/>
  <c r="K32" i="2" l="1"/>
  <c r="K31" i="2"/>
  <c r="K32" i="1"/>
  <c r="K31" i="1"/>
  <c r="L32" i="2" l="1"/>
  <c r="L31" i="2"/>
  <c r="L32" i="1"/>
  <c r="L31" i="1"/>
  <c r="M32" i="2" l="1"/>
  <c r="M31" i="2"/>
  <c r="M32" i="1"/>
  <c r="M31" i="1"/>
  <c r="N32" i="2" l="1"/>
  <c r="N31" i="2"/>
  <c r="N32" i="1"/>
  <c r="N31" i="1"/>
  <c r="O32" i="2" l="1"/>
  <c r="O31" i="2"/>
  <c r="O32" i="1"/>
  <c r="O31" i="1"/>
  <c r="P32" i="2" l="1"/>
  <c r="P31" i="2"/>
  <c r="P32" i="1"/>
  <c r="P31" i="1"/>
  <c r="Q32" i="2" l="1"/>
  <c r="Q31" i="2"/>
  <c r="Q32" i="1"/>
  <c r="Q31" i="1"/>
  <c r="R32" i="2" l="1"/>
  <c r="R31" i="2"/>
  <c r="R32" i="1"/>
  <c r="R31" i="1"/>
  <c r="S32" i="2" l="1"/>
  <c r="S31" i="2"/>
  <c r="S32" i="1"/>
  <c r="S31" i="1"/>
  <c r="T32" i="2" l="1"/>
  <c r="T31" i="2"/>
  <c r="T32" i="1"/>
  <c r="T31" i="1"/>
  <c r="U32" i="2" l="1"/>
  <c r="U31" i="2"/>
  <c r="U32" i="1"/>
  <c r="U31" i="1"/>
  <c r="V32" i="2" l="1"/>
  <c r="V31" i="2"/>
  <c r="V32" i="1"/>
  <c r="V31" i="1"/>
  <c r="W32" i="2" l="1"/>
  <c r="W31" i="2"/>
  <c r="W32" i="1"/>
  <c r="W31" i="1"/>
  <c r="X32" i="2" l="1"/>
  <c r="X31" i="2"/>
  <c r="X32" i="1"/>
  <c r="X31" i="1"/>
  <c r="Y32" i="2" l="1"/>
  <c r="Y31" i="2"/>
  <c r="Y32" i="1"/>
  <c r="Y31" i="1"/>
  <c r="Z32" i="2" l="1"/>
  <c r="Z31" i="2"/>
  <c r="Z32" i="1"/>
  <c r="Z31" i="1"/>
  <c r="AA32" i="2" l="1"/>
  <c r="AA31" i="2"/>
  <c r="AA32" i="1"/>
  <c r="AA31" i="1"/>
  <c r="AB32" i="2" l="1"/>
  <c r="AB31" i="2"/>
  <c r="AB32" i="1"/>
  <c r="AB31" i="1"/>
  <c r="AC32" i="2" l="1"/>
  <c r="AC31" i="2"/>
  <c r="AC32" i="1"/>
  <c r="AC31" i="1"/>
  <c r="AD32" i="2" l="1"/>
  <c r="AD31" i="2"/>
  <c r="AD32" i="1"/>
  <c r="AD31" i="1"/>
  <c r="AE32" i="2" l="1"/>
  <c r="AE31" i="2"/>
  <c r="AE32" i="1"/>
  <c r="AE31" i="1"/>
  <c r="AF32" i="2" l="1"/>
  <c r="AF31" i="2"/>
  <c r="AF32" i="1"/>
  <c r="AF31" i="1"/>
  <c r="AG32" i="2" l="1"/>
  <c r="AG31" i="2"/>
  <c r="AG32" i="1"/>
  <c r="AG31" i="1"/>
  <c r="AH32" i="2" l="1"/>
  <c r="AH31" i="2"/>
  <c r="AH32" i="1"/>
  <c r="AH31" i="1"/>
</calcChain>
</file>

<file path=xl/comments1.xml><?xml version="1.0" encoding="utf-8"?>
<comments xmlns="http://schemas.openxmlformats.org/spreadsheetml/2006/main">
  <authors>
    <author>SIDALI</author>
  </authors>
  <commentList>
    <comment ref="A9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0550.68.91.06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0699.53.13.88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0551.21.72.93</t>
        </r>
      </text>
    </comment>
  </commentList>
</comments>
</file>

<file path=xl/comments2.xml><?xml version="1.0" encoding="utf-8"?>
<comments xmlns="http://schemas.openxmlformats.org/spreadsheetml/2006/main">
  <authors>
    <author>SIDALI</author>
  </authors>
  <commentList>
    <comment ref="A9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0550.68.91.06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0699.53.13.88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0551.21.72.93</t>
        </r>
      </text>
    </comment>
  </commentList>
</comments>
</file>

<file path=xl/sharedStrings.xml><?xml version="1.0" encoding="utf-8"?>
<sst xmlns="http://schemas.openxmlformats.org/spreadsheetml/2006/main" count="106" uniqueCount="34">
  <si>
    <t xml:space="preserve">SITE : TAPI D'OR   N° Tel :  RADIO: </t>
  </si>
  <si>
    <t xml:space="preserve">MOIS DE  :   </t>
  </si>
  <si>
    <r>
      <t xml:space="preserve">Nom </t>
    </r>
    <r>
      <rPr>
        <b/>
        <sz val="12"/>
        <rFont val="Calibri"/>
        <family val="2"/>
      </rPr>
      <t>&amp;</t>
    </r>
    <r>
      <rPr>
        <b/>
        <sz val="12"/>
        <rFont val="Cambria"/>
        <family val="1"/>
        <scheme val="major"/>
      </rPr>
      <t xml:space="preserve"> Prénom</t>
    </r>
  </si>
  <si>
    <t>Fonc.</t>
  </si>
  <si>
    <t>Roul.</t>
  </si>
  <si>
    <t>CO</t>
  </si>
  <si>
    <t>M</t>
  </si>
  <si>
    <t>MP</t>
  </si>
  <si>
    <t>Dem.</t>
  </si>
  <si>
    <t>Arret</t>
  </si>
  <si>
    <t>Demeur</t>
  </si>
  <si>
    <t>Per.A</t>
  </si>
  <si>
    <t>Per.De</t>
  </si>
  <si>
    <t>Rec</t>
  </si>
  <si>
    <t>APS</t>
  </si>
  <si>
    <t>NUIT</t>
  </si>
  <si>
    <t xml:space="preserve">Légende : </t>
  </si>
  <si>
    <r>
      <rPr>
        <b/>
        <sz val="10"/>
        <color rgb="FFFF0000"/>
        <rFont val="Arial"/>
        <family val="2"/>
      </rPr>
      <t>P</t>
    </r>
    <r>
      <rPr>
        <b/>
        <sz val="10"/>
        <rFont val="Arial"/>
        <family val="2"/>
      </rPr>
      <t>= Présent ; ½P=Demi J-Présent ; A = Absence ;  X = J- Supp; ½X = Demi J- Supp; CO = Congé ;  M= Maladie ; MP=mise a pied ; DE=Décé ; NAI=Naissance ; F=Foire</t>
    </r>
  </si>
  <si>
    <t>Pointage Effectué Par :</t>
  </si>
  <si>
    <t xml:space="preserve"> </t>
  </si>
  <si>
    <t>Pointage Contrôlé Par:</t>
  </si>
  <si>
    <t>TOBAL SEGHIR TAREK</t>
  </si>
  <si>
    <t>BOUTARANE QAYS</t>
  </si>
  <si>
    <t>DRIOUCHE YAZID</t>
  </si>
  <si>
    <t>ABS</t>
  </si>
  <si>
    <t>PRE</t>
  </si>
  <si>
    <t>JS</t>
  </si>
  <si>
    <t xml:space="preserve">Nombre Present </t>
  </si>
  <si>
    <t xml:space="preserve">Nombre Non Present </t>
  </si>
  <si>
    <t>MUSTAPHA</t>
  </si>
  <si>
    <t>AZEDINE</t>
  </si>
  <si>
    <t>HOUSSEM</t>
  </si>
  <si>
    <t>P</t>
  </si>
  <si>
    <t>SITE :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</si>
</sst>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;"/>
    <numFmt numFmtId="165" formatCode="mmmm\-yy"/>
    <numFmt numFmtId="166" formatCode="dd"/>
    <numFmt numFmtId="167" formatCode="ddd"/>
    <numFmt numFmtId="168" formatCode="_(* #,##0.00_);_(* \(#,##0.00\);_(* &quot;-&quot;??_);_(@_)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20"/>
      <name val="Aharoni"/>
      <charset val="177"/>
    </font>
    <font>
      <b/>
      <sz val="14"/>
      <color rgb="FFFF0000"/>
      <name val="Aharoni"/>
      <charset val="177"/>
    </font>
    <font>
      <b/>
      <sz val="16"/>
      <color rgb="FFFF0000"/>
      <name val="Aharoni"/>
      <charset val="177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mbria"/>
      <family val="1"/>
      <scheme val="major"/>
    </font>
    <font>
      <b/>
      <sz val="12"/>
      <name val="Calibri"/>
      <family val="2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9"/>
      <name val="Arial"/>
      <family val="2"/>
    </font>
    <font>
      <b/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b/>
      <i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1"/>
    </font>
    <font>
      <sz val="11"/>
      <color rgb="FF000000"/>
      <name val="Calibri"/>
      <family val="2"/>
    </font>
    <font>
      <sz val="8"/>
      <name val="Arial"/>
      <family val="2"/>
    </font>
    <font>
      <sz val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indexed="65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ck">
        <color indexed="64"/>
      </bottom>
      <diagonal/>
    </border>
    <border>
      <left/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3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14" fontId="33" fillId="2" borderId="13">
      <alignment horizontal="center" vertical="center"/>
    </xf>
    <xf numFmtId="0" fontId="34" fillId="0" borderId="0" applyNumberFormat="0" applyFill="0" applyBorder="0" applyAlignment="0" applyProtection="0"/>
    <xf numFmtId="168" fontId="22" fillId="0" borderId="0" applyFont="0" applyFill="0" applyBorder="0" applyAlignment="0" applyProtection="0"/>
    <xf numFmtId="0" fontId="35" fillId="0" borderId="0" applyNumberFormat="0" applyBorder="0" applyProtection="0"/>
    <xf numFmtId="0" fontId="36" fillId="0" borderId="0"/>
    <xf numFmtId="0" fontId="22" fillId="0" borderId="0"/>
    <xf numFmtId="0" fontId="37" fillId="0" borderId="0"/>
    <xf numFmtId="0" fontId="38" fillId="0" borderId="0"/>
    <xf numFmtId="9" fontId="22" fillId="0" borderId="0" applyFont="0" applyFill="0" applyBorder="0" applyAlignment="0" applyProtection="0"/>
  </cellStyleXfs>
  <cellXfs count="72">
    <xf numFmtId="0" fontId="0" fillId="0" borderId="0" xfId="0"/>
    <xf numFmtId="0" fontId="4" fillId="0" borderId="0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/>
    <xf numFmtId="164" fontId="5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7" fontId="6" fillId="4" borderId="1" xfId="0" applyNumberFormat="1" applyFont="1" applyFill="1" applyBorder="1" applyAlignment="1">
      <alignment horizontal="center"/>
    </xf>
    <xf numFmtId="17" fontId="7" fillId="4" borderId="2" xfId="0" applyNumberFormat="1" applyFont="1" applyFill="1" applyBorder="1" applyAlignment="1">
      <alignment horizontal="right"/>
    </xf>
    <xf numFmtId="165" fontId="8" fillId="4" borderId="2" xfId="0" applyNumberFormat="1" applyFont="1" applyFill="1" applyBorder="1" applyAlignment="1">
      <alignment horizontal="left"/>
    </xf>
    <xf numFmtId="17" fontId="7" fillId="4" borderId="2" xfId="0" applyNumberFormat="1" applyFont="1" applyFill="1" applyBorder="1" applyAlignment="1">
      <alignment horizontal="center"/>
    </xf>
    <xf numFmtId="0" fontId="10" fillId="0" borderId="0" xfId="0" applyFont="1" applyFill="1" applyBorder="1"/>
    <xf numFmtId="167" fontId="11" fillId="0" borderId="1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166" fontId="11" fillId="0" borderId="1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vertical="top" wrapText="1"/>
    </xf>
    <xf numFmtId="0" fontId="15" fillId="0" borderId="7" xfId="0" applyFont="1" applyFill="1" applyBorder="1" applyAlignment="1" applyProtection="1">
      <alignment horizontal="center" vertical="center"/>
      <protection locked="0"/>
    </xf>
    <xf numFmtId="0" fontId="16" fillId="0" borderId="8" xfId="0" applyFont="1" applyFill="1" applyBorder="1" applyAlignment="1" applyProtection="1">
      <alignment horizontal="center" vertical="center"/>
      <protection locked="0"/>
    </xf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7" fillId="0" borderId="6" xfId="0" applyFont="1" applyFill="1" applyBorder="1" applyAlignment="1" applyProtection="1">
      <alignment horizontal="center" vertical="center"/>
      <protection locked="0"/>
    </xf>
    <xf numFmtId="0" fontId="17" fillId="5" borderId="6" xfId="0" applyFont="1" applyFill="1" applyBorder="1" applyAlignment="1" applyProtection="1">
      <alignment horizontal="center" vertical="center"/>
      <protection locked="0"/>
    </xf>
    <xf numFmtId="0" fontId="19" fillId="0" borderId="6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vertical="top" wrapText="1"/>
    </xf>
    <xf numFmtId="0" fontId="20" fillId="0" borderId="6" xfId="0" applyFont="1" applyFill="1" applyBorder="1" applyAlignment="1">
      <alignment horizontal="center"/>
    </xf>
    <xf numFmtId="0" fontId="17" fillId="0" borderId="8" xfId="0" applyFont="1" applyFill="1" applyBorder="1" applyAlignment="1" applyProtection="1">
      <alignment horizontal="center" vertical="center"/>
      <protection locked="0"/>
    </xf>
    <xf numFmtId="0" fontId="14" fillId="0" borderId="9" xfId="0" applyFont="1" applyFill="1" applyBorder="1" applyAlignment="1">
      <alignment vertical="top" wrapText="1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16" fillId="0" borderId="10" xfId="0" applyFont="1" applyFill="1" applyBorder="1" applyAlignment="1" applyProtection="1">
      <alignment horizontal="center" vertical="center"/>
      <protection locked="0"/>
    </xf>
    <xf numFmtId="0" fontId="17" fillId="0" borderId="11" xfId="0" applyFont="1" applyFill="1" applyBorder="1" applyAlignment="1" applyProtection="1">
      <alignment horizontal="center" vertical="center"/>
      <protection locked="0"/>
    </xf>
    <xf numFmtId="0" fontId="16" fillId="0" borderId="11" xfId="0" applyFont="1" applyFill="1" applyBorder="1" applyAlignment="1" applyProtection="1">
      <alignment horizontal="center" vertical="center"/>
      <protection locked="0"/>
    </xf>
    <xf numFmtId="0" fontId="18" fillId="0" borderId="12" xfId="0" applyFont="1" applyFill="1" applyBorder="1" applyAlignment="1">
      <alignment vertical="top" wrapText="1"/>
    </xf>
    <xf numFmtId="0" fontId="16" fillId="0" borderId="6" xfId="0" applyFont="1" applyFill="1" applyBorder="1" applyAlignment="1">
      <alignment horizontal="left"/>
    </xf>
    <xf numFmtId="0" fontId="15" fillId="0" borderId="6" xfId="0" applyFont="1" applyFill="1" applyBorder="1" applyAlignment="1" applyProtection="1">
      <alignment horizontal="center" vertical="center"/>
      <protection locked="0"/>
    </xf>
    <xf numFmtId="0" fontId="16" fillId="6" borderId="6" xfId="0" applyFont="1" applyFill="1" applyBorder="1" applyAlignment="1" applyProtection="1">
      <alignment horizontal="center" vertical="center"/>
      <protection locked="0"/>
    </xf>
    <xf numFmtId="0" fontId="17" fillId="6" borderId="6" xfId="0" applyFont="1" applyFill="1" applyBorder="1" applyAlignment="1" applyProtection="1">
      <alignment horizontal="center" vertical="center"/>
      <protection locked="0"/>
    </xf>
    <xf numFmtId="0" fontId="0" fillId="0" borderId="6" xfId="0" applyFill="1" applyBorder="1"/>
    <xf numFmtId="166" fontId="16" fillId="6" borderId="6" xfId="0" applyNumberFormat="1" applyFont="1" applyFill="1" applyBorder="1" applyAlignment="1" applyProtection="1">
      <alignment horizontal="center" vertical="center"/>
      <protection locked="0"/>
    </xf>
    <xf numFmtId="0" fontId="2" fillId="6" borderId="6" xfId="0" applyFont="1" applyFill="1" applyBorder="1" applyAlignment="1">
      <alignment horizontal="center" vertical="center"/>
    </xf>
    <xf numFmtId="0" fontId="21" fillId="0" borderId="0" xfId="0" applyFont="1" applyFill="1"/>
    <xf numFmtId="0" fontId="0" fillId="0" borderId="0" xfId="0" applyFill="1" applyAlignment="1">
      <alignment horizontal="center"/>
    </xf>
    <xf numFmtId="0" fontId="22" fillId="0" borderId="0" xfId="0" applyFont="1" applyFill="1" applyAlignment="1">
      <alignment horizontal="center"/>
    </xf>
    <xf numFmtId="0" fontId="22" fillId="0" borderId="0" xfId="0" applyFont="1" applyFill="1"/>
    <xf numFmtId="0" fontId="21" fillId="0" borderId="0" xfId="0" applyFont="1" applyFill="1" applyAlignment="1">
      <alignment horizontal="left"/>
    </xf>
    <xf numFmtId="0" fontId="24" fillId="0" borderId="0" xfId="0" applyFont="1" applyFill="1" applyAlignment="1">
      <alignment horizontal="center" vertical="center"/>
    </xf>
    <xf numFmtId="0" fontId="25" fillId="0" borderId="0" xfId="0" applyFont="1" applyFill="1" applyAlignment="1">
      <alignment horizontal="center"/>
    </xf>
    <xf numFmtId="0" fontId="26" fillId="0" borderId="0" xfId="0" applyFont="1" applyFill="1" applyAlignment="1">
      <alignment horizontal="left"/>
    </xf>
    <xf numFmtId="0" fontId="26" fillId="0" borderId="0" xfId="0" applyFont="1" applyFill="1"/>
    <xf numFmtId="0" fontId="25" fillId="0" borderId="0" xfId="0" applyFont="1" applyFill="1"/>
    <xf numFmtId="0" fontId="2" fillId="0" borderId="0" xfId="0" applyFont="1" applyFill="1" applyAlignment="1">
      <alignment horizontal="center" vertical="center"/>
    </xf>
    <xf numFmtId="0" fontId="27" fillId="0" borderId="13" xfId="0" applyFont="1" applyFill="1" applyBorder="1" applyAlignment="1">
      <alignment horizontal="left"/>
    </xf>
    <xf numFmtId="0" fontId="27" fillId="0" borderId="0" xfId="0" applyFont="1" applyFill="1" applyBorder="1" applyAlignment="1">
      <alignment horizontal="left"/>
    </xf>
    <xf numFmtId="0" fontId="20" fillId="0" borderId="0" xfId="0" applyFont="1" applyFill="1"/>
    <xf numFmtId="0" fontId="20" fillId="0" borderId="0" xfId="0" applyFont="1" applyFill="1" applyAlignment="1">
      <alignment horizontal="center" vertical="center"/>
    </xf>
    <xf numFmtId="0" fontId="20" fillId="0" borderId="0" xfId="0" applyNumberFormat="1" applyFont="1" applyFill="1"/>
    <xf numFmtId="0" fontId="20" fillId="0" borderId="0" xfId="0" applyFont="1" applyFill="1" applyAlignment="1">
      <alignment horizontal="center"/>
    </xf>
    <xf numFmtId="0" fontId="20" fillId="0" borderId="0" xfId="0" applyFont="1" applyFill="1" applyBorder="1"/>
    <xf numFmtId="0" fontId="20" fillId="0" borderId="0" xfId="0" applyFont="1" applyFill="1" applyBorder="1" applyAlignment="1">
      <alignment horizontal="center" vertical="center"/>
    </xf>
    <xf numFmtId="0" fontId="20" fillId="0" borderId="0" xfId="0" applyNumberFormat="1" applyFont="1" applyFill="1" applyBorder="1"/>
    <xf numFmtId="0" fontId="20" fillId="0" borderId="0" xfId="0" applyFont="1" applyFill="1" applyBorder="1" applyAlignment="1">
      <alignment horizontal="center"/>
    </xf>
    <xf numFmtId="0" fontId="28" fillId="0" borderId="1" xfId="0" applyFont="1" applyFill="1" applyBorder="1" applyAlignment="1">
      <alignment horizontal="center"/>
    </xf>
    <xf numFmtId="0" fontId="28" fillId="0" borderId="14" xfId="0" applyFont="1" applyFill="1" applyBorder="1" applyAlignment="1">
      <alignment horizontal="center"/>
    </xf>
    <xf numFmtId="0" fontId="29" fillId="0" borderId="1" xfId="0" applyNumberFormat="1" applyFont="1" applyFill="1" applyBorder="1" applyAlignment="1">
      <alignment horizontal="center" vertical="center" readingOrder="1"/>
    </xf>
    <xf numFmtId="0" fontId="0" fillId="0" borderId="1" xfId="0" applyNumberFormat="1" applyFill="1" applyBorder="1" applyAlignment="1">
      <alignment horizontal="center" vertical="center" readingOrder="1"/>
    </xf>
    <xf numFmtId="0" fontId="4" fillId="4" borderId="15" xfId="0" applyFont="1" applyFill="1" applyBorder="1" applyAlignment="1">
      <alignment horizontal="center"/>
    </xf>
    <xf numFmtId="0" fontId="29" fillId="0" borderId="0" xfId="0" applyNumberFormat="1" applyFont="1" applyFill="1" applyAlignment="1">
      <alignment horizontal="center" vertical="center" readingOrder="1"/>
    </xf>
    <xf numFmtId="0" fontId="30" fillId="4" borderId="15" xfId="0" applyFont="1" applyFill="1" applyBorder="1" applyAlignment="1">
      <alignment horizontal="center"/>
    </xf>
    <xf numFmtId="166" fontId="9" fillId="4" borderId="3" xfId="0" applyNumberFormat="1" applyFont="1" applyFill="1" applyBorder="1" applyAlignment="1">
      <alignment horizontal="center" vertical="center"/>
    </xf>
    <xf numFmtId="0" fontId="16" fillId="4" borderId="8" xfId="0" applyFont="1" applyFill="1" applyBorder="1" applyAlignment="1" applyProtection="1">
      <alignment horizontal="center" vertical="center"/>
      <protection locked="0"/>
    </xf>
    <xf numFmtId="0" fontId="16" fillId="4" borderId="6" xfId="0" applyFont="1" applyFill="1" applyBorder="1" applyAlignment="1" applyProtection="1">
      <alignment horizontal="center" vertical="center"/>
      <protection locked="0"/>
    </xf>
  </cellXfs>
  <cellStyles count="13">
    <cellStyle name="20 % - Accent3 2" xfId="1"/>
    <cellStyle name="20 % - Accent3 3" xfId="2"/>
    <cellStyle name="20 % - Accent3 4" xfId="3"/>
    <cellStyle name="Flashing" xfId="4"/>
    <cellStyle name="Lien hypertexte 2" xfId="5"/>
    <cellStyle name="Milliers 2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Pourcentage 2" xfId="12"/>
  </cellStyles>
  <dxfs count="4"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123825</xdr:colOff>
      <xdr:row>15</xdr:row>
      <xdr:rowOff>171450</xdr:rowOff>
    </xdr:from>
    <xdr:ext cx="184731" cy="264560"/>
    <xdr:sp macro="" textlink="">
      <xdr:nvSpPr>
        <xdr:cNvPr id="3" name="ZoneTexte 2"/>
        <xdr:cNvSpPr txBox="1"/>
      </xdr:nvSpPr>
      <xdr:spPr>
        <a:xfrm>
          <a:off x="5915025" y="3695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257175</xdr:colOff>
      <xdr:row>13</xdr:row>
      <xdr:rowOff>123825</xdr:rowOff>
    </xdr:from>
    <xdr:ext cx="7696200" cy="1152525"/>
    <xdr:sp macro="" textlink="">
      <xdr:nvSpPr>
        <xdr:cNvPr id="4" name="ZoneTexte 3"/>
        <xdr:cNvSpPr txBox="1"/>
      </xdr:nvSpPr>
      <xdr:spPr>
        <a:xfrm>
          <a:off x="2762250" y="3171825"/>
          <a:ext cx="7696200" cy="1152525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>
              <a:solidFill>
                <a:srgbClr val="FF0000"/>
              </a:solidFill>
            </a:rPr>
            <a:t>BONJOR</a:t>
          </a:r>
        </a:p>
        <a:p>
          <a:r>
            <a:rPr lang="fr-FR" sz="1600">
              <a:solidFill>
                <a:srgbClr val="FF0000"/>
              </a:solidFill>
            </a:rPr>
            <a:t>JE VOUDRAI</a:t>
          </a:r>
          <a:r>
            <a:rPr lang="fr-FR" sz="1600" baseline="0">
              <a:solidFill>
                <a:srgbClr val="FF0000"/>
              </a:solidFill>
            </a:rPr>
            <a:t> QUE LES COULEUR INDIQUER CE REPROUDUISE AUTOMATIQUEMENT CHAQUE MOI EN RESPECTANT QUE MUSTAPHA TRAVAIL  UNE NUIT EST VA BENIFICIER DE DEUX JOUR DE REPOS </a:t>
          </a:r>
          <a:endParaRPr lang="fr-FR" sz="16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85724</xdr:rowOff>
    </xdr:from>
    <xdr:to>
      <xdr:col>1</xdr:col>
      <xdr:colOff>47624</xdr:colOff>
      <xdr:row>5</xdr:row>
      <xdr:rowOff>219074</xdr:rowOff>
    </xdr:to>
    <xdr:pic macro="[1]!Bouton155_Cliquer">
      <xdr:nvPicPr>
        <xdr:cNvPr id="2" name="Image 1" descr="C:\Users\SIDALI\Desktop\CONTRAT\logo\1_pixiz (1).gif"/>
        <xdr:cNvPicPr preferRelativeResize="0"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4"/>
          <a:ext cx="1876424" cy="1266825"/>
        </a:xfrm>
        <a:prstGeom prst="rect">
          <a:avLst/>
        </a:prstGeom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%20JANVIER%202019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%20DECEMB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 N° TEL"/>
      <sheetName val=" SITUATION MENSUEL"/>
      <sheetName val=" Radio"/>
      <sheetName val=" PRESENCE"/>
      <sheetName val=" ABS"/>
      <sheetName val=" J-SUP"/>
      <sheetName val="Tableau de Bord"/>
      <sheetName val=" MENU"/>
      <sheetName val="TAPI D'OR"/>
      <sheetName val="AGILITY"/>
      <sheetName val="AHRAS"/>
      <sheetName val="AIR ROYAL"/>
      <sheetName val="AKSA"/>
      <sheetName val="ATLAS AFFROUN"/>
      <sheetName val="ATLAS EL ANASSER"/>
      <sheetName val="ATLAS KOLEA"/>
      <sheetName val="ATLAS MAALMA"/>
      <sheetName val="ATLAS PNEU"/>
      <sheetName val="AUE MILITAIRE"/>
      <sheetName val="BAXTER"/>
      <sheetName val="BEL ALGERIE"/>
      <sheetName val="BIMO"/>
      <sheetName val="BIORITANE"/>
      <sheetName val="BOEHRINGER"/>
      <sheetName val="BREQUITTERIE"/>
      <sheetName val="CEGELEC"/>
      <sheetName val="NAZIH"/>
      <sheetName val="CHAUVIN"/>
      <sheetName val="CHEMIPRO"/>
      <sheetName val="CHINA RAIL"/>
      <sheetName val="COGETP"/>
      <sheetName val="CONSULAT DE GRECE"/>
      <sheetName val="CONSULAT DE MALTE"/>
      <sheetName val="CONSULTA DE MAROC"/>
      <sheetName val="CRCEG THALASOU"/>
      <sheetName val="PETIT EINSTEIN"/>
      <sheetName val="DAEWOO"/>
      <sheetName val="DAEWOO1"/>
      <sheetName val="DAEWOO BOUGHAZOUL"/>
      <sheetName val="DAR EL ARABIA"/>
      <sheetName val="DINGLI METAL"/>
      <sheetName val="DOKA"/>
      <sheetName val="DARIOUCHE"/>
      <sheetName val="DUNAYSIR"/>
      <sheetName val="E N S T"/>
      <sheetName val="EL WAFI"/>
      <sheetName val="ELI LILLY"/>
      <sheetName val="FAF+CTN"/>
      <sheetName val="FUTURE MEDIA"/>
      <sheetName val="G-MOSQUEE"/>
      <sheetName val="GAEA"/>
      <sheetName val="GB PHARMA"/>
      <sheetName val="GREAT WALL"/>
      <sheetName val="GUMEI"/>
      <sheetName val="HENKEL MILA"/>
      <sheetName val="HENKEL CONSTANTINE"/>
      <sheetName val="HENEKL DELY IBRAHIM"/>
      <sheetName val="HENKEL REGHAIA"/>
      <sheetName val="HENKEL ROUIBA"/>
      <sheetName val="HIKMA"/>
      <sheetName val="HYUNDAI ENG"/>
      <sheetName val="ICOSNET"/>
      <sheetName val="IMS"/>
      <sheetName val="IPSEN"/>
      <sheetName val="JINBA"/>
      <sheetName val="JOTUN"/>
      <sheetName val="HORIZON"/>
      <sheetName val="JUMIA"/>
      <sheetName val="K.KOM"/>
      <sheetName val="KEANGNAM"/>
      <sheetName val="L&amp;A"/>
      <sheetName val="LEASING MAGHREB"/>
      <sheetName val="L G"/>
      <sheetName val="LIEBHERR"/>
      <sheetName val="NIELSEN"/>
      <sheetName val="NISSAN"/>
      <sheetName val="NOVA PHONE"/>
      <sheetName val="NUMILOG AIN MLILA"/>
      <sheetName val="NUMILOG AKBOU"/>
      <sheetName val="NUMILOG ANNABA"/>
      <sheetName val="NUMILOG BATNA"/>
      <sheetName val="NUMILOG BEJAIA"/>
      <sheetName val="NUMILOG BEJAIA2"/>
      <sheetName val="NUMILOG BIR SALEM"/>
      <sheetName val="NUMILOG HYDRA"/>
      <sheetName val="NUMILOG KOLEA"/>
      <sheetName val="NUMILOG LAGHOUAT"/>
      <sheetName val="NUMILOG MEDEA"/>
      <sheetName val="NUMILOG OUED SEMMAR"/>
      <sheetName val="NUMILOG OUED SOUF"/>
      <sheetName val="NUMILOG OULED MOUSSA"/>
      <sheetName val="NUMILOG SETIF"/>
      <sheetName val="NUMILOG TIZI OUZOU"/>
      <sheetName val="NUMILOG TIZI OUZOU1"/>
      <sheetName val="O P P O"/>
      <sheetName val="ORIFLAM"/>
      <sheetName val="RENAULT"/>
      <sheetName val="RICARDO MOLINA"/>
      <sheetName val="SECAP"/>
      <sheetName val="SYNDA"/>
      <sheetName val="TECHRICH"/>
      <sheetName val="TIZIRI"/>
      <sheetName val="UNICITY"/>
      <sheetName val="W T C"/>
      <sheetName val="WEB HELP"/>
      <sheetName val="W I K A"/>
      <sheetName val="XEROX"/>
      <sheetName val="POLIKON"/>
    </sheetNames>
    <definedNames>
      <definedName name="Bouton155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2">
          <cell r="E32">
            <v>43466</v>
          </cell>
        </row>
        <row r="33">
          <cell r="F33">
            <v>43467</v>
          </cell>
          <cell r="G33">
            <v>43468</v>
          </cell>
          <cell r="H33">
            <v>43469</v>
          </cell>
          <cell r="I33">
            <v>43470</v>
          </cell>
          <cell r="J33">
            <v>43471</v>
          </cell>
          <cell r="K33">
            <v>43472</v>
          </cell>
          <cell r="L33">
            <v>43473</v>
          </cell>
          <cell r="M33">
            <v>43474</v>
          </cell>
          <cell r="N33">
            <v>43475</v>
          </cell>
          <cell r="O33">
            <v>43476</v>
          </cell>
          <cell r="P33">
            <v>43477</v>
          </cell>
          <cell r="Q33">
            <v>43478</v>
          </cell>
          <cell r="R33">
            <v>43479</v>
          </cell>
          <cell r="S33">
            <v>43480</v>
          </cell>
          <cell r="T33">
            <v>43481</v>
          </cell>
          <cell r="U33">
            <v>43482</v>
          </cell>
          <cell r="V33">
            <v>43483</v>
          </cell>
          <cell r="W33">
            <v>43484</v>
          </cell>
          <cell r="X33">
            <v>43485</v>
          </cell>
          <cell r="Y33">
            <v>43486</v>
          </cell>
          <cell r="Z33">
            <v>43487</v>
          </cell>
          <cell r="AA33">
            <v>43488</v>
          </cell>
          <cell r="AB33">
            <v>43489</v>
          </cell>
          <cell r="AC33">
            <v>43490</v>
          </cell>
          <cell r="AD33">
            <v>43491</v>
          </cell>
          <cell r="AE33">
            <v>43492</v>
          </cell>
          <cell r="AF33">
            <v>43493</v>
          </cell>
          <cell r="AG33">
            <v>43494</v>
          </cell>
          <cell r="AH33">
            <v>43495</v>
          </cell>
          <cell r="AI33">
            <v>43496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 N° TEL"/>
      <sheetName val=" SITUATION MENSUEL"/>
      <sheetName val=" Radio"/>
      <sheetName val=" PRESENCE"/>
      <sheetName val=" ABS"/>
      <sheetName val=" J-SUP"/>
      <sheetName val=" MENU"/>
      <sheetName val="AGILITY"/>
      <sheetName val="AHRAS"/>
      <sheetName val="AIR ROYAL"/>
      <sheetName val="AKSA"/>
      <sheetName val="ATLAS AFFROUN"/>
      <sheetName val="ATLAS EL ANASSER"/>
      <sheetName val="ATLAS KOLEA"/>
      <sheetName val="ATLAS MAALMA"/>
      <sheetName val="AUE MILITAIRE"/>
      <sheetName val="BAXTER"/>
      <sheetName val="BIMO"/>
      <sheetName val="BIORITANE"/>
      <sheetName val="BOEHRINGER"/>
      <sheetName val="BREQUITTERIE"/>
      <sheetName val="CEGELEC"/>
      <sheetName val="NAZIH"/>
      <sheetName val="CHAUVIN"/>
      <sheetName val="CHEMIPRO"/>
      <sheetName val="CHINA RAIL"/>
      <sheetName val="COGETP"/>
      <sheetName val="CONSULAT DE GRECE"/>
      <sheetName val="CONSULAT DE MALTE"/>
      <sheetName val="CONSULTA DE MAROC"/>
      <sheetName val="CRCEG THALASOU"/>
      <sheetName val="PETIT EINSTEIN"/>
      <sheetName val="DAEWOO"/>
      <sheetName val="DAEWOO1"/>
      <sheetName val="DAEWOO BOUGHAZOUL"/>
      <sheetName val="DAR EL ARABIA"/>
      <sheetName val="DINGLI METAL"/>
      <sheetName val="DARIOUCHE"/>
      <sheetName val="DUNAYSIR"/>
      <sheetName val="E N S T"/>
      <sheetName val="EL WAFI"/>
      <sheetName val="ELI LILLY"/>
      <sheetName val="FAF+CTN"/>
      <sheetName val="FUTURE MEDIA"/>
      <sheetName val="G-MOSQUEE"/>
      <sheetName val="GAEA"/>
      <sheetName val="GB PHARMA"/>
      <sheetName val="GREAT WALL"/>
      <sheetName val="GUMEI"/>
      <sheetName val="HENKEL MILA"/>
      <sheetName val="HENKEL CONSTANTINE"/>
      <sheetName val="HENEKL DELY IBRAHIM"/>
      <sheetName val="HENKEL REGHAIA"/>
      <sheetName val="HENKEL ROUIBA"/>
      <sheetName val="HIKMA"/>
      <sheetName val="HYUNDAI ENG"/>
      <sheetName val="ICOSNET"/>
      <sheetName val="IMS"/>
      <sheetName val="IPSEN"/>
      <sheetName val="JINBA"/>
      <sheetName val="JOTUN"/>
      <sheetName val="HORIZON"/>
      <sheetName val="JUMIA"/>
      <sheetName val="K.KOM"/>
      <sheetName val="KEANGNAM"/>
      <sheetName val="KOUGC"/>
      <sheetName val="L&amp;A"/>
      <sheetName val="LEASING MAGHREB"/>
      <sheetName val="L G"/>
      <sheetName val="LIEBHERR"/>
      <sheetName val="NIELSEN"/>
      <sheetName val="NISSAN"/>
      <sheetName val="NOVA PHONE"/>
      <sheetName val="NUMILOG AIN MLILA"/>
      <sheetName val="NUMILOG AKBOU"/>
      <sheetName val="NUMILOG ANNABA"/>
      <sheetName val="NUMILOG BATNA"/>
      <sheetName val="NUMILOG BEJAIA"/>
      <sheetName val="NUMILOG BEJAIA2"/>
      <sheetName val="NUMILOG BIR SALEM"/>
      <sheetName val="NUMILOG HYDRA"/>
      <sheetName val="NUMILOG KOLEA"/>
      <sheetName val="NUMILOG LAGHOUAT"/>
      <sheetName val="NUMILOG MEDEA"/>
      <sheetName val="NUMILOG OUED SEMMAR"/>
      <sheetName val="NUMILOG OUED SOUF"/>
      <sheetName val="NUMILOG OULED MOUSSA"/>
      <sheetName val="NUMILOG SETIF"/>
      <sheetName val="NUMILOG TIZI OUZOU"/>
      <sheetName val="NUMILOG TIZI OUZOU1"/>
      <sheetName val="O P P O"/>
      <sheetName val="ORIFLAM"/>
      <sheetName val="RENAULT"/>
      <sheetName val="RICARDO MOLINA"/>
      <sheetName val="SECAP"/>
      <sheetName val="SYNDA"/>
      <sheetName val="TECHRICH"/>
      <sheetName val="TIZIRI"/>
      <sheetName val="UNICITY"/>
      <sheetName val="W T C"/>
      <sheetName val="WEB HELP"/>
      <sheetName val="W I K A"/>
      <sheetName val="XEROX"/>
      <sheetName val="POLIKON"/>
      <sheetName val="POINTAGE 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87">
          <cell r="D87">
            <v>0</v>
          </cell>
          <cell r="E87">
            <v>2</v>
          </cell>
          <cell r="F87">
            <v>1</v>
          </cell>
          <cell r="G87">
            <v>2</v>
          </cell>
          <cell r="H87">
            <v>17</v>
          </cell>
          <cell r="I87">
            <v>17</v>
          </cell>
          <cell r="J87">
            <v>0</v>
          </cell>
          <cell r="K87">
            <v>8</v>
          </cell>
          <cell r="L87">
            <v>8</v>
          </cell>
          <cell r="M87">
            <v>17</v>
          </cell>
          <cell r="N87">
            <v>17</v>
          </cell>
          <cell r="O87">
            <v>17</v>
          </cell>
          <cell r="P87">
            <v>17</v>
          </cell>
          <cell r="Q87">
            <v>16</v>
          </cell>
          <cell r="R87">
            <v>16</v>
          </cell>
          <cell r="S87">
            <v>17</v>
          </cell>
          <cell r="T87">
            <v>17</v>
          </cell>
          <cell r="U87">
            <v>17</v>
          </cell>
          <cell r="V87">
            <v>17</v>
          </cell>
          <cell r="W87">
            <v>17</v>
          </cell>
          <cell r="X87">
            <v>16</v>
          </cell>
          <cell r="Y87">
            <v>16</v>
          </cell>
          <cell r="Z87">
            <v>17</v>
          </cell>
          <cell r="AA87">
            <v>17</v>
          </cell>
          <cell r="AB87">
            <v>17</v>
          </cell>
          <cell r="AC87">
            <v>17</v>
          </cell>
          <cell r="AD87">
            <v>17</v>
          </cell>
          <cell r="AE87">
            <v>16</v>
          </cell>
          <cell r="AF87">
            <v>16</v>
          </cell>
          <cell r="AG87">
            <v>17</v>
          </cell>
          <cell r="AH87">
            <v>17</v>
          </cell>
        </row>
      </sheetData>
      <sheetData sheetId="13"/>
      <sheetData sheetId="14"/>
      <sheetData sheetId="15"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4</v>
          </cell>
          <cell r="N36">
            <v>4</v>
          </cell>
          <cell r="O36">
            <v>4</v>
          </cell>
          <cell r="P36">
            <v>4</v>
          </cell>
          <cell r="Q36">
            <v>4</v>
          </cell>
          <cell r="R36">
            <v>4</v>
          </cell>
          <cell r="S36">
            <v>4</v>
          </cell>
          <cell r="T36">
            <v>4</v>
          </cell>
          <cell r="U36">
            <v>4</v>
          </cell>
          <cell r="V36">
            <v>4</v>
          </cell>
          <cell r="W36">
            <v>4</v>
          </cell>
          <cell r="X36">
            <v>4</v>
          </cell>
          <cell r="Y36">
            <v>4</v>
          </cell>
          <cell r="Z36">
            <v>4</v>
          </cell>
          <cell r="AA36">
            <v>4</v>
          </cell>
          <cell r="AB36">
            <v>4</v>
          </cell>
          <cell r="AC36">
            <v>4</v>
          </cell>
          <cell r="AD36">
            <v>4</v>
          </cell>
          <cell r="AE36">
            <v>4</v>
          </cell>
          <cell r="AF36">
            <v>4</v>
          </cell>
          <cell r="AG36">
            <v>4</v>
          </cell>
          <cell r="AH36">
            <v>4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5">
    <tabColor rgb="FF92D050"/>
  </sheetPr>
  <dimension ref="A1:AT38"/>
  <sheetViews>
    <sheetView showGridLines="0" tabSelected="1" topLeftCell="A3" workbookViewId="0">
      <selection activeCell="A7" sqref="A7"/>
    </sheetView>
  </sheetViews>
  <sheetFormatPr baseColWidth="10" defaultRowHeight="15"/>
  <cols>
    <col min="1" max="1" width="27.42578125" style="2" customWidth="1"/>
    <col min="2" max="2" width="10.140625" style="2" customWidth="1"/>
    <col min="3" max="3" width="8.5703125" style="2" customWidth="1"/>
    <col min="4" max="4" width="4.140625" style="2" customWidth="1"/>
    <col min="5" max="5" width="4" style="2" customWidth="1"/>
    <col min="6" max="8" width="3.85546875" style="2" customWidth="1"/>
    <col min="9" max="9" width="4.7109375" style="2" customWidth="1"/>
    <col min="10" max="10" width="4.28515625" style="2" customWidth="1"/>
    <col min="11" max="11" width="3.85546875" style="2" customWidth="1"/>
    <col min="12" max="12" width="4.28515625" style="2" customWidth="1"/>
    <col min="13" max="16" width="3.85546875" style="2" customWidth="1"/>
    <col min="17" max="17" width="4.140625" style="2" customWidth="1"/>
    <col min="18" max="18" width="3.85546875" style="2" customWidth="1"/>
    <col min="19" max="19" width="4" style="2" bestFit="1" customWidth="1"/>
    <col min="20" max="23" width="3.85546875" style="2" customWidth="1"/>
    <col min="24" max="24" width="4.28515625" style="2" customWidth="1"/>
    <col min="25" max="25" width="3.85546875" style="2" customWidth="1"/>
    <col min="26" max="26" width="4" style="2" customWidth="1"/>
    <col min="27" max="30" width="3.85546875" style="2" customWidth="1"/>
    <col min="31" max="31" width="4.140625" style="2" customWidth="1"/>
    <col min="32" max="32" width="3.85546875" style="2" customWidth="1"/>
    <col min="33" max="33" width="4.140625" style="2" customWidth="1"/>
    <col min="34" max="34" width="3.85546875" style="2" customWidth="1"/>
    <col min="35" max="43" width="6.42578125" style="2" customWidth="1"/>
    <col min="44" max="44" width="5.28515625" style="2" customWidth="1"/>
    <col min="45" max="45" width="6.5703125" style="2" customWidth="1"/>
    <col min="46" max="46" width="7" style="2" customWidth="1"/>
    <col min="47" max="16384" width="11.42578125" style="2"/>
  </cols>
  <sheetData>
    <row r="1" spans="1:46" ht="15.75">
      <c r="A1" s="1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46" ht="15.75">
      <c r="A2" s="1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46" ht="15.75">
      <c r="A3" s="1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1:46" ht="15.75">
      <c r="A4" s="1"/>
    </row>
    <row r="5" spans="1:46" ht="26.25">
      <c r="A5" s="4"/>
      <c r="B5" s="5"/>
      <c r="C5" s="5"/>
      <c r="D5" s="6" t="s">
        <v>33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</row>
    <row r="6" spans="1:46" ht="20.25">
      <c r="A6" s="5"/>
      <c r="B6" s="5"/>
      <c r="C6" s="5"/>
      <c r="D6" s="7" t="s">
        <v>1</v>
      </c>
      <c r="E6" s="7"/>
      <c r="F6" s="7"/>
      <c r="G6" s="7"/>
      <c r="H6" s="7"/>
      <c r="I6" s="7"/>
      <c r="J6" s="7"/>
      <c r="K6" s="7"/>
      <c r="L6" s="7"/>
      <c r="M6" s="8">
        <f>+A7+DATE(2019,A7-1,31)</f>
        <v>43435</v>
      </c>
      <c r="N6" s="8"/>
      <c r="O6" s="8"/>
      <c r="P6" s="8"/>
      <c r="Q6" s="8"/>
      <c r="R6" s="8"/>
      <c r="S6" s="8"/>
      <c r="T6" s="8"/>
      <c r="U6" s="8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46" ht="21">
      <c r="A7" s="69"/>
      <c r="B7" s="10"/>
      <c r="C7" s="10"/>
      <c r="D7" s="11">
        <f>'[1] MENU'!E32</f>
        <v>43466</v>
      </c>
      <c r="E7" s="11">
        <f>'[1] MENU'!F33</f>
        <v>43467</v>
      </c>
      <c r="F7" s="11">
        <f>'[1] MENU'!G33</f>
        <v>43468</v>
      </c>
      <c r="G7" s="11">
        <f>'[1] MENU'!H33</f>
        <v>43469</v>
      </c>
      <c r="H7" s="11">
        <f>'[1] MENU'!I33</f>
        <v>43470</v>
      </c>
      <c r="I7" s="11">
        <f>'[1] MENU'!J33</f>
        <v>43471</v>
      </c>
      <c r="J7" s="11">
        <f>'[1] MENU'!K33</f>
        <v>43472</v>
      </c>
      <c r="K7" s="11">
        <f>'[1] MENU'!L33</f>
        <v>43473</v>
      </c>
      <c r="L7" s="11">
        <f>'[1] MENU'!M33</f>
        <v>43474</v>
      </c>
      <c r="M7" s="11">
        <f>'[1] MENU'!N33</f>
        <v>43475</v>
      </c>
      <c r="N7" s="11">
        <f>'[1] MENU'!O33</f>
        <v>43476</v>
      </c>
      <c r="O7" s="11">
        <f>'[1] MENU'!P33</f>
        <v>43477</v>
      </c>
      <c r="P7" s="11">
        <f>'[1] MENU'!Q33</f>
        <v>43478</v>
      </c>
      <c r="Q7" s="11">
        <f>'[1] MENU'!R33</f>
        <v>43479</v>
      </c>
      <c r="R7" s="11">
        <f>'[1] MENU'!S33</f>
        <v>43480</v>
      </c>
      <c r="S7" s="11">
        <f>'[1] MENU'!T33</f>
        <v>43481</v>
      </c>
      <c r="T7" s="11">
        <f>'[1] MENU'!U33</f>
        <v>43482</v>
      </c>
      <c r="U7" s="11">
        <f>'[1] MENU'!V33</f>
        <v>43483</v>
      </c>
      <c r="V7" s="11">
        <f>'[1] MENU'!W33</f>
        <v>43484</v>
      </c>
      <c r="W7" s="11">
        <f>'[1] MENU'!X33</f>
        <v>43485</v>
      </c>
      <c r="X7" s="11">
        <f>'[1] MENU'!Y33</f>
        <v>43486</v>
      </c>
      <c r="Y7" s="11">
        <f>'[1] MENU'!Z33</f>
        <v>43487</v>
      </c>
      <c r="Z7" s="11">
        <f>'[1] MENU'!AA33</f>
        <v>43488</v>
      </c>
      <c r="AA7" s="11">
        <f>'[1] MENU'!AB33</f>
        <v>43489</v>
      </c>
      <c r="AB7" s="11">
        <f>'[1] MENU'!AC33</f>
        <v>43490</v>
      </c>
      <c r="AC7" s="11">
        <f>'[1] MENU'!AD33</f>
        <v>43491</v>
      </c>
      <c r="AD7" s="11">
        <f>'[1] MENU'!AE33</f>
        <v>43492</v>
      </c>
      <c r="AE7" s="11">
        <f>'[1] MENU'!AF33</f>
        <v>43493</v>
      </c>
      <c r="AF7" s="11">
        <f>'[1] MENU'!AG33</f>
        <v>43494</v>
      </c>
      <c r="AG7" s="11">
        <f>'[1] MENU'!AH33</f>
        <v>43495</v>
      </c>
      <c r="AH7" s="11">
        <f>'[1] MENU'!AI33</f>
        <v>43496</v>
      </c>
      <c r="AI7" s="12"/>
      <c r="AJ7" s="12"/>
      <c r="AK7" s="12"/>
      <c r="AL7" s="12"/>
      <c r="AM7" s="12"/>
      <c r="AN7" s="12"/>
      <c r="AO7" s="12"/>
      <c r="AP7" s="12"/>
      <c r="AQ7" s="12"/>
    </row>
    <row r="8" spans="1:46" ht="15.75">
      <c r="A8" s="13" t="s">
        <v>2</v>
      </c>
      <c r="B8" s="13" t="s">
        <v>3</v>
      </c>
      <c r="C8" s="14" t="s">
        <v>4</v>
      </c>
      <c r="D8" s="15">
        <f>'[1] MENU'!E32</f>
        <v>43466</v>
      </c>
      <c r="E8" s="15">
        <f>'[1] MENU'!F33</f>
        <v>43467</v>
      </c>
      <c r="F8" s="15">
        <f>'[1] MENU'!G33</f>
        <v>43468</v>
      </c>
      <c r="G8" s="15">
        <f>'[1] MENU'!H33</f>
        <v>43469</v>
      </c>
      <c r="H8" s="15">
        <f>'[1] MENU'!I33</f>
        <v>43470</v>
      </c>
      <c r="I8" s="15">
        <f>'[1] MENU'!J33</f>
        <v>43471</v>
      </c>
      <c r="J8" s="15">
        <f>'[1] MENU'!K33</f>
        <v>43472</v>
      </c>
      <c r="K8" s="15">
        <f>'[1] MENU'!L33</f>
        <v>43473</v>
      </c>
      <c r="L8" s="15">
        <f>'[1] MENU'!M33</f>
        <v>43474</v>
      </c>
      <c r="M8" s="15">
        <f>'[1] MENU'!N33</f>
        <v>43475</v>
      </c>
      <c r="N8" s="15">
        <f>'[1] MENU'!O33</f>
        <v>43476</v>
      </c>
      <c r="O8" s="15">
        <f>'[1] MENU'!P33</f>
        <v>43477</v>
      </c>
      <c r="P8" s="15">
        <f>'[1] MENU'!Q33</f>
        <v>43478</v>
      </c>
      <c r="Q8" s="15">
        <f>'[1] MENU'!R33</f>
        <v>43479</v>
      </c>
      <c r="R8" s="15">
        <f>'[1] MENU'!S33</f>
        <v>43480</v>
      </c>
      <c r="S8" s="15">
        <f>'[1] MENU'!T33</f>
        <v>43481</v>
      </c>
      <c r="T8" s="15">
        <f>'[1] MENU'!U33</f>
        <v>43482</v>
      </c>
      <c r="U8" s="15">
        <f>'[1] MENU'!V33</f>
        <v>43483</v>
      </c>
      <c r="V8" s="15">
        <f>'[1] MENU'!W33</f>
        <v>43484</v>
      </c>
      <c r="W8" s="15">
        <f>'[1] MENU'!X33</f>
        <v>43485</v>
      </c>
      <c r="X8" s="15">
        <f>'[1] MENU'!Y33</f>
        <v>43486</v>
      </c>
      <c r="Y8" s="15">
        <f>'[1] MENU'!Z33</f>
        <v>43487</v>
      </c>
      <c r="Z8" s="15">
        <f>'[1] MENU'!AA33</f>
        <v>43488</v>
      </c>
      <c r="AA8" s="15">
        <f>'[1] MENU'!AB33</f>
        <v>43489</v>
      </c>
      <c r="AB8" s="15">
        <f>'[1] MENU'!AC33</f>
        <v>43490</v>
      </c>
      <c r="AC8" s="15">
        <f>'[1] MENU'!AD33</f>
        <v>43491</v>
      </c>
      <c r="AD8" s="15">
        <f>'[1] MENU'!AE33</f>
        <v>43492</v>
      </c>
      <c r="AE8" s="15">
        <f>'[1] MENU'!AF33</f>
        <v>43493</v>
      </c>
      <c r="AF8" s="15">
        <f>'[1] MENU'!AG33</f>
        <v>43494</v>
      </c>
      <c r="AG8" s="15">
        <f>'[1] MENU'!AH33</f>
        <v>43495</v>
      </c>
      <c r="AH8" s="15">
        <f>'[1] MENU'!AI33</f>
        <v>43496</v>
      </c>
      <c r="AI8" s="16" t="s">
        <v>5</v>
      </c>
      <c r="AJ8" s="16" t="s">
        <v>6</v>
      </c>
      <c r="AK8" s="16" t="s">
        <v>7</v>
      </c>
      <c r="AL8" s="16" t="s">
        <v>8</v>
      </c>
      <c r="AM8" s="16" t="s">
        <v>9</v>
      </c>
      <c r="AN8" s="16" t="s">
        <v>10</v>
      </c>
      <c r="AO8" s="16" t="s">
        <v>11</v>
      </c>
      <c r="AP8" s="16" t="s">
        <v>12</v>
      </c>
      <c r="AQ8" s="16" t="s">
        <v>13</v>
      </c>
      <c r="AR8" s="17"/>
      <c r="AS8" s="17"/>
      <c r="AT8" s="17"/>
    </row>
    <row r="9" spans="1:46" ht="18.75">
      <c r="A9" s="18" t="s">
        <v>29</v>
      </c>
      <c r="B9" s="19" t="s">
        <v>14</v>
      </c>
      <c r="C9" s="19" t="s">
        <v>15</v>
      </c>
      <c r="D9" s="70" t="s">
        <v>32</v>
      </c>
      <c r="E9" s="21"/>
      <c r="F9" s="21"/>
      <c r="G9" s="70" t="s">
        <v>32</v>
      </c>
      <c r="H9" s="21"/>
      <c r="I9" s="21"/>
      <c r="J9" s="70" t="s">
        <v>32</v>
      </c>
      <c r="K9" s="21"/>
      <c r="L9" s="21"/>
      <c r="M9" s="70" t="s">
        <v>32</v>
      </c>
      <c r="N9" s="21"/>
      <c r="O9" s="21"/>
      <c r="P9" s="70" t="s">
        <v>32</v>
      </c>
      <c r="Q9" s="21"/>
      <c r="R9" s="21"/>
      <c r="S9" s="70" t="s">
        <v>32</v>
      </c>
      <c r="T9" s="21"/>
      <c r="U9" s="21"/>
      <c r="V9" s="70" t="s">
        <v>32</v>
      </c>
      <c r="W9" s="21"/>
      <c r="X9" s="21"/>
      <c r="Y9" s="70" t="s">
        <v>32</v>
      </c>
      <c r="Z9" s="21"/>
      <c r="AA9" s="21"/>
      <c r="AB9" s="70" t="s">
        <v>32</v>
      </c>
      <c r="AC9" s="21"/>
      <c r="AD9" s="21"/>
      <c r="AE9" s="70" t="s">
        <v>32</v>
      </c>
      <c r="AF9" s="21"/>
      <c r="AG9" s="21"/>
      <c r="AH9" s="70" t="s">
        <v>32</v>
      </c>
      <c r="AI9" s="16">
        <f>COUNTIF(D9:AH9,"CO")</f>
        <v>0</v>
      </c>
      <c r="AJ9" s="16">
        <f>COUNTIF(D9:AH9,"M")</f>
        <v>0</v>
      </c>
      <c r="AK9" s="16">
        <f>COUNTIF(D9:AH9,"MP")</f>
        <v>0</v>
      </c>
      <c r="AL9" s="16">
        <f>COUNTIF(D9:AH9,"Démission")</f>
        <v>0</v>
      </c>
      <c r="AM9" s="17">
        <f>COUNTIF(D9:AH9,"Arret")</f>
        <v>0</v>
      </c>
      <c r="AN9" s="17">
        <f>COUNTIF(D9:AH9,"Mise en demeure")</f>
        <v>0</v>
      </c>
      <c r="AO9" s="17">
        <f>COUNTIF(D9:AH9,"Permuter a")</f>
        <v>0</v>
      </c>
      <c r="AP9" s="17">
        <f>COUNTIF(D9:AH9,"Permuter de")</f>
        <v>0</v>
      </c>
      <c r="AQ9" s="17">
        <f>COUNTIF(D9:AH9,"Nouveau")</f>
        <v>0</v>
      </c>
      <c r="AR9" s="17">
        <f t="shared" ref="AR9:AR10" si="0">IF(AI9&gt;=5,1,IF(AI9&lt;=3,0))</f>
        <v>0</v>
      </c>
      <c r="AS9" s="17">
        <f>IF(AJ9&gt;0,1,IF(AJ9&lt;=0,0))</f>
        <v>0</v>
      </c>
      <c r="AT9" s="17">
        <f>IF(AK9&gt;0,1,IF(AK9&lt;=0,0))</f>
        <v>0</v>
      </c>
    </row>
    <row r="10" spans="1:46" ht="18.75">
      <c r="A10" s="18"/>
      <c r="B10" s="19"/>
      <c r="C10" s="19"/>
      <c r="D10" s="20"/>
      <c r="E10" s="21"/>
      <c r="F10" s="21"/>
      <c r="G10" s="20"/>
      <c r="H10" s="21"/>
      <c r="I10" s="21"/>
      <c r="J10" s="20"/>
      <c r="K10" s="21"/>
      <c r="L10" s="21"/>
      <c r="M10" s="20"/>
      <c r="N10" s="21"/>
      <c r="O10" s="21"/>
      <c r="P10" s="20"/>
      <c r="Q10" s="21"/>
      <c r="R10" s="21"/>
      <c r="S10" s="20"/>
      <c r="T10" s="21"/>
      <c r="U10" s="21"/>
      <c r="V10" s="20"/>
      <c r="W10" s="21"/>
      <c r="X10" s="21"/>
      <c r="Y10" s="20"/>
      <c r="Z10" s="21"/>
      <c r="AA10" s="21"/>
      <c r="AB10" s="20"/>
      <c r="AC10" s="21"/>
      <c r="AD10" s="21"/>
      <c r="AE10" s="20"/>
      <c r="AF10" s="21"/>
      <c r="AG10" s="21"/>
      <c r="AH10" s="20"/>
      <c r="AI10" s="16">
        <f t="shared" ref="AI10:AI22" si="1">COUNTIF(D10:AH10,"CO")</f>
        <v>0</v>
      </c>
      <c r="AJ10" s="16">
        <f t="shared" ref="AJ10:AJ22" si="2">COUNTIF(D10:AH10,"M")</f>
        <v>0</v>
      </c>
      <c r="AK10" s="16">
        <f t="shared" ref="AK10:AK22" si="3">COUNTIF(D10:AH10,"MP")</f>
        <v>0</v>
      </c>
      <c r="AL10" s="16">
        <f t="shared" ref="AL10:AL22" si="4">COUNTIF(D10:AH10,"Démission")</f>
        <v>0</v>
      </c>
      <c r="AM10" s="17">
        <f t="shared" ref="AM10:AM22" si="5">COUNTIF(D10:AH10,"Arret")</f>
        <v>0</v>
      </c>
      <c r="AN10" s="17">
        <f t="shared" ref="AN10:AN22" si="6">COUNTIF(D10:AH10,"Mise en demeure")</f>
        <v>0</v>
      </c>
      <c r="AO10" s="17">
        <f t="shared" ref="AO10:AO22" si="7">COUNTIF(D10:AH10,"Permuter a")</f>
        <v>0</v>
      </c>
      <c r="AP10" s="17">
        <f t="shared" ref="AP10:AP22" si="8">COUNTIF(D10:AH10,"Permuter de")</f>
        <v>0</v>
      </c>
      <c r="AQ10" s="17">
        <f t="shared" ref="AQ10:AQ22" si="9">COUNTIF(D10:AH10,"Nouveau")</f>
        <v>0</v>
      </c>
      <c r="AR10" s="17">
        <f t="shared" si="0"/>
        <v>0</v>
      </c>
      <c r="AS10" s="17">
        <f t="shared" ref="AS10:AT22" si="10">IF(AJ10&gt;0,1,IF(AJ10&lt;=0,0))</f>
        <v>0</v>
      </c>
      <c r="AT10" s="17">
        <f t="shared" si="10"/>
        <v>0</v>
      </c>
    </row>
    <row r="11" spans="1:46" ht="18.75">
      <c r="A11" s="18" t="s">
        <v>30</v>
      </c>
      <c r="B11" s="19" t="s">
        <v>14</v>
      </c>
      <c r="C11" s="19" t="s">
        <v>15</v>
      </c>
      <c r="D11" s="70" t="s">
        <v>32</v>
      </c>
      <c r="E11" s="21"/>
      <c r="F11" s="21"/>
      <c r="G11" s="70" t="s">
        <v>32</v>
      </c>
      <c r="H11" s="21"/>
      <c r="I11" s="21"/>
      <c r="J11" s="70" t="s">
        <v>32</v>
      </c>
      <c r="K11" s="21"/>
      <c r="L11" s="21"/>
      <c r="M11" s="70" t="s">
        <v>32</v>
      </c>
      <c r="N11" s="21"/>
      <c r="O11" s="21"/>
      <c r="P11" s="70" t="s">
        <v>32</v>
      </c>
      <c r="Q11" s="21"/>
      <c r="R11" s="21"/>
      <c r="S11" s="70" t="s">
        <v>32</v>
      </c>
      <c r="T11" s="21"/>
      <c r="U11" s="21"/>
      <c r="V11" s="70" t="s">
        <v>32</v>
      </c>
      <c r="W11" s="21"/>
      <c r="X11" s="21"/>
      <c r="Y11" s="70" t="s">
        <v>32</v>
      </c>
      <c r="Z11" s="21"/>
      <c r="AA11" s="21"/>
      <c r="AB11" s="70" t="s">
        <v>32</v>
      </c>
      <c r="AC11" s="21"/>
      <c r="AD11" s="21"/>
      <c r="AE11" s="70" t="s">
        <v>32</v>
      </c>
      <c r="AF11" s="21"/>
      <c r="AG11" s="21"/>
      <c r="AH11" s="70" t="s">
        <v>32</v>
      </c>
      <c r="AI11" s="16">
        <f t="shared" si="1"/>
        <v>0</v>
      </c>
      <c r="AJ11" s="16">
        <f t="shared" si="2"/>
        <v>0</v>
      </c>
      <c r="AK11" s="16">
        <f t="shared" si="3"/>
        <v>0</v>
      </c>
      <c r="AL11" s="16">
        <f t="shared" si="4"/>
        <v>0</v>
      </c>
      <c r="AM11" s="17">
        <f t="shared" si="5"/>
        <v>0</v>
      </c>
      <c r="AN11" s="17">
        <f t="shared" si="6"/>
        <v>0</v>
      </c>
      <c r="AO11" s="17">
        <f t="shared" si="7"/>
        <v>0</v>
      </c>
      <c r="AP11" s="17">
        <f t="shared" si="8"/>
        <v>0</v>
      </c>
      <c r="AQ11" s="17">
        <f t="shared" si="9"/>
        <v>0</v>
      </c>
      <c r="AR11" s="17">
        <f>IF(AI11&gt;=5,1,IF(AI11&lt;=3,0))</f>
        <v>0</v>
      </c>
      <c r="AS11" s="17">
        <f t="shared" si="10"/>
        <v>0</v>
      </c>
      <c r="AT11" s="17">
        <f t="shared" si="10"/>
        <v>0</v>
      </c>
    </row>
    <row r="12" spans="1:46" ht="18.75">
      <c r="A12" s="18"/>
      <c r="B12" s="19"/>
      <c r="C12" s="19"/>
      <c r="D12" s="20"/>
      <c r="E12" s="21"/>
      <c r="F12" s="22"/>
      <c r="G12" s="21"/>
      <c r="H12" s="21"/>
      <c r="I12" s="21"/>
      <c r="J12" s="22"/>
      <c r="K12" s="21"/>
      <c r="L12" s="21"/>
      <c r="M12" s="21"/>
      <c r="N12" s="22"/>
      <c r="O12" s="21"/>
      <c r="P12" s="21"/>
      <c r="Q12" s="21"/>
      <c r="R12" s="22"/>
      <c r="S12" s="21"/>
      <c r="T12" s="21"/>
      <c r="U12" s="21"/>
      <c r="V12" s="22"/>
      <c r="W12" s="21"/>
      <c r="X12" s="21"/>
      <c r="Y12" s="21"/>
      <c r="Z12" s="22"/>
      <c r="AA12" s="21"/>
      <c r="AB12" s="21"/>
      <c r="AC12" s="21"/>
      <c r="AD12" s="22"/>
      <c r="AE12" s="21"/>
      <c r="AF12" s="21"/>
      <c r="AG12" s="21"/>
      <c r="AH12" s="22"/>
      <c r="AI12" s="16">
        <f t="shared" si="1"/>
        <v>0</v>
      </c>
      <c r="AJ12" s="16">
        <f t="shared" si="2"/>
        <v>0</v>
      </c>
      <c r="AK12" s="16">
        <f t="shared" si="3"/>
        <v>0</v>
      </c>
      <c r="AL12" s="16">
        <f t="shared" si="4"/>
        <v>0</v>
      </c>
      <c r="AM12" s="17">
        <f t="shared" si="5"/>
        <v>0</v>
      </c>
      <c r="AN12" s="17">
        <f t="shared" si="6"/>
        <v>0</v>
      </c>
      <c r="AO12" s="17">
        <f t="shared" si="7"/>
        <v>0</v>
      </c>
      <c r="AP12" s="17">
        <f t="shared" si="8"/>
        <v>0</v>
      </c>
      <c r="AQ12" s="17">
        <f t="shared" si="9"/>
        <v>0</v>
      </c>
      <c r="AR12" s="17">
        <f t="shared" ref="AR12:AR22" si="11">IF(AI12&gt;=5,1,IF(AI12&lt;=3,0))</f>
        <v>0</v>
      </c>
      <c r="AS12" s="17">
        <f t="shared" si="10"/>
        <v>0</v>
      </c>
      <c r="AT12" s="17">
        <f t="shared" si="10"/>
        <v>0</v>
      </c>
    </row>
    <row r="13" spans="1:46" ht="18.75">
      <c r="A13" s="18" t="s">
        <v>31</v>
      </c>
      <c r="B13" s="19" t="s">
        <v>14</v>
      </c>
      <c r="C13" s="19" t="s">
        <v>15</v>
      </c>
      <c r="D13" s="20"/>
      <c r="E13" s="21"/>
      <c r="F13" s="23" t="s">
        <v>32</v>
      </c>
      <c r="G13" s="21"/>
      <c r="H13" s="21"/>
      <c r="I13" s="23" t="s">
        <v>32</v>
      </c>
      <c r="J13" s="21"/>
      <c r="K13" s="21"/>
      <c r="L13" s="23" t="s">
        <v>32</v>
      </c>
      <c r="M13" s="21"/>
      <c r="N13" s="21"/>
      <c r="O13" s="23" t="s">
        <v>32</v>
      </c>
      <c r="P13" s="21"/>
      <c r="Q13" s="21"/>
      <c r="R13" s="23" t="s">
        <v>32</v>
      </c>
      <c r="S13" s="21"/>
      <c r="T13" s="21"/>
      <c r="U13" s="23" t="s">
        <v>32</v>
      </c>
      <c r="V13" s="21"/>
      <c r="W13" s="21"/>
      <c r="X13" s="23" t="s">
        <v>32</v>
      </c>
      <c r="Y13" s="21"/>
      <c r="Z13" s="21"/>
      <c r="AA13" s="23" t="s">
        <v>32</v>
      </c>
      <c r="AB13" s="21"/>
      <c r="AC13" s="21"/>
      <c r="AD13" s="23" t="s">
        <v>32</v>
      </c>
      <c r="AE13" s="21"/>
      <c r="AF13" s="21"/>
      <c r="AG13" s="23" t="s">
        <v>32</v>
      </c>
      <c r="AH13" s="21"/>
      <c r="AI13" s="16">
        <f t="shared" si="1"/>
        <v>0</v>
      </c>
      <c r="AJ13" s="16">
        <f t="shared" si="2"/>
        <v>0</v>
      </c>
      <c r="AK13" s="16">
        <f>COUNTIF(D13:AH13,"MP")</f>
        <v>0</v>
      </c>
      <c r="AL13" s="24">
        <f t="shared" si="4"/>
        <v>0</v>
      </c>
      <c r="AM13" s="17">
        <f t="shared" si="5"/>
        <v>0</v>
      </c>
      <c r="AN13" s="17">
        <f t="shared" si="6"/>
        <v>0</v>
      </c>
      <c r="AO13" s="17">
        <f t="shared" si="7"/>
        <v>0</v>
      </c>
      <c r="AP13" s="17">
        <f t="shared" si="8"/>
        <v>0</v>
      </c>
      <c r="AQ13" s="17">
        <f t="shared" si="9"/>
        <v>0</v>
      </c>
      <c r="AR13" s="17">
        <f t="shared" si="11"/>
        <v>0</v>
      </c>
      <c r="AS13" s="17">
        <f t="shared" si="10"/>
        <v>0</v>
      </c>
      <c r="AT13" s="17">
        <f t="shared" si="10"/>
        <v>0</v>
      </c>
    </row>
    <row r="14" spans="1:46" ht="18.75">
      <c r="A14" s="25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2"/>
      <c r="M14" s="21"/>
      <c r="N14" s="26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16">
        <f t="shared" si="1"/>
        <v>0</v>
      </c>
      <c r="AJ14" s="16">
        <f t="shared" si="2"/>
        <v>0</v>
      </c>
      <c r="AK14" s="16">
        <f>COUNTIF(D14:AH14,"MP")</f>
        <v>0</v>
      </c>
      <c r="AL14" s="24">
        <f t="shared" si="4"/>
        <v>0</v>
      </c>
      <c r="AM14" s="17">
        <f t="shared" si="5"/>
        <v>0</v>
      </c>
      <c r="AN14" s="17">
        <f t="shared" si="6"/>
        <v>0</v>
      </c>
      <c r="AO14" s="17">
        <f t="shared" si="7"/>
        <v>0</v>
      </c>
      <c r="AP14" s="17">
        <f t="shared" si="8"/>
        <v>0</v>
      </c>
      <c r="AQ14" s="17">
        <f t="shared" si="9"/>
        <v>0</v>
      </c>
      <c r="AR14" s="17">
        <f t="shared" si="11"/>
        <v>0</v>
      </c>
      <c r="AS14" s="17">
        <f t="shared" si="10"/>
        <v>0</v>
      </c>
      <c r="AT14" s="17">
        <f t="shared" si="10"/>
        <v>0</v>
      </c>
    </row>
    <row r="15" spans="1:46" ht="18.75">
      <c r="A15" s="25"/>
      <c r="B15" s="19"/>
      <c r="C15" s="19"/>
      <c r="D15" s="27"/>
      <c r="E15" s="21"/>
      <c r="F15" s="21"/>
      <c r="G15" s="22"/>
      <c r="H15" s="22"/>
      <c r="I15" s="21"/>
      <c r="J15" s="21"/>
      <c r="K15" s="22"/>
      <c r="L15" s="22"/>
      <c r="M15" s="21"/>
      <c r="N15" s="21"/>
      <c r="O15" s="22"/>
      <c r="P15" s="22"/>
      <c r="Q15" s="21"/>
      <c r="R15" s="21"/>
      <c r="S15" s="22"/>
      <c r="T15" s="22"/>
      <c r="U15" s="21"/>
      <c r="V15" s="21"/>
      <c r="W15" s="22"/>
      <c r="X15" s="22"/>
      <c r="Y15" s="21"/>
      <c r="Z15" s="21"/>
      <c r="AA15" s="22"/>
      <c r="AB15" s="22"/>
      <c r="AC15" s="21"/>
      <c r="AD15" s="21"/>
      <c r="AE15" s="22"/>
      <c r="AF15" s="22"/>
      <c r="AG15" s="21"/>
      <c r="AH15" s="21"/>
      <c r="AI15" s="16">
        <f t="shared" si="1"/>
        <v>0</v>
      </c>
      <c r="AJ15" s="16">
        <f t="shared" si="2"/>
        <v>0</v>
      </c>
      <c r="AK15" s="16">
        <f t="shared" si="3"/>
        <v>0</v>
      </c>
      <c r="AL15" s="16">
        <f t="shared" si="4"/>
        <v>0</v>
      </c>
      <c r="AM15" s="17">
        <f t="shared" si="5"/>
        <v>0</v>
      </c>
      <c r="AN15" s="17">
        <f t="shared" si="6"/>
        <v>0</v>
      </c>
      <c r="AO15" s="17">
        <f t="shared" si="7"/>
        <v>0</v>
      </c>
      <c r="AP15" s="17">
        <f t="shared" si="8"/>
        <v>0</v>
      </c>
      <c r="AQ15" s="17">
        <f t="shared" si="9"/>
        <v>0</v>
      </c>
      <c r="AR15" s="17">
        <f t="shared" si="11"/>
        <v>0</v>
      </c>
      <c r="AS15" s="17">
        <f t="shared" si="10"/>
        <v>0</v>
      </c>
      <c r="AT15" s="17">
        <f t="shared" si="10"/>
        <v>0</v>
      </c>
    </row>
    <row r="16" spans="1:46" ht="18.75">
      <c r="A16" s="25"/>
      <c r="B16" s="19"/>
      <c r="C16" s="19"/>
      <c r="D16" s="27"/>
      <c r="E16" s="21"/>
      <c r="F16" s="21"/>
      <c r="G16" s="21"/>
      <c r="H16" s="22"/>
      <c r="I16" s="21"/>
      <c r="J16" s="21"/>
      <c r="K16" s="21"/>
      <c r="L16" s="22"/>
      <c r="M16" s="21"/>
      <c r="N16" s="21"/>
      <c r="O16" s="21"/>
      <c r="P16" s="22"/>
      <c r="Q16" s="21"/>
      <c r="R16" s="21"/>
      <c r="S16" s="21"/>
      <c r="T16" s="22"/>
      <c r="U16" s="21"/>
      <c r="V16" s="21"/>
      <c r="W16" s="21"/>
      <c r="X16" s="22"/>
      <c r="Y16" s="21"/>
      <c r="Z16" s="21"/>
      <c r="AA16" s="21"/>
      <c r="AB16" s="22"/>
      <c r="AC16" s="21"/>
      <c r="AD16" s="21"/>
      <c r="AE16" s="21"/>
      <c r="AF16" s="22"/>
      <c r="AG16" s="21"/>
      <c r="AH16" s="21"/>
      <c r="AI16" s="16">
        <f t="shared" si="1"/>
        <v>0</v>
      </c>
      <c r="AJ16" s="16">
        <f t="shared" si="2"/>
        <v>0</v>
      </c>
      <c r="AK16" s="16">
        <f t="shared" si="3"/>
        <v>0</v>
      </c>
      <c r="AL16" s="16">
        <f t="shared" si="4"/>
        <v>0</v>
      </c>
      <c r="AM16" s="17">
        <f t="shared" si="5"/>
        <v>0</v>
      </c>
      <c r="AN16" s="17">
        <f t="shared" si="6"/>
        <v>0</v>
      </c>
      <c r="AO16" s="17">
        <f t="shared" si="7"/>
        <v>0</v>
      </c>
      <c r="AP16" s="17">
        <f t="shared" si="8"/>
        <v>0</v>
      </c>
      <c r="AQ16" s="17">
        <f t="shared" si="9"/>
        <v>0</v>
      </c>
      <c r="AR16" s="17">
        <f t="shared" si="11"/>
        <v>0</v>
      </c>
      <c r="AS16" s="17">
        <f t="shared" si="10"/>
        <v>0</v>
      </c>
      <c r="AT16" s="17">
        <f t="shared" si="10"/>
        <v>0</v>
      </c>
    </row>
    <row r="17" spans="1:46" ht="18.75">
      <c r="A17" s="25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2"/>
      <c r="M17" s="21"/>
      <c r="N17" s="22"/>
      <c r="O17" s="21"/>
      <c r="P17" s="22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16">
        <f t="shared" si="1"/>
        <v>0</v>
      </c>
      <c r="AJ17" s="16">
        <f t="shared" si="2"/>
        <v>0</v>
      </c>
      <c r="AK17" s="16">
        <f t="shared" si="3"/>
        <v>0</v>
      </c>
      <c r="AL17" s="16">
        <f t="shared" si="4"/>
        <v>0</v>
      </c>
      <c r="AM17" s="17">
        <f t="shared" si="5"/>
        <v>0</v>
      </c>
      <c r="AN17" s="17">
        <f t="shared" si="6"/>
        <v>0</v>
      </c>
      <c r="AO17" s="17">
        <f t="shared" si="7"/>
        <v>0</v>
      </c>
      <c r="AP17" s="17">
        <f t="shared" si="8"/>
        <v>0</v>
      </c>
      <c r="AQ17" s="17">
        <f t="shared" si="9"/>
        <v>0</v>
      </c>
      <c r="AR17" s="17">
        <f t="shared" si="11"/>
        <v>0</v>
      </c>
      <c r="AS17" s="17">
        <f t="shared" si="10"/>
        <v>0</v>
      </c>
      <c r="AT17" s="17">
        <f t="shared" si="10"/>
        <v>0</v>
      </c>
    </row>
    <row r="18" spans="1:46" ht="18.75">
      <c r="A18" s="25"/>
      <c r="B18" s="19"/>
      <c r="C18" s="19"/>
      <c r="D18" s="20"/>
      <c r="E18" s="22"/>
      <c r="F18" s="21"/>
      <c r="G18" s="21"/>
      <c r="H18" s="21"/>
      <c r="I18" s="22"/>
      <c r="J18" s="21"/>
      <c r="K18" s="21"/>
      <c r="L18" s="21"/>
      <c r="M18" s="22"/>
      <c r="N18" s="21"/>
      <c r="O18" s="21"/>
      <c r="P18" s="21"/>
      <c r="Q18" s="22"/>
      <c r="R18" s="21"/>
      <c r="S18" s="21"/>
      <c r="T18" s="21"/>
      <c r="U18" s="22"/>
      <c r="V18" s="21"/>
      <c r="W18" s="21"/>
      <c r="X18" s="21"/>
      <c r="Y18" s="22"/>
      <c r="Z18" s="21"/>
      <c r="AA18" s="21"/>
      <c r="AB18" s="21"/>
      <c r="AC18" s="22"/>
      <c r="AD18" s="21"/>
      <c r="AE18" s="21"/>
      <c r="AF18" s="21"/>
      <c r="AG18" s="22"/>
      <c r="AH18" s="21"/>
      <c r="AI18" s="16">
        <f t="shared" si="1"/>
        <v>0</v>
      </c>
      <c r="AJ18" s="16">
        <f t="shared" si="2"/>
        <v>0</v>
      </c>
      <c r="AK18" s="16">
        <f t="shared" si="3"/>
        <v>0</v>
      </c>
      <c r="AL18" s="16">
        <f t="shared" si="4"/>
        <v>0</v>
      </c>
      <c r="AM18" s="17">
        <f t="shared" si="5"/>
        <v>0</v>
      </c>
      <c r="AN18" s="17">
        <f t="shared" si="6"/>
        <v>0</v>
      </c>
      <c r="AO18" s="17">
        <f t="shared" si="7"/>
        <v>0</v>
      </c>
      <c r="AP18" s="17">
        <f t="shared" si="8"/>
        <v>0</v>
      </c>
      <c r="AQ18" s="17">
        <f t="shared" si="9"/>
        <v>0</v>
      </c>
      <c r="AR18" s="17">
        <f t="shared" si="11"/>
        <v>0</v>
      </c>
      <c r="AS18" s="17">
        <f t="shared" si="10"/>
        <v>0</v>
      </c>
      <c r="AT18" s="17">
        <f t="shared" si="10"/>
        <v>0</v>
      </c>
    </row>
    <row r="19" spans="1:46" ht="19.5" thickBot="1">
      <c r="A19" s="28"/>
      <c r="B19" s="29"/>
      <c r="C19" s="29"/>
      <c r="D19" s="30"/>
      <c r="E19" s="31"/>
      <c r="F19" s="32"/>
      <c r="G19" s="32"/>
      <c r="H19" s="32"/>
      <c r="I19" s="31"/>
      <c r="J19" s="32"/>
      <c r="K19" s="32"/>
      <c r="L19" s="32"/>
      <c r="M19" s="31"/>
      <c r="N19" s="32"/>
      <c r="O19" s="32"/>
      <c r="P19" s="32"/>
      <c r="Q19" s="31"/>
      <c r="R19" s="32"/>
      <c r="S19" s="32"/>
      <c r="T19" s="32"/>
      <c r="U19" s="31"/>
      <c r="V19" s="32"/>
      <c r="W19" s="32"/>
      <c r="X19" s="32"/>
      <c r="Y19" s="31"/>
      <c r="Z19" s="32"/>
      <c r="AA19" s="32"/>
      <c r="AB19" s="32"/>
      <c r="AC19" s="31"/>
      <c r="AD19" s="32"/>
      <c r="AE19" s="32"/>
      <c r="AF19" s="32"/>
      <c r="AG19" s="31"/>
      <c r="AH19" s="32"/>
      <c r="AI19" s="16">
        <f t="shared" si="1"/>
        <v>0</v>
      </c>
      <c r="AJ19" s="16">
        <f t="shared" si="2"/>
        <v>0</v>
      </c>
      <c r="AK19" s="16">
        <f t="shared" si="3"/>
        <v>0</v>
      </c>
      <c r="AL19" s="16">
        <f t="shared" si="4"/>
        <v>0</v>
      </c>
      <c r="AM19" s="17">
        <f t="shared" si="5"/>
        <v>0</v>
      </c>
      <c r="AN19" s="17">
        <f t="shared" si="6"/>
        <v>0</v>
      </c>
      <c r="AO19" s="17">
        <f t="shared" si="7"/>
        <v>0</v>
      </c>
      <c r="AP19" s="17">
        <f t="shared" si="8"/>
        <v>0</v>
      </c>
      <c r="AQ19" s="17">
        <f t="shared" si="9"/>
        <v>0</v>
      </c>
      <c r="AR19" s="17">
        <f t="shared" si="11"/>
        <v>0</v>
      </c>
      <c r="AS19" s="17">
        <f t="shared" si="10"/>
        <v>0</v>
      </c>
      <c r="AT19" s="17">
        <f t="shared" si="10"/>
        <v>0</v>
      </c>
    </row>
    <row r="20" spans="1:46" ht="19.5" thickTop="1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16">
        <f t="shared" si="1"/>
        <v>0</v>
      </c>
      <c r="AJ20" s="16">
        <f t="shared" si="2"/>
        <v>0</v>
      </c>
      <c r="AK20" s="16">
        <f t="shared" si="3"/>
        <v>0</v>
      </c>
      <c r="AL20" s="16">
        <f t="shared" si="4"/>
        <v>0</v>
      </c>
      <c r="AM20" s="17">
        <f t="shared" si="5"/>
        <v>0</v>
      </c>
      <c r="AN20" s="17">
        <f t="shared" si="6"/>
        <v>0</v>
      </c>
      <c r="AO20" s="17">
        <f t="shared" si="7"/>
        <v>0</v>
      </c>
      <c r="AP20" s="17">
        <f t="shared" si="8"/>
        <v>0</v>
      </c>
      <c r="AQ20" s="17">
        <f t="shared" si="9"/>
        <v>0</v>
      </c>
      <c r="AR20" s="17">
        <f t="shared" si="11"/>
        <v>0</v>
      </c>
      <c r="AS20" s="17">
        <f t="shared" si="10"/>
        <v>0</v>
      </c>
      <c r="AT20" s="17">
        <f t="shared" si="10"/>
        <v>0</v>
      </c>
    </row>
    <row r="21" spans="1:46" ht="18.75">
      <c r="A21" s="34"/>
      <c r="B21" s="35"/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7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16">
        <f t="shared" si="1"/>
        <v>0</v>
      </c>
      <c r="AJ21" s="16">
        <f t="shared" si="2"/>
        <v>0</v>
      </c>
      <c r="AK21" s="16">
        <f t="shared" si="3"/>
        <v>0</v>
      </c>
      <c r="AL21" s="16">
        <f t="shared" si="4"/>
        <v>0</v>
      </c>
      <c r="AM21" s="17">
        <f t="shared" si="5"/>
        <v>0</v>
      </c>
      <c r="AN21" s="17">
        <f t="shared" si="6"/>
        <v>0</v>
      </c>
      <c r="AO21" s="17">
        <f t="shared" si="7"/>
        <v>0</v>
      </c>
      <c r="AP21" s="17">
        <f t="shared" si="8"/>
        <v>0</v>
      </c>
      <c r="AQ21" s="17">
        <f t="shared" si="9"/>
        <v>0</v>
      </c>
      <c r="AR21" s="17">
        <f t="shared" si="11"/>
        <v>0</v>
      </c>
      <c r="AS21" s="17">
        <f t="shared" si="10"/>
        <v>0</v>
      </c>
      <c r="AT21" s="17">
        <f t="shared" si="10"/>
        <v>0</v>
      </c>
    </row>
    <row r="22" spans="1:46" ht="18.75">
      <c r="A22" s="38"/>
      <c r="B22" s="38"/>
      <c r="C22" s="38"/>
      <c r="D22" s="36"/>
      <c r="E22" s="39"/>
      <c r="F22" s="36"/>
      <c r="G22" s="36"/>
      <c r="H22" s="36"/>
      <c r="I22" s="36"/>
      <c r="J22" s="36"/>
      <c r="K22" s="36"/>
      <c r="L22" s="36"/>
      <c r="M22" s="37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16">
        <f t="shared" si="1"/>
        <v>0</v>
      </c>
      <c r="AJ22" s="16">
        <f t="shared" si="2"/>
        <v>0</v>
      </c>
      <c r="AK22" s="16">
        <f t="shared" si="3"/>
        <v>0</v>
      </c>
      <c r="AL22" s="16">
        <f t="shared" si="4"/>
        <v>0</v>
      </c>
      <c r="AM22" s="17">
        <f t="shared" si="5"/>
        <v>0</v>
      </c>
      <c r="AN22" s="17">
        <f t="shared" si="6"/>
        <v>0</v>
      </c>
      <c r="AO22" s="17">
        <f t="shared" si="7"/>
        <v>0</v>
      </c>
      <c r="AP22" s="17">
        <f t="shared" si="8"/>
        <v>0</v>
      </c>
      <c r="AQ22" s="17">
        <f t="shared" si="9"/>
        <v>0</v>
      </c>
      <c r="AR22" s="17">
        <f t="shared" si="11"/>
        <v>0</v>
      </c>
      <c r="AS22" s="17">
        <f t="shared" si="10"/>
        <v>0</v>
      </c>
      <c r="AT22" s="17">
        <f t="shared" si="10"/>
        <v>0</v>
      </c>
    </row>
    <row r="23" spans="1:46" ht="18.75">
      <c r="A23" s="38"/>
      <c r="B23" s="38"/>
      <c r="C23" s="38"/>
      <c r="D23" s="40"/>
      <c r="E23" s="40"/>
      <c r="F23" s="40"/>
      <c r="G23" s="40"/>
      <c r="H23" s="40"/>
      <c r="I23" s="40"/>
      <c r="J23" s="40"/>
      <c r="K23" s="40"/>
      <c r="L23" s="40"/>
      <c r="M23" s="37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24">
        <f>SUM(AI9:AI22)</f>
        <v>0</v>
      </c>
      <c r="AJ23" s="24">
        <f t="shared" ref="AJ23:AQ23" si="12">SUM(AJ9:AJ22)</f>
        <v>0</v>
      </c>
      <c r="AK23" s="24">
        <f t="shared" si="12"/>
        <v>0</v>
      </c>
      <c r="AL23" s="24">
        <f t="shared" si="12"/>
        <v>0</v>
      </c>
      <c r="AM23" s="24">
        <f t="shared" si="12"/>
        <v>0</v>
      </c>
      <c r="AN23" s="24">
        <f t="shared" si="12"/>
        <v>0</v>
      </c>
      <c r="AO23" s="24">
        <f t="shared" si="12"/>
        <v>0</v>
      </c>
      <c r="AP23" s="24">
        <f t="shared" si="12"/>
        <v>0</v>
      </c>
      <c r="AQ23" s="24">
        <f t="shared" si="12"/>
        <v>0</v>
      </c>
      <c r="AR23" s="24">
        <f>SUM(AR9:AR22)</f>
        <v>0</v>
      </c>
      <c r="AS23" s="24">
        <f>SUM(AS9:AS22)</f>
        <v>0</v>
      </c>
      <c r="AT23" s="24">
        <f>SUM(AT9:AT22)</f>
        <v>0</v>
      </c>
    </row>
    <row r="24" spans="1:46" ht="15.75">
      <c r="A24" s="41" t="s">
        <v>16</v>
      </c>
      <c r="B24" s="41"/>
      <c r="C24" s="42"/>
      <c r="D24" s="43"/>
      <c r="E24" s="44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2"/>
      <c r="AE24" s="42"/>
      <c r="AF24" s="42"/>
      <c r="AG24" s="42"/>
      <c r="AH24" s="42"/>
      <c r="AK24" s="2">
        <f>IF(AK23&gt;0,1,IF(AK23&lt;=0,0))</f>
        <v>0</v>
      </c>
      <c r="AR24" s="24"/>
    </row>
    <row r="25" spans="1:46">
      <c r="A25" s="45" t="s">
        <v>17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</row>
    <row r="26" spans="1:46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</row>
    <row r="27" spans="1:46">
      <c r="A27" s="46" t="s">
        <v>18</v>
      </c>
      <c r="B27" s="47"/>
      <c r="C27" s="48"/>
      <c r="D27" s="49"/>
      <c r="E27" s="49"/>
      <c r="F27" s="43"/>
      <c r="G27" s="42" t="s">
        <v>19</v>
      </c>
      <c r="H27" s="42" t="s">
        <v>19</v>
      </c>
      <c r="I27" s="49"/>
      <c r="J27" s="49"/>
      <c r="K27" s="42"/>
      <c r="L27" s="47"/>
      <c r="M27" s="49"/>
      <c r="N27" s="42"/>
      <c r="O27" s="42"/>
      <c r="P27" s="42"/>
      <c r="Q27" s="42"/>
      <c r="R27" s="42"/>
      <c r="S27" s="42"/>
      <c r="T27" s="42"/>
      <c r="U27" s="42"/>
      <c r="V27" s="49"/>
      <c r="W27" s="50"/>
      <c r="X27" s="51" t="s">
        <v>20</v>
      </c>
      <c r="Y27" s="51"/>
      <c r="Z27" s="51"/>
      <c r="AA27" s="51"/>
      <c r="AB27" s="51"/>
      <c r="AC27" s="51"/>
      <c r="AD27" s="49"/>
      <c r="AE27" s="49"/>
      <c r="AH27" s="49"/>
    </row>
    <row r="28" spans="1:46">
      <c r="A28" s="52" t="s">
        <v>21</v>
      </c>
      <c r="B28" s="54"/>
      <c r="C28" s="55"/>
      <c r="D28" s="54"/>
      <c r="E28" s="54"/>
      <c r="F28" s="54"/>
      <c r="G28" s="54"/>
      <c r="H28" s="54"/>
      <c r="I28" s="56"/>
      <c r="J28" s="54"/>
      <c r="K28" s="57"/>
      <c r="L28" s="54"/>
      <c r="M28" s="54"/>
      <c r="N28" s="57"/>
      <c r="O28" s="57"/>
      <c r="P28" s="57"/>
      <c r="Q28" s="57"/>
      <c r="R28" s="57"/>
      <c r="S28" s="57"/>
      <c r="T28" s="54"/>
      <c r="U28" s="57"/>
      <c r="V28" s="54"/>
      <c r="W28" s="54"/>
      <c r="X28" s="54"/>
      <c r="Y28" s="54"/>
      <c r="Z28" s="54"/>
      <c r="AA28" s="57"/>
      <c r="AB28" s="54"/>
      <c r="AC28" s="54"/>
      <c r="AD28" s="54"/>
      <c r="AE28" s="54"/>
      <c r="AF28" s="54"/>
      <c r="AG28" s="54"/>
      <c r="AH28" s="54"/>
    </row>
    <row r="29" spans="1:46">
      <c r="A29" s="52" t="s">
        <v>22</v>
      </c>
      <c r="B29" s="54"/>
      <c r="C29" s="55"/>
      <c r="D29" s="54"/>
      <c r="E29" s="54"/>
      <c r="F29" s="54"/>
      <c r="G29" s="54"/>
      <c r="H29" s="54"/>
      <c r="I29" s="56"/>
      <c r="J29" s="54"/>
      <c r="K29" s="57"/>
      <c r="L29" s="54"/>
      <c r="M29" s="54"/>
      <c r="N29" s="57"/>
      <c r="O29" s="57"/>
      <c r="P29" s="57"/>
      <c r="Q29" s="57"/>
      <c r="R29" s="57"/>
      <c r="S29" s="57"/>
      <c r="T29" s="54"/>
      <c r="U29" s="57"/>
      <c r="V29" s="54"/>
      <c r="W29" s="54"/>
      <c r="X29" s="54"/>
      <c r="Y29" s="54"/>
      <c r="Z29" s="54"/>
      <c r="AA29" s="57"/>
      <c r="AB29" s="54"/>
      <c r="AC29" s="54"/>
      <c r="AD29" s="54"/>
      <c r="AE29" s="54"/>
      <c r="AF29" s="54"/>
      <c r="AG29" s="54"/>
      <c r="AH29" s="54"/>
    </row>
    <row r="30" spans="1:46">
      <c r="A30" s="52" t="s">
        <v>23</v>
      </c>
      <c r="B30" s="58"/>
      <c r="C30" s="59"/>
      <c r="D30" s="58"/>
      <c r="E30" s="58"/>
      <c r="F30" s="58"/>
      <c r="G30" s="58"/>
      <c r="H30" s="58"/>
      <c r="I30" s="60"/>
      <c r="J30" s="58"/>
      <c r="K30" s="61"/>
      <c r="L30" s="58"/>
      <c r="M30" s="58"/>
      <c r="N30" s="61"/>
      <c r="O30" s="61"/>
      <c r="P30" s="61"/>
      <c r="Q30" s="61"/>
      <c r="R30" s="61"/>
      <c r="S30" s="61"/>
      <c r="T30" s="58"/>
      <c r="U30" s="61"/>
      <c r="V30" s="58"/>
      <c r="W30" s="58"/>
      <c r="X30" s="58"/>
      <c r="Y30" s="58"/>
      <c r="Z30" s="58"/>
      <c r="AA30" s="61"/>
      <c r="AB30" s="58"/>
      <c r="AC30" s="58"/>
      <c r="AD30" s="58"/>
      <c r="AE30" s="58"/>
      <c r="AF30" s="58"/>
      <c r="AG30" s="58"/>
      <c r="AH30" s="58"/>
    </row>
    <row r="31" spans="1:46">
      <c r="A31" s="52"/>
      <c r="B31" s="54"/>
      <c r="C31" s="55"/>
      <c r="D31" s="11">
        <f>D7</f>
        <v>43466</v>
      </c>
      <c r="E31" s="11" t="str">
        <f t="shared" ref="E31:AH31" si="13">IF(D31="","",IF(MONTH(D31+1)=$A$7,D31+1,""))</f>
        <v/>
      </c>
      <c r="F31" s="11" t="str">
        <f t="shared" si="13"/>
        <v/>
      </c>
      <c r="G31" s="11" t="str">
        <f t="shared" si="13"/>
        <v/>
      </c>
      <c r="H31" s="11" t="str">
        <f t="shared" si="13"/>
        <v/>
      </c>
      <c r="I31" s="11" t="str">
        <f t="shared" si="13"/>
        <v/>
      </c>
      <c r="J31" s="11" t="str">
        <f t="shared" si="13"/>
        <v/>
      </c>
      <c r="K31" s="11" t="str">
        <f t="shared" si="13"/>
        <v/>
      </c>
      <c r="L31" s="11" t="str">
        <f t="shared" si="13"/>
        <v/>
      </c>
      <c r="M31" s="11" t="str">
        <f t="shared" si="13"/>
        <v/>
      </c>
      <c r="N31" s="11" t="str">
        <f t="shared" si="13"/>
        <v/>
      </c>
      <c r="O31" s="11" t="str">
        <f t="shared" si="13"/>
        <v/>
      </c>
      <c r="P31" s="11" t="str">
        <f t="shared" si="13"/>
        <v/>
      </c>
      <c r="Q31" s="11" t="str">
        <f t="shared" si="13"/>
        <v/>
      </c>
      <c r="R31" s="11" t="str">
        <f t="shared" si="13"/>
        <v/>
      </c>
      <c r="S31" s="11" t="str">
        <f t="shared" si="13"/>
        <v/>
      </c>
      <c r="T31" s="11" t="str">
        <f t="shared" si="13"/>
        <v/>
      </c>
      <c r="U31" s="11" t="str">
        <f t="shared" si="13"/>
        <v/>
      </c>
      <c r="V31" s="11" t="str">
        <f t="shared" si="13"/>
        <v/>
      </c>
      <c r="W31" s="11" t="str">
        <f t="shared" si="13"/>
        <v/>
      </c>
      <c r="X31" s="11" t="str">
        <f t="shared" si="13"/>
        <v/>
      </c>
      <c r="Y31" s="11" t="str">
        <f t="shared" si="13"/>
        <v/>
      </c>
      <c r="Z31" s="11" t="str">
        <f t="shared" si="13"/>
        <v/>
      </c>
      <c r="AA31" s="11" t="str">
        <f t="shared" si="13"/>
        <v/>
      </c>
      <c r="AB31" s="11" t="str">
        <f t="shared" si="13"/>
        <v/>
      </c>
      <c r="AC31" s="11" t="str">
        <f t="shared" si="13"/>
        <v/>
      </c>
      <c r="AD31" s="11" t="str">
        <f t="shared" si="13"/>
        <v/>
      </c>
      <c r="AE31" s="11" t="str">
        <f t="shared" si="13"/>
        <v/>
      </c>
      <c r="AF31" s="11" t="str">
        <f t="shared" si="13"/>
        <v/>
      </c>
      <c r="AG31" s="11" t="str">
        <f t="shared" si="13"/>
        <v/>
      </c>
      <c r="AH31" s="11" t="str">
        <f t="shared" si="13"/>
        <v/>
      </c>
    </row>
    <row r="32" spans="1:46">
      <c r="A32" s="53"/>
      <c r="B32" s="54"/>
      <c r="C32" s="55"/>
      <c r="D32" s="15">
        <v>1</v>
      </c>
      <c r="E32" s="15" t="str">
        <f t="shared" ref="E32:AH32" si="14">IF(D31="","",IF(MONTH(D31+1)=$A$7,D31+1,""))</f>
        <v/>
      </c>
      <c r="F32" s="15" t="str">
        <f t="shared" si="14"/>
        <v/>
      </c>
      <c r="G32" s="15" t="str">
        <f t="shared" si="14"/>
        <v/>
      </c>
      <c r="H32" s="15" t="str">
        <f t="shared" si="14"/>
        <v/>
      </c>
      <c r="I32" s="15" t="str">
        <f t="shared" si="14"/>
        <v/>
      </c>
      <c r="J32" s="15" t="str">
        <f t="shared" si="14"/>
        <v/>
      </c>
      <c r="K32" s="15" t="str">
        <f t="shared" si="14"/>
        <v/>
      </c>
      <c r="L32" s="15" t="str">
        <f t="shared" si="14"/>
        <v/>
      </c>
      <c r="M32" s="15" t="str">
        <f t="shared" si="14"/>
        <v/>
      </c>
      <c r="N32" s="15" t="str">
        <f t="shared" si="14"/>
        <v/>
      </c>
      <c r="O32" s="15" t="str">
        <f t="shared" si="14"/>
        <v/>
      </c>
      <c r="P32" s="15" t="str">
        <f t="shared" si="14"/>
        <v/>
      </c>
      <c r="Q32" s="15" t="str">
        <f t="shared" si="14"/>
        <v/>
      </c>
      <c r="R32" s="15" t="str">
        <f t="shared" si="14"/>
        <v/>
      </c>
      <c r="S32" s="15" t="str">
        <f t="shared" si="14"/>
        <v/>
      </c>
      <c r="T32" s="15" t="str">
        <f t="shared" si="14"/>
        <v/>
      </c>
      <c r="U32" s="15" t="str">
        <f t="shared" si="14"/>
        <v/>
      </c>
      <c r="V32" s="15" t="str">
        <f t="shared" si="14"/>
        <v/>
      </c>
      <c r="W32" s="15" t="str">
        <f t="shared" si="14"/>
        <v/>
      </c>
      <c r="X32" s="15" t="str">
        <f t="shared" si="14"/>
        <v/>
      </c>
      <c r="Y32" s="15" t="str">
        <f t="shared" si="14"/>
        <v/>
      </c>
      <c r="Z32" s="15" t="str">
        <f t="shared" si="14"/>
        <v/>
      </c>
      <c r="AA32" s="15" t="str">
        <f t="shared" si="14"/>
        <v/>
      </c>
      <c r="AB32" s="15" t="str">
        <f t="shared" si="14"/>
        <v/>
      </c>
      <c r="AC32" s="15" t="str">
        <f t="shared" si="14"/>
        <v/>
      </c>
      <c r="AD32" s="15" t="str">
        <f t="shared" si="14"/>
        <v/>
      </c>
      <c r="AE32" s="15" t="str">
        <f t="shared" si="14"/>
        <v/>
      </c>
      <c r="AF32" s="15" t="str">
        <f t="shared" si="14"/>
        <v/>
      </c>
      <c r="AG32" s="15" t="str">
        <f t="shared" si="14"/>
        <v/>
      </c>
      <c r="AH32" s="15" t="str">
        <f t="shared" si="14"/>
        <v/>
      </c>
    </row>
    <row r="33" spans="1:34">
      <c r="A33" s="54"/>
      <c r="B33" s="62" t="s">
        <v>24</v>
      </c>
      <c r="C33" s="63">
        <f>SUM(D33:AH33)</f>
        <v>14</v>
      </c>
      <c r="D33" s="64">
        <f>2-(D34+D35)</f>
        <v>0</v>
      </c>
      <c r="E33" s="64">
        <f t="shared" ref="E33:AH33" si="15">1-(E34+E35)</f>
        <v>1</v>
      </c>
      <c r="F33" s="64">
        <f t="shared" si="15"/>
        <v>0</v>
      </c>
      <c r="G33" s="64">
        <f>2-(G34+G35)</f>
        <v>0</v>
      </c>
      <c r="H33" s="64">
        <f t="shared" ref="H33" si="16">2-(H34+H35)</f>
        <v>2</v>
      </c>
      <c r="I33" s="64">
        <f t="shared" si="15"/>
        <v>0</v>
      </c>
      <c r="J33" s="64">
        <f t="shared" si="15"/>
        <v>-1</v>
      </c>
      <c r="K33" s="64">
        <f t="shared" ref="K33:L33" si="17">2-(K34+K35)</f>
        <v>2</v>
      </c>
      <c r="L33" s="64">
        <f t="shared" si="17"/>
        <v>1</v>
      </c>
      <c r="M33" s="64">
        <f t="shared" si="15"/>
        <v>-1</v>
      </c>
      <c r="N33" s="64">
        <f t="shared" si="15"/>
        <v>1</v>
      </c>
      <c r="O33" s="64">
        <f t="shared" ref="O33:P33" si="18">2-(O34+O35)</f>
        <v>1</v>
      </c>
      <c r="P33" s="64">
        <f t="shared" si="18"/>
        <v>0</v>
      </c>
      <c r="Q33" s="64">
        <f t="shared" si="15"/>
        <v>1</v>
      </c>
      <c r="R33" s="64">
        <f t="shared" si="15"/>
        <v>0</v>
      </c>
      <c r="S33" s="64">
        <f t="shared" ref="S33:T33" si="19">2-(S34+S35)</f>
        <v>0</v>
      </c>
      <c r="T33" s="64">
        <f t="shared" si="19"/>
        <v>2</v>
      </c>
      <c r="U33" s="64">
        <f t="shared" si="15"/>
        <v>0</v>
      </c>
      <c r="V33" s="64">
        <f t="shared" si="15"/>
        <v>-1</v>
      </c>
      <c r="W33" s="64">
        <f t="shared" ref="W33:X33" si="20">2-(W34+W35)</f>
        <v>2</v>
      </c>
      <c r="X33" s="64">
        <f t="shared" si="20"/>
        <v>1</v>
      </c>
      <c r="Y33" s="64">
        <f t="shared" si="15"/>
        <v>-1</v>
      </c>
      <c r="Z33" s="64">
        <f t="shared" si="15"/>
        <v>1</v>
      </c>
      <c r="AA33" s="64">
        <f t="shared" ref="AA33:AB33" si="21">2-(AA34+AA35)</f>
        <v>1</v>
      </c>
      <c r="AB33" s="64">
        <f t="shared" si="21"/>
        <v>0</v>
      </c>
      <c r="AC33" s="64">
        <f t="shared" si="15"/>
        <v>1</v>
      </c>
      <c r="AD33" s="64">
        <f t="shared" si="15"/>
        <v>0</v>
      </c>
      <c r="AE33" s="64">
        <f t="shared" ref="AE33:AF33" si="22">2-(AE34+AE35)</f>
        <v>0</v>
      </c>
      <c r="AF33" s="64">
        <f t="shared" si="22"/>
        <v>2</v>
      </c>
      <c r="AG33" s="64">
        <f t="shared" si="15"/>
        <v>0</v>
      </c>
      <c r="AH33" s="64">
        <f t="shared" si="15"/>
        <v>-1</v>
      </c>
    </row>
    <row r="34" spans="1:34">
      <c r="A34" s="54"/>
      <c r="B34" s="62" t="s">
        <v>25</v>
      </c>
      <c r="C34" s="63">
        <f>SUM(D34:AH34)</f>
        <v>32</v>
      </c>
      <c r="D34" s="65">
        <f>COUNTIF(D9:D23,"P")+COUNTIF(D9:D23,"PX")+COUNTIF(D9:D23,"½P")+COUNTIF(D9:D23,"AR")</f>
        <v>2</v>
      </c>
      <c r="E34" s="65">
        <f t="shared" ref="E34:AH34" si="23">COUNTIF(E9:E23,"P")+COUNTIF(E9:E23,"PX") +COUNTIF(E9:E23,"½P")</f>
        <v>0</v>
      </c>
      <c r="F34" s="65">
        <f t="shared" si="23"/>
        <v>1</v>
      </c>
      <c r="G34" s="65">
        <f t="shared" si="23"/>
        <v>2</v>
      </c>
      <c r="H34" s="65">
        <f t="shared" si="23"/>
        <v>0</v>
      </c>
      <c r="I34" s="65">
        <f t="shared" si="23"/>
        <v>1</v>
      </c>
      <c r="J34" s="65">
        <f t="shared" si="23"/>
        <v>2</v>
      </c>
      <c r="K34" s="65">
        <f t="shared" si="23"/>
        <v>0</v>
      </c>
      <c r="L34" s="65">
        <f t="shared" si="23"/>
        <v>1</v>
      </c>
      <c r="M34" s="65">
        <f t="shared" si="23"/>
        <v>2</v>
      </c>
      <c r="N34" s="65">
        <f t="shared" si="23"/>
        <v>0</v>
      </c>
      <c r="O34" s="65">
        <f t="shared" si="23"/>
        <v>1</v>
      </c>
      <c r="P34" s="65">
        <f t="shared" si="23"/>
        <v>2</v>
      </c>
      <c r="Q34" s="65">
        <f t="shared" si="23"/>
        <v>0</v>
      </c>
      <c r="R34" s="65">
        <f t="shared" si="23"/>
        <v>1</v>
      </c>
      <c r="S34" s="65">
        <f t="shared" si="23"/>
        <v>2</v>
      </c>
      <c r="T34" s="65">
        <f t="shared" si="23"/>
        <v>0</v>
      </c>
      <c r="U34" s="65">
        <f t="shared" si="23"/>
        <v>1</v>
      </c>
      <c r="V34" s="65">
        <f t="shared" si="23"/>
        <v>2</v>
      </c>
      <c r="W34" s="65">
        <f t="shared" si="23"/>
        <v>0</v>
      </c>
      <c r="X34" s="65">
        <f t="shared" si="23"/>
        <v>1</v>
      </c>
      <c r="Y34" s="65">
        <f t="shared" si="23"/>
        <v>2</v>
      </c>
      <c r="Z34" s="65">
        <f t="shared" si="23"/>
        <v>0</v>
      </c>
      <c r="AA34" s="65">
        <f t="shared" si="23"/>
        <v>1</v>
      </c>
      <c r="AB34" s="65">
        <f t="shared" si="23"/>
        <v>2</v>
      </c>
      <c r="AC34" s="65">
        <f t="shared" si="23"/>
        <v>0</v>
      </c>
      <c r="AD34" s="65">
        <f t="shared" si="23"/>
        <v>1</v>
      </c>
      <c r="AE34" s="65">
        <f t="shared" si="23"/>
        <v>2</v>
      </c>
      <c r="AF34" s="65">
        <f t="shared" si="23"/>
        <v>0</v>
      </c>
      <c r="AG34" s="65">
        <f t="shared" si="23"/>
        <v>1</v>
      </c>
      <c r="AH34" s="65">
        <f t="shared" si="23"/>
        <v>2</v>
      </c>
    </row>
    <row r="35" spans="1:34">
      <c r="A35" s="54"/>
      <c r="B35" s="62" t="s">
        <v>26</v>
      </c>
      <c r="C35" s="63">
        <f>SUM(D35:AH35)</f>
        <v>0</v>
      </c>
      <c r="D35" s="65">
        <f t="shared" ref="D35:AH35" si="24">COUNTIF(D9:D23,"X")+COUNTIF(D9:D23,"PX")+COUNTIF(D9:D23,"AX")+COUNTIF(D9:D23,"XX")+COUNTIF(D9:D23,"½X")</f>
        <v>0</v>
      </c>
      <c r="E35" s="65">
        <f t="shared" si="24"/>
        <v>0</v>
      </c>
      <c r="F35" s="65">
        <f t="shared" si="24"/>
        <v>0</v>
      </c>
      <c r="G35" s="65">
        <f t="shared" si="24"/>
        <v>0</v>
      </c>
      <c r="H35" s="65">
        <f t="shared" si="24"/>
        <v>0</v>
      </c>
      <c r="I35" s="65">
        <f t="shared" si="24"/>
        <v>0</v>
      </c>
      <c r="J35" s="65">
        <f t="shared" si="24"/>
        <v>0</v>
      </c>
      <c r="K35" s="65">
        <f t="shared" si="24"/>
        <v>0</v>
      </c>
      <c r="L35" s="65">
        <f t="shared" si="24"/>
        <v>0</v>
      </c>
      <c r="M35" s="65">
        <f t="shared" si="24"/>
        <v>0</v>
      </c>
      <c r="N35" s="65">
        <f t="shared" si="24"/>
        <v>0</v>
      </c>
      <c r="O35" s="65">
        <f t="shared" si="24"/>
        <v>0</v>
      </c>
      <c r="P35" s="65">
        <f t="shared" si="24"/>
        <v>0</v>
      </c>
      <c r="Q35" s="65">
        <f t="shared" si="24"/>
        <v>0</v>
      </c>
      <c r="R35" s="65">
        <f t="shared" si="24"/>
        <v>0</v>
      </c>
      <c r="S35" s="65">
        <f t="shared" si="24"/>
        <v>0</v>
      </c>
      <c r="T35" s="65">
        <f t="shared" si="24"/>
        <v>0</v>
      </c>
      <c r="U35" s="65">
        <f t="shared" si="24"/>
        <v>0</v>
      </c>
      <c r="V35" s="65">
        <f t="shared" si="24"/>
        <v>0</v>
      </c>
      <c r="W35" s="65">
        <f t="shared" si="24"/>
        <v>0</v>
      </c>
      <c r="X35" s="65">
        <f t="shared" si="24"/>
        <v>0</v>
      </c>
      <c r="Y35" s="65">
        <f t="shared" si="24"/>
        <v>0</v>
      </c>
      <c r="Z35" s="65">
        <f t="shared" si="24"/>
        <v>0</v>
      </c>
      <c r="AA35" s="65">
        <f t="shared" si="24"/>
        <v>0</v>
      </c>
      <c r="AB35" s="65">
        <f t="shared" si="24"/>
        <v>0</v>
      </c>
      <c r="AC35" s="65">
        <f t="shared" si="24"/>
        <v>0</v>
      </c>
      <c r="AD35" s="65">
        <f t="shared" si="24"/>
        <v>0</v>
      </c>
      <c r="AE35" s="65">
        <f t="shared" si="24"/>
        <v>0</v>
      </c>
      <c r="AF35" s="65">
        <f t="shared" si="24"/>
        <v>0</v>
      </c>
      <c r="AG35" s="65">
        <f t="shared" si="24"/>
        <v>0</v>
      </c>
      <c r="AH35" s="65">
        <f t="shared" si="24"/>
        <v>0</v>
      </c>
    </row>
    <row r="36" spans="1:34" ht="15.75">
      <c r="B36" s="66" t="s">
        <v>27</v>
      </c>
      <c r="C36" s="66"/>
      <c r="D36" s="2">
        <f ca="1">INDEX(D34:AH34,1,DAY(TODAY()))</f>
        <v>2</v>
      </c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</row>
    <row r="37" spans="1:34">
      <c r="B37" s="68" t="s">
        <v>28</v>
      </c>
      <c r="C37" s="68"/>
      <c r="D37" s="2">
        <f ca="1">INDEX(D33:AH33,1,DAY(TODAY()))</f>
        <v>-1</v>
      </c>
    </row>
    <row r="38" spans="1:34">
      <c r="D38" s="2">
        <f>COUNTIF(A9:A19,"&gt;&lt;")</f>
        <v>3</v>
      </c>
    </row>
  </sheetData>
  <mergeCells count="10">
    <mergeCell ref="A25:AH25"/>
    <mergeCell ref="A26:AH26"/>
    <mergeCell ref="X27:AC27"/>
    <mergeCell ref="B36:C36"/>
    <mergeCell ref="B37:C37"/>
    <mergeCell ref="D5:AH5"/>
    <mergeCell ref="D6:L6"/>
    <mergeCell ref="M6:U6"/>
    <mergeCell ref="V6:AD6"/>
    <mergeCell ref="AE6:AH6"/>
  </mergeCells>
  <conditionalFormatting sqref="D7:AH8">
    <cfRule type="timePeriod" dxfId="3" priority="1" stopIfTrue="1" timePeriod="today">
      <formula>FLOOR(D7,1)=TODAY()</formula>
    </cfRule>
    <cfRule type="expression" dxfId="2" priority="2" stopIfTrue="1">
      <formula>WEEKDAY(D$7,1)&gt;5</formula>
    </cfRule>
  </conditionalFormatting>
  <dataValidations count="2">
    <dataValidation type="list" allowBlank="1" showInputMessage="1" showErrorMessage="1" sqref="B9:B19">
      <formula1>"COOR, C/S, C/G, APS, M/C, HOT, =,"</formula1>
    </dataValidation>
    <dataValidation type="list" allowBlank="1" showInputMessage="1" showErrorMessage="1" sqref="C9:C19">
      <formula1>"SEM, JOUR, NUIT, 24/48,24/72,J/N/48, =,"</formula1>
    </dataValidation>
  </dataValidations>
  <hyperlinks>
    <hyperlink ref="A28" location="' J-SUP'!A1" display="TOBAL SEGHIR TAREK"/>
  </hyperlinks>
  <pageMargins left="0.70866141732283472" right="0.70866141732283472" top="0.74803149606299213" bottom="0.74803149606299213" header="0.31496062992125984" footer="0.31496062992125984"/>
  <pageSetup paperSize="9" scale="70" orientation="landscape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>
    <tabColor rgb="FF92D050"/>
  </sheetPr>
  <dimension ref="A1:AT38"/>
  <sheetViews>
    <sheetView showGridLines="0" topLeftCell="A4" workbookViewId="0">
      <selection activeCell="C6" sqref="C6"/>
    </sheetView>
  </sheetViews>
  <sheetFormatPr baseColWidth="10" defaultRowHeight="15"/>
  <cols>
    <col min="1" max="1" width="27.42578125" style="2" customWidth="1"/>
    <col min="2" max="2" width="10.140625" style="2" customWidth="1"/>
    <col min="3" max="3" width="8.5703125" style="2" customWidth="1"/>
    <col min="4" max="4" width="4.140625" style="2" customWidth="1"/>
    <col min="5" max="5" width="4" style="2" customWidth="1"/>
    <col min="6" max="8" width="3.85546875" style="2" customWidth="1"/>
    <col min="9" max="9" width="4.7109375" style="2" customWidth="1"/>
    <col min="10" max="10" width="4.28515625" style="2" customWidth="1"/>
    <col min="11" max="11" width="3.85546875" style="2" customWidth="1"/>
    <col min="12" max="12" width="4.28515625" style="2" customWidth="1"/>
    <col min="13" max="16" width="3.85546875" style="2" customWidth="1"/>
    <col min="17" max="17" width="4.140625" style="2" customWidth="1"/>
    <col min="18" max="18" width="3.85546875" style="2" customWidth="1"/>
    <col min="19" max="19" width="4" style="2" bestFit="1" customWidth="1"/>
    <col min="20" max="23" width="3.85546875" style="2" customWidth="1"/>
    <col min="24" max="24" width="4.28515625" style="2" customWidth="1"/>
    <col min="25" max="25" width="3.85546875" style="2" customWidth="1"/>
    <col min="26" max="26" width="4" style="2" customWidth="1"/>
    <col min="27" max="30" width="3.85546875" style="2" customWidth="1"/>
    <col min="31" max="31" width="4.140625" style="2" customWidth="1"/>
    <col min="32" max="32" width="3.85546875" style="2" customWidth="1"/>
    <col min="33" max="33" width="4.140625" style="2" customWidth="1"/>
    <col min="34" max="34" width="3.85546875" style="2" customWidth="1"/>
    <col min="35" max="43" width="6.42578125" style="2" customWidth="1"/>
    <col min="44" max="44" width="5.28515625" style="2" customWidth="1"/>
    <col min="45" max="45" width="6.5703125" style="2" customWidth="1"/>
    <col min="46" max="46" width="7" style="2" customWidth="1"/>
    <col min="47" max="16384" width="11.42578125" style="2"/>
  </cols>
  <sheetData>
    <row r="1" spans="1:46" ht="15.75">
      <c r="A1" s="1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46" ht="15.75">
      <c r="A2" s="1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46" ht="15.75">
      <c r="A3" s="1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1:46" ht="15.75">
      <c r="A4" s="1"/>
    </row>
    <row r="5" spans="1:46" ht="26.25">
      <c r="A5" s="4"/>
      <c r="B5" s="5"/>
      <c r="C5" s="5"/>
      <c r="D5" s="6" t="s">
        <v>0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</row>
    <row r="6" spans="1:46" ht="20.25">
      <c r="A6" s="5"/>
      <c r="B6" s="5"/>
      <c r="C6" s="5"/>
      <c r="D6" s="7" t="s">
        <v>1</v>
      </c>
      <c r="E6" s="7"/>
      <c r="F6" s="7"/>
      <c r="G6" s="7"/>
      <c r="H6" s="7"/>
      <c r="I6" s="7"/>
      <c r="J6" s="7"/>
      <c r="K6" s="7"/>
      <c r="L6" s="7"/>
      <c r="M6" s="8">
        <f>+A7+DATE(2019,A7-1,31)</f>
        <v>43498</v>
      </c>
      <c r="N6" s="8"/>
      <c r="O6" s="8"/>
      <c r="P6" s="8"/>
      <c r="Q6" s="8"/>
      <c r="R6" s="8"/>
      <c r="S6" s="8"/>
      <c r="T6" s="8"/>
      <c r="U6" s="8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46" ht="21">
      <c r="A7" s="69">
        <v>2</v>
      </c>
      <c r="B7" s="10"/>
      <c r="C7" s="10"/>
      <c r="D7" s="11">
        <f>'[1] MENU'!E32</f>
        <v>43466</v>
      </c>
      <c r="E7" s="11">
        <f>'[1] MENU'!F33</f>
        <v>43467</v>
      </c>
      <c r="F7" s="11">
        <f>'[1] MENU'!G33</f>
        <v>43468</v>
      </c>
      <c r="G7" s="11">
        <f>'[1] MENU'!H33</f>
        <v>43469</v>
      </c>
      <c r="H7" s="11">
        <f>'[1] MENU'!I33</f>
        <v>43470</v>
      </c>
      <c r="I7" s="11">
        <f>'[1] MENU'!J33</f>
        <v>43471</v>
      </c>
      <c r="J7" s="11">
        <f>'[1] MENU'!K33</f>
        <v>43472</v>
      </c>
      <c r="K7" s="11">
        <f>'[1] MENU'!L33</f>
        <v>43473</v>
      </c>
      <c r="L7" s="11">
        <f>'[1] MENU'!M33</f>
        <v>43474</v>
      </c>
      <c r="M7" s="11">
        <f>'[1] MENU'!N33</f>
        <v>43475</v>
      </c>
      <c r="N7" s="11">
        <f>'[1] MENU'!O33</f>
        <v>43476</v>
      </c>
      <c r="O7" s="11">
        <f>'[1] MENU'!P33</f>
        <v>43477</v>
      </c>
      <c r="P7" s="11">
        <f>'[1] MENU'!Q33</f>
        <v>43478</v>
      </c>
      <c r="Q7" s="11">
        <f>'[1] MENU'!R33</f>
        <v>43479</v>
      </c>
      <c r="R7" s="11">
        <f>'[1] MENU'!S33</f>
        <v>43480</v>
      </c>
      <c r="S7" s="11">
        <f>'[1] MENU'!T33</f>
        <v>43481</v>
      </c>
      <c r="T7" s="11">
        <f>'[1] MENU'!U33</f>
        <v>43482</v>
      </c>
      <c r="U7" s="11">
        <f>'[1] MENU'!V33</f>
        <v>43483</v>
      </c>
      <c r="V7" s="11">
        <f>'[1] MENU'!W33</f>
        <v>43484</v>
      </c>
      <c r="W7" s="11">
        <f>'[1] MENU'!X33</f>
        <v>43485</v>
      </c>
      <c r="X7" s="11">
        <f>'[1] MENU'!Y33</f>
        <v>43486</v>
      </c>
      <c r="Y7" s="11">
        <f>'[1] MENU'!Z33</f>
        <v>43487</v>
      </c>
      <c r="Z7" s="11">
        <f>'[1] MENU'!AA33</f>
        <v>43488</v>
      </c>
      <c r="AA7" s="11">
        <f>'[1] MENU'!AB33</f>
        <v>43489</v>
      </c>
      <c r="AB7" s="11">
        <f>'[1] MENU'!AC33</f>
        <v>43490</v>
      </c>
      <c r="AC7" s="11">
        <f>'[1] MENU'!AD33</f>
        <v>43491</v>
      </c>
      <c r="AD7" s="11">
        <f>'[1] MENU'!AE33</f>
        <v>43492</v>
      </c>
      <c r="AE7" s="11">
        <f>'[1] MENU'!AF33</f>
        <v>43493</v>
      </c>
      <c r="AF7" s="11">
        <f>'[1] MENU'!AG33</f>
        <v>43494</v>
      </c>
      <c r="AG7" s="11">
        <f>'[1] MENU'!AH33</f>
        <v>43495</v>
      </c>
      <c r="AH7" s="11">
        <f>'[1] MENU'!AI33</f>
        <v>43496</v>
      </c>
      <c r="AI7" s="12"/>
      <c r="AJ7" s="12"/>
      <c r="AK7" s="12"/>
      <c r="AL7" s="12"/>
      <c r="AM7" s="12"/>
      <c r="AN7" s="12"/>
      <c r="AO7" s="12"/>
      <c r="AP7" s="12"/>
      <c r="AQ7" s="12"/>
    </row>
    <row r="8" spans="1:46" ht="15.75">
      <c r="A8" s="13" t="s">
        <v>2</v>
      </c>
      <c r="B8" s="13" t="s">
        <v>3</v>
      </c>
      <c r="C8" s="14" t="s">
        <v>4</v>
      </c>
      <c r="D8" s="15">
        <f>'[1] MENU'!E32</f>
        <v>43466</v>
      </c>
      <c r="E8" s="15">
        <f>'[1] MENU'!F33</f>
        <v>43467</v>
      </c>
      <c r="F8" s="15">
        <f>'[1] MENU'!G33</f>
        <v>43468</v>
      </c>
      <c r="G8" s="15">
        <f>'[1] MENU'!H33</f>
        <v>43469</v>
      </c>
      <c r="H8" s="15">
        <f>'[1] MENU'!I33</f>
        <v>43470</v>
      </c>
      <c r="I8" s="15">
        <f>'[1] MENU'!J33</f>
        <v>43471</v>
      </c>
      <c r="J8" s="15">
        <f>'[1] MENU'!K33</f>
        <v>43472</v>
      </c>
      <c r="K8" s="15">
        <f>'[1] MENU'!L33</f>
        <v>43473</v>
      </c>
      <c r="L8" s="15">
        <f>'[1] MENU'!M33</f>
        <v>43474</v>
      </c>
      <c r="M8" s="15">
        <f>'[1] MENU'!N33</f>
        <v>43475</v>
      </c>
      <c r="N8" s="15">
        <f>'[1] MENU'!O33</f>
        <v>43476</v>
      </c>
      <c r="O8" s="15">
        <f>'[1] MENU'!P33</f>
        <v>43477</v>
      </c>
      <c r="P8" s="15">
        <f>'[1] MENU'!Q33</f>
        <v>43478</v>
      </c>
      <c r="Q8" s="15">
        <f>'[1] MENU'!R33</f>
        <v>43479</v>
      </c>
      <c r="R8" s="15">
        <f>'[1] MENU'!S33</f>
        <v>43480</v>
      </c>
      <c r="S8" s="15">
        <f>'[1] MENU'!T33</f>
        <v>43481</v>
      </c>
      <c r="T8" s="15">
        <f>'[1] MENU'!U33</f>
        <v>43482</v>
      </c>
      <c r="U8" s="15">
        <f>'[1] MENU'!V33</f>
        <v>43483</v>
      </c>
      <c r="V8" s="15">
        <f>'[1] MENU'!W33</f>
        <v>43484</v>
      </c>
      <c r="W8" s="15">
        <f>'[1] MENU'!X33</f>
        <v>43485</v>
      </c>
      <c r="X8" s="15">
        <f>'[1] MENU'!Y33</f>
        <v>43486</v>
      </c>
      <c r="Y8" s="15">
        <f>'[1] MENU'!Z33</f>
        <v>43487</v>
      </c>
      <c r="Z8" s="15">
        <f>'[1] MENU'!AA33</f>
        <v>43488</v>
      </c>
      <c r="AA8" s="15">
        <f>'[1] MENU'!AB33</f>
        <v>43489</v>
      </c>
      <c r="AB8" s="15">
        <f>'[1] MENU'!AC33</f>
        <v>43490</v>
      </c>
      <c r="AC8" s="15">
        <f>'[1] MENU'!AD33</f>
        <v>43491</v>
      </c>
      <c r="AD8" s="15">
        <f>'[1] MENU'!AE33</f>
        <v>43492</v>
      </c>
      <c r="AE8" s="15">
        <f>'[1] MENU'!AF33</f>
        <v>43493</v>
      </c>
      <c r="AF8" s="15">
        <f>'[1] MENU'!AG33</f>
        <v>43494</v>
      </c>
      <c r="AG8" s="15">
        <f>'[1] MENU'!AH33</f>
        <v>43495</v>
      </c>
      <c r="AH8" s="15">
        <f>'[1] MENU'!AI33</f>
        <v>43496</v>
      </c>
      <c r="AI8" s="16" t="s">
        <v>5</v>
      </c>
      <c r="AJ8" s="16" t="s">
        <v>6</v>
      </c>
      <c r="AK8" s="16" t="s">
        <v>7</v>
      </c>
      <c r="AL8" s="16" t="s">
        <v>8</v>
      </c>
      <c r="AM8" s="16" t="s">
        <v>9</v>
      </c>
      <c r="AN8" s="16" t="s">
        <v>10</v>
      </c>
      <c r="AO8" s="16" t="s">
        <v>11</v>
      </c>
      <c r="AP8" s="16" t="s">
        <v>12</v>
      </c>
      <c r="AQ8" s="16" t="s">
        <v>13</v>
      </c>
      <c r="AR8" s="17"/>
      <c r="AS8" s="17"/>
      <c r="AT8" s="17"/>
    </row>
    <row r="9" spans="1:46" ht="18.75">
      <c r="A9" s="18" t="s">
        <v>29</v>
      </c>
      <c r="B9" s="19" t="s">
        <v>14</v>
      </c>
      <c r="C9" s="19" t="s">
        <v>15</v>
      </c>
      <c r="D9" s="20"/>
      <c r="E9" s="21"/>
      <c r="F9" s="71"/>
      <c r="G9" s="20"/>
      <c r="H9" s="21"/>
      <c r="I9" s="71"/>
      <c r="J9" s="20"/>
      <c r="K9" s="21"/>
      <c r="L9" s="71"/>
      <c r="M9" s="20"/>
      <c r="N9" s="21"/>
      <c r="O9" s="71"/>
      <c r="P9" s="20"/>
      <c r="Q9" s="21"/>
      <c r="R9" s="71"/>
      <c r="S9" s="20"/>
      <c r="T9" s="21"/>
      <c r="U9" s="71"/>
      <c r="V9" s="20"/>
      <c r="W9" s="21"/>
      <c r="X9" s="71"/>
      <c r="Y9" s="20"/>
      <c r="Z9" s="21"/>
      <c r="AA9" s="71"/>
      <c r="AB9" s="20"/>
      <c r="AC9" s="21"/>
      <c r="AD9" s="71"/>
      <c r="AE9" s="20"/>
      <c r="AF9" s="21"/>
      <c r="AG9" s="71"/>
      <c r="AH9" s="20"/>
      <c r="AI9" s="16">
        <f>COUNTIF(D9:AH9,"CO")</f>
        <v>0</v>
      </c>
      <c r="AJ9" s="16">
        <f>COUNTIF(D9:AH9,"M")</f>
        <v>0</v>
      </c>
      <c r="AK9" s="16">
        <f>COUNTIF(D9:AH9,"MP")</f>
        <v>0</v>
      </c>
      <c r="AL9" s="16">
        <f>COUNTIF(D9:AH9,"Démission")</f>
        <v>0</v>
      </c>
      <c r="AM9" s="17">
        <f>COUNTIF(D9:AH9,"Arret")</f>
        <v>0</v>
      </c>
      <c r="AN9" s="17">
        <f>COUNTIF(D9:AH9,"Mise en demeure")</f>
        <v>0</v>
      </c>
      <c r="AO9" s="17">
        <f>COUNTIF(D9:AH9,"Permuter a")</f>
        <v>0</v>
      </c>
      <c r="AP9" s="17">
        <f>COUNTIF(D9:AH9,"Permuter de")</f>
        <v>0</v>
      </c>
      <c r="AQ9" s="17">
        <f>COUNTIF(D9:AH9,"Nouveau")</f>
        <v>0</v>
      </c>
      <c r="AR9" s="17">
        <f t="shared" ref="AR9:AR10" si="0">IF(AI9&gt;=5,1,IF(AI9&lt;=3,0))</f>
        <v>0</v>
      </c>
      <c r="AS9" s="17">
        <f>IF(AJ9&gt;0,1,IF(AJ9&lt;=0,0))</f>
        <v>0</v>
      </c>
      <c r="AT9" s="17">
        <f>IF(AK9&gt;0,1,IF(AK9&lt;=0,0))</f>
        <v>0</v>
      </c>
    </row>
    <row r="10" spans="1:46" ht="18.75">
      <c r="A10" s="18"/>
      <c r="B10" s="19"/>
      <c r="C10" s="19"/>
      <c r="D10" s="20"/>
      <c r="E10" s="21"/>
      <c r="F10" s="21"/>
      <c r="G10" s="22"/>
      <c r="H10" s="21"/>
      <c r="I10" s="21"/>
      <c r="J10" s="21"/>
      <c r="K10" s="22"/>
      <c r="L10" s="21"/>
      <c r="M10" s="21"/>
      <c r="N10" s="21"/>
      <c r="O10" s="22"/>
      <c r="P10" s="21"/>
      <c r="Q10" s="21"/>
      <c r="R10" s="21"/>
      <c r="S10" s="22"/>
      <c r="T10" s="21"/>
      <c r="U10" s="21"/>
      <c r="V10" s="21"/>
      <c r="W10" s="22"/>
      <c r="X10" s="21"/>
      <c r="Y10" s="21"/>
      <c r="Z10" s="21"/>
      <c r="AA10" s="22"/>
      <c r="AB10" s="22"/>
      <c r="AC10" s="22"/>
      <c r="AD10" s="22"/>
      <c r="AE10" s="22"/>
      <c r="AF10" s="22"/>
      <c r="AG10" s="22"/>
      <c r="AH10" s="22"/>
      <c r="AI10" s="16">
        <f t="shared" ref="AI10:AI22" si="1">COUNTIF(D10:AH10,"CO")</f>
        <v>0</v>
      </c>
      <c r="AJ10" s="16">
        <f t="shared" ref="AJ10:AJ22" si="2">COUNTIF(D10:AH10,"M")</f>
        <v>0</v>
      </c>
      <c r="AK10" s="16">
        <f t="shared" ref="AK10:AK22" si="3">COUNTIF(D10:AH10,"MP")</f>
        <v>0</v>
      </c>
      <c r="AL10" s="16">
        <f t="shared" ref="AL10:AL22" si="4">COUNTIF(D10:AH10,"Démission")</f>
        <v>0</v>
      </c>
      <c r="AM10" s="17">
        <f t="shared" ref="AM10:AM22" si="5">COUNTIF(D10:AH10,"Arret")</f>
        <v>0</v>
      </c>
      <c r="AN10" s="17">
        <f t="shared" ref="AN10:AN22" si="6">COUNTIF(D10:AH10,"Mise en demeure")</f>
        <v>0</v>
      </c>
      <c r="AO10" s="17">
        <f t="shared" ref="AO10:AO22" si="7">COUNTIF(D10:AH10,"Permuter a")</f>
        <v>0</v>
      </c>
      <c r="AP10" s="17">
        <f t="shared" ref="AP10:AP22" si="8">COUNTIF(D10:AH10,"Permuter de")</f>
        <v>0</v>
      </c>
      <c r="AQ10" s="17">
        <f t="shared" ref="AQ10:AQ22" si="9">COUNTIF(D10:AH10,"Nouveau")</f>
        <v>0</v>
      </c>
      <c r="AR10" s="17">
        <f t="shared" si="0"/>
        <v>0</v>
      </c>
      <c r="AS10" s="17">
        <f t="shared" ref="AS10:AT22" si="10">IF(AJ10&gt;0,1,IF(AJ10&lt;=0,0))</f>
        <v>0</v>
      </c>
      <c r="AT10" s="17">
        <f t="shared" si="10"/>
        <v>0</v>
      </c>
    </row>
    <row r="11" spans="1:46" ht="18.75">
      <c r="A11" s="18" t="s">
        <v>30</v>
      </c>
      <c r="B11" s="19" t="s">
        <v>14</v>
      </c>
      <c r="C11" s="19" t="s">
        <v>15</v>
      </c>
      <c r="D11" s="70"/>
      <c r="E11" s="21"/>
      <c r="F11" s="21"/>
      <c r="G11" s="70"/>
      <c r="H11" s="21"/>
      <c r="I11" s="21"/>
      <c r="J11" s="70"/>
      <c r="K11" s="21"/>
      <c r="L11" s="21"/>
      <c r="M11" s="70"/>
      <c r="N11" s="21"/>
      <c r="O11" s="21"/>
      <c r="P11" s="70"/>
      <c r="Q11" s="21"/>
      <c r="R11" s="21"/>
      <c r="S11" s="70"/>
      <c r="T11" s="21"/>
      <c r="U11" s="21"/>
      <c r="V11" s="70"/>
      <c r="W11" s="21"/>
      <c r="X11" s="21"/>
      <c r="Y11" s="70"/>
      <c r="Z11" s="21"/>
      <c r="AA11" s="21"/>
      <c r="AB11" s="70"/>
      <c r="AC11" s="21"/>
      <c r="AD11" s="21"/>
      <c r="AE11" s="70"/>
      <c r="AF11" s="21"/>
      <c r="AG11" s="21"/>
      <c r="AH11" s="70"/>
      <c r="AI11" s="16">
        <f t="shared" si="1"/>
        <v>0</v>
      </c>
      <c r="AJ11" s="16">
        <f t="shared" si="2"/>
        <v>0</v>
      </c>
      <c r="AK11" s="16">
        <f t="shared" si="3"/>
        <v>0</v>
      </c>
      <c r="AL11" s="16">
        <f t="shared" si="4"/>
        <v>0</v>
      </c>
      <c r="AM11" s="17">
        <f t="shared" si="5"/>
        <v>0</v>
      </c>
      <c r="AN11" s="17">
        <f t="shared" si="6"/>
        <v>0</v>
      </c>
      <c r="AO11" s="17">
        <f t="shared" si="7"/>
        <v>0</v>
      </c>
      <c r="AP11" s="17">
        <f t="shared" si="8"/>
        <v>0</v>
      </c>
      <c r="AQ11" s="17">
        <f t="shared" si="9"/>
        <v>0</v>
      </c>
      <c r="AR11" s="17">
        <f>IF(AI11&gt;=5,1,IF(AI11&lt;=3,0))</f>
        <v>0</v>
      </c>
      <c r="AS11" s="17">
        <f t="shared" si="10"/>
        <v>0</v>
      </c>
      <c r="AT11" s="17">
        <f t="shared" si="10"/>
        <v>0</v>
      </c>
    </row>
    <row r="12" spans="1:46" ht="18.75">
      <c r="A12" s="18"/>
      <c r="B12" s="19"/>
      <c r="C12" s="19"/>
      <c r="D12" s="20"/>
      <c r="E12" s="21"/>
      <c r="F12" s="22"/>
      <c r="G12" s="21"/>
      <c r="H12" s="21"/>
      <c r="I12" s="21"/>
      <c r="J12" s="22"/>
      <c r="K12" s="21"/>
      <c r="L12" s="21"/>
      <c r="M12" s="21"/>
      <c r="N12" s="22"/>
      <c r="O12" s="21"/>
      <c r="P12" s="21"/>
      <c r="Q12" s="21"/>
      <c r="R12" s="22"/>
      <c r="S12" s="21"/>
      <c r="T12" s="21"/>
      <c r="U12" s="21"/>
      <c r="V12" s="22"/>
      <c r="W12" s="21"/>
      <c r="X12" s="21"/>
      <c r="Y12" s="21"/>
      <c r="Z12" s="22"/>
      <c r="AA12" s="21"/>
      <c r="AB12" s="21"/>
      <c r="AC12" s="21"/>
      <c r="AD12" s="22"/>
      <c r="AE12" s="21"/>
      <c r="AF12" s="21"/>
      <c r="AG12" s="21"/>
      <c r="AH12" s="22"/>
      <c r="AI12" s="16">
        <f t="shared" si="1"/>
        <v>0</v>
      </c>
      <c r="AJ12" s="16">
        <f t="shared" si="2"/>
        <v>0</v>
      </c>
      <c r="AK12" s="16">
        <f t="shared" si="3"/>
        <v>0</v>
      </c>
      <c r="AL12" s="16">
        <f t="shared" si="4"/>
        <v>0</v>
      </c>
      <c r="AM12" s="17">
        <f t="shared" si="5"/>
        <v>0</v>
      </c>
      <c r="AN12" s="17">
        <f t="shared" si="6"/>
        <v>0</v>
      </c>
      <c r="AO12" s="17">
        <f t="shared" si="7"/>
        <v>0</v>
      </c>
      <c r="AP12" s="17">
        <f t="shared" si="8"/>
        <v>0</v>
      </c>
      <c r="AQ12" s="17">
        <f t="shared" si="9"/>
        <v>0</v>
      </c>
      <c r="AR12" s="17">
        <f t="shared" ref="AR12:AR22" si="11">IF(AI12&gt;=5,1,IF(AI12&lt;=3,0))</f>
        <v>0</v>
      </c>
      <c r="AS12" s="17">
        <f t="shared" si="10"/>
        <v>0</v>
      </c>
      <c r="AT12" s="17">
        <f t="shared" si="10"/>
        <v>0</v>
      </c>
    </row>
    <row r="13" spans="1:46" ht="18.75">
      <c r="A13" s="18" t="s">
        <v>31</v>
      </c>
      <c r="B13" s="19" t="s">
        <v>14</v>
      </c>
      <c r="C13" s="19" t="s">
        <v>15</v>
      </c>
      <c r="D13" s="20"/>
      <c r="E13" s="71"/>
      <c r="F13" s="22"/>
      <c r="G13" s="21"/>
      <c r="H13" s="71"/>
      <c r="I13" s="22"/>
      <c r="J13" s="21"/>
      <c r="K13" s="71"/>
      <c r="L13" s="22"/>
      <c r="M13" s="21"/>
      <c r="N13" s="71"/>
      <c r="O13" s="22"/>
      <c r="P13" s="21"/>
      <c r="Q13" s="71"/>
      <c r="R13" s="22"/>
      <c r="S13" s="21"/>
      <c r="T13" s="71"/>
      <c r="U13" s="22"/>
      <c r="V13" s="21"/>
      <c r="W13" s="71"/>
      <c r="X13" s="22"/>
      <c r="Y13" s="21"/>
      <c r="Z13" s="71"/>
      <c r="AA13" s="22"/>
      <c r="AB13" s="21"/>
      <c r="AC13" s="71"/>
      <c r="AD13" s="22"/>
      <c r="AE13" s="21"/>
      <c r="AF13" s="71"/>
      <c r="AG13" s="22"/>
      <c r="AH13" s="21"/>
      <c r="AI13" s="16">
        <f t="shared" si="1"/>
        <v>0</v>
      </c>
      <c r="AJ13" s="16">
        <f t="shared" si="2"/>
        <v>0</v>
      </c>
      <c r="AK13" s="16">
        <f>COUNTIF(D13:AH13,"MP")</f>
        <v>0</v>
      </c>
      <c r="AL13" s="24">
        <f t="shared" si="4"/>
        <v>0</v>
      </c>
      <c r="AM13" s="17">
        <f t="shared" si="5"/>
        <v>0</v>
      </c>
      <c r="AN13" s="17">
        <f t="shared" si="6"/>
        <v>0</v>
      </c>
      <c r="AO13" s="17">
        <f t="shared" si="7"/>
        <v>0</v>
      </c>
      <c r="AP13" s="17">
        <f t="shared" si="8"/>
        <v>0</v>
      </c>
      <c r="AQ13" s="17">
        <f t="shared" si="9"/>
        <v>0</v>
      </c>
      <c r="AR13" s="17">
        <f t="shared" si="11"/>
        <v>0</v>
      </c>
      <c r="AS13" s="17">
        <f t="shared" si="10"/>
        <v>0</v>
      </c>
      <c r="AT13" s="17">
        <f t="shared" si="10"/>
        <v>0</v>
      </c>
    </row>
    <row r="14" spans="1:46" ht="18.75">
      <c r="A14" s="25"/>
      <c r="B14" s="19"/>
      <c r="C14" s="19"/>
      <c r="D14" s="20"/>
      <c r="E14" s="21"/>
      <c r="F14" s="21"/>
      <c r="G14" s="21"/>
      <c r="H14" s="21"/>
      <c r="I14" s="21"/>
      <c r="J14" s="21"/>
      <c r="K14" s="21"/>
      <c r="L14" s="22"/>
      <c r="M14" s="21"/>
      <c r="N14" s="26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16">
        <f t="shared" si="1"/>
        <v>0</v>
      </c>
      <c r="AJ14" s="16">
        <f t="shared" si="2"/>
        <v>0</v>
      </c>
      <c r="AK14" s="16">
        <f>COUNTIF(D14:AH14,"MP")</f>
        <v>0</v>
      </c>
      <c r="AL14" s="24">
        <f t="shared" si="4"/>
        <v>0</v>
      </c>
      <c r="AM14" s="17">
        <f t="shared" si="5"/>
        <v>0</v>
      </c>
      <c r="AN14" s="17">
        <f t="shared" si="6"/>
        <v>0</v>
      </c>
      <c r="AO14" s="17">
        <f t="shared" si="7"/>
        <v>0</v>
      </c>
      <c r="AP14" s="17">
        <f t="shared" si="8"/>
        <v>0</v>
      </c>
      <c r="AQ14" s="17">
        <f t="shared" si="9"/>
        <v>0</v>
      </c>
      <c r="AR14" s="17">
        <f t="shared" si="11"/>
        <v>0</v>
      </c>
      <c r="AS14" s="17">
        <f t="shared" si="10"/>
        <v>0</v>
      </c>
      <c r="AT14" s="17">
        <f t="shared" si="10"/>
        <v>0</v>
      </c>
    </row>
    <row r="15" spans="1:46" ht="18.75">
      <c r="A15" s="25"/>
      <c r="B15" s="19"/>
      <c r="C15" s="19"/>
      <c r="D15" s="27"/>
      <c r="E15" s="21"/>
      <c r="F15" s="21"/>
      <c r="G15" s="22"/>
      <c r="H15" s="22"/>
      <c r="I15" s="21"/>
      <c r="J15" s="21"/>
      <c r="K15" s="22"/>
      <c r="L15" s="22"/>
      <c r="M15" s="21"/>
      <c r="N15" s="21"/>
      <c r="O15" s="22"/>
      <c r="P15" s="22"/>
      <c r="Q15" s="21"/>
      <c r="R15" s="21"/>
      <c r="S15" s="22"/>
      <c r="T15" s="22"/>
      <c r="U15" s="21"/>
      <c r="V15" s="21"/>
      <c r="W15" s="22"/>
      <c r="X15" s="22"/>
      <c r="Y15" s="21"/>
      <c r="Z15" s="21"/>
      <c r="AA15" s="22"/>
      <c r="AB15" s="22"/>
      <c r="AC15" s="21"/>
      <c r="AD15" s="21"/>
      <c r="AE15" s="22"/>
      <c r="AF15" s="22"/>
      <c r="AG15" s="21"/>
      <c r="AH15" s="21"/>
      <c r="AI15" s="16">
        <f t="shared" si="1"/>
        <v>0</v>
      </c>
      <c r="AJ15" s="16">
        <f t="shared" si="2"/>
        <v>0</v>
      </c>
      <c r="AK15" s="16">
        <f t="shared" si="3"/>
        <v>0</v>
      </c>
      <c r="AL15" s="16">
        <f t="shared" si="4"/>
        <v>0</v>
      </c>
      <c r="AM15" s="17">
        <f t="shared" si="5"/>
        <v>0</v>
      </c>
      <c r="AN15" s="17">
        <f t="shared" si="6"/>
        <v>0</v>
      </c>
      <c r="AO15" s="17">
        <f t="shared" si="7"/>
        <v>0</v>
      </c>
      <c r="AP15" s="17">
        <f t="shared" si="8"/>
        <v>0</v>
      </c>
      <c r="AQ15" s="17">
        <f t="shared" si="9"/>
        <v>0</v>
      </c>
      <c r="AR15" s="17">
        <f t="shared" si="11"/>
        <v>0</v>
      </c>
      <c r="AS15" s="17">
        <f t="shared" si="10"/>
        <v>0</v>
      </c>
      <c r="AT15" s="17">
        <f t="shared" si="10"/>
        <v>0</v>
      </c>
    </row>
    <row r="16" spans="1:46" ht="18.75">
      <c r="A16" s="25"/>
      <c r="B16" s="19"/>
      <c r="C16" s="19"/>
      <c r="D16" s="27"/>
      <c r="E16" s="21"/>
      <c r="F16" s="21"/>
      <c r="G16" s="21"/>
      <c r="H16" s="22"/>
      <c r="I16" s="21"/>
      <c r="J16" s="21"/>
      <c r="K16" s="21"/>
      <c r="L16" s="22"/>
      <c r="M16" s="21"/>
      <c r="N16" s="21"/>
      <c r="O16" s="21"/>
      <c r="P16" s="22"/>
      <c r="Q16" s="21"/>
      <c r="R16" s="21"/>
      <c r="S16" s="21"/>
      <c r="T16" s="22"/>
      <c r="U16" s="21"/>
      <c r="V16" s="21"/>
      <c r="W16" s="21"/>
      <c r="X16" s="22"/>
      <c r="Y16" s="21"/>
      <c r="Z16" s="21"/>
      <c r="AA16" s="21"/>
      <c r="AB16" s="22"/>
      <c r="AC16" s="21"/>
      <c r="AD16" s="21"/>
      <c r="AE16" s="21"/>
      <c r="AF16" s="22"/>
      <c r="AG16" s="21"/>
      <c r="AH16" s="21"/>
      <c r="AI16" s="16">
        <f t="shared" si="1"/>
        <v>0</v>
      </c>
      <c r="AJ16" s="16">
        <f t="shared" si="2"/>
        <v>0</v>
      </c>
      <c r="AK16" s="16">
        <f t="shared" si="3"/>
        <v>0</v>
      </c>
      <c r="AL16" s="16">
        <f t="shared" si="4"/>
        <v>0</v>
      </c>
      <c r="AM16" s="17">
        <f t="shared" si="5"/>
        <v>0</v>
      </c>
      <c r="AN16" s="17">
        <f t="shared" si="6"/>
        <v>0</v>
      </c>
      <c r="AO16" s="17">
        <f t="shared" si="7"/>
        <v>0</v>
      </c>
      <c r="AP16" s="17">
        <f t="shared" si="8"/>
        <v>0</v>
      </c>
      <c r="AQ16" s="17">
        <f t="shared" si="9"/>
        <v>0</v>
      </c>
      <c r="AR16" s="17">
        <f t="shared" si="11"/>
        <v>0</v>
      </c>
      <c r="AS16" s="17">
        <f t="shared" si="10"/>
        <v>0</v>
      </c>
      <c r="AT16" s="17">
        <f t="shared" si="10"/>
        <v>0</v>
      </c>
    </row>
    <row r="17" spans="1:46" ht="18.75">
      <c r="A17" s="25"/>
      <c r="B17" s="19"/>
      <c r="C17" s="19"/>
      <c r="D17" s="20"/>
      <c r="E17" s="21"/>
      <c r="F17" s="21"/>
      <c r="G17" s="21"/>
      <c r="H17" s="21"/>
      <c r="I17" s="21"/>
      <c r="J17" s="21"/>
      <c r="K17" s="21"/>
      <c r="L17" s="22"/>
      <c r="M17" s="21"/>
      <c r="N17" s="22"/>
      <c r="O17" s="21"/>
      <c r="P17" s="22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16">
        <f t="shared" si="1"/>
        <v>0</v>
      </c>
      <c r="AJ17" s="16">
        <f t="shared" si="2"/>
        <v>0</v>
      </c>
      <c r="AK17" s="16">
        <f t="shared" si="3"/>
        <v>0</v>
      </c>
      <c r="AL17" s="16">
        <f t="shared" si="4"/>
        <v>0</v>
      </c>
      <c r="AM17" s="17">
        <f t="shared" si="5"/>
        <v>0</v>
      </c>
      <c r="AN17" s="17">
        <f t="shared" si="6"/>
        <v>0</v>
      </c>
      <c r="AO17" s="17">
        <f t="shared" si="7"/>
        <v>0</v>
      </c>
      <c r="AP17" s="17">
        <f t="shared" si="8"/>
        <v>0</v>
      </c>
      <c r="AQ17" s="17">
        <f t="shared" si="9"/>
        <v>0</v>
      </c>
      <c r="AR17" s="17">
        <f t="shared" si="11"/>
        <v>0</v>
      </c>
      <c r="AS17" s="17">
        <f t="shared" si="10"/>
        <v>0</v>
      </c>
      <c r="AT17" s="17">
        <f t="shared" si="10"/>
        <v>0</v>
      </c>
    </row>
    <row r="18" spans="1:46" ht="18.75">
      <c r="A18" s="25"/>
      <c r="B18" s="19"/>
      <c r="C18" s="19"/>
      <c r="D18" s="20"/>
      <c r="E18" s="22"/>
      <c r="F18" s="21"/>
      <c r="G18" s="21"/>
      <c r="H18" s="21"/>
      <c r="I18" s="22"/>
      <c r="J18" s="21"/>
      <c r="K18" s="21"/>
      <c r="L18" s="21"/>
      <c r="M18" s="22"/>
      <c r="N18" s="21"/>
      <c r="O18" s="21"/>
      <c r="P18" s="21"/>
      <c r="Q18" s="22"/>
      <c r="R18" s="21"/>
      <c r="S18" s="21"/>
      <c r="T18" s="21"/>
      <c r="U18" s="22"/>
      <c r="V18" s="21"/>
      <c r="W18" s="21"/>
      <c r="X18" s="21"/>
      <c r="Y18" s="22"/>
      <c r="Z18" s="21"/>
      <c r="AA18" s="21"/>
      <c r="AB18" s="21"/>
      <c r="AC18" s="22"/>
      <c r="AD18" s="21"/>
      <c r="AE18" s="21"/>
      <c r="AF18" s="21"/>
      <c r="AG18" s="22"/>
      <c r="AH18" s="21"/>
      <c r="AI18" s="16">
        <f t="shared" si="1"/>
        <v>0</v>
      </c>
      <c r="AJ18" s="16">
        <f t="shared" si="2"/>
        <v>0</v>
      </c>
      <c r="AK18" s="16">
        <f t="shared" si="3"/>
        <v>0</v>
      </c>
      <c r="AL18" s="16">
        <f t="shared" si="4"/>
        <v>0</v>
      </c>
      <c r="AM18" s="17">
        <f t="shared" si="5"/>
        <v>0</v>
      </c>
      <c r="AN18" s="17">
        <f t="shared" si="6"/>
        <v>0</v>
      </c>
      <c r="AO18" s="17">
        <f t="shared" si="7"/>
        <v>0</v>
      </c>
      <c r="AP18" s="17">
        <f t="shared" si="8"/>
        <v>0</v>
      </c>
      <c r="AQ18" s="17">
        <f t="shared" si="9"/>
        <v>0</v>
      </c>
      <c r="AR18" s="17">
        <f t="shared" si="11"/>
        <v>0</v>
      </c>
      <c r="AS18" s="17">
        <f t="shared" si="10"/>
        <v>0</v>
      </c>
      <c r="AT18" s="17">
        <f t="shared" si="10"/>
        <v>0</v>
      </c>
    </row>
    <row r="19" spans="1:46" ht="19.5" thickBot="1">
      <c r="A19" s="28"/>
      <c r="B19" s="29"/>
      <c r="C19" s="29"/>
      <c r="D19" s="30"/>
      <c r="E19" s="31"/>
      <c r="F19" s="32"/>
      <c r="G19" s="32"/>
      <c r="H19" s="32"/>
      <c r="I19" s="31"/>
      <c r="J19" s="32"/>
      <c r="K19" s="32"/>
      <c r="L19" s="32"/>
      <c r="M19" s="31"/>
      <c r="N19" s="32"/>
      <c r="O19" s="32"/>
      <c r="P19" s="32"/>
      <c r="Q19" s="31"/>
      <c r="R19" s="32"/>
      <c r="S19" s="32"/>
      <c r="T19" s="32"/>
      <c r="U19" s="31"/>
      <c r="V19" s="32"/>
      <c r="W19" s="32"/>
      <c r="X19" s="32"/>
      <c r="Y19" s="31"/>
      <c r="Z19" s="32"/>
      <c r="AA19" s="32"/>
      <c r="AB19" s="32"/>
      <c r="AC19" s="31"/>
      <c r="AD19" s="32"/>
      <c r="AE19" s="32"/>
      <c r="AF19" s="32"/>
      <c r="AG19" s="31"/>
      <c r="AH19" s="32"/>
      <c r="AI19" s="16">
        <f t="shared" si="1"/>
        <v>0</v>
      </c>
      <c r="AJ19" s="16">
        <f t="shared" si="2"/>
        <v>0</v>
      </c>
      <c r="AK19" s="16">
        <f t="shared" si="3"/>
        <v>0</v>
      </c>
      <c r="AL19" s="16">
        <f t="shared" si="4"/>
        <v>0</v>
      </c>
      <c r="AM19" s="17">
        <f t="shared" si="5"/>
        <v>0</v>
      </c>
      <c r="AN19" s="17">
        <f t="shared" si="6"/>
        <v>0</v>
      </c>
      <c r="AO19" s="17">
        <f t="shared" si="7"/>
        <v>0</v>
      </c>
      <c r="AP19" s="17">
        <f t="shared" si="8"/>
        <v>0</v>
      </c>
      <c r="AQ19" s="17">
        <f t="shared" si="9"/>
        <v>0</v>
      </c>
      <c r="AR19" s="17">
        <f t="shared" si="11"/>
        <v>0</v>
      </c>
      <c r="AS19" s="17">
        <f t="shared" si="10"/>
        <v>0</v>
      </c>
      <c r="AT19" s="17">
        <f t="shared" si="10"/>
        <v>0</v>
      </c>
    </row>
    <row r="20" spans="1:46" ht="19.5" thickTop="1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16">
        <f t="shared" si="1"/>
        <v>0</v>
      </c>
      <c r="AJ20" s="16">
        <f t="shared" si="2"/>
        <v>0</v>
      </c>
      <c r="AK20" s="16">
        <f t="shared" si="3"/>
        <v>0</v>
      </c>
      <c r="AL20" s="16">
        <f t="shared" si="4"/>
        <v>0</v>
      </c>
      <c r="AM20" s="17">
        <f t="shared" si="5"/>
        <v>0</v>
      </c>
      <c r="AN20" s="17">
        <f t="shared" si="6"/>
        <v>0</v>
      </c>
      <c r="AO20" s="17">
        <f t="shared" si="7"/>
        <v>0</v>
      </c>
      <c r="AP20" s="17">
        <f t="shared" si="8"/>
        <v>0</v>
      </c>
      <c r="AQ20" s="17">
        <f t="shared" si="9"/>
        <v>0</v>
      </c>
      <c r="AR20" s="17">
        <f t="shared" si="11"/>
        <v>0</v>
      </c>
      <c r="AS20" s="17">
        <f t="shared" si="10"/>
        <v>0</v>
      </c>
      <c r="AT20" s="17">
        <f t="shared" si="10"/>
        <v>0</v>
      </c>
    </row>
    <row r="21" spans="1:46" ht="18.75">
      <c r="A21" s="34"/>
      <c r="B21" s="35"/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7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16">
        <f t="shared" si="1"/>
        <v>0</v>
      </c>
      <c r="AJ21" s="16">
        <f t="shared" si="2"/>
        <v>0</v>
      </c>
      <c r="AK21" s="16">
        <f t="shared" si="3"/>
        <v>0</v>
      </c>
      <c r="AL21" s="16">
        <f t="shared" si="4"/>
        <v>0</v>
      </c>
      <c r="AM21" s="17">
        <f t="shared" si="5"/>
        <v>0</v>
      </c>
      <c r="AN21" s="17">
        <f t="shared" si="6"/>
        <v>0</v>
      </c>
      <c r="AO21" s="17">
        <f t="shared" si="7"/>
        <v>0</v>
      </c>
      <c r="AP21" s="17">
        <f t="shared" si="8"/>
        <v>0</v>
      </c>
      <c r="AQ21" s="17">
        <f t="shared" si="9"/>
        <v>0</v>
      </c>
      <c r="AR21" s="17">
        <f t="shared" si="11"/>
        <v>0</v>
      </c>
      <c r="AS21" s="17">
        <f t="shared" si="10"/>
        <v>0</v>
      </c>
      <c r="AT21" s="17">
        <f t="shared" si="10"/>
        <v>0</v>
      </c>
    </row>
    <row r="22" spans="1:46" ht="18.75">
      <c r="A22" s="38"/>
      <c r="B22" s="38"/>
      <c r="C22" s="38"/>
      <c r="D22" s="36"/>
      <c r="E22" s="39"/>
      <c r="F22" s="36"/>
      <c r="G22" s="36"/>
      <c r="H22" s="36"/>
      <c r="I22" s="36"/>
      <c r="J22" s="36"/>
      <c r="K22" s="36"/>
      <c r="L22" s="36"/>
      <c r="M22" s="37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16">
        <f t="shared" si="1"/>
        <v>0</v>
      </c>
      <c r="AJ22" s="16">
        <f t="shared" si="2"/>
        <v>0</v>
      </c>
      <c r="AK22" s="16">
        <f t="shared" si="3"/>
        <v>0</v>
      </c>
      <c r="AL22" s="16">
        <f t="shared" si="4"/>
        <v>0</v>
      </c>
      <c r="AM22" s="17">
        <f t="shared" si="5"/>
        <v>0</v>
      </c>
      <c r="AN22" s="17">
        <f t="shared" si="6"/>
        <v>0</v>
      </c>
      <c r="AO22" s="17">
        <f t="shared" si="7"/>
        <v>0</v>
      </c>
      <c r="AP22" s="17">
        <f t="shared" si="8"/>
        <v>0</v>
      </c>
      <c r="AQ22" s="17">
        <f t="shared" si="9"/>
        <v>0</v>
      </c>
      <c r="AR22" s="17">
        <f t="shared" si="11"/>
        <v>0</v>
      </c>
      <c r="AS22" s="17">
        <f t="shared" si="10"/>
        <v>0</v>
      </c>
      <c r="AT22" s="17">
        <f t="shared" si="10"/>
        <v>0</v>
      </c>
    </row>
    <row r="23" spans="1:46" ht="18.75">
      <c r="A23" s="38"/>
      <c r="B23" s="38"/>
      <c r="C23" s="38"/>
      <c r="D23" s="40"/>
      <c r="E23" s="40"/>
      <c r="F23" s="40"/>
      <c r="G23" s="40"/>
      <c r="H23" s="40"/>
      <c r="I23" s="40"/>
      <c r="J23" s="40"/>
      <c r="K23" s="40"/>
      <c r="L23" s="40"/>
      <c r="M23" s="37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24">
        <f>SUM(AI9:AI22)</f>
        <v>0</v>
      </c>
      <c r="AJ23" s="24">
        <f t="shared" ref="AJ23:AQ23" si="12">SUM(AJ9:AJ22)</f>
        <v>0</v>
      </c>
      <c r="AK23" s="24">
        <f t="shared" si="12"/>
        <v>0</v>
      </c>
      <c r="AL23" s="24">
        <f t="shared" si="12"/>
        <v>0</v>
      </c>
      <c r="AM23" s="24">
        <f t="shared" si="12"/>
        <v>0</v>
      </c>
      <c r="AN23" s="24">
        <f t="shared" si="12"/>
        <v>0</v>
      </c>
      <c r="AO23" s="24">
        <f t="shared" si="12"/>
        <v>0</v>
      </c>
      <c r="AP23" s="24">
        <f t="shared" si="12"/>
        <v>0</v>
      </c>
      <c r="AQ23" s="24">
        <f t="shared" si="12"/>
        <v>0</v>
      </c>
      <c r="AR23" s="24">
        <f>SUM(AR9:AR22)</f>
        <v>0</v>
      </c>
      <c r="AS23" s="24">
        <f>SUM(AS9:AS22)</f>
        <v>0</v>
      </c>
      <c r="AT23" s="24">
        <f>SUM(AT9:AT22)</f>
        <v>0</v>
      </c>
    </row>
    <row r="24" spans="1:46" ht="15.75">
      <c r="A24" s="41" t="s">
        <v>16</v>
      </c>
      <c r="B24" s="41"/>
      <c r="C24" s="42"/>
      <c r="D24" s="43"/>
      <c r="E24" s="44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2"/>
      <c r="AE24" s="42"/>
      <c r="AF24" s="42"/>
      <c r="AG24" s="42"/>
      <c r="AH24" s="42"/>
      <c r="AK24" s="2">
        <f>IF(AK23&gt;0,1,IF(AK23&lt;=0,0))</f>
        <v>0</v>
      </c>
      <c r="AR24" s="24"/>
    </row>
    <row r="25" spans="1:46">
      <c r="A25" s="45" t="s">
        <v>17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</row>
    <row r="26" spans="1:46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</row>
    <row r="27" spans="1:46">
      <c r="A27" s="46" t="s">
        <v>18</v>
      </c>
      <c r="B27" s="47"/>
      <c r="C27" s="48"/>
      <c r="D27" s="49"/>
      <c r="E27" s="49"/>
      <c r="F27" s="43"/>
      <c r="G27" s="42" t="s">
        <v>19</v>
      </c>
      <c r="H27" s="42" t="s">
        <v>19</v>
      </c>
      <c r="I27" s="49"/>
      <c r="J27" s="49"/>
      <c r="K27" s="42"/>
      <c r="L27" s="47"/>
      <c r="M27" s="49"/>
      <c r="N27" s="42"/>
      <c r="O27" s="42"/>
      <c r="P27" s="42"/>
      <c r="Q27" s="42"/>
      <c r="R27" s="42"/>
      <c r="S27" s="42"/>
      <c r="T27" s="42"/>
      <c r="U27" s="42"/>
      <c r="V27" s="49"/>
      <c r="W27" s="50"/>
      <c r="X27" s="51" t="s">
        <v>20</v>
      </c>
      <c r="Y27" s="51"/>
      <c r="Z27" s="51"/>
      <c r="AA27" s="51"/>
      <c r="AB27" s="51"/>
      <c r="AC27" s="51"/>
      <c r="AD27" s="49"/>
      <c r="AE27" s="49"/>
      <c r="AH27" s="49"/>
    </row>
    <row r="28" spans="1:46">
      <c r="A28" s="52" t="s">
        <v>21</v>
      </c>
      <c r="B28" s="54"/>
      <c r="C28" s="55"/>
      <c r="D28" s="54"/>
      <c r="E28" s="54"/>
      <c r="F28" s="54"/>
      <c r="G28" s="54"/>
      <c r="H28" s="54"/>
      <c r="I28" s="56"/>
      <c r="J28" s="54"/>
      <c r="K28" s="57"/>
      <c r="L28" s="54"/>
      <c r="M28" s="54"/>
      <c r="N28" s="57"/>
      <c r="O28" s="57"/>
      <c r="P28" s="57"/>
      <c r="Q28" s="57"/>
      <c r="R28" s="57"/>
      <c r="S28" s="57"/>
      <c r="T28" s="54"/>
      <c r="U28" s="57"/>
      <c r="V28" s="54"/>
      <c r="W28" s="54"/>
      <c r="X28" s="54"/>
      <c r="Y28" s="54"/>
      <c r="Z28" s="54"/>
      <c r="AA28" s="57"/>
      <c r="AB28" s="54"/>
      <c r="AC28" s="54"/>
      <c r="AD28" s="54"/>
      <c r="AE28" s="54"/>
      <c r="AF28" s="54"/>
      <c r="AG28" s="54"/>
      <c r="AH28" s="54"/>
    </row>
    <row r="29" spans="1:46">
      <c r="A29" s="52" t="s">
        <v>22</v>
      </c>
      <c r="B29" s="54"/>
      <c r="C29" s="55"/>
      <c r="D29" s="54"/>
      <c r="E29" s="54"/>
      <c r="F29" s="54"/>
      <c r="G29" s="54"/>
      <c r="H29" s="54"/>
      <c r="I29" s="56"/>
      <c r="J29" s="54"/>
      <c r="K29" s="57"/>
      <c r="L29" s="54"/>
      <c r="M29" s="54"/>
      <c r="N29" s="57"/>
      <c r="O29" s="57"/>
      <c r="P29" s="57"/>
      <c r="Q29" s="57"/>
      <c r="R29" s="57"/>
      <c r="S29" s="57"/>
      <c r="T29" s="54"/>
      <c r="U29" s="57"/>
      <c r="V29" s="54"/>
      <c r="W29" s="54"/>
      <c r="X29" s="54"/>
      <c r="Y29" s="54"/>
      <c r="Z29" s="54"/>
      <c r="AA29" s="57"/>
      <c r="AB29" s="54"/>
      <c r="AC29" s="54"/>
      <c r="AD29" s="54"/>
      <c r="AE29" s="54"/>
      <c r="AF29" s="54"/>
      <c r="AG29" s="54"/>
      <c r="AH29" s="54"/>
    </row>
    <row r="30" spans="1:46">
      <c r="A30" s="52" t="s">
        <v>23</v>
      </c>
      <c r="B30" s="58"/>
      <c r="C30" s="59"/>
      <c r="D30" s="58"/>
      <c r="E30" s="58"/>
      <c r="F30" s="58"/>
      <c r="G30" s="58"/>
      <c r="H30" s="58"/>
      <c r="I30" s="60"/>
      <c r="J30" s="58"/>
      <c r="K30" s="61"/>
      <c r="L30" s="58"/>
      <c r="M30" s="58"/>
      <c r="N30" s="61"/>
      <c r="O30" s="61"/>
      <c r="P30" s="61"/>
      <c r="Q30" s="61"/>
      <c r="R30" s="61"/>
      <c r="S30" s="61"/>
      <c r="T30" s="58"/>
      <c r="U30" s="61"/>
      <c r="V30" s="58"/>
      <c r="W30" s="58"/>
      <c r="X30" s="58"/>
      <c r="Y30" s="58"/>
      <c r="Z30" s="58"/>
      <c r="AA30" s="61"/>
      <c r="AB30" s="58"/>
      <c r="AC30" s="58"/>
      <c r="AD30" s="58"/>
      <c r="AE30" s="58"/>
      <c r="AF30" s="58"/>
      <c r="AG30" s="58"/>
      <c r="AH30" s="58"/>
    </row>
    <row r="31" spans="1:46">
      <c r="A31" s="52"/>
      <c r="B31" s="54"/>
      <c r="C31" s="55"/>
      <c r="D31" s="11">
        <f>D7</f>
        <v>43466</v>
      </c>
      <c r="E31" s="11" t="str">
        <f t="shared" ref="E31:AH31" si="13">IF(D31="","",IF(MONTH(D31+1)=$A$7,D31+1,""))</f>
        <v/>
      </c>
      <c r="F31" s="11" t="str">
        <f t="shared" si="13"/>
        <v/>
      </c>
      <c r="G31" s="11" t="str">
        <f t="shared" si="13"/>
        <v/>
      </c>
      <c r="H31" s="11" t="str">
        <f t="shared" si="13"/>
        <v/>
      </c>
      <c r="I31" s="11" t="str">
        <f t="shared" si="13"/>
        <v/>
      </c>
      <c r="J31" s="11" t="str">
        <f t="shared" si="13"/>
        <v/>
      </c>
      <c r="K31" s="11" t="str">
        <f t="shared" si="13"/>
        <v/>
      </c>
      <c r="L31" s="11" t="str">
        <f t="shared" si="13"/>
        <v/>
      </c>
      <c r="M31" s="11" t="str">
        <f t="shared" si="13"/>
        <v/>
      </c>
      <c r="N31" s="11" t="str">
        <f t="shared" si="13"/>
        <v/>
      </c>
      <c r="O31" s="11" t="str">
        <f t="shared" si="13"/>
        <v/>
      </c>
      <c r="P31" s="11" t="str">
        <f t="shared" si="13"/>
        <v/>
      </c>
      <c r="Q31" s="11" t="str">
        <f t="shared" si="13"/>
        <v/>
      </c>
      <c r="R31" s="11" t="str">
        <f t="shared" si="13"/>
        <v/>
      </c>
      <c r="S31" s="11" t="str">
        <f t="shared" si="13"/>
        <v/>
      </c>
      <c r="T31" s="11" t="str">
        <f t="shared" si="13"/>
        <v/>
      </c>
      <c r="U31" s="11" t="str">
        <f t="shared" si="13"/>
        <v/>
      </c>
      <c r="V31" s="11" t="str">
        <f t="shared" si="13"/>
        <v/>
      </c>
      <c r="W31" s="11" t="str">
        <f t="shared" si="13"/>
        <v/>
      </c>
      <c r="X31" s="11" t="str">
        <f t="shared" si="13"/>
        <v/>
      </c>
      <c r="Y31" s="11" t="str">
        <f t="shared" si="13"/>
        <v/>
      </c>
      <c r="Z31" s="11" t="str">
        <f t="shared" si="13"/>
        <v/>
      </c>
      <c r="AA31" s="11" t="str">
        <f t="shared" si="13"/>
        <v/>
      </c>
      <c r="AB31" s="11" t="str">
        <f t="shared" si="13"/>
        <v/>
      </c>
      <c r="AC31" s="11" t="str">
        <f t="shared" si="13"/>
        <v/>
      </c>
      <c r="AD31" s="11" t="str">
        <f t="shared" si="13"/>
        <v/>
      </c>
      <c r="AE31" s="11" t="str">
        <f t="shared" si="13"/>
        <v/>
      </c>
      <c r="AF31" s="11" t="str">
        <f t="shared" si="13"/>
        <v/>
      </c>
      <c r="AG31" s="11" t="str">
        <f t="shared" si="13"/>
        <v/>
      </c>
      <c r="AH31" s="11" t="str">
        <f t="shared" si="13"/>
        <v/>
      </c>
    </row>
    <row r="32" spans="1:46">
      <c r="A32" s="53"/>
      <c r="B32" s="54"/>
      <c r="C32" s="55"/>
      <c r="D32" s="15">
        <v>1</v>
      </c>
      <c r="E32" s="15" t="str">
        <f t="shared" ref="E32:AH32" si="14">IF(D31="","",IF(MONTH(D31+1)=$A$7,D31+1,""))</f>
        <v/>
      </c>
      <c r="F32" s="15" t="str">
        <f t="shared" si="14"/>
        <v/>
      </c>
      <c r="G32" s="15" t="str">
        <f t="shared" si="14"/>
        <v/>
      </c>
      <c r="H32" s="15" t="str">
        <f t="shared" si="14"/>
        <v/>
      </c>
      <c r="I32" s="15" t="str">
        <f t="shared" si="14"/>
        <v/>
      </c>
      <c r="J32" s="15" t="str">
        <f t="shared" si="14"/>
        <v/>
      </c>
      <c r="K32" s="15" t="str">
        <f t="shared" si="14"/>
        <v/>
      </c>
      <c r="L32" s="15" t="str">
        <f t="shared" si="14"/>
        <v/>
      </c>
      <c r="M32" s="15" t="str">
        <f t="shared" si="14"/>
        <v/>
      </c>
      <c r="N32" s="15" t="str">
        <f t="shared" si="14"/>
        <v/>
      </c>
      <c r="O32" s="15" t="str">
        <f t="shared" si="14"/>
        <v/>
      </c>
      <c r="P32" s="15" t="str">
        <f t="shared" si="14"/>
        <v/>
      </c>
      <c r="Q32" s="15" t="str">
        <f t="shared" si="14"/>
        <v/>
      </c>
      <c r="R32" s="15" t="str">
        <f t="shared" si="14"/>
        <v/>
      </c>
      <c r="S32" s="15" t="str">
        <f t="shared" si="14"/>
        <v/>
      </c>
      <c r="T32" s="15" t="str">
        <f t="shared" si="14"/>
        <v/>
      </c>
      <c r="U32" s="15" t="str">
        <f t="shared" si="14"/>
        <v/>
      </c>
      <c r="V32" s="15" t="str">
        <f t="shared" si="14"/>
        <v/>
      </c>
      <c r="W32" s="15" t="str">
        <f t="shared" si="14"/>
        <v/>
      </c>
      <c r="X32" s="15" t="str">
        <f t="shared" si="14"/>
        <v/>
      </c>
      <c r="Y32" s="15" t="str">
        <f t="shared" si="14"/>
        <v/>
      </c>
      <c r="Z32" s="15" t="str">
        <f t="shared" si="14"/>
        <v/>
      </c>
      <c r="AA32" s="15" t="str">
        <f t="shared" si="14"/>
        <v/>
      </c>
      <c r="AB32" s="15" t="str">
        <f t="shared" si="14"/>
        <v/>
      </c>
      <c r="AC32" s="15" t="str">
        <f t="shared" si="14"/>
        <v/>
      </c>
      <c r="AD32" s="15" t="str">
        <f t="shared" si="14"/>
        <v/>
      </c>
      <c r="AE32" s="15" t="str">
        <f t="shared" si="14"/>
        <v/>
      </c>
      <c r="AF32" s="15" t="str">
        <f t="shared" si="14"/>
        <v/>
      </c>
      <c r="AG32" s="15" t="str">
        <f t="shared" si="14"/>
        <v/>
      </c>
      <c r="AH32" s="15" t="str">
        <f t="shared" si="14"/>
        <v/>
      </c>
    </row>
    <row r="33" spans="1:34">
      <c r="A33" s="54"/>
      <c r="B33" s="62" t="s">
        <v>24</v>
      </c>
      <c r="C33" s="63">
        <f>SUM(D33:AH33)</f>
        <v>31</v>
      </c>
      <c r="D33" s="64">
        <f>1-(D34+D35)</f>
        <v>1</v>
      </c>
      <c r="E33" s="64">
        <f t="shared" ref="E33:AH33" si="15">1-(E34+E35)</f>
        <v>1</v>
      </c>
      <c r="F33" s="64">
        <f t="shared" si="15"/>
        <v>1</v>
      </c>
      <c r="G33" s="64">
        <f t="shared" si="15"/>
        <v>1</v>
      </c>
      <c r="H33" s="64">
        <f t="shared" si="15"/>
        <v>1</v>
      </c>
      <c r="I33" s="64">
        <f t="shared" si="15"/>
        <v>1</v>
      </c>
      <c r="J33" s="64">
        <f t="shared" si="15"/>
        <v>1</v>
      </c>
      <c r="K33" s="64">
        <f t="shared" si="15"/>
        <v>1</v>
      </c>
      <c r="L33" s="64">
        <f t="shared" si="15"/>
        <v>1</v>
      </c>
      <c r="M33" s="64">
        <f t="shared" si="15"/>
        <v>1</v>
      </c>
      <c r="N33" s="64">
        <f t="shared" si="15"/>
        <v>1</v>
      </c>
      <c r="O33" s="64">
        <f t="shared" si="15"/>
        <v>1</v>
      </c>
      <c r="P33" s="64">
        <f t="shared" si="15"/>
        <v>1</v>
      </c>
      <c r="Q33" s="64">
        <f t="shared" si="15"/>
        <v>1</v>
      </c>
      <c r="R33" s="64">
        <f t="shared" si="15"/>
        <v>1</v>
      </c>
      <c r="S33" s="64">
        <f t="shared" si="15"/>
        <v>1</v>
      </c>
      <c r="T33" s="64">
        <f t="shared" si="15"/>
        <v>1</v>
      </c>
      <c r="U33" s="64">
        <f t="shared" si="15"/>
        <v>1</v>
      </c>
      <c r="V33" s="64">
        <f t="shared" si="15"/>
        <v>1</v>
      </c>
      <c r="W33" s="64">
        <f t="shared" si="15"/>
        <v>1</v>
      </c>
      <c r="X33" s="64">
        <f t="shared" si="15"/>
        <v>1</v>
      </c>
      <c r="Y33" s="64">
        <f t="shared" si="15"/>
        <v>1</v>
      </c>
      <c r="Z33" s="64">
        <f t="shared" si="15"/>
        <v>1</v>
      </c>
      <c r="AA33" s="64">
        <f t="shared" si="15"/>
        <v>1</v>
      </c>
      <c r="AB33" s="64">
        <f t="shared" si="15"/>
        <v>1</v>
      </c>
      <c r="AC33" s="64">
        <f t="shared" si="15"/>
        <v>1</v>
      </c>
      <c r="AD33" s="64">
        <f t="shared" si="15"/>
        <v>1</v>
      </c>
      <c r="AE33" s="64">
        <f t="shared" si="15"/>
        <v>1</v>
      </c>
      <c r="AF33" s="64">
        <f t="shared" si="15"/>
        <v>1</v>
      </c>
      <c r="AG33" s="64">
        <f t="shared" si="15"/>
        <v>1</v>
      </c>
      <c r="AH33" s="64">
        <f t="shared" si="15"/>
        <v>1</v>
      </c>
    </row>
    <row r="34" spans="1:34">
      <c r="A34" s="54"/>
      <c r="B34" s="62" t="s">
        <v>25</v>
      </c>
      <c r="C34" s="63">
        <f>SUM(D34:AH34)</f>
        <v>0</v>
      </c>
      <c r="D34" s="65">
        <f>COUNTIF(D9:D23,"P")+COUNTIF(D9:D23,"PX")+COUNTIF(D9:D23,"½P")+COUNTIF(D9:D23,"AR")</f>
        <v>0</v>
      </c>
      <c r="E34" s="65">
        <f t="shared" ref="E34:AH34" si="16">COUNTIF(E9:E23,"P")+COUNTIF(E9:E23,"PX") +COUNTIF(E9:E23,"½P")</f>
        <v>0</v>
      </c>
      <c r="F34" s="65">
        <f t="shared" si="16"/>
        <v>0</v>
      </c>
      <c r="G34" s="65">
        <f t="shared" si="16"/>
        <v>0</v>
      </c>
      <c r="H34" s="65">
        <f t="shared" si="16"/>
        <v>0</v>
      </c>
      <c r="I34" s="65">
        <f t="shared" si="16"/>
        <v>0</v>
      </c>
      <c r="J34" s="65">
        <f t="shared" si="16"/>
        <v>0</v>
      </c>
      <c r="K34" s="65">
        <f t="shared" si="16"/>
        <v>0</v>
      </c>
      <c r="L34" s="65">
        <f t="shared" si="16"/>
        <v>0</v>
      </c>
      <c r="M34" s="65">
        <f t="shared" si="16"/>
        <v>0</v>
      </c>
      <c r="N34" s="65">
        <f t="shared" si="16"/>
        <v>0</v>
      </c>
      <c r="O34" s="65">
        <f t="shared" si="16"/>
        <v>0</v>
      </c>
      <c r="P34" s="65">
        <f t="shared" si="16"/>
        <v>0</v>
      </c>
      <c r="Q34" s="65">
        <f t="shared" si="16"/>
        <v>0</v>
      </c>
      <c r="R34" s="65">
        <f t="shared" si="16"/>
        <v>0</v>
      </c>
      <c r="S34" s="65">
        <f t="shared" si="16"/>
        <v>0</v>
      </c>
      <c r="T34" s="65">
        <f t="shared" si="16"/>
        <v>0</v>
      </c>
      <c r="U34" s="65">
        <f t="shared" si="16"/>
        <v>0</v>
      </c>
      <c r="V34" s="65">
        <f t="shared" si="16"/>
        <v>0</v>
      </c>
      <c r="W34" s="65">
        <f t="shared" si="16"/>
        <v>0</v>
      </c>
      <c r="X34" s="65">
        <f t="shared" si="16"/>
        <v>0</v>
      </c>
      <c r="Y34" s="65">
        <f t="shared" si="16"/>
        <v>0</v>
      </c>
      <c r="Z34" s="65">
        <f t="shared" si="16"/>
        <v>0</v>
      </c>
      <c r="AA34" s="65">
        <f t="shared" si="16"/>
        <v>0</v>
      </c>
      <c r="AB34" s="65">
        <f t="shared" si="16"/>
        <v>0</v>
      </c>
      <c r="AC34" s="65">
        <f t="shared" si="16"/>
        <v>0</v>
      </c>
      <c r="AD34" s="65">
        <f t="shared" si="16"/>
        <v>0</v>
      </c>
      <c r="AE34" s="65">
        <f t="shared" si="16"/>
        <v>0</v>
      </c>
      <c r="AF34" s="65">
        <f t="shared" si="16"/>
        <v>0</v>
      </c>
      <c r="AG34" s="65">
        <f t="shared" si="16"/>
        <v>0</v>
      </c>
      <c r="AH34" s="65">
        <f t="shared" si="16"/>
        <v>0</v>
      </c>
    </row>
    <row r="35" spans="1:34">
      <c r="A35" s="54"/>
      <c r="B35" s="62" t="s">
        <v>26</v>
      </c>
      <c r="C35" s="63">
        <f>SUM(D35:AH35)</f>
        <v>0</v>
      </c>
      <c r="D35" s="65">
        <f t="shared" ref="D35:AH35" si="17">COUNTIF(D9:D23,"X")+COUNTIF(D9:D23,"PX")+COUNTIF(D9:D23,"AX")+COUNTIF(D9:D23,"XX")+COUNTIF(D9:D23,"½X")</f>
        <v>0</v>
      </c>
      <c r="E35" s="65">
        <f t="shared" si="17"/>
        <v>0</v>
      </c>
      <c r="F35" s="65">
        <f t="shared" si="17"/>
        <v>0</v>
      </c>
      <c r="G35" s="65">
        <f t="shared" si="17"/>
        <v>0</v>
      </c>
      <c r="H35" s="65">
        <f t="shared" si="17"/>
        <v>0</v>
      </c>
      <c r="I35" s="65">
        <f t="shared" si="17"/>
        <v>0</v>
      </c>
      <c r="J35" s="65">
        <f t="shared" si="17"/>
        <v>0</v>
      </c>
      <c r="K35" s="65">
        <f t="shared" si="17"/>
        <v>0</v>
      </c>
      <c r="L35" s="65">
        <f t="shared" si="17"/>
        <v>0</v>
      </c>
      <c r="M35" s="65">
        <f t="shared" si="17"/>
        <v>0</v>
      </c>
      <c r="N35" s="65">
        <f t="shared" si="17"/>
        <v>0</v>
      </c>
      <c r="O35" s="65">
        <f t="shared" si="17"/>
        <v>0</v>
      </c>
      <c r="P35" s="65">
        <f t="shared" si="17"/>
        <v>0</v>
      </c>
      <c r="Q35" s="65">
        <f t="shared" si="17"/>
        <v>0</v>
      </c>
      <c r="R35" s="65">
        <f t="shared" si="17"/>
        <v>0</v>
      </c>
      <c r="S35" s="65">
        <f t="shared" si="17"/>
        <v>0</v>
      </c>
      <c r="T35" s="65">
        <f t="shared" si="17"/>
        <v>0</v>
      </c>
      <c r="U35" s="65">
        <f t="shared" si="17"/>
        <v>0</v>
      </c>
      <c r="V35" s="65">
        <f t="shared" si="17"/>
        <v>0</v>
      </c>
      <c r="W35" s="65">
        <f t="shared" si="17"/>
        <v>0</v>
      </c>
      <c r="X35" s="65">
        <f t="shared" si="17"/>
        <v>0</v>
      </c>
      <c r="Y35" s="65">
        <f t="shared" si="17"/>
        <v>0</v>
      </c>
      <c r="Z35" s="65">
        <f t="shared" si="17"/>
        <v>0</v>
      </c>
      <c r="AA35" s="65">
        <f t="shared" si="17"/>
        <v>0</v>
      </c>
      <c r="AB35" s="65">
        <f t="shared" si="17"/>
        <v>0</v>
      </c>
      <c r="AC35" s="65">
        <f t="shared" si="17"/>
        <v>0</v>
      </c>
      <c r="AD35" s="65">
        <f t="shared" si="17"/>
        <v>0</v>
      </c>
      <c r="AE35" s="65">
        <f t="shared" si="17"/>
        <v>0</v>
      </c>
      <c r="AF35" s="65">
        <f t="shared" si="17"/>
        <v>0</v>
      </c>
      <c r="AG35" s="65">
        <f t="shared" si="17"/>
        <v>0</v>
      </c>
      <c r="AH35" s="65">
        <f t="shared" si="17"/>
        <v>0</v>
      </c>
    </row>
    <row r="36" spans="1:34" ht="15.75">
      <c r="B36" s="66" t="s">
        <v>27</v>
      </c>
      <c r="C36" s="66"/>
      <c r="D36" s="2">
        <f ca="1">INDEX(D34:AH34,1,DAY(TODAY()))</f>
        <v>0</v>
      </c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</row>
    <row r="37" spans="1:34">
      <c r="B37" s="68" t="s">
        <v>28</v>
      </c>
      <c r="C37" s="68"/>
      <c r="D37" s="2">
        <f ca="1">INDEX(D33:AH33,1,DAY(TODAY()))</f>
        <v>1</v>
      </c>
    </row>
    <row r="38" spans="1:34">
      <c r="D38" s="2">
        <f>COUNTIF(A9:A19,"&gt;&lt;")</f>
        <v>3</v>
      </c>
    </row>
  </sheetData>
  <mergeCells count="10">
    <mergeCell ref="A26:AH26"/>
    <mergeCell ref="X27:AC27"/>
    <mergeCell ref="B36:C36"/>
    <mergeCell ref="B37:C37"/>
    <mergeCell ref="D5:AH5"/>
    <mergeCell ref="D6:L6"/>
    <mergeCell ref="M6:U6"/>
    <mergeCell ref="V6:AD6"/>
    <mergeCell ref="AE6:AH6"/>
    <mergeCell ref="A25:AH25"/>
  </mergeCells>
  <conditionalFormatting sqref="D7:AH8">
    <cfRule type="timePeriod" dxfId="1" priority="1" stopIfTrue="1" timePeriod="today">
      <formula>FLOOR(D7,1)=TODAY()</formula>
    </cfRule>
    <cfRule type="expression" dxfId="0" priority="2" stopIfTrue="1">
      <formula>WEEKDAY(D$7,1)&gt;5</formula>
    </cfRule>
  </conditionalFormatting>
  <dataValidations count="2">
    <dataValidation type="list" allowBlank="1" showInputMessage="1" showErrorMessage="1" sqref="C9:C19">
      <formula1>"SEM, JOUR, NUIT, 24/48,24/72,J/N/48, =,"</formula1>
    </dataValidation>
    <dataValidation type="list" allowBlank="1" showInputMessage="1" showErrorMessage="1" sqref="B9:B19">
      <formula1>"COOR, C/S, C/G, APS, M/C, HOT, =,"</formula1>
    </dataValidation>
  </dataValidations>
  <hyperlinks>
    <hyperlink ref="A28" location="' J-SUP'!A1" display="TOBAL SEGHIR TAREK"/>
  </hyperlinks>
  <pageMargins left="0.70866141732283472" right="0.70866141732283472" top="0.74803149606299213" bottom="0.74803149606299213" header="0.31496062992125984" footer="0.31496062992125984"/>
  <pageSetup paperSize="9" scale="70" orientation="landscape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8" sqref="C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</vt:lpstr>
      <vt:lpstr>FEV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SIDALI</cp:lastModifiedBy>
  <dcterms:created xsi:type="dcterms:W3CDTF">2018-12-22T20:20:38Z</dcterms:created>
  <dcterms:modified xsi:type="dcterms:W3CDTF">2018-12-22T20:35:41Z</dcterms:modified>
</cp:coreProperties>
</file>