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lakhdar\Desktop\"/>
    </mc:Choice>
  </mc:AlternateContent>
  <xr:revisionPtr revIDLastSave="0" documentId="13_ncr:1_{1ED836FE-8AAC-48AC-9F89-DCD6D6B99CC4}" xr6:coauthVersionLast="40" xr6:coauthVersionMax="40" xr10:uidLastSave="{00000000-0000-0000-0000-000000000000}"/>
  <bookViews>
    <workbookView xWindow="0" yWindow="0" windowWidth="24000" windowHeight="9510" xr2:uid="{45CE178A-3896-427C-8EA3-2F8E29449C18}"/>
  </bookViews>
  <sheets>
    <sheet name="Donnée source " sheetId="1" r:id="rId1"/>
    <sheet name="TOTAL Denis" sheetId="3" r:id="rId2"/>
    <sheet name="TOTAL Philippe" sheetId="4" r:id="rId3"/>
    <sheet name="TOTAL jean " sheetId="5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5" i="1" l="1"/>
  <c r="O34" i="1"/>
  <c r="O37" i="1" s="1"/>
  <c r="O33" i="1"/>
  <c r="O32" i="1"/>
  <c r="E31" i="1"/>
  <c r="E30" i="1"/>
  <c r="J32" i="1"/>
  <c r="J29" i="1"/>
  <c r="J26" i="1"/>
  <c r="J31" i="1"/>
  <c r="J30" i="1"/>
  <c r="H30" i="1"/>
  <c r="H31" i="1"/>
  <c r="N30" i="1"/>
  <c r="N31" i="1"/>
  <c r="N29" i="1"/>
  <c r="N28" i="1"/>
  <c r="N27" i="1"/>
  <c r="E28" i="1"/>
  <c r="O23" i="1" s="1"/>
  <c r="E27" i="1"/>
  <c r="N25" i="1"/>
  <c r="O22" i="1"/>
  <c r="O21" i="1"/>
  <c r="O25" i="1" s="1"/>
  <c r="O20" i="1"/>
  <c r="H28" i="1"/>
  <c r="J28" i="1" s="1"/>
  <c r="H27" i="1"/>
  <c r="J27" i="1" s="1"/>
  <c r="N19" i="1"/>
  <c r="N18" i="1"/>
  <c r="N17" i="1"/>
  <c r="N16" i="1"/>
  <c r="N15" i="1"/>
  <c r="O13" i="1"/>
  <c r="N13" i="1"/>
  <c r="O12" i="1"/>
  <c r="O11" i="1"/>
  <c r="O10" i="1"/>
  <c r="O9" i="1"/>
  <c r="N5" i="1"/>
  <c r="N6" i="1"/>
  <c r="N7" i="1"/>
  <c r="N8" i="1"/>
  <c r="N4" i="1"/>
  <c r="E25" i="1"/>
  <c r="J25" i="1"/>
  <c r="E24" i="1"/>
  <c r="J24" i="1"/>
  <c r="H25" i="1"/>
  <c r="H24" i="1"/>
  <c r="H22" i="1"/>
  <c r="F22" i="1"/>
  <c r="H21" i="1"/>
  <c r="N37" i="1" l="1"/>
</calcChain>
</file>

<file path=xl/sharedStrings.xml><?xml version="1.0" encoding="utf-8"?>
<sst xmlns="http://schemas.openxmlformats.org/spreadsheetml/2006/main" count="106" uniqueCount="30">
  <si>
    <t>Numéro</t>
  </si>
  <si>
    <t>Libellé</t>
  </si>
  <si>
    <t>TVA</t>
  </si>
  <si>
    <t>QT</t>
  </si>
  <si>
    <t>Remises TTC</t>
  </si>
  <si>
    <t>CA TTC</t>
  </si>
  <si>
    <t>Offerts TTC</t>
  </si>
  <si>
    <t>HT</t>
  </si>
  <si>
    <t>REGLEMENTS :</t>
  </si>
  <si>
    <t>Espèces</t>
  </si>
  <si>
    <t>Carte Bleue</t>
  </si>
  <si>
    <t>Tickets Resto</t>
  </si>
  <si>
    <t>Cheque</t>
  </si>
  <si>
    <t xml:space="preserve">Autre 1 </t>
  </si>
  <si>
    <t xml:space="preserve">Autre 2 </t>
  </si>
  <si>
    <t>TOTAL Denis</t>
  </si>
  <si>
    <t>TOTAL Philippe</t>
  </si>
  <si>
    <t xml:space="preserve">TOTAL jean </t>
  </si>
  <si>
    <t>TAXES :</t>
  </si>
  <si>
    <t>TVA 20%</t>
  </si>
  <si>
    <t>TVA 10%</t>
  </si>
  <si>
    <t xml:space="preserve">TOTAL </t>
  </si>
  <si>
    <t xml:space="preserve">REPARTITION DU CA EN FONCTION DES TAXE </t>
  </si>
  <si>
    <t>REPARTITION EN FONCTION DES MODE DE PAIEMENT</t>
  </si>
  <si>
    <t xml:space="preserve">OBJECTIF </t>
  </si>
  <si>
    <t xml:space="preserve">ca 20% </t>
  </si>
  <si>
    <t xml:space="preserve">ca 10% </t>
  </si>
  <si>
    <t xml:space="preserve">TVA 20% </t>
  </si>
  <si>
    <t xml:space="preserve">TVA 10% </t>
  </si>
  <si>
    <t xml:space="preserve">Plage de compte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</si>
</sst>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0"/>
      <color rgb="FF00B050"/>
      <name val="Arial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Fill="1"/>
    <xf numFmtId="0" fontId="2" fillId="0" borderId="0" xfId="0" applyFont="1" applyFill="1"/>
    <xf numFmtId="0" fontId="2" fillId="0" borderId="0" xfId="0" applyFont="1"/>
    <xf numFmtId="4" fontId="2" fillId="0" borderId="0" xfId="0" applyNumberFormat="1" applyFont="1"/>
    <xf numFmtId="4" fontId="0" fillId="0" borderId="0" xfId="0" applyNumberFormat="1"/>
    <xf numFmtId="4" fontId="2" fillId="0" borderId="0" xfId="0" applyNumberFormat="1" applyFont="1" applyFill="1"/>
    <xf numFmtId="4" fontId="2" fillId="2" borderId="0" xfId="0" applyNumberFormat="1" applyFont="1" applyFill="1"/>
    <xf numFmtId="4" fontId="1" fillId="2" borderId="0" xfId="0" applyNumberFormat="1" applyFont="1" applyFill="1" applyAlignment="1">
      <alignment vertical="center"/>
    </xf>
    <xf numFmtId="4" fontId="2" fillId="2" borderId="0" xfId="0" applyNumberFormat="1" applyFont="1" applyFill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vertical="center"/>
    </xf>
    <xf numFmtId="4" fontId="2" fillId="2" borderId="2" xfId="0" applyNumberFormat="1" applyFont="1" applyFill="1" applyBorder="1"/>
    <xf numFmtId="4" fontId="2" fillId="2" borderId="2" xfId="0" applyNumberFormat="1" applyFont="1" applyFill="1" applyBorder="1" applyAlignment="1">
      <alignment horizontal="left" vertical="center"/>
    </xf>
    <xf numFmtId="4" fontId="2" fillId="2" borderId="3" xfId="0" applyNumberFormat="1" applyFont="1" applyFill="1" applyBorder="1"/>
    <xf numFmtId="0" fontId="2" fillId="0" borderId="4" xfId="0" applyFont="1" applyBorder="1" applyAlignment="1">
      <alignment horizontal="center" vertical="center" wrapText="1"/>
    </xf>
    <xf numFmtId="4" fontId="1" fillId="2" borderId="0" xfId="0" applyNumberFormat="1" applyFont="1" applyFill="1" applyBorder="1" applyAlignment="1">
      <alignment vertical="center"/>
    </xf>
    <xf numFmtId="4" fontId="2" fillId="2" borderId="0" xfId="0" applyNumberFormat="1" applyFont="1" applyFill="1" applyBorder="1" applyAlignment="1">
      <alignment horizontal="right" vertical="center"/>
    </xf>
    <xf numFmtId="4" fontId="2" fillId="2" borderId="0" xfId="0" applyNumberFormat="1" applyFont="1" applyFill="1" applyBorder="1" applyAlignment="1">
      <alignment horizontal="left" vertical="center"/>
    </xf>
    <xf numFmtId="4" fontId="2" fillId="2" borderId="0" xfId="0" applyNumberFormat="1" applyFont="1" applyFill="1" applyBorder="1"/>
    <xf numFmtId="4" fontId="2" fillId="2" borderId="0" xfId="0" applyNumberFormat="1" applyFont="1" applyFill="1" applyBorder="1" applyAlignment="1">
      <alignment vertical="center"/>
    </xf>
    <xf numFmtId="4" fontId="2" fillId="2" borderId="5" xfId="0" applyNumberFormat="1" applyFont="1" applyFill="1" applyBorder="1"/>
    <xf numFmtId="4" fontId="3" fillId="2" borderId="0" xfId="0" applyNumberFormat="1" applyFont="1" applyFill="1" applyBorder="1" applyAlignment="1">
      <alignment horizontal="left" vertical="center"/>
    </xf>
    <xf numFmtId="4" fontId="1" fillId="2" borderId="0" xfId="0" applyNumberFormat="1" applyFont="1" applyFill="1" applyBorder="1" applyAlignment="1">
      <alignment horizontal="right" vertical="center"/>
    </xf>
    <xf numFmtId="0" fontId="2" fillId="0" borderId="6" xfId="0" applyFont="1" applyBorder="1" applyAlignment="1">
      <alignment horizontal="center" vertical="center" wrapText="1"/>
    </xf>
    <xf numFmtId="4" fontId="1" fillId="2" borderId="7" xfId="0" applyNumberFormat="1" applyFont="1" applyFill="1" applyBorder="1" applyAlignment="1">
      <alignment vertical="center"/>
    </xf>
    <xf numFmtId="4" fontId="0" fillId="2" borderId="7" xfId="0" applyNumberFormat="1" applyFill="1" applyBorder="1"/>
    <xf numFmtId="4" fontId="3" fillId="2" borderId="7" xfId="0" applyNumberFormat="1" applyFont="1" applyFill="1" applyBorder="1" applyAlignment="1">
      <alignment horizontal="left" vertical="center"/>
    </xf>
    <xf numFmtId="4" fontId="1" fillId="2" borderId="7" xfId="0" applyNumberFormat="1" applyFont="1" applyFill="1" applyBorder="1" applyAlignment="1">
      <alignment horizontal="right" vertical="center"/>
    </xf>
    <xf numFmtId="4" fontId="2" fillId="2" borderId="7" xfId="0" applyNumberFormat="1" applyFont="1" applyFill="1" applyBorder="1"/>
    <xf numFmtId="4" fontId="0" fillId="2" borderId="8" xfId="0" applyNumberFormat="1" applyFill="1" applyBorder="1"/>
    <xf numFmtId="4" fontId="0" fillId="2" borderId="2" xfId="0" applyNumberFormat="1" applyFill="1" applyBorder="1"/>
    <xf numFmtId="4" fontId="0" fillId="2" borderId="2" xfId="0" applyNumberFormat="1" applyFill="1" applyBorder="1" applyAlignment="1">
      <alignment horizontal="left" vertical="center"/>
    </xf>
    <xf numFmtId="4" fontId="0" fillId="2" borderId="3" xfId="0" applyNumberFormat="1" applyFill="1" applyBorder="1"/>
    <xf numFmtId="4" fontId="0" fillId="2" borderId="0" xfId="0" applyNumberFormat="1" applyFill="1" applyBorder="1" applyAlignment="1">
      <alignment horizontal="right" vertical="center"/>
    </xf>
    <xf numFmtId="4" fontId="0" fillId="2" borderId="0" xfId="0" applyNumberFormat="1" applyFill="1" applyBorder="1" applyAlignment="1">
      <alignment horizontal="left" vertical="center"/>
    </xf>
    <xf numFmtId="4" fontId="0" fillId="2" borderId="0" xfId="0" applyNumberFormat="1" applyFill="1" applyBorder="1" applyAlignment="1">
      <alignment vertical="center"/>
    </xf>
    <xf numFmtId="4" fontId="0" fillId="2" borderId="0" xfId="0" applyNumberFormat="1" applyFill="1" applyBorder="1"/>
    <xf numFmtId="4" fontId="0" fillId="2" borderId="5" xfId="0" applyNumberFormat="1" applyFill="1" applyBorder="1" applyAlignment="1">
      <alignment vertical="center"/>
    </xf>
    <xf numFmtId="4" fontId="4" fillId="2" borderId="0" xfId="0" applyNumberFormat="1" applyFont="1" applyFill="1" applyBorder="1"/>
    <xf numFmtId="4" fontId="1" fillId="2" borderId="5" xfId="0" applyNumberFormat="1" applyFont="1" applyFill="1" applyBorder="1" applyAlignment="1">
      <alignment vertical="center"/>
    </xf>
    <xf numFmtId="4" fontId="4" fillId="2" borderId="7" xfId="0" applyNumberFormat="1" applyFont="1" applyFill="1" applyBorder="1"/>
    <xf numFmtId="4" fontId="1" fillId="2" borderId="8" xfId="0" applyNumberFormat="1" applyFont="1" applyFill="1" applyBorder="1" applyAlignment="1">
      <alignment vertical="center"/>
    </xf>
    <xf numFmtId="0" fontId="2" fillId="3" borderId="0" xfId="0" applyFont="1" applyFill="1"/>
    <xf numFmtId="4" fontId="2" fillId="3" borderId="0" xfId="0" applyNumberFormat="1" applyFont="1" applyFill="1"/>
    <xf numFmtId="0" fontId="4" fillId="3" borderId="0" xfId="0" applyFont="1" applyFill="1" applyAlignment="1">
      <alignment horizontal="center"/>
    </xf>
    <xf numFmtId="0" fontId="2" fillId="0" borderId="9" xfId="0" applyFont="1" applyBorder="1"/>
    <xf numFmtId="0" fontId="2" fillId="0" borderId="9" xfId="0" applyFont="1" applyFill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4F4B9-9618-481B-9244-14FCE5B5A985}">
  <dimension ref="A1:O44"/>
  <sheetViews>
    <sheetView tabSelected="1" workbookViewId="0">
      <selection activeCell="L27" sqref="L27:O35"/>
    </sheetView>
  </sheetViews>
  <sheetFormatPr baseColWidth="10" defaultRowHeight="15" x14ac:dyDescent="0.25"/>
  <cols>
    <col min="1" max="1" width="15.7109375" style="3" customWidth="1"/>
    <col min="2" max="2" width="5.5703125" style="2" bestFit="1" customWidth="1"/>
    <col min="3" max="3" width="8.28515625" style="3" bestFit="1" customWidth="1"/>
    <col min="4" max="4" width="23.28515625" style="3" bestFit="1" customWidth="1"/>
    <col min="5" max="5" width="8" style="3" bestFit="1" customWidth="1"/>
    <col min="6" max="6" width="9.42578125" style="4" bestFit="1" customWidth="1"/>
    <col min="7" max="7" width="12.7109375" style="4" bestFit="1" customWidth="1"/>
    <col min="8" max="8" width="10.28515625" style="4" bestFit="1" customWidth="1"/>
    <col min="9" max="9" width="11" style="3" bestFit="1" customWidth="1"/>
    <col min="10" max="10" width="9.140625" style="3" bestFit="1" customWidth="1"/>
    <col min="11" max="12" width="11.42578125" style="3"/>
    <col min="13" max="13" width="14.42578125" style="3" bestFit="1" customWidth="1"/>
    <col min="14" max="16384" width="11.42578125" style="3"/>
  </cols>
  <sheetData>
    <row r="1" spans="1:15" x14ac:dyDescent="0.25">
      <c r="B1" s="9"/>
      <c r="C1" s="9"/>
      <c r="D1" s="9"/>
      <c r="E1" s="9"/>
      <c r="F1" s="9"/>
      <c r="G1" s="9"/>
      <c r="H1" s="9"/>
      <c r="I1" s="9"/>
      <c r="J1" s="9"/>
      <c r="L1" s="45" t="s">
        <v>24</v>
      </c>
      <c r="M1" s="45"/>
      <c r="N1" s="45"/>
      <c r="O1" s="45"/>
    </row>
    <row r="2" spans="1:15" s="2" customFormat="1" ht="15.75" thickBot="1" x14ac:dyDescent="0.3">
      <c r="B2" s="7"/>
      <c r="C2" s="8" t="s">
        <v>0</v>
      </c>
      <c r="D2" s="8" t="s">
        <v>1</v>
      </c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L2" s="45"/>
      <c r="M2" s="45"/>
      <c r="N2" s="45"/>
      <c r="O2" s="45"/>
    </row>
    <row r="3" spans="1:15" x14ac:dyDescent="0.25">
      <c r="A3" s="10" t="s">
        <v>23</v>
      </c>
      <c r="B3" s="11">
        <v>1</v>
      </c>
      <c r="C3" s="12"/>
      <c r="D3" s="13" t="s">
        <v>8</v>
      </c>
      <c r="E3" s="12"/>
      <c r="F3" s="12"/>
      <c r="G3" s="12"/>
      <c r="H3" s="12"/>
      <c r="I3" s="12"/>
      <c r="J3" s="14"/>
      <c r="L3" s="43"/>
      <c r="M3" s="43"/>
      <c r="N3" s="43"/>
      <c r="O3" s="43"/>
    </row>
    <row r="4" spans="1:15" x14ac:dyDescent="0.25">
      <c r="A4" s="15"/>
      <c r="B4" s="16">
        <v>2</v>
      </c>
      <c r="C4" s="17">
        <v>1</v>
      </c>
      <c r="D4" s="18" t="s">
        <v>9</v>
      </c>
      <c r="E4" s="19"/>
      <c r="F4" s="17">
        <v>1410</v>
      </c>
      <c r="G4" s="19"/>
      <c r="H4" s="20">
        <v>15300</v>
      </c>
      <c r="I4" s="19"/>
      <c r="J4" s="21"/>
      <c r="L4" s="43">
        <v>511200</v>
      </c>
      <c r="M4" s="43" t="s">
        <v>15</v>
      </c>
      <c r="N4" s="44">
        <f>+H4</f>
        <v>15300</v>
      </c>
      <c r="O4" s="43"/>
    </row>
    <row r="5" spans="1:15" x14ac:dyDescent="0.25">
      <c r="A5" s="15"/>
      <c r="B5" s="16">
        <v>3</v>
      </c>
      <c r="C5" s="17">
        <v>2</v>
      </c>
      <c r="D5" s="18" t="s">
        <v>10</v>
      </c>
      <c r="E5" s="19"/>
      <c r="F5" s="17">
        <v>1585</v>
      </c>
      <c r="G5" s="19"/>
      <c r="H5" s="20">
        <v>1533</v>
      </c>
      <c r="I5" s="19"/>
      <c r="J5" s="21"/>
      <c r="L5" s="43">
        <v>511300</v>
      </c>
      <c r="M5" s="43" t="s">
        <v>15</v>
      </c>
      <c r="N5" s="44">
        <f t="shared" ref="N5:N10" si="0">+H5</f>
        <v>1533</v>
      </c>
      <c r="O5" s="43"/>
    </row>
    <row r="6" spans="1:15" x14ac:dyDescent="0.25">
      <c r="A6" s="15"/>
      <c r="B6" s="16">
        <v>4</v>
      </c>
      <c r="C6" s="17">
        <v>4</v>
      </c>
      <c r="D6" s="18" t="s">
        <v>11</v>
      </c>
      <c r="E6" s="19"/>
      <c r="F6" s="17">
        <v>375</v>
      </c>
      <c r="G6" s="19"/>
      <c r="H6" s="20">
        <v>1533</v>
      </c>
      <c r="I6" s="19"/>
      <c r="J6" s="21"/>
      <c r="L6" s="43">
        <v>511400</v>
      </c>
      <c r="M6" s="43" t="s">
        <v>15</v>
      </c>
      <c r="N6" s="44">
        <f t="shared" si="0"/>
        <v>1533</v>
      </c>
      <c r="O6" s="43"/>
    </row>
    <row r="7" spans="1:15" x14ac:dyDescent="0.25">
      <c r="A7" s="15"/>
      <c r="B7" s="16">
        <v>5</v>
      </c>
      <c r="C7" s="17">
        <v>7</v>
      </c>
      <c r="D7" s="18" t="s">
        <v>13</v>
      </c>
      <c r="E7" s="19"/>
      <c r="F7" s="17">
        <v>9</v>
      </c>
      <c r="G7" s="19"/>
      <c r="H7" s="20">
        <v>789</v>
      </c>
      <c r="I7" s="19"/>
      <c r="J7" s="21"/>
      <c r="L7" s="43">
        <v>511500</v>
      </c>
      <c r="M7" s="43" t="s">
        <v>15</v>
      </c>
      <c r="N7" s="44">
        <f t="shared" si="0"/>
        <v>789</v>
      </c>
      <c r="O7" s="43"/>
    </row>
    <row r="8" spans="1:15" x14ac:dyDescent="0.25">
      <c r="A8" s="15"/>
      <c r="B8" s="16">
        <v>6</v>
      </c>
      <c r="C8" s="17">
        <v>8</v>
      </c>
      <c r="D8" s="18" t="s">
        <v>14</v>
      </c>
      <c r="E8" s="19"/>
      <c r="F8" s="17">
        <v>7</v>
      </c>
      <c r="G8" s="19"/>
      <c r="H8" s="20">
        <v>385</v>
      </c>
      <c r="I8" s="19"/>
      <c r="J8" s="21"/>
      <c r="L8" s="43">
        <v>511600</v>
      </c>
      <c r="M8" s="43" t="s">
        <v>15</v>
      </c>
      <c r="N8" s="44">
        <f t="shared" si="0"/>
        <v>385</v>
      </c>
      <c r="O8" s="43"/>
    </row>
    <row r="9" spans="1:15" x14ac:dyDescent="0.25">
      <c r="A9" s="15"/>
      <c r="B9" s="16">
        <v>7</v>
      </c>
      <c r="C9" s="19"/>
      <c r="D9" s="22" t="s">
        <v>15</v>
      </c>
      <c r="E9" s="19"/>
      <c r="F9" s="23">
        <v>3386</v>
      </c>
      <c r="G9" s="19"/>
      <c r="H9" s="16">
        <v>19540</v>
      </c>
      <c r="I9" s="19"/>
      <c r="J9" s="21"/>
      <c r="L9" s="43">
        <v>707100</v>
      </c>
      <c r="M9" s="43" t="s">
        <v>15</v>
      </c>
      <c r="N9" s="44"/>
      <c r="O9" s="44">
        <f>+J24</f>
        <v>3533.3333333333335</v>
      </c>
    </row>
    <row r="10" spans="1:15" x14ac:dyDescent="0.25">
      <c r="A10" s="15"/>
      <c r="B10" s="16">
        <v>8</v>
      </c>
      <c r="C10" s="17">
        <v>1</v>
      </c>
      <c r="D10" s="18" t="s">
        <v>9</v>
      </c>
      <c r="E10" s="19"/>
      <c r="F10" s="17">
        <v>1651</v>
      </c>
      <c r="G10" s="19"/>
      <c r="H10" s="20">
        <v>25963</v>
      </c>
      <c r="I10" s="19"/>
      <c r="J10" s="21"/>
      <c r="L10" s="43">
        <v>445710</v>
      </c>
      <c r="M10" s="43" t="s">
        <v>15</v>
      </c>
      <c r="N10" s="43"/>
      <c r="O10" s="44">
        <f>+E24</f>
        <v>706.66666666666652</v>
      </c>
    </row>
    <row r="11" spans="1:15" x14ac:dyDescent="0.25">
      <c r="A11" s="15"/>
      <c r="B11" s="16">
        <v>9</v>
      </c>
      <c r="C11" s="17">
        <v>2</v>
      </c>
      <c r="D11" s="18" t="s">
        <v>10</v>
      </c>
      <c r="E11" s="19"/>
      <c r="F11" s="17">
        <v>2177</v>
      </c>
      <c r="G11" s="19"/>
      <c r="H11" s="20">
        <v>59871</v>
      </c>
      <c r="I11" s="19"/>
      <c r="J11" s="21"/>
      <c r="L11" s="43">
        <v>707200</v>
      </c>
      <c r="M11" s="43" t="s">
        <v>15</v>
      </c>
      <c r="N11" s="44"/>
      <c r="O11" s="44">
        <f>+J25</f>
        <v>13909.090909090908</v>
      </c>
    </row>
    <row r="12" spans="1:15" x14ac:dyDescent="0.25">
      <c r="A12" s="15"/>
      <c r="B12" s="16">
        <v>10</v>
      </c>
      <c r="C12" s="17">
        <v>4</v>
      </c>
      <c r="D12" s="18" t="s">
        <v>11</v>
      </c>
      <c r="E12" s="19"/>
      <c r="F12" s="17">
        <v>516</v>
      </c>
      <c r="G12" s="19"/>
      <c r="H12" s="20">
        <v>4563</v>
      </c>
      <c r="I12" s="19"/>
      <c r="J12" s="21"/>
      <c r="L12" s="43">
        <v>445720</v>
      </c>
      <c r="M12" s="43" t="s">
        <v>15</v>
      </c>
      <c r="N12" s="43"/>
      <c r="O12" s="44">
        <f>+E25</f>
        <v>1390.9090909090919</v>
      </c>
    </row>
    <row r="13" spans="1:15" x14ac:dyDescent="0.25">
      <c r="A13" s="15"/>
      <c r="B13" s="16">
        <v>11</v>
      </c>
      <c r="C13" s="17">
        <v>5</v>
      </c>
      <c r="D13" s="18" t="s">
        <v>12</v>
      </c>
      <c r="E13" s="19"/>
      <c r="F13" s="17">
        <v>1</v>
      </c>
      <c r="G13" s="19"/>
      <c r="H13" s="20">
        <v>23</v>
      </c>
      <c r="I13" s="19"/>
      <c r="J13" s="21"/>
      <c r="L13" s="43"/>
      <c r="M13" s="43"/>
      <c r="N13" s="44">
        <f>SUM(N4:N12)</f>
        <v>19540</v>
      </c>
      <c r="O13" s="44">
        <f>SUM(O4:O12)</f>
        <v>19540</v>
      </c>
    </row>
    <row r="14" spans="1:15" x14ac:dyDescent="0.25">
      <c r="A14" s="15"/>
      <c r="B14" s="16">
        <v>12</v>
      </c>
      <c r="C14" s="17">
        <v>10</v>
      </c>
      <c r="D14" s="18" t="s">
        <v>13</v>
      </c>
      <c r="E14" s="19"/>
      <c r="F14" s="17">
        <v>1</v>
      </c>
      <c r="G14" s="19"/>
      <c r="H14" s="20">
        <v>598</v>
      </c>
      <c r="I14" s="19"/>
      <c r="J14" s="21"/>
      <c r="L14" s="43"/>
      <c r="M14" s="43"/>
      <c r="N14" s="43"/>
      <c r="O14" s="43"/>
    </row>
    <row r="15" spans="1:15" x14ac:dyDescent="0.25">
      <c r="A15" s="15"/>
      <c r="B15" s="16">
        <v>13</v>
      </c>
      <c r="C15" s="19"/>
      <c r="D15" s="22" t="s">
        <v>16</v>
      </c>
      <c r="E15" s="19"/>
      <c r="F15" s="23">
        <v>4345</v>
      </c>
      <c r="G15" s="19"/>
      <c r="H15" s="16">
        <v>91018</v>
      </c>
      <c r="I15" s="19"/>
      <c r="J15" s="21"/>
      <c r="L15" s="43">
        <v>511200</v>
      </c>
      <c r="M15" s="43" t="s">
        <v>16</v>
      </c>
      <c r="N15" s="44">
        <f>+H10</f>
        <v>25963</v>
      </c>
      <c r="O15" s="43"/>
    </row>
    <row r="16" spans="1:15" x14ac:dyDescent="0.25">
      <c r="A16" s="15"/>
      <c r="B16" s="16">
        <v>14</v>
      </c>
      <c r="C16" s="17">
        <v>1</v>
      </c>
      <c r="D16" s="18" t="s">
        <v>9</v>
      </c>
      <c r="E16" s="19"/>
      <c r="F16" s="17">
        <v>753</v>
      </c>
      <c r="G16" s="19"/>
      <c r="H16" s="20">
        <v>156</v>
      </c>
      <c r="I16" s="19"/>
      <c r="J16" s="21"/>
      <c r="L16" s="43">
        <v>511300</v>
      </c>
      <c r="M16" s="43" t="s">
        <v>16</v>
      </c>
      <c r="N16" s="44">
        <f>+H11</f>
        <v>59871</v>
      </c>
      <c r="O16" s="43"/>
    </row>
    <row r="17" spans="1:15" x14ac:dyDescent="0.25">
      <c r="A17" s="15"/>
      <c r="B17" s="16">
        <v>15</v>
      </c>
      <c r="C17" s="17">
        <v>2</v>
      </c>
      <c r="D17" s="18" t="s">
        <v>10</v>
      </c>
      <c r="E17" s="19"/>
      <c r="F17" s="17">
        <v>1719</v>
      </c>
      <c r="G17" s="19"/>
      <c r="H17" s="20">
        <v>15666</v>
      </c>
      <c r="I17" s="19"/>
      <c r="J17" s="21"/>
      <c r="L17" s="43">
        <v>511400</v>
      </c>
      <c r="M17" s="43" t="s">
        <v>16</v>
      </c>
      <c r="N17" s="44">
        <f>+H12</f>
        <v>4563</v>
      </c>
      <c r="O17" s="43"/>
    </row>
    <row r="18" spans="1:15" x14ac:dyDescent="0.25">
      <c r="A18" s="15"/>
      <c r="B18" s="16">
        <v>16</v>
      </c>
      <c r="C18" s="17">
        <v>4</v>
      </c>
      <c r="D18" s="18" t="s">
        <v>11</v>
      </c>
      <c r="E18" s="19"/>
      <c r="F18" s="17">
        <v>655</v>
      </c>
      <c r="G18" s="19"/>
      <c r="H18" s="20">
        <v>5896</v>
      </c>
      <c r="I18" s="19"/>
      <c r="J18" s="21"/>
      <c r="L18" s="43">
        <v>511500</v>
      </c>
      <c r="M18" s="43" t="s">
        <v>16</v>
      </c>
      <c r="N18" s="44">
        <f>+H14</f>
        <v>598</v>
      </c>
      <c r="O18" s="43"/>
    </row>
    <row r="19" spans="1:15" x14ac:dyDescent="0.25">
      <c r="A19" s="15"/>
      <c r="B19" s="16">
        <v>17</v>
      </c>
      <c r="C19" s="17">
        <v>5</v>
      </c>
      <c r="D19" s="18" t="s">
        <v>12</v>
      </c>
      <c r="E19" s="19"/>
      <c r="F19" s="17">
        <v>1</v>
      </c>
      <c r="G19" s="19"/>
      <c r="H19" s="20">
        <v>564</v>
      </c>
      <c r="I19" s="19"/>
      <c r="J19" s="21"/>
      <c r="L19" s="43">
        <v>511700</v>
      </c>
      <c r="M19" s="43" t="s">
        <v>16</v>
      </c>
      <c r="N19" s="44">
        <f>+H13</f>
        <v>23</v>
      </c>
      <c r="O19" s="43"/>
    </row>
    <row r="20" spans="1:15" x14ac:dyDescent="0.25">
      <c r="A20" s="15"/>
      <c r="B20" s="16">
        <v>18</v>
      </c>
      <c r="C20" s="17">
        <v>10</v>
      </c>
      <c r="D20" s="18" t="s">
        <v>13</v>
      </c>
      <c r="E20" s="19"/>
      <c r="F20" s="17">
        <v>2</v>
      </c>
      <c r="G20" s="19"/>
      <c r="H20" s="20">
        <v>2326</v>
      </c>
      <c r="I20" s="19"/>
      <c r="J20" s="21"/>
      <c r="L20" s="43">
        <v>707100</v>
      </c>
      <c r="M20" s="43" t="s">
        <v>16</v>
      </c>
      <c r="N20" s="43"/>
      <c r="O20" s="44">
        <f>+J27</f>
        <v>25955.833333333336</v>
      </c>
    </row>
    <row r="21" spans="1:15" x14ac:dyDescent="0.25">
      <c r="A21" s="15"/>
      <c r="B21" s="16">
        <v>19</v>
      </c>
      <c r="C21" s="19"/>
      <c r="D21" s="22" t="s">
        <v>17</v>
      </c>
      <c r="E21" s="19"/>
      <c r="F21" s="23">
        <v>3128</v>
      </c>
      <c r="G21" s="19"/>
      <c r="H21" s="16">
        <f>SUM(H16:H20)</f>
        <v>24608</v>
      </c>
      <c r="I21" s="19"/>
      <c r="J21" s="21"/>
      <c r="L21" s="43">
        <v>445710</v>
      </c>
      <c r="M21" s="43" t="s">
        <v>16</v>
      </c>
      <c r="N21" s="43"/>
      <c r="O21" s="44">
        <f>+E27</f>
        <v>5191.1666666666642</v>
      </c>
    </row>
    <row r="22" spans="1:15" ht="15.75" thickBot="1" x14ac:dyDescent="0.3">
      <c r="A22" s="24"/>
      <c r="B22" s="25">
        <v>36</v>
      </c>
      <c r="C22" s="26"/>
      <c r="D22" s="27" t="s">
        <v>21</v>
      </c>
      <c r="E22" s="26"/>
      <c r="F22" s="28">
        <f>+F9+F15+F21</f>
        <v>10859</v>
      </c>
      <c r="G22" s="29"/>
      <c r="H22" s="25">
        <f>+H9+H15+H21</f>
        <v>135166</v>
      </c>
      <c r="I22" s="26"/>
      <c r="J22" s="30"/>
      <c r="L22" s="43">
        <v>707200</v>
      </c>
      <c r="M22" s="43" t="s">
        <v>16</v>
      </c>
      <c r="N22" s="43"/>
      <c r="O22" s="44">
        <f>+J28</f>
        <v>54428.181818181816</v>
      </c>
    </row>
    <row r="23" spans="1:15" x14ac:dyDescent="0.25">
      <c r="A23" s="10" t="s">
        <v>22</v>
      </c>
      <c r="B23" s="11">
        <v>37</v>
      </c>
      <c r="C23" s="31"/>
      <c r="D23" s="32" t="s">
        <v>18</v>
      </c>
      <c r="E23" s="31"/>
      <c r="F23" s="31"/>
      <c r="G23" s="31"/>
      <c r="H23" s="31"/>
      <c r="I23" s="31"/>
      <c r="J23" s="33"/>
      <c r="L23" s="43">
        <v>445720</v>
      </c>
      <c r="M23" s="43" t="s">
        <v>16</v>
      </c>
      <c r="N23" s="43"/>
      <c r="O23" s="44">
        <f>+E28</f>
        <v>5442.8181818181838</v>
      </c>
    </row>
    <row r="24" spans="1:15" x14ac:dyDescent="0.25">
      <c r="A24" s="15"/>
      <c r="B24" s="16">
        <v>38</v>
      </c>
      <c r="C24" s="34">
        <v>1</v>
      </c>
      <c r="D24" s="35" t="s">
        <v>19</v>
      </c>
      <c r="E24" s="36">
        <f>+H24-J24</f>
        <v>706.66666666666652</v>
      </c>
      <c r="F24" s="34">
        <v>15623</v>
      </c>
      <c r="G24" s="37"/>
      <c r="H24" s="36">
        <f>+H5+H6+H7+H8</f>
        <v>4240</v>
      </c>
      <c r="I24" s="37"/>
      <c r="J24" s="38">
        <f>+H24/1.2</f>
        <v>3533.3333333333335</v>
      </c>
      <c r="L24" s="43"/>
      <c r="M24" s="43"/>
      <c r="N24" s="43"/>
      <c r="O24" s="43"/>
    </row>
    <row r="25" spans="1:15" x14ac:dyDescent="0.25">
      <c r="A25" s="15"/>
      <c r="B25" s="16">
        <v>39</v>
      </c>
      <c r="C25" s="34">
        <v>2</v>
      </c>
      <c r="D25" s="35" t="s">
        <v>20</v>
      </c>
      <c r="E25" s="36">
        <f>+H25-J25</f>
        <v>1390.9090909090919</v>
      </c>
      <c r="F25" s="34">
        <v>25982</v>
      </c>
      <c r="G25" s="37"/>
      <c r="H25" s="36">
        <f>+H4</f>
        <v>15300</v>
      </c>
      <c r="I25" s="37"/>
      <c r="J25" s="38">
        <f>+H25/1.1</f>
        <v>13909.090909090908</v>
      </c>
      <c r="L25" s="43"/>
      <c r="M25" s="43"/>
      <c r="N25" s="44">
        <f>SUM(N15:N24)</f>
        <v>91018</v>
      </c>
      <c r="O25" s="44">
        <f>SUM(O15:O24)</f>
        <v>91018</v>
      </c>
    </row>
    <row r="26" spans="1:15" x14ac:dyDescent="0.25">
      <c r="A26" s="15"/>
      <c r="B26" s="16">
        <v>40</v>
      </c>
      <c r="C26" s="37"/>
      <c r="D26" s="22" t="s">
        <v>15</v>
      </c>
      <c r="E26" s="37"/>
      <c r="F26" s="23">
        <v>13460</v>
      </c>
      <c r="G26" s="39"/>
      <c r="H26" s="16">
        <v>71114.039999999994</v>
      </c>
      <c r="I26" s="39"/>
      <c r="J26" s="40">
        <f>+J24+J25</f>
        <v>17442.42424242424</v>
      </c>
      <c r="L26" s="43"/>
      <c r="M26" s="43"/>
      <c r="N26" s="43"/>
      <c r="O26" s="43"/>
    </row>
    <row r="27" spans="1:15" x14ac:dyDescent="0.25">
      <c r="A27" s="15"/>
      <c r="B27" s="16">
        <v>41</v>
      </c>
      <c r="C27" s="34">
        <v>1</v>
      </c>
      <c r="D27" s="35" t="s">
        <v>19</v>
      </c>
      <c r="E27" s="36">
        <f>+H27-J27</f>
        <v>5191.1666666666642</v>
      </c>
      <c r="F27" s="34">
        <v>2026</v>
      </c>
      <c r="G27" s="37"/>
      <c r="H27" s="36">
        <f>+H10+H12+H13+H14</f>
        <v>31147</v>
      </c>
      <c r="I27" s="37"/>
      <c r="J27" s="38">
        <f>+H27/1.2</f>
        <v>25955.833333333336</v>
      </c>
      <c r="L27" s="43">
        <v>511200</v>
      </c>
      <c r="M27" s="43" t="s">
        <v>16</v>
      </c>
      <c r="N27" s="44">
        <f>+H16</f>
        <v>156</v>
      </c>
      <c r="O27" s="43"/>
    </row>
    <row r="28" spans="1:15" x14ac:dyDescent="0.25">
      <c r="A28" s="15"/>
      <c r="B28" s="16">
        <v>42</v>
      </c>
      <c r="C28" s="34">
        <v>2</v>
      </c>
      <c r="D28" s="35" t="s">
        <v>20</v>
      </c>
      <c r="E28" s="36">
        <f>+H28-J28</f>
        <v>5442.8181818181838</v>
      </c>
      <c r="F28" s="34">
        <v>16144</v>
      </c>
      <c r="G28" s="37"/>
      <c r="H28" s="36">
        <f>+H11</f>
        <v>59871</v>
      </c>
      <c r="I28" s="37"/>
      <c r="J28" s="38">
        <f>+H28/1.1</f>
        <v>54428.181818181816</v>
      </c>
      <c r="L28" s="43">
        <v>511300</v>
      </c>
      <c r="M28" s="43" t="s">
        <v>16</v>
      </c>
      <c r="N28" s="44">
        <f>+H17</f>
        <v>15666</v>
      </c>
      <c r="O28" s="43"/>
    </row>
    <row r="29" spans="1:15" x14ac:dyDescent="0.25">
      <c r="A29" s="15"/>
      <c r="B29" s="16">
        <v>43</v>
      </c>
      <c r="C29" s="37"/>
      <c r="D29" s="22" t="s">
        <v>16</v>
      </c>
      <c r="E29" s="37"/>
      <c r="F29" s="23">
        <v>18170</v>
      </c>
      <c r="G29" s="39"/>
      <c r="H29" s="16">
        <v>89029.34</v>
      </c>
      <c r="I29" s="39"/>
      <c r="J29" s="40">
        <f>+J27+J28</f>
        <v>80384.015151515152</v>
      </c>
      <c r="L29" s="43">
        <v>511400</v>
      </c>
      <c r="M29" s="43" t="s">
        <v>16</v>
      </c>
      <c r="N29" s="44">
        <f>+H18</f>
        <v>5896</v>
      </c>
      <c r="O29" s="43"/>
    </row>
    <row r="30" spans="1:15" x14ac:dyDescent="0.25">
      <c r="A30" s="15"/>
      <c r="B30" s="16">
        <v>44</v>
      </c>
      <c r="C30" s="34">
        <v>1</v>
      </c>
      <c r="D30" s="35" t="s">
        <v>19</v>
      </c>
      <c r="E30" s="36">
        <f>+H30-J30</f>
        <v>1490.333333333333</v>
      </c>
      <c r="F30" s="34">
        <v>1573</v>
      </c>
      <c r="G30" s="37"/>
      <c r="H30" s="36">
        <f>+H18+H19+H20+H16</f>
        <v>8942</v>
      </c>
      <c r="I30" s="37"/>
      <c r="J30" s="38">
        <f>+H30/1.2</f>
        <v>7451.666666666667</v>
      </c>
      <c r="L30" s="43">
        <v>511500</v>
      </c>
      <c r="M30" s="43" t="s">
        <v>16</v>
      </c>
      <c r="N30" s="44">
        <f>+H20</f>
        <v>2326</v>
      </c>
      <c r="O30" s="43"/>
    </row>
    <row r="31" spans="1:15" x14ac:dyDescent="0.25">
      <c r="A31" s="15"/>
      <c r="B31" s="16">
        <v>45</v>
      </c>
      <c r="C31" s="34">
        <v>2</v>
      </c>
      <c r="D31" s="35" t="s">
        <v>20</v>
      </c>
      <c r="E31" s="36">
        <f>+H31-J31</f>
        <v>1424.1818181818198</v>
      </c>
      <c r="F31" s="34">
        <v>10666</v>
      </c>
      <c r="G31" s="37"/>
      <c r="H31" s="36">
        <f>+H17</f>
        <v>15666</v>
      </c>
      <c r="I31" s="37"/>
      <c r="J31" s="38">
        <f>+H31/1.1</f>
        <v>14241.81818181818</v>
      </c>
      <c r="L31" s="43">
        <v>511700</v>
      </c>
      <c r="M31" s="43" t="s">
        <v>16</v>
      </c>
      <c r="N31" s="44">
        <f>+H19</f>
        <v>564</v>
      </c>
      <c r="O31" s="43"/>
    </row>
    <row r="32" spans="1:15" ht="15.75" thickBot="1" x14ac:dyDescent="0.3">
      <c r="A32" s="24"/>
      <c r="B32" s="25">
        <v>46</v>
      </c>
      <c r="C32" s="26"/>
      <c r="D32" s="27" t="s">
        <v>17</v>
      </c>
      <c r="E32" s="26"/>
      <c r="F32" s="28">
        <v>12239</v>
      </c>
      <c r="G32" s="41"/>
      <c r="H32" s="25">
        <v>65604.58</v>
      </c>
      <c r="I32" s="41"/>
      <c r="J32" s="42">
        <f>+J30+J31</f>
        <v>21693.484848484848</v>
      </c>
      <c r="L32" s="43">
        <v>707100</v>
      </c>
      <c r="M32" s="43" t="s">
        <v>16</v>
      </c>
      <c r="N32" s="43"/>
      <c r="O32" s="44">
        <f>+J30</f>
        <v>7451.666666666667</v>
      </c>
    </row>
    <row r="33" spans="1:15" x14ac:dyDescent="0.25">
      <c r="L33" s="43">
        <v>445710</v>
      </c>
      <c r="M33" s="43" t="s">
        <v>16</v>
      </c>
      <c r="N33" s="43"/>
      <c r="O33" s="44">
        <f>+E30</f>
        <v>1490.333333333333</v>
      </c>
    </row>
    <row r="34" spans="1:15" x14ac:dyDescent="0.25">
      <c r="A34" s="48" t="s">
        <v>29</v>
      </c>
      <c r="B34" s="49"/>
      <c r="C34" s="49"/>
      <c r="D34" s="50"/>
      <c r="L34" s="43">
        <v>707200</v>
      </c>
      <c r="M34" s="43" t="s">
        <v>16</v>
      </c>
      <c r="N34" s="43"/>
      <c r="O34" s="44">
        <f>+J31</f>
        <v>14241.81818181818</v>
      </c>
    </row>
    <row r="35" spans="1:15" x14ac:dyDescent="0.25">
      <c r="A35" s="46">
        <v>511200</v>
      </c>
      <c r="B35" s="47"/>
      <c r="C35" s="46"/>
      <c r="D35" s="46" t="s">
        <v>9</v>
      </c>
      <c r="L35" s="43">
        <v>445720</v>
      </c>
      <c r="M35" s="43" t="s">
        <v>16</v>
      </c>
      <c r="N35" s="43"/>
      <c r="O35" s="44">
        <f>+E31</f>
        <v>1424.1818181818198</v>
      </c>
    </row>
    <row r="36" spans="1:15" x14ac:dyDescent="0.25">
      <c r="A36" s="46">
        <v>511300</v>
      </c>
      <c r="B36" s="47"/>
      <c r="C36" s="46"/>
      <c r="D36" s="46" t="s">
        <v>10</v>
      </c>
      <c r="L36" s="43"/>
      <c r="M36" s="43"/>
      <c r="N36" s="43"/>
      <c r="O36" s="43"/>
    </row>
    <row r="37" spans="1:15" x14ac:dyDescent="0.25">
      <c r="A37" s="46">
        <v>511400</v>
      </c>
      <c r="B37" s="47"/>
      <c r="C37" s="46"/>
      <c r="D37" s="46" t="s">
        <v>11</v>
      </c>
      <c r="L37" s="43"/>
      <c r="M37" s="43"/>
      <c r="N37" s="44">
        <f>SUM(N27:N36)</f>
        <v>24608</v>
      </c>
      <c r="O37" s="44">
        <f>SUM(O27:O36)</f>
        <v>24608</v>
      </c>
    </row>
    <row r="38" spans="1:15" x14ac:dyDescent="0.25">
      <c r="A38" s="46">
        <v>511500</v>
      </c>
      <c r="B38" s="47"/>
      <c r="C38" s="46"/>
      <c r="D38" s="46" t="s">
        <v>13</v>
      </c>
    </row>
    <row r="39" spans="1:15" x14ac:dyDescent="0.25">
      <c r="A39" s="46">
        <v>511600</v>
      </c>
      <c r="B39" s="47"/>
      <c r="C39" s="46"/>
      <c r="D39" s="46" t="s">
        <v>14</v>
      </c>
    </row>
    <row r="40" spans="1:15" x14ac:dyDescent="0.25">
      <c r="A40" s="46">
        <v>511700</v>
      </c>
      <c r="B40" s="47"/>
      <c r="C40" s="46"/>
      <c r="D40" s="46" t="s">
        <v>12</v>
      </c>
    </row>
    <row r="41" spans="1:15" x14ac:dyDescent="0.25">
      <c r="A41" s="46">
        <v>707100</v>
      </c>
      <c r="B41" s="47"/>
      <c r="C41" s="46"/>
      <c r="D41" s="46" t="s">
        <v>25</v>
      </c>
    </row>
    <row r="42" spans="1:15" x14ac:dyDescent="0.25">
      <c r="A42" s="46">
        <v>707200</v>
      </c>
      <c r="B42" s="47"/>
      <c r="C42" s="46"/>
      <c r="D42" s="46" t="s">
        <v>26</v>
      </c>
    </row>
    <row r="43" spans="1:15" x14ac:dyDescent="0.25">
      <c r="A43" s="46">
        <v>445710</v>
      </c>
      <c r="B43" s="47"/>
      <c r="C43" s="46"/>
      <c r="D43" s="46" t="s">
        <v>27</v>
      </c>
    </row>
    <row r="44" spans="1:15" x14ac:dyDescent="0.25">
      <c r="A44" s="46">
        <v>445720</v>
      </c>
      <c r="B44" s="47"/>
      <c r="C44" s="46"/>
      <c r="D44" s="46" t="s">
        <v>28</v>
      </c>
    </row>
  </sheetData>
  <mergeCells count="5">
    <mergeCell ref="A23:A32"/>
    <mergeCell ref="A3:A22"/>
    <mergeCell ref="B1:J1"/>
    <mergeCell ref="L1:O2"/>
    <mergeCell ref="A34:D3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CD385-A9B0-4C48-B186-61C8D0CFC59B}">
  <dimension ref="A2:D10"/>
  <sheetViews>
    <sheetView workbookViewId="0">
      <selection activeCell="G14" sqref="G14"/>
    </sheetView>
  </sheetViews>
  <sheetFormatPr baseColWidth="10" defaultRowHeight="15" x14ac:dyDescent="0.25"/>
  <cols>
    <col min="1" max="1" width="7" bestFit="1" customWidth="1"/>
    <col min="2" max="2" width="12" bestFit="1" customWidth="1"/>
    <col min="3" max="3" width="9" style="5" bestFit="1" customWidth="1"/>
    <col min="4" max="4" width="12.140625" style="5" bestFit="1" customWidth="1"/>
  </cols>
  <sheetData>
    <row r="2" spans="1:4" x14ac:dyDescent="0.25">
      <c r="A2">
        <v>511200</v>
      </c>
      <c r="B2" t="s">
        <v>15</v>
      </c>
      <c r="C2" s="5">
        <v>15300</v>
      </c>
    </row>
    <row r="3" spans="1:4" x14ac:dyDescent="0.25">
      <c r="A3">
        <v>511300</v>
      </c>
      <c r="B3" t="s">
        <v>15</v>
      </c>
      <c r="C3" s="5">
        <v>1533</v>
      </c>
    </row>
    <row r="4" spans="1:4" x14ac:dyDescent="0.25">
      <c r="A4">
        <v>511400</v>
      </c>
      <c r="B4" t="s">
        <v>15</v>
      </c>
      <c r="C4" s="5">
        <v>1533</v>
      </c>
    </row>
    <row r="5" spans="1:4" x14ac:dyDescent="0.25">
      <c r="A5">
        <v>511500</v>
      </c>
      <c r="B5" t="s">
        <v>15</v>
      </c>
      <c r="C5" s="5">
        <v>789</v>
      </c>
    </row>
    <row r="6" spans="1:4" x14ac:dyDescent="0.25">
      <c r="A6">
        <v>511600</v>
      </c>
      <c r="B6" t="s">
        <v>15</v>
      </c>
      <c r="C6" s="5">
        <v>385</v>
      </c>
    </row>
    <row r="7" spans="1:4" x14ac:dyDescent="0.25">
      <c r="A7">
        <v>707100</v>
      </c>
      <c r="B7" t="s">
        <v>15</v>
      </c>
      <c r="D7" s="5">
        <v>3533.3333333333335</v>
      </c>
    </row>
    <row r="8" spans="1:4" x14ac:dyDescent="0.25">
      <c r="A8">
        <v>445710</v>
      </c>
      <c r="B8" t="s">
        <v>15</v>
      </c>
      <c r="D8" s="5">
        <v>706.66666666666652</v>
      </c>
    </row>
    <row r="9" spans="1:4" x14ac:dyDescent="0.25">
      <c r="A9">
        <v>707200</v>
      </c>
      <c r="B9" t="s">
        <v>15</v>
      </c>
      <c r="D9" s="5">
        <v>13909.090909090908</v>
      </c>
    </row>
    <row r="10" spans="1:4" x14ac:dyDescent="0.25">
      <c r="A10">
        <v>445720</v>
      </c>
      <c r="B10" t="s">
        <v>15</v>
      </c>
      <c r="D10" s="5">
        <v>1390.9090909090919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29B70-A8AB-4326-8ECE-5AEB4206275A}">
  <dimension ref="A2:D10"/>
  <sheetViews>
    <sheetView workbookViewId="0">
      <selection activeCell="H9" sqref="H9"/>
    </sheetView>
  </sheetViews>
  <sheetFormatPr baseColWidth="10" defaultRowHeight="15" x14ac:dyDescent="0.25"/>
  <cols>
    <col min="1" max="1" width="7" bestFit="1" customWidth="1"/>
    <col min="2" max="2" width="14.42578125" bestFit="1" customWidth="1"/>
    <col min="3" max="3" width="9" style="5" bestFit="1" customWidth="1"/>
    <col min="4" max="4" width="12.140625" style="5" bestFit="1" customWidth="1"/>
  </cols>
  <sheetData>
    <row r="2" spans="1:4" x14ac:dyDescent="0.25">
      <c r="A2">
        <v>511200</v>
      </c>
      <c r="B2" t="s">
        <v>16</v>
      </c>
      <c r="C2" s="5">
        <v>25963</v>
      </c>
    </row>
    <row r="3" spans="1:4" x14ac:dyDescent="0.25">
      <c r="A3">
        <v>511300</v>
      </c>
      <c r="B3" t="s">
        <v>16</v>
      </c>
      <c r="C3" s="5">
        <v>59871</v>
      </c>
    </row>
    <row r="4" spans="1:4" x14ac:dyDescent="0.25">
      <c r="A4">
        <v>511400</v>
      </c>
      <c r="B4" t="s">
        <v>16</v>
      </c>
      <c r="C4" s="5">
        <v>4563</v>
      </c>
    </row>
    <row r="5" spans="1:4" x14ac:dyDescent="0.25">
      <c r="A5">
        <v>511500</v>
      </c>
      <c r="B5" t="s">
        <v>16</v>
      </c>
      <c r="C5" s="5">
        <v>598</v>
      </c>
    </row>
    <row r="6" spans="1:4" x14ac:dyDescent="0.25">
      <c r="A6">
        <v>511700</v>
      </c>
      <c r="B6" t="s">
        <v>16</v>
      </c>
      <c r="C6" s="5">
        <v>23</v>
      </c>
    </row>
    <row r="7" spans="1:4" x14ac:dyDescent="0.25">
      <c r="A7">
        <v>707100</v>
      </c>
      <c r="B7" t="s">
        <v>16</v>
      </c>
      <c r="D7" s="5">
        <v>25955.833333333336</v>
      </c>
    </row>
    <row r="8" spans="1:4" x14ac:dyDescent="0.25">
      <c r="A8">
        <v>445710</v>
      </c>
      <c r="B8" t="s">
        <v>16</v>
      </c>
      <c r="D8" s="5">
        <v>5191.1666666666642</v>
      </c>
    </row>
    <row r="9" spans="1:4" x14ac:dyDescent="0.25">
      <c r="A9">
        <v>707200</v>
      </c>
      <c r="B9" t="s">
        <v>16</v>
      </c>
      <c r="D9" s="5">
        <v>54428.181818181816</v>
      </c>
    </row>
    <row r="10" spans="1:4" x14ac:dyDescent="0.25">
      <c r="A10">
        <v>445720</v>
      </c>
      <c r="B10" t="s">
        <v>16</v>
      </c>
      <c r="D10" s="5">
        <v>5442.8181818181838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B5F5F5-359C-477A-81F4-913D8EB85F1D}">
  <dimension ref="A2:D10"/>
  <sheetViews>
    <sheetView workbookViewId="0">
      <selection activeCell="E19" sqref="E19"/>
    </sheetView>
  </sheetViews>
  <sheetFormatPr baseColWidth="10" defaultRowHeight="15" x14ac:dyDescent="0.25"/>
  <cols>
    <col min="1" max="1" width="7" style="1" bestFit="1" customWidth="1"/>
    <col min="2" max="2" width="14.42578125" style="1" bestFit="1" customWidth="1"/>
    <col min="3" max="4" width="9" style="1" bestFit="1" customWidth="1"/>
    <col min="5" max="16384" width="11.42578125" style="1"/>
  </cols>
  <sheetData>
    <row r="2" spans="1:4" x14ac:dyDescent="0.25">
      <c r="A2" s="2">
        <v>511200</v>
      </c>
      <c r="B2" s="2" t="s">
        <v>16</v>
      </c>
      <c r="C2" s="6">
        <v>156</v>
      </c>
      <c r="D2" s="2"/>
    </row>
    <row r="3" spans="1:4" x14ac:dyDescent="0.25">
      <c r="A3" s="2">
        <v>511300</v>
      </c>
      <c r="B3" s="2" t="s">
        <v>16</v>
      </c>
      <c r="C3" s="6">
        <v>15666</v>
      </c>
      <c r="D3" s="2"/>
    </row>
    <row r="4" spans="1:4" x14ac:dyDescent="0.25">
      <c r="A4" s="2">
        <v>511400</v>
      </c>
      <c r="B4" s="2" t="s">
        <v>16</v>
      </c>
      <c r="C4" s="6">
        <v>5896</v>
      </c>
      <c r="D4" s="2"/>
    </row>
    <row r="5" spans="1:4" x14ac:dyDescent="0.25">
      <c r="A5" s="2">
        <v>511500</v>
      </c>
      <c r="B5" s="2" t="s">
        <v>16</v>
      </c>
      <c r="C5" s="6">
        <v>2326</v>
      </c>
      <c r="D5" s="2"/>
    </row>
    <row r="6" spans="1:4" x14ac:dyDescent="0.25">
      <c r="A6" s="2">
        <v>511700</v>
      </c>
      <c r="B6" s="2" t="s">
        <v>16</v>
      </c>
      <c r="C6" s="6">
        <v>564</v>
      </c>
      <c r="D6" s="2"/>
    </row>
    <row r="7" spans="1:4" x14ac:dyDescent="0.25">
      <c r="A7" s="2">
        <v>707100</v>
      </c>
      <c r="B7" s="2" t="s">
        <v>16</v>
      </c>
      <c r="C7" s="2"/>
      <c r="D7" s="6">
        <v>7451.666666666667</v>
      </c>
    </row>
    <row r="8" spans="1:4" x14ac:dyDescent="0.25">
      <c r="A8" s="2">
        <v>445710</v>
      </c>
      <c r="B8" s="2" t="s">
        <v>16</v>
      </c>
      <c r="C8" s="2"/>
      <c r="D8" s="6">
        <v>1490.333333333333</v>
      </c>
    </row>
    <row r="9" spans="1:4" x14ac:dyDescent="0.25">
      <c r="A9" s="2">
        <v>707200</v>
      </c>
      <c r="B9" s="2" t="s">
        <v>16</v>
      </c>
      <c r="C9" s="2"/>
      <c r="D9" s="6">
        <v>14241.81818181818</v>
      </c>
    </row>
    <row r="10" spans="1:4" x14ac:dyDescent="0.25">
      <c r="A10" s="2">
        <v>445720</v>
      </c>
      <c r="B10" s="2" t="s">
        <v>16</v>
      </c>
      <c r="C10" s="2"/>
      <c r="D10" s="6">
        <v>1424.1818181818198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 source </vt:lpstr>
      <vt:lpstr>TOTAL Denis</vt:lpstr>
      <vt:lpstr>TOTAL Philippe</vt:lpstr>
      <vt:lpstr>TOTAL jean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Nadjib LAKHDAR</dc:creator>
  <cp:lastModifiedBy>Nadjib LAKHDAR</cp:lastModifiedBy>
  <dcterms:created xsi:type="dcterms:W3CDTF">2018-12-04T17:13:23Z</dcterms:created>
  <dcterms:modified xsi:type="dcterms:W3CDTF">2018-12-04T18:32:09Z</dcterms:modified>
</cp:coreProperties>
</file>