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38877\Desktop\Fichier CP\"/>
    </mc:Choice>
  </mc:AlternateContent>
  <bookViews>
    <workbookView xWindow="0" yWindow="0" windowWidth="19200" windowHeight="6770" activeTab="1"/>
  </bookViews>
  <sheets>
    <sheet name="Report" sheetId="5" r:id="rId1"/>
    <sheet name="Fichier CP" sheetId="1" r:id="rId2"/>
    <sheet name="Données Fichier CP" sheetId="2" state="hidden" r:id="rId3"/>
  </sheets>
  <definedNames>
    <definedName name="_xlnm._FilterDatabase" localSheetId="0" hidden="1">Report!$A$3:$T$5</definedName>
    <definedName name="reportCP">Report!$G$4:$S$5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5" l="1"/>
  <c r="G4" i="5"/>
  <c r="S5" i="5" l="1"/>
  <c r="U5" i="5"/>
  <c r="U4" i="5"/>
  <c r="S4" i="5" s="1"/>
  <c r="B17" i="2" l="1"/>
  <c r="C19" i="2" l="1"/>
  <c r="M7" i="1" l="1"/>
  <c r="M8" i="1" s="1"/>
  <c r="M6" i="1" s="1"/>
  <c r="C20" i="2"/>
  <c r="M10" i="1" l="1"/>
  <c r="M9" i="1"/>
  <c r="N7" i="1"/>
  <c r="N8" i="1" s="1"/>
  <c r="N6" i="1" s="1"/>
  <c r="O7" i="1"/>
  <c r="N10" i="1" l="1"/>
  <c r="N9" i="1"/>
  <c r="O10" i="1"/>
  <c r="O9" i="1"/>
  <c r="P7" i="1"/>
  <c r="O8" i="1"/>
  <c r="O6" i="1" s="1"/>
  <c r="P10" i="1" l="1"/>
  <c r="P9" i="1"/>
  <c r="Q7" i="1"/>
  <c r="P8" i="1"/>
  <c r="P6" i="1" s="1"/>
  <c r="Q10" i="1" l="1"/>
  <c r="Q9" i="1"/>
  <c r="R7" i="1"/>
  <c r="Q8" i="1"/>
  <c r="Q6" i="1" s="1"/>
  <c r="R9" i="1" l="1"/>
  <c r="R10" i="1"/>
  <c r="S7" i="1"/>
  <c r="R8" i="1"/>
  <c r="R6" i="1" s="1"/>
  <c r="S10" i="1" l="1"/>
  <c r="S9" i="1"/>
  <c r="T7" i="1"/>
  <c r="S8" i="1"/>
  <c r="S6" i="1" s="1"/>
  <c r="T10" i="1" l="1"/>
  <c r="T9" i="1"/>
  <c r="U7" i="1"/>
  <c r="T8" i="1"/>
  <c r="T6" i="1" s="1"/>
  <c r="U10" i="1" l="1"/>
  <c r="U9" i="1"/>
  <c r="V7" i="1"/>
  <c r="U8" i="1"/>
  <c r="U6" i="1" s="1"/>
  <c r="V9" i="1" l="1"/>
  <c r="V10" i="1"/>
  <c r="W7" i="1"/>
  <c r="V8" i="1"/>
  <c r="V6" i="1" s="1"/>
  <c r="W10" i="1" l="1"/>
  <c r="W9" i="1"/>
  <c r="X7" i="1"/>
  <c r="W8" i="1"/>
  <c r="W6" i="1" s="1"/>
  <c r="X10" i="1" l="1"/>
  <c r="X9" i="1"/>
  <c r="Y7" i="1"/>
  <c r="X8" i="1"/>
  <c r="X6" i="1" s="1"/>
  <c r="Y10" i="1" l="1"/>
  <c r="Y9" i="1"/>
  <c r="Z7" i="1"/>
  <c r="Y8" i="1"/>
  <c r="Y6" i="1" s="1"/>
  <c r="Z10" i="1" l="1"/>
  <c r="Z9" i="1"/>
  <c r="AA7" i="1"/>
  <c r="Z8" i="1"/>
  <c r="Z6" i="1" s="1"/>
  <c r="AA10" i="1" l="1"/>
  <c r="AA9" i="1"/>
  <c r="AB7" i="1"/>
  <c r="AA8" i="1"/>
  <c r="AA6" i="1" s="1"/>
  <c r="AB10" i="1" l="1"/>
  <c r="AB9" i="1"/>
  <c r="AC7" i="1"/>
  <c r="AB8" i="1"/>
  <c r="AB6" i="1" s="1"/>
  <c r="AC10" i="1" l="1"/>
  <c r="AC9" i="1"/>
  <c r="AD7" i="1"/>
  <c r="AD9" i="1" s="1"/>
  <c r="AC8" i="1"/>
  <c r="AC6" i="1" s="1"/>
  <c r="AD10" i="1" l="1"/>
  <c r="AE7" i="1"/>
  <c r="AD8" i="1"/>
  <c r="AD6" i="1" s="1"/>
  <c r="AE10" i="1" l="1"/>
  <c r="AE9" i="1"/>
  <c r="AF7" i="1"/>
  <c r="AE8" i="1"/>
  <c r="AE6" i="1" s="1"/>
  <c r="AF10" i="1" l="1"/>
  <c r="AF9" i="1"/>
  <c r="AG7" i="1"/>
  <c r="AF8" i="1"/>
  <c r="AF6" i="1" s="1"/>
  <c r="AG10" i="1" l="1"/>
  <c r="AG9" i="1"/>
  <c r="AH7" i="1"/>
  <c r="AG8" i="1"/>
  <c r="AG6" i="1" s="1"/>
  <c r="AH9" i="1" l="1"/>
  <c r="AH10" i="1"/>
  <c r="AI7" i="1"/>
  <c r="AH8" i="1"/>
  <c r="AH6" i="1" s="1"/>
  <c r="AI10" i="1" l="1"/>
  <c r="AI9" i="1"/>
  <c r="AJ7" i="1"/>
  <c r="AI8" i="1"/>
  <c r="AI6" i="1" s="1"/>
  <c r="AJ10" i="1" l="1"/>
  <c r="AJ9" i="1"/>
  <c r="AK7" i="1"/>
  <c r="AJ8" i="1"/>
  <c r="AJ6" i="1" s="1"/>
  <c r="AK10" i="1" l="1"/>
  <c r="AK9" i="1"/>
  <c r="AL7" i="1"/>
  <c r="AK8" i="1"/>
  <c r="AK6" i="1" s="1"/>
  <c r="AL9" i="1" l="1"/>
  <c r="AL10" i="1"/>
  <c r="AM7" i="1"/>
  <c r="AL8" i="1"/>
  <c r="AL6" i="1" s="1"/>
  <c r="AM10" i="1" l="1"/>
  <c r="AM9" i="1"/>
  <c r="AM8" i="1"/>
  <c r="AM6" i="1" s="1"/>
  <c r="AN7" i="1"/>
  <c r="AN10" i="1" l="1"/>
  <c r="AN9" i="1"/>
  <c r="AO7" i="1"/>
  <c r="AP7" i="1" s="1"/>
  <c r="AN8" i="1"/>
  <c r="AN6" i="1" s="1"/>
  <c r="AO8" i="1" l="1"/>
  <c r="AO6" i="1" s="1"/>
  <c r="AP10" i="1"/>
  <c r="AP9" i="1"/>
  <c r="AO10" i="1"/>
  <c r="AO9" i="1"/>
  <c r="AQ7" i="1"/>
  <c r="AP8" i="1"/>
  <c r="AP6" i="1" s="1"/>
  <c r="AQ10" i="1" l="1"/>
  <c r="AQ9" i="1"/>
  <c r="AQ8" i="1"/>
  <c r="AQ6" i="1" s="1"/>
</calcChain>
</file>

<file path=xl/comments1.xml><?xml version="1.0" encoding="utf-8"?>
<comments xmlns="http://schemas.openxmlformats.org/spreadsheetml/2006/main">
  <authors>
    <author>Laurianne Clary</author>
  </authors>
  <commentList>
    <comment ref="M3" authorId="0" shapeId="0">
      <text>
        <r>
          <rPr>
            <b/>
            <sz val="9"/>
            <color indexed="81"/>
            <rFont val="Tahoma"/>
            <family val="2"/>
          </rPr>
          <t>Laurianne Clary:</t>
        </r>
        <r>
          <rPr>
            <sz val="9"/>
            <color indexed="81"/>
            <rFont val="Tahoma"/>
            <family val="2"/>
          </rPr>
          <t xml:space="preserve">
all the ones that exists in Kronos</t>
        </r>
      </text>
    </comment>
    <comment ref="N3" authorId="0" shapeId="0">
      <text>
        <r>
          <rPr>
            <b/>
            <sz val="9"/>
            <color indexed="81"/>
            <rFont val="Tahoma"/>
            <family val="2"/>
          </rPr>
          <t>Laurianne Clary:</t>
        </r>
        <r>
          <rPr>
            <sz val="9"/>
            <color indexed="81"/>
            <rFont val="Tahoma"/>
            <family val="2"/>
          </rPr>
          <t xml:space="preserve">
Approved, requested, rejected</t>
        </r>
      </text>
    </comment>
  </commentList>
</comments>
</file>

<file path=xl/comments2.xml><?xml version="1.0" encoding="utf-8"?>
<comments xmlns="http://schemas.openxmlformats.org/spreadsheetml/2006/main">
  <authors>
    <author>Fanny Ricour</author>
  </authors>
  <commentList>
    <comment ref="K8" authorId="0" shapeId="0">
      <text>
        <r>
          <rPr>
            <b/>
            <sz val="9"/>
            <color indexed="81"/>
            <rFont val="Tahoma"/>
            <family val="2"/>
          </rPr>
          <t>Fanny Ricour:</t>
        </r>
        <r>
          <rPr>
            <sz val="9"/>
            <color indexed="81"/>
            <rFont val="Tahoma"/>
            <family val="2"/>
          </rPr>
          <t xml:space="preserve">
Noms et Prénoms importés manuellement pour l'instant</t>
        </r>
      </text>
    </comment>
  </commentList>
</comments>
</file>

<file path=xl/sharedStrings.xml><?xml version="1.0" encoding="utf-8"?>
<sst xmlns="http://schemas.openxmlformats.org/spreadsheetml/2006/main" count="59" uniqueCount="49">
  <si>
    <t>Country</t>
  </si>
  <si>
    <t>Site</t>
  </si>
  <si>
    <t>Area</t>
  </si>
  <si>
    <t>Line</t>
  </si>
  <si>
    <t>Manager</t>
  </si>
  <si>
    <t>Team</t>
  </si>
  <si>
    <t>Name</t>
  </si>
  <si>
    <t>First Name</t>
  </si>
  <si>
    <t>Primary Job or Job Transfer</t>
  </si>
  <si>
    <t>Position known by the collaborator</t>
  </si>
  <si>
    <t>Submission Request Date</t>
  </si>
  <si>
    <t xml:space="preserve">Pay codes </t>
  </si>
  <si>
    <t>Status absence</t>
  </si>
  <si>
    <t>Week number</t>
  </si>
  <si>
    <t>Start date</t>
  </si>
  <si>
    <t>End date</t>
  </si>
  <si>
    <t>Number of days</t>
  </si>
  <si>
    <t>Comments</t>
  </si>
  <si>
    <t>France</t>
  </si>
  <si>
    <t>Holidays</t>
  </si>
  <si>
    <t>Requested</t>
  </si>
  <si>
    <t xml:space="preserve">DEMANDES DE CONGES </t>
  </si>
  <si>
    <t>Mois:</t>
  </si>
  <si>
    <t>Année:</t>
  </si>
  <si>
    <t>NOM - Prénom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</si>
  <si>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</si>
  <si>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</si>
  <si>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</si>
  <si>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</si>
  <si>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</si>
  <si>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</si>
  <si>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</si>
  <si>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</si>
  <si>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</si>
  <si>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</si>
  <si>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</si>
  <si>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</si>
  <si>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fin</t>
  </si>
  <si>
    <t>Date de début</t>
  </si>
  <si>
    <t>Mois en cours</t>
  </si>
  <si>
    <t>HA = Holidays approved</t>
  </si>
  <si>
    <t>HS= Souhait de congés</t>
  </si>
  <si>
    <t>HR= Holidays Rejected</t>
  </si>
  <si>
    <t>DUPONT</t>
  </si>
  <si>
    <t>Antoine</t>
  </si>
  <si>
    <t>Bernard</t>
  </si>
  <si>
    <t>Y</t>
  </si>
  <si>
    <t>W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</si>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</sst>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.6"/>
      <color rgb="FF303030"/>
      <name val="Arial"/>
      <family val="2"/>
    </font>
    <font>
      <b/>
      <sz val="16"/>
      <color rgb="FF0070C0"/>
      <name val="Arial Rounded MT Bold"/>
      <family val="2"/>
    </font>
    <font>
      <sz val="8"/>
      <color rgb="FFB94F5A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Fill="1"/>
    <xf numFmtId="0" fontId="0" fillId="5" borderId="0" xfId="0" applyFill="1"/>
    <xf numFmtId="0" fontId="13" fillId="0" borderId="0" xfId="0" applyFont="1" applyAlignment="1">
      <alignment horizontal="left" vertical="center" indent="1"/>
    </xf>
    <xf numFmtId="0" fontId="13" fillId="0" borderId="0" xfId="0" applyFont="1"/>
    <xf numFmtId="14" fontId="0" fillId="0" borderId="0" xfId="0" applyNumberFormat="1"/>
    <xf numFmtId="14" fontId="0" fillId="5" borderId="3" xfId="0" applyNumberFormat="1" applyFill="1" applyBorder="1"/>
    <xf numFmtId="14" fontId="0" fillId="5" borderId="5" xfId="0" applyNumberFormat="1" applyFill="1" applyBorder="1"/>
    <xf numFmtId="0" fontId="0" fillId="3" borderId="0" xfId="0" applyFill="1"/>
    <xf numFmtId="0" fontId="0" fillId="4" borderId="0" xfId="0" applyFill="1" applyAlignment="1">
      <alignment horizontal="center"/>
    </xf>
    <xf numFmtId="0" fontId="0" fillId="3" borderId="2" xfId="0" applyFill="1" applyBorder="1"/>
    <xf numFmtId="0" fontId="0" fillId="3" borderId="4" xfId="0" applyFill="1" applyBorder="1"/>
    <xf numFmtId="0" fontId="0" fillId="5" borderId="0" xfId="0" applyFill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1" fillId="3" borderId="2" xfId="0" applyFont="1" applyFill="1" applyBorder="1" applyAlignment="1">
      <alignment horizontal="right"/>
    </xf>
    <xf numFmtId="0" fontId="11" fillId="3" borderId="4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textRotation="90"/>
    </xf>
    <xf numFmtId="14" fontId="0" fillId="0" borderId="1" xfId="0" applyNumberFormat="1" applyBorder="1" applyAlignment="1">
      <alignment textRotation="90"/>
    </xf>
    <xf numFmtId="0" fontId="0" fillId="0" borderId="1" xfId="0" applyBorder="1" applyAlignment="1">
      <alignment horizontal="center"/>
    </xf>
    <xf numFmtId="0" fontId="1" fillId="0" borderId="0" xfId="0" applyFont="1"/>
    <xf numFmtId="0" fontId="3" fillId="5" borderId="0" xfId="0" applyFont="1" applyFill="1" applyBorder="1" applyAlignment="1">
      <alignment vertical="center"/>
    </xf>
    <xf numFmtId="0" fontId="5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7" fillId="5" borderId="1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8" xfId="0" applyBorder="1"/>
    <xf numFmtId="0" fontId="0" fillId="0" borderId="0" xfId="0" applyFill="1" applyBorder="1"/>
    <xf numFmtId="0" fontId="0" fillId="8" borderId="0" xfId="0" applyFill="1" applyBorder="1" applyAlignment="1">
      <alignment horizontal="center"/>
    </xf>
    <xf numFmtId="0" fontId="0" fillId="0" borderId="11" xfId="0" applyBorder="1"/>
    <xf numFmtId="0" fontId="2" fillId="10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14" fontId="0" fillId="0" borderId="0" xfId="0" applyNumberFormat="1" applyBorder="1" applyAlignment="1">
      <alignment textRotation="90"/>
    </xf>
    <xf numFmtId="0" fontId="15" fillId="0" borderId="0" xfId="0" applyFont="1" applyBorder="1"/>
    <xf numFmtId="0" fontId="6" fillId="0" borderId="1" xfId="0" applyFont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0" fillId="0" borderId="12" xfId="0" applyFont="1" applyBorder="1" applyAlignment="1">
      <alignment horizontal="center"/>
    </xf>
    <xf numFmtId="0" fontId="12" fillId="9" borderId="9" xfId="0" applyFont="1" applyFill="1" applyBorder="1" applyAlignment="1">
      <alignment horizontal="center"/>
    </xf>
    <xf numFmtId="0" fontId="14" fillId="0" borderId="6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7" fillId="0" borderId="0" xfId="0" applyFont="1"/>
    <xf numFmtId="0" fontId="16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</cellXfs>
  <cellStyles count="1">
    <cellStyle name="Normal" xfId="0" builtinId="0"/>
  </cellStyles>
  <dxfs count="4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688623</xdr:colOff>
      <xdr:row>5</xdr:row>
      <xdr:rowOff>162277</xdr:rowOff>
    </xdr:from>
    <xdr:to>
      <xdr:col>3</xdr:col>
      <xdr:colOff>225073</xdr:colOff>
      <xdr:row>6</xdr:row>
      <xdr:rowOff>270227</xdr:rowOff>
    </xdr:to>
    <xdr:pic>
      <xdr:nvPicPr>
        <xdr:cNvPr id="3" name="Image 2" descr="Meta key + click opens a new tab without focusing on 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845" y="1001888"/>
          <a:ext cx="298450" cy="298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13"/>
  <sheetViews>
    <sheetView zoomScale="90" zoomScaleNormal="90" workbookViewId="0">
      <selection activeCell="E6" sqref="E6"/>
    </sheetView>
  </sheetViews>
  <sheetFormatPr baseColWidth="10" defaultRowHeight="14.5" x14ac:dyDescent="0.35"/>
  <cols>
    <col min="2" max="2" width="10.90625" style="3"/>
    <col min="3" max="3" width="11.7265625" customWidth="1"/>
    <col min="4" max="4" width="15.90625" customWidth="1"/>
    <col min="5" max="5" width="19.08984375" customWidth="1"/>
    <col min="6" max="6" width="19" customWidth="1"/>
    <col min="7" max="7" width="50.36328125" style="16" customWidth="1"/>
    <col min="8" max="8" width="19.90625" customWidth="1"/>
    <col min="9" max="10" width="10.6328125" customWidth="1"/>
    <col min="11" max="11" width="16.36328125" customWidth="1"/>
    <col min="12" max="12" width="13.90625" bestFit="1" customWidth="1"/>
    <col min="13" max="13" width="7.453125" bestFit="1" customWidth="1"/>
    <col min="14" max="14" width="14.7265625" customWidth="1"/>
    <col min="15" max="15" width="10.08984375" bestFit="1" customWidth="1"/>
    <col min="16" max="16" width="11" customWidth="1"/>
    <col min="17" max="17" width="10.81640625" customWidth="1"/>
    <col min="18" max="18" width="10.6328125" customWidth="1"/>
    <col min="19" max="19" width="10.6328125" style="16" customWidth="1"/>
    <col min="20" max="20" width="19.6328125" customWidth="1"/>
    <col min="21" max="21" width="21.54296875" style="16" customWidth="1"/>
  </cols>
  <sheetData>
    <row r="1" spans="1:21" x14ac:dyDescent="0.35">
      <c r="H1" s="35"/>
    </row>
    <row r="2" spans="1:21" ht="15.5" customHeight="1" x14ac:dyDescent="0.35">
      <c r="C2" s="1"/>
      <c r="D2" s="1"/>
      <c r="E2" s="1"/>
      <c r="F2" s="1"/>
      <c r="G2" s="36"/>
      <c r="H2" s="1"/>
      <c r="I2" s="1"/>
      <c r="J2" s="1"/>
      <c r="K2" s="2"/>
      <c r="L2" s="2"/>
      <c r="M2" s="1"/>
      <c r="N2" s="1"/>
      <c r="O2" s="1"/>
      <c r="P2" s="1"/>
      <c r="Q2" s="1"/>
      <c r="R2" s="1"/>
      <c r="S2" s="36"/>
      <c r="T2" s="1"/>
    </row>
    <row r="3" spans="1:21" s="7" customFormat="1" ht="24" x14ac:dyDescent="0.35">
      <c r="A3" s="4" t="s">
        <v>0</v>
      </c>
      <c r="B3" s="4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37"/>
      <c r="H3" s="5" t="s">
        <v>6</v>
      </c>
      <c r="I3" s="5" t="s">
        <v>7</v>
      </c>
      <c r="J3" s="6" t="s">
        <v>8</v>
      </c>
      <c r="K3" s="5" t="s">
        <v>9</v>
      </c>
      <c r="L3" s="6" t="s">
        <v>10</v>
      </c>
      <c r="M3" s="5" t="s">
        <v>11</v>
      </c>
      <c r="N3" s="5" t="s">
        <v>12</v>
      </c>
      <c r="O3" s="5" t="s">
        <v>13</v>
      </c>
      <c r="P3" s="5" t="s">
        <v>14</v>
      </c>
      <c r="Q3" s="5" t="s">
        <v>15</v>
      </c>
      <c r="R3" s="5" t="s">
        <v>16</v>
      </c>
      <c r="S3" s="37"/>
      <c r="T3" s="5" t="s">
        <v>17</v>
      </c>
      <c r="U3" s="51"/>
    </row>
    <row r="4" spans="1:21" x14ac:dyDescent="0.35">
      <c r="A4" s="8" t="s">
        <v>18</v>
      </c>
      <c r="B4" s="8" t="s">
        <v>47</v>
      </c>
      <c r="C4" s="9" t="s">
        <v>46</v>
      </c>
      <c r="D4" s="9">
        <v>1</v>
      </c>
      <c r="E4" s="9" t="s">
        <v>48</v>
      </c>
      <c r="F4" s="9">
        <v>1</v>
      </c>
      <c r="G4" s="38" t="str">
        <f>I4</f>
        <v>Antoine</v>
      </c>
      <c r="H4" s="9" t="s">
        <v>43</v>
      </c>
      <c r="I4" s="9" t="s">
        <v>44</v>
      </c>
      <c r="J4" s="10"/>
      <c r="K4" s="9"/>
      <c r="L4" s="11">
        <v>43429</v>
      </c>
      <c r="M4" s="9" t="s">
        <v>19</v>
      </c>
      <c r="N4" s="9" t="s">
        <v>20</v>
      </c>
      <c r="O4" s="9">
        <v>52</v>
      </c>
      <c r="P4" s="12">
        <v>43460</v>
      </c>
      <c r="Q4" s="12">
        <v>43462</v>
      </c>
      <c r="R4" s="13">
        <v>3</v>
      </c>
      <c r="S4" s="39" t="str">
        <f>IF(U4="Holidays Requested","HS",IF(U4="Holidays Approved","HA",IF(U4="Holidays Rejected","HR","")))</f>
        <v>HS</v>
      </c>
      <c r="T4" s="13"/>
      <c r="U4" s="26" t="str">
        <f>M4&amp;" "&amp;N4</f>
        <v>Holidays Requested</v>
      </c>
    </row>
    <row r="5" spans="1:21" x14ac:dyDescent="0.35">
      <c r="A5" s="8" t="s">
        <v>18</v>
      </c>
      <c r="B5" s="8" t="s">
        <v>47</v>
      </c>
      <c r="C5" s="9" t="s">
        <v>46</v>
      </c>
      <c r="D5" s="9">
        <v>1</v>
      </c>
      <c r="E5" s="9" t="s">
        <v>48</v>
      </c>
      <c r="F5" s="9">
        <v>1</v>
      </c>
      <c r="G5" s="38" t="str">
        <f>I5</f>
        <v>Antoine</v>
      </c>
      <c r="H5" s="9" t="s">
        <v>43</v>
      </c>
      <c r="I5" s="9" t="s">
        <v>44</v>
      </c>
      <c r="J5" s="10"/>
      <c r="K5" s="9"/>
      <c r="L5" s="11">
        <v>43430</v>
      </c>
      <c r="M5" s="9" t="s">
        <v>19</v>
      </c>
      <c r="N5" s="9" t="s">
        <v>20</v>
      </c>
      <c r="O5" s="9">
        <v>51</v>
      </c>
      <c r="P5" s="12">
        <v>43451</v>
      </c>
      <c r="Q5" s="12">
        <v>43455</v>
      </c>
      <c r="R5" s="13">
        <v>5</v>
      </c>
      <c r="S5" s="39" t="str">
        <f t="shared" ref="S5" si="0">IF(U5="Holidays Requested","HS",IF(U5="Holidays Approved","HA",IF(U5="Holidays Rejected","HR","")))</f>
        <v>HS</v>
      </c>
      <c r="T5" s="13"/>
      <c r="U5" s="26" t="str">
        <f t="shared" ref="U5" si="1">M5&amp;" "&amp;N5</f>
        <v>Holidays Requested</v>
      </c>
    </row>
    <row r="13" spans="1:21" x14ac:dyDescent="0.35">
      <c r="E13" s="57"/>
    </row>
  </sheetData>
  <autoFilter ref="A3:T5"/>
  <pageMargins left="0.7" right="0.7" top="0.75" bottom="0.75" header="0.3" footer="0.3"/>
  <pageSetup paperSize="9" orientation="portrait" horizontalDpi="90" verticalDpi="9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AR10"/>
  <sheetViews>
    <sheetView showGridLines="0" tabSelected="1" topLeftCell="B1" zoomScale="90" zoomScaleNormal="90" workbookViewId="0">
      <pane ySplit="8" topLeftCell="A9" activePane="bottomLeft" state="frozen"/>
      <selection pane="bottomLeft" activeCell="AL9" sqref="AL9"/>
    </sheetView>
  </sheetViews>
  <sheetFormatPr baseColWidth="10" defaultRowHeight="14.5" x14ac:dyDescent="0.35"/>
  <cols>
    <col min="1" max="1" width="0.90625" customWidth="1"/>
    <col min="2" max="2" width="1.26953125" customWidth="1"/>
    <col min="5" max="9" width="4" style="15" customWidth="1"/>
    <col min="10" max="10" width="3.81640625" style="15" customWidth="1"/>
    <col min="11" max="11" width="23.36328125" customWidth="1"/>
    <col min="12" max="12" width="4.54296875" hidden="1" customWidth="1"/>
    <col min="13" max="13" width="3.6328125" style="3" customWidth="1"/>
    <col min="14" max="43" width="3.6328125" customWidth="1"/>
    <col min="44" max="44" width="1.26953125" customWidth="1"/>
  </cols>
  <sheetData>
    <row r="1" spans="2:44" ht="5" customHeight="1" thickBot="1" x14ac:dyDescent="0.4"/>
    <row r="2" spans="2:44" ht="24.5" customHeight="1" thickBot="1" x14ac:dyDescent="0.4">
      <c r="B2" s="54" t="s">
        <v>21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  <c r="AO2" s="55"/>
      <c r="AP2" s="55"/>
      <c r="AQ2" s="55"/>
      <c r="AR2" s="56"/>
    </row>
    <row r="3" spans="2:44" ht="7.5" customHeight="1" x14ac:dyDescent="0.35">
      <c r="B3" s="42"/>
      <c r="C3" s="40"/>
      <c r="D3" s="40"/>
      <c r="E3" s="43"/>
      <c r="F3" s="43"/>
      <c r="G3" s="43"/>
      <c r="H3" s="43"/>
      <c r="I3" s="43"/>
      <c r="J3" s="43"/>
      <c r="K3" s="40"/>
      <c r="L3" s="40"/>
      <c r="M3" s="41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0"/>
      <c r="AI3" s="40"/>
      <c r="AJ3" s="40"/>
      <c r="AK3" s="40"/>
      <c r="AL3" s="40"/>
      <c r="AM3" s="40"/>
      <c r="AN3" s="40"/>
      <c r="AO3" s="40"/>
      <c r="AP3" s="40"/>
      <c r="AQ3" s="40"/>
      <c r="AR3" s="45"/>
    </row>
    <row r="4" spans="2:44" ht="14.5" customHeight="1" thickBot="1" x14ac:dyDescent="0.4">
      <c r="B4" s="42"/>
      <c r="C4" s="40"/>
      <c r="D4" s="40"/>
      <c r="E4" s="43"/>
      <c r="F4" s="43"/>
      <c r="G4" s="43"/>
      <c r="H4" s="43"/>
      <c r="I4" s="43"/>
      <c r="J4" s="43"/>
      <c r="K4" s="44" t="s">
        <v>40</v>
      </c>
      <c r="L4" s="40"/>
      <c r="M4" s="41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40"/>
      <c r="AP4" s="40"/>
      <c r="AQ4" s="40"/>
      <c r="AR4" s="45"/>
    </row>
    <row r="5" spans="2:44" x14ac:dyDescent="0.35">
      <c r="B5" s="42"/>
      <c r="C5" s="29" t="s">
        <v>23</v>
      </c>
      <c r="D5" s="27">
        <v>2018</v>
      </c>
      <c r="E5" s="43"/>
      <c r="F5" s="43"/>
      <c r="G5" s="43"/>
      <c r="H5" s="43"/>
      <c r="I5" s="43"/>
      <c r="J5" s="43"/>
      <c r="K5" s="46" t="s">
        <v>42</v>
      </c>
      <c r="L5" s="40"/>
      <c r="M5" s="41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0"/>
      <c r="AI5" s="40"/>
      <c r="AJ5" s="40"/>
      <c r="AK5" s="40"/>
      <c r="AL5" s="40"/>
      <c r="AM5" s="40"/>
      <c r="AN5" s="40"/>
      <c r="AO5" s="40"/>
      <c r="AP5" s="40"/>
      <c r="AQ5" s="40"/>
      <c r="AR5" s="45"/>
    </row>
    <row r="6" spans="2:44" ht="15" thickBot="1" x14ac:dyDescent="0.4">
      <c r="B6" s="42"/>
      <c r="C6" s="30" t="s">
        <v>22</v>
      </c>
      <c r="D6" s="28" t="s">
        <v>36</v>
      </c>
      <c r="E6" s="31"/>
      <c r="F6" s="31"/>
      <c r="G6" s="31"/>
      <c r="H6" s="31"/>
      <c r="I6" s="31"/>
      <c r="J6" s="31"/>
      <c r="K6" s="47" t="s">
        <v>41</v>
      </c>
      <c r="L6" s="40"/>
      <c r="M6" s="41" t="str">
        <f>IF(M8="L","S "&amp;WEEKNUM(M7),"")</f>
        <v/>
      </c>
      <c r="N6" s="41" t="str">
        <f t="shared" ref="N6:AQ6" si="0">IF(N8="L","S "&amp;WEEKNUM(N7),"")</f>
        <v/>
      </c>
      <c r="O6" s="41" t="str">
        <f t="shared" si="0"/>
        <v>S 49</v>
      </c>
      <c r="P6" s="41" t="str">
        <f t="shared" si="0"/>
        <v/>
      </c>
      <c r="Q6" s="41" t="str">
        <f t="shared" si="0"/>
        <v/>
      </c>
      <c r="R6" s="41" t="str">
        <f t="shared" si="0"/>
        <v/>
      </c>
      <c r="S6" s="41" t="str">
        <f t="shared" si="0"/>
        <v/>
      </c>
      <c r="T6" s="41" t="str">
        <f t="shared" si="0"/>
        <v/>
      </c>
      <c r="U6" s="41" t="str">
        <f t="shared" si="0"/>
        <v/>
      </c>
      <c r="V6" s="41" t="str">
        <f t="shared" si="0"/>
        <v>S 50</v>
      </c>
      <c r="W6" s="41" t="str">
        <f t="shared" si="0"/>
        <v/>
      </c>
      <c r="X6" s="41" t="str">
        <f t="shared" si="0"/>
        <v/>
      </c>
      <c r="Y6" s="41" t="str">
        <f t="shared" si="0"/>
        <v/>
      </c>
      <c r="Z6" s="41" t="str">
        <f t="shared" si="0"/>
        <v/>
      </c>
      <c r="AA6" s="41" t="str">
        <f t="shared" si="0"/>
        <v/>
      </c>
      <c r="AB6" s="41" t="str">
        <f t="shared" si="0"/>
        <v/>
      </c>
      <c r="AC6" s="41" t="str">
        <f t="shared" si="0"/>
        <v>S 51</v>
      </c>
      <c r="AD6" s="41" t="str">
        <f t="shared" si="0"/>
        <v/>
      </c>
      <c r="AE6" s="41" t="str">
        <f t="shared" si="0"/>
        <v/>
      </c>
      <c r="AF6" s="41" t="str">
        <f t="shared" si="0"/>
        <v/>
      </c>
      <c r="AG6" s="41" t="str">
        <f t="shared" si="0"/>
        <v/>
      </c>
      <c r="AH6" s="41" t="str">
        <f t="shared" si="0"/>
        <v/>
      </c>
      <c r="AI6" s="41" t="str">
        <f t="shared" si="0"/>
        <v/>
      </c>
      <c r="AJ6" s="41" t="str">
        <f t="shared" si="0"/>
        <v>S 52</v>
      </c>
      <c r="AK6" s="41" t="str">
        <f t="shared" si="0"/>
        <v/>
      </c>
      <c r="AL6" s="41" t="str">
        <f t="shared" si="0"/>
        <v/>
      </c>
      <c r="AM6" s="41" t="str">
        <f t="shared" si="0"/>
        <v/>
      </c>
      <c r="AN6" s="41" t="str">
        <f t="shared" si="0"/>
        <v/>
      </c>
      <c r="AO6" s="41" t="str">
        <f t="shared" si="0"/>
        <v/>
      </c>
      <c r="AP6" s="41" t="str">
        <f t="shared" si="0"/>
        <v/>
      </c>
      <c r="AQ6" s="41" t="str">
        <f t="shared" si="0"/>
        <v>S 53</v>
      </c>
      <c r="AR6" s="45"/>
    </row>
    <row r="7" spans="2:44" ht="58" thickBot="1" x14ac:dyDescent="0.4">
      <c r="B7" s="42"/>
      <c r="C7" s="49"/>
      <c r="D7" s="40"/>
      <c r="E7" s="31"/>
      <c r="F7" s="31"/>
      <c r="G7" s="31"/>
      <c r="H7" s="31"/>
      <c r="I7" s="31"/>
      <c r="J7" s="31"/>
      <c r="K7" s="40"/>
      <c r="L7" s="48"/>
      <c r="M7" s="32">
        <f>'Données Fichier CP'!C19</f>
        <v>43435</v>
      </c>
      <c r="N7" s="33">
        <f>M7+1</f>
        <v>43436</v>
      </c>
      <c r="O7" s="32">
        <f>N7+1</f>
        <v>43437</v>
      </c>
      <c r="P7" s="33">
        <f t="shared" ref="P7:AM7" si="1">O7+1</f>
        <v>43438</v>
      </c>
      <c r="Q7" s="33">
        <f t="shared" si="1"/>
        <v>43439</v>
      </c>
      <c r="R7" s="32">
        <f t="shared" si="1"/>
        <v>43440</v>
      </c>
      <c r="S7" s="33">
        <f t="shared" si="1"/>
        <v>43441</v>
      </c>
      <c r="T7" s="33">
        <f t="shared" si="1"/>
        <v>43442</v>
      </c>
      <c r="U7" s="32">
        <f t="shared" si="1"/>
        <v>43443</v>
      </c>
      <c r="V7" s="33">
        <f t="shared" si="1"/>
        <v>43444</v>
      </c>
      <c r="W7" s="33">
        <f t="shared" si="1"/>
        <v>43445</v>
      </c>
      <c r="X7" s="32">
        <f t="shared" si="1"/>
        <v>43446</v>
      </c>
      <c r="Y7" s="33">
        <f t="shared" si="1"/>
        <v>43447</v>
      </c>
      <c r="Z7" s="33">
        <f t="shared" si="1"/>
        <v>43448</v>
      </c>
      <c r="AA7" s="32">
        <f t="shared" si="1"/>
        <v>43449</v>
      </c>
      <c r="AB7" s="33">
        <f t="shared" si="1"/>
        <v>43450</v>
      </c>
      <c r="AC7" s="33">
        <f t="shared" si="1"/>
        <v>43451</v>
      </c>
      <c r="AD7" s="32">
        <f t="shared" si="1"/>
        <v>43452</v>
      </c>
      <c r="AE7" s="33">
        <f t="shared" si="1"/>
        <v>43453</v>
      </c>
      <c r="AF7" s="33">
        <f t="shared" si="1"/>
        <v>43454</v>
      </c>
      <c r="AG7" s="32">
        <f t="shared" si="1"/>
        <v>43455</v>
      </c>
      <c r="AH7" s="33">
        <f t="shared" si="1"/>
        <v>43456</v>
      </c>
      <c r="AI7" s="33">
        <f t="shared" si="1"/>
        <v>43457</v>
      </c>
      <c r="AJ7" s="32">
        <f t="shared" si="1"/>
        <v>43458</v>
      </c>
      <c r="AK7" s="33">
        <f t="shared" si="1"/>
        <v>43459</v>
      </c>
      <c r="AL7" s="33">
        <f t="shared" si="1"/>
        <v>43460</v>
      </c>
      <c r="AM7" s="32">
        <f t="shared" si="1"/>
        <v>43461</v>
      </c>
      <c r="AN7" s="33">
        <f>IFERROR(IF(AM7+1&gt;'Données Fichier CP'!$C$20,"",AM7+1),"")</f>
        <v>43462</v>
      </c>
      <c r="AO7" s="33">
        <f>IFERROR(IF(AN7+1&gt;'Données Fichier CP'!$C$20,"",AN7+1),"")</f>
        <v>43463</v>
      </c>
      <c r="AP7" s="33">
        <f>IFERROR(IF(AO7+1&gt;'Données Fichier CP'!$C$20,"",AO7+1),"")</f>
        <v>43464</v>
      </c>
      <c r="AQ7" s="33">
        <f>IFERROR(IF(AP7+1&gt;'Données Fichier CP'!$C$20,"",AP7+1),"")</f>
        <v>43465</v>
      </c>
      <c r="AR7" s="45"/>
    </row>
    <row r="8" spans="2:44" ht="15" thickBot="1" x14ac:dyDescent="0.4">
      <c r="B8" s="42"/>
      <c r="C8" s="40"/>
      <c r="D8" s="40"/>
      <c r="E8" s="58"/>
      <c r="F8" s="58"/>
      <c r="G8" s="58"/>
      <c r="H8" s="58"/>
      <c r="I8" s="58"/>
      <c r="J8" s="58"/>
      <c r="K8" s="52" t="s">
        <v>24</v>
      </c>
      <c r="L8" s="40"/>
      <c r="M8" s="34" t="str">
        <f>CHOOSE(WEEKDAY(M7),"D","L","M","M","J","V","S")</f>
        <v>S</v>
      </c>
      <c r="N8" s="34" t="str">
        <f t="shared" ref="N8:AN8" si="2">CHOOSE(WEEKDAY(N7),"D","L","M","M","J","V","S")</f>
        <v>D</v>
      </c>
      <c r="O8" s="34" t="str">
        <f t="shared" si="2"/>
        <v>L</v>
      </c>
      <c r="P8" s="34" t="str">
        <f t="shared" si="2"/>
        <v>M</v>
      </c>
      <c r="Q8" s="34" t="str">
        <f t="shared" si="2"/>
        <v>M</v>
      </c>
      <c r="R8" s="34" t="str">
        <f t="shared" si="2"/>
        <v>J</v>
      </c>
      <c r="S8" s="34" t="str">
        <f t="shared" si="2"/>
        <v>V</v>
      </c>
      <c r="T8" s="34" t="str">
        <f t="shared" si="2"/>
        <v>S</v>
      </c>
      <c r="U8" s="34" t="str">
        <f t="shared" si="2"/>
        <v>D</v>
      </c>
      <c r="V8" s="34" t="str">
        <f t="shared" si="2"/>
        <v>L</v>
      </c>
      <c r="W8" s="34" t="str">
        <f t="shared" si="2"/>
        <v>M</v>
      </c>
      <c r="X8" s="34" t="str">
        <f t="shared" si="2"/>
        <v>M</v>
      </c>
      <c r="Y8" s="34" t="str">
        <f t="shared" si="2"/>
        <v>J</v>
      </c>
      <c r="Z8" s="34" t="str">
        <f t="shared" si="2"/>
        <v>V</v>
      </c>
      <c r="AA8" s="34" t="str">
        <f t="shared" si="2"/>
        <v>S</v>
      </c>
      <c r="AB8" s="34" t="str">
        <f t="shared" si="2"/>
        <v>D</v>
      </c>
      <c r="AC8" s="34" t="str">
        <f t="shared" si="2"/>
        <v>L</v>
      </c>
      <c r="AD8" s="34" t="str">
        <f t="shared" si="2"/>
        <v>M</v>
      </c>
      <c r="AE8" s="34" t="str">
        <f t="shared" si="2"/>
        <v>M</v>
      </c>
      <c r="AF8" s="34" t="str">
        <f t="shared" si="2"/>
        <v>J</v>
      </c>
      <c r="AG8" s="34" t="str">
        <f t="shared" si="2"/>
        <v>V</v>
      </c>
      <c r="AH8" s="34" t="str">
        <f t="shared" si="2"/>
        <v>S</v>
      </c>
      <c r="AI8" s="34" t="str">
        <f t="shared" si="2"/>
        <v>D</v>
      </c>
      <c r="AJ8" s="34" t="str">
        <f t="shared" si="2"/>
        <v>L</v>
      </c>
      <c r="AK8" s="34" t="str">
        <f t="shared" si="2"/>
        <v>M</v>
      </c>
      <c r="AL8" s="34" t="str">
        <f t="shared" si="2"/>
        <v>M</v>
      </c>
      <c r="AM8" s="34" t="str">
        <f t="shared" si="2"/>
        <v>J</v>
      </c>
      <c r="AN8" s="34" t="str">
        <f t="shared" si="2"/>
        <v>V</v>
      </c>
      <c r="AO8" s="34" t="str">
        <f>IFERROR(CHOOSE(WEEKDAY(AO7),"D","L","M","M","J","V","S"),"")</f>
        <v>S</v>
      </c>
      <c r="AP8" s="34" t="str">
        <f t="shared" ref="AP8:AQ8" si="3">IFERROR(CHOOSE(WEEKDAY(AP7),"D","L","M","M","J","V","S"),"")</f>
        <v>D</v>
      </c>
      <c r="AQ8" s="34" t="str">
        <f t="shared" si="3"/>
        <v>L</v>
      </c>
      <c r="AR8" s="45"/>
    </row>
    <row r="9" spans="2:44" x14ac:dyDescent="0.35">
      <c r="B9" s="42"/>
      <c r="C9" s="40"/>
      <c r="D9" s="40"/>
      <c r="E9" s="59"/>
      <c r="F9" s="59"/>
      <c r="G9" s="59"/>
      <c r="H9" s="59"/>
      <c r="I9" s="59"/>
      <c r="J9" s="59"/>
      <c r="K9" s="53" t="s">
        <v>44</v>
      </c>
      <c r="L9" s="40"/>
      <c r="M9" s="50" t="str">
        <f t="shared" ref="M9:V10" si="4">IFERROR(IF(AND(VLOOKUP($K9,reportCP,10,FALSE)&lt;=M$7,VLOOKUP($K9,reportCP,11,0)&gt;=M$7),VLOOKUP($K9,reportCP,13,0),""),"")</f>
        <v/>
      </c>
      <c r="N9" s="50" t="str">
        <f t="shared" si="4"/>
        <v/>
      </c>
      <c r="O9" s="50" t="str">
        <f t="shared" si="4"/>
        <v/>
      </c>
      <c r="P9" s="50" t="str">
        <f t="shared" si="4"/>
        <v/>
      </c>
      <c r="Q9" s="50" t="str">
        <f t="shared" si="4"/>
        <v/>
      </c>
      <c r="R9" s="50" t="str">
        <f t="shared" si="4"/>
        <v/>
      </c>
      <c r="S9" s="50" t="str">
        <f t="shared" si="4"/>
        <v/>
      </c>
      <c r="T9" s="50" t="str">
        <f t="shared" si="4"/>
        <v/>
      </c>
      <c r="U9" s="50" t="str">
        <f t="shared" si="4"/>
        <v/>
      </c>
      <c r="V9" s="50" t="str">
        <f t="shared" si="4"/>
        <v/>
      </c>
      <c r="W9" s="50" t="str">
        <f t="shared" ref="W9:AF10" si="5">IFERROR(IF(AND(VLOOKUP($K9,reportCP,10,FALSE)&lt;=W$7,VLOOKUP($K9,reportCP,11,0)&gt;=W$7),VLOOKUP($K9,reportCP,13,0),""),"")</f>
        <v/>
      </c>
      <c r="X9" s="50" t="str">
        <f t="shared" si="5"/>
        <v/>
      </c>
      <c r="Y9" s="50" t="str">
        <f t="shared" si="5"/>
        <v/>
      </c>
      <c r="Z9" s="50" t="str">
        <f t="shared" si="5"/>
        <v/>
      </c>
      <c r="AA9" s="50" t="str">
        <f t="shared" si="5"/>
        <v/>
      </c>
      <c r="AB9" s="50" t="str">
        <f t="shared" si="5"/>
        <v/>
      </c>
      <c r="AC9" s="50" t="str">
        <f t="shared" si="5"/>
        <v/>
      </c>
      <c r="AD9" s="50" t="str">
        <f t="shared" si="5"/>
        <v/>
      </c>
      <c r="AE9" s="50" t="str">
        <f t="shared" si="5"/>
        <v/>
      </c>
      <c r="AF9" s="50" t="str">
        <f t="shared" si="5"/>
        <v/>
      </c>
      <c r="AG9" s="50" t="str">
        <f t="shared" ref="AG9:AQ10" si="6">IFERROR(IF(AND(VLOOKUP($K9,reportCP,10,FALSE)&lt;=AG$7,VLOOKUP($K9,reportCP,11,0)&gt;=AG$7),VLOOKUP($K9,reportCP,13,0),""),"")</f>
        <v/>
      </c>
      <c r="AH9" s="50" t="str">
        <f t="shared" si="6"/>
        <v/>
      </c>
      <c r="AI9" s="50" t="str">
        <f t="shared" si="6"/>
        <v/>
      </c>
      <c r="AJ9" s="50" t="str">
        <f t="shared" si="6"/>
        <v/>
      </c>
      <c r="AK9" s="50" t="str">
        <f t="shared" si="6"/>
        <v/>
      </c>
      <c r="AL9" s="50" t="str">
        <f t="shared" si="6"/>
        <v>HS</v>
      </c>
      <c r="AM9" s="50" t="str">
        <f t="shared" si="6"/>
        <v>HS</v>
      </c>
      <c r="AN9" s="50" t="str">
        <f t="shared" si="6"/>
        <v>HS</v>
      </c>
      <c r="AO9" s="50" t="str">
        <f t="shared" si="6"/>
        <v/>
      </c>
      <c r="AP9" s="50" t="str">
        <f t="shared" si="6"/>
        <v/>
      </c>
      <c r="AQ9" s="50" t="str">
        <f t="shared" si="6"/>
        <v/>
      </c>
      <c r="AR9" s="45"/>
    </row>
    <row r="10" spans="2:44" ht="15" thickBot="1" x14ac:dyDescent="0.4">
      <c r="B10" s="42"/>
      <c r="C10" s="40"/>
      <c r="D10" s="40"/>
      <c r="E10" s="59"/>
      <c r="F10" s="59"/>
      <c r="G10" s="59"/>
      <c r="H10" s="59"/>
      <c r="I10" s="59"/>
      <c r="J10" s="59"/>
      <c r="K10" s="60" t="s">
        <v>45</v>
      </c>
      <c r="L10" s="40"/>
      <c r="M10" s="50" t="str">
        <f t="shared" si="4"/>
        <v/>
      </c>
      <c r="N10" s="50" t="str">
        <f t="shared" si="4"/>
        <v/>
      </c>
      <c r="O10" s="50" t="str">
        <f t="shared" si="4"/>
        <v/>
      </c>
      <c r="P10" s="50" t="str">
        <f t="shared" si="4"/>
        <v/>
      </c>
      <c r="Q10" s="50" t="str">
        <f t="shared" si="4"/>
        <v/>
      </c>
      <c r="R10" s="50" t="str">
        <f t="shared" si="4"/>
        <v/>
      </c>
      <c r="S10" s="50" t="str">
        <f t="shared" si="4"/>
        <v/>
      </c>
      <c r="T10" s="50" t="str">
        <f t="shared" si="4"/>
        <v/>
      </c>
      <c r="U10" s="50" t="str">
        <f t="shared" si="4"/>
        <v/>
      </c>
      <c r="V10" s="50" t="str">
        <f t="shared" si="4"/>
        <v/>
      </c>
      <c r="W10" s="50" t="str">
        <f t="shared" si="5"/>
        <v/>
      </c>
      <c r="X10" s="50" t="str">
        <f t="shared" si="5"/>
        <v/>
      </c>
      <c r="Y10" s="50" t="str">
        <f t="shared" si="5"/>
        <v/>
      </c>
      <c r="Z10" s="50" t="str">
        <f t="shared" si="5"/>
        <v/>
      </c>
      <c r="AA10" s="50" t="str">
        <f t="shared" si="5"/>
        <v/>
      </c>
      <c r="AB10" s="50" t="str">
        <f t="shared" si="5"/>
        <v/>
      </c>
      <c r="AC10" s="50" t="str">
        <f t="shared" si="5"/>
        <v/>
      </c>
      <c r="AD10" s="50" t="str">
        <f t="shared" si="5"/>
        <v/>
      </c>
      <c r="AE10" s="50" t="str">
        <f t="shared" si="5"/>
        <v/>
      </c>
      <c r="AF10" s="50" t="str">
        <f t="shared" si="5"/>
        <v/>
      </c>
      <c r="AG10" s="50" t="str">
        <f t="shared" si="6"/>
        <v/>
      </c>
      <c r="AH10" s="50" t="str">
        <f t="shared" si="6"/>
        <v/>
      </c>
      <c r="AI10" s="50" t="str">
        <f t="shared" si="6"/>
        <v/>
      </c>
      <c r="AJ10" s="50" t="str">
        <f t="shared" si="6"/>
        <v/>
      </c>
      <c r="AK10" s="50" t="str">
        <f t="shared" si="6"/>
        <v/>
      </c>
      <c r="AL10" s="50" t="str">
        <f t="shared" si="6"/>
        <v/>
      </c>
      <c r="AM10" s="50" t="str">
        <f t="shared" si="6"/>
        <v/>
      </c>
      <c r="AN10" s="50" t="str">
        <f t="shared" si="6"/>
        <v/>
      </c>
      <c r="AO10" s="50" t="str">
        <f t="shared" si="6"/>
        <v/>
      </c>
      <c r="AP10" s="50" t="str">
        <f t="shared" si="6"/>
        <v/>
      </c>
      <c r="AQ10" s="50" t="str">
        <f t="shared" si="6"/>
        <v/>
      </c>
      <c r="AR10" s="45"/>
    </row>
  </sheetData>
  <mergeCells count="1">
    <mergeCell ref="B2:AR2"/>
  </mergeCells>
  <conditionalFormatting sqref="M6:AQ6">
    <cfRule type="containsText" dxfId="40" priority="43" operator="containsText" text="S">
      <formula>NOT(ISERROR(SEARCH("S",M6)))</formula>
    </cfRule>
  </conditionalFormatting>
  <conditionalFormatting sqref="M8:AN8">
    <cfRule type="cellIs" dxfId="39" priority="41" operator="equal">
      <formula>"D"</formula>
    </cfRule>
    <cfRule type="cellIs" dxfId="38" priority="42" operator="equal">
      <formula>"S"</formula>
    </cfRule>
  </conditionalFormatting>
  <conditionalFormatting sqref="M8:M10">
    <cfRule type="expression" dxfId="37" priority="40">
      <formula>OR($M$8="S",$M$8="D")</formula>
    </cfRule>
  </conditionalFormatting>
  <conditionalFormatting sqref="N8:N10">
    <cfRule type="expression" dxfId="36" priority="39">
      <formula>OR($N$8="S",$N$8="D")</formula>
    </cfRule>
  </conditionalFormatting>
  <conditionalFormatting sqref="O8:O10">
    <cfRule type="expression" dxfId="35" priority="38">
      <formula>OR($O$8="S",$O$8="D")</formula>
    </cfRule>
  </conditionalFormatting>
  <conditionalFormatting sqref="P8:P10">
    <cfRule type="expression" dxfId="34" priority="37">
      <formula>OR($P$8="S",$P$8="D")</formula>
    </cfRule>
  </conditionalFormatting>
  <conditionalFormatting sqref="Q8:Q10">
    <cfRule type="expression" dxfId="33" priority="36">
      <formula>OR($Q$8="S",$Q$8="D")</formula>
    </cfRule>
  </conditionalFormatting>
  <conditionalFormatting sqref="R8:R10">
    <cfRule type="expression" dxfId="32" priority="35">
      <formula>OR($R$8="S",$R$8="D")</formula>
    </cfRule>
  </conditionalFormatting>
  <conditionalFormatting sqref="S8:S10">
    <cfRule type="expression" dxfId="31" priority="34">
      <formula>OR($S$8="S",$S$8="D")</formula>
    </cfRule>
  </conditionalFormatting>
  <conditionalFormatting sqref="T8:T10">
    <cfRule type="expression" dxfId="30" priority="33">
      <formula>OR($T$8="S",$T$8="D")</formula>
    </cfRule>
  </conditionalFormatting>
  <conditionalFormatting sqref="U8:U10">
    <cfRule type="expression" dxfId="29" priority="32">
      <formula>OR($U$8="S",$U$8="D")</formula>
    </cfRule>
  </conditionalFormatting>
  <conditionalFormatting sqref="V8:V10">
    <cfRule type="expression" dxfId="28" priority="31">
      <formula>OR($V$8="S",$V$8="D")</formula>
    </cfRule>
  </conditionalFormatting>
  <conditionalFormatting sqref="W8:W10">
    <cfRule type="expression" dxfId="27" priority="30">
      <formula>OR($W$8="S",$W$8="D")</formula>
    </cfRule>
  </conditionalFormatting>
  <conditionalFormatting sqref="X8:X10">
    <cfRule type="expression" dxfId="26" priority="29">
      <formula>OR($X$8="S",$X$8="D")</formula>
    </cfRule>
  </conditionalFormatting>
  <conditionalFormatting sqref="Y8:Y10">
    <cfRule type="expression" dxfId="25" priority="28">
      <formula>OR($Y$8="S",$Y$8="D")</formula>
    </cfRule>
  </conditionalFormatting>
  <conditionalFormatting sqref="Z8:Z10">
    <cfRule type="expression" dxfId="24" priority="27">
      <formula>OR($Z$8="S",$Z$8="D")</formula>
    </cfRule>
  </conditionalFormatting>
  <conditionalFormatting sqref="AA8:AA10">
    <cfRule type="expression" dxfId="23" priority="24">
      <formula>OR($AA$8="S",$AA$8="D")</formula>
    </cfRule>
  </conditionalFormatting>
  <conditionalFormatting sqref="AB8:AB10">
    <cfRule type="expression" dxfId="22" priority="23">
      <formula>OR($AB$8="S",$AB$8="D")</formula>
    </cfRule>
  </conditionalFormatting>
  <conditionalFormatting sqref="AC8:AC10">
    <cfRule type="expression" dxfId="21" priority="22">
      <formula>OR($AC$8="S",$AC$8="D")</formula>
    </cfRule>
  </conditionalFormatting>
  <conditionalFormatting sqref="AD8:AD10">
    <cfRule type="expression" dxfId="20" priority="21">
      <formula>OR($AD$8="S",$AD$8="D")</formula>
    </cfRule>
  </conditionalFormatting>
  <conditionalFormatting sqref="AE8:AE10">
    <cfRule type="expression" dxfId="19" priority="20">
      <formula>OR($AE$8="S",$AE$8="D")</formula>
    </cfRule>
  </conditionalFormatting>
  <conditionalFormatting sqref="AF8:AF10">
    <cfRule type="expression" dxfId="18" priority="19">
      <formula>OR($AF$8="S",$AF$8="D")</formula>
    </cfRule>
  </conditionalFormatting>
  <conditionalFormatting sqref="AG8:AG10">
    <cfRule type="expression" dxfId="17" priority="18">
      <formula>OR($AG$8="S",$AG$8="D")</formula>
    </cfRule>
  </conditionalFormatting>
  <conditionalFormatting sqref="AH8:AH10">
    <cfRule type="expression" dxfId="16" priority="17">
      <formula>OR($AH$8="S",$AH$8="D")</formula>
    </cfRule>
  </conditionalFormatting>
  <conditionalFormatting sqref="AI8:AI10">
    <cfRule type="expression" dxfId="15" priority="16">
      <formula>OR($AI$8="S",$AI$8="D")</formula>
    </cfRule>
  </conditionalFormatting>
  <conditionalFormatting sqref="AJ8:AJ10">
    <cfRule type="expression" dxfId="14" priority="15">
      <formula>OR($AJ$8="S",$AJ$8="D")</formula>
    </cfRule>
  </conditionalFormatting>
  <conditionalFormatting sqref="AK8:AK10">
    <cfRule type="expression" dxfId="13" priority="14">
      <formula>OR($AK$8="S",$AK$8="D")</formula>
    </cfRule>
  </conditionalFormatting>
  <conditionalFormatting sqref="AL8:AL10">
    <cfRule type="expression" dxfId="12" priority="13">
      <formula>OR($AL$8="S",$AL$8="D")</formula>
    </cfRule>
  </conditionalFormatting>
  <conditionalFormatting sqref="AM8:AM10">
    <cfRule type="expression" dxfId="11" priority="12">
      <formula>OR($AM$8="S",$AM$8="D")</formula>
    </cfRule>
  </conditionalFormatting>
  <conditionalFormatting sqref="AN8:AN10">
    <cfRule type="expression" dxfId="10" priority="11">
      <formula>OR($AN$8="S",$AN$8="D")</formula>
    </cfRule>
  </conditionalFormatting>
  <conditionalFormatting sqref="AO8:AO10">
    <cfRule type="expression" dxfId="9" priority="10">
      <formula>OR($AO$8="S",$AO$8="D")</formula>
    </cfRule>
  </conditionalFormatting>
  <conditionalFormatting sqref="AP8:AP10">
    <cfRule type="expression" dxfId="8" priority="9">
      <formula>OR($AP$8="S",$AP$8="D")</formula>
    </cfRule>
  </conditionalFormatting>
  <conditionalFormatting sqref="AQ8:AQ10">
    <cfRule type="expression" dxfId="7" priority="8">
      <formula>OR($AQ$8="S",$AQ$8="D")</formula>
    </cfRule>
  </conditionalFormatting>
  <conditionalFormatting sqref="M9:AQ10">
    <cfRule type="containsText" dxfId="6" priority="7" operator="containsText" text="HS">
      <formula>NOT(ISERROR(SEARCH("HS",M9)))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Fichier CP'!$B$3:$B$14</xm:f>
          </x14:formula1>
          <xm:sqref>D6</xm:sqref>
        </x14:dataValidation>
        <x14:dataValidation type="list" allowBlank="1" showInputMessage="1" showErrorMessage="1">
          <x14:formula1>
            <xm:f>'Données Fichier CP'!$D$3:$D$10</xm:f>
          </x14:formula1>
          <xm:sqref>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0"/>
  <sheetViews>
    <sheetView workbookViewId="0">
      <selection activeCell="G10" sqref="G10"/>
    </sheetView>
  </sheetViews>
  <sheetFormatPr baseColWidth="10" defaultRowHeight="14.5" x14ac:dyDescent="0.35"/>
  <cols>
    <col min="2" max="2" width="14.08984375" customWidth="1"/>
    <col min="6" max="6" width="15.1796875" customWidth="1"/>
    <col min="10" max="10" width="16.54296875" customWidth="1"/>
  </cols>
  <sheetData>
    <row r="2" spans="2:11" x14ac:dyDescent="0.35">
      <c r="F2" s="43"/>
      <c r="G2" s="43"/>
    </row>
    <row r="3" spans="2:11" x14ac:dyDescent="0.35">
      <c r="B3" s="22" t="s">
        <v>25</v>
      </c>
      <c r="C3" s="22">
        <v>1</v>
      </c>
      <c r="D3" s="22">
        <v>2018</v>
      </c>
      <c r="F3" s="31"/>
      <c r="G3" s="31"/>
      <c r="J3" s="61"/>
      <c r="K3" s="31"/>
    </row>
    <row r="4" spans="2:11" x14ac:dyDescent="0.35">
      <c r="B4" s="22" t="s">
        <v>26</v>
      </c>
      <c r="C4" s="22">
        <v>2</v>
      </c>
      <c r="D4" s="22">
        <v>2019</v>
      </c>
      <c r="F4" s="31"/>
      <c r="G4" s="31"/>
      <c r="J4" s="62"/>
      <c r="K4" s="62"/>
    </row>
    <row r="5" spans="2:11" x14ac:dyDescent="0.35">
      <c r="B5" s="22" t="s">
        <v>27</v>
      </c>
      <c r="C5" s="22">
        <v>3</v>
      </c>
      <c r="D5" s="22">
        <v>2020</v>
      </c>
      <c r="J5" s="61"/>
      <c r="K5" s="31"/>
    </row>
    <row r="6" spans="2:11" x14ac:dyDescent="0.35">
      <c r="B6" s="22" t="s">
        <v>28</v>
      </c>
      <c r="C6" s="22">
        <v>4</v>
      </c>
      <c r="D6" s="22">
        <v>2021</v>
      </c>
    </row>
    <row r="7" spans="2:11" x14ac:dyDescent="0.35">
      <c r="B7" s="22" t="s">
        <v>29</v>
      </c>
      <c r="C7" s="22">
        <v>5</v>
      </c>
      <c r="D7" s="22">
        <v>2022</v>
      </c>
    </row>
    <row r="8" spans="2:11" x14ac:dyDescent="0.35">
      <c r="B8" s="22" t="s">
        <v>30</v>
      </c>
      <c r="C8" s="22">
        <v>6</v>
      </c>
      <c r="D8" s="22">
        <v>2023</v>
      </c>
    </row>
    <row r="9" spans="2:11" x14ac:dyDescent="0.35">
      <c r="B9" s="22" t="s">
        <v>31</v>
      </c>
      <c r="C9" s="22">
        <v>7</v>
      </c>
      <c r="D9" s="22">
        <v>2024</v>
      </c>
    </row>
    <row r="10" spans="2:11" x14ac:dyDescent="0.35">
      <c r="B10" s="22" t="s">
        <v>32</v>
      </c>
      <c r="C10" s="22">
        <v>8</v>
      </c>
      <c r="D10" s="22">
        <v>2025</v>
      </c>
    </row>
    <row r="11" spans="2:11" x14ac:dyDescent="0.35">
      <c r="B11" s="22" t="s">
        <v>33</v>
      </c>
      <c r="C11" s="22">
        <v>9</v>
      </c>
      <c r="D11" s="22">
        <v>2026</v>
      </c>
    </row>
    <row r="12" spans="2:11" x14ac:dyDescent="0.35">
      <c r="B12" s="22" t="s">
        <v>34</v>
      </c>
      <c r="C12" s="22">
        <v>10</v>
      </c>
      <c r="D12" s="22">
        <v>2027</v>
      </c>
    </row>
    <row r="13" spans="2:11" x14ac:dyDescent="0.35">
      <c r="B13" s="22" t="s">
        <v>35</v>
      </c>
      <c r="C13" s="22">
        <v>11</v>
      </c>
      <c r="D13" s="22">
        <v>2028</v>
      </c>
    </row>
    <row r="14" spans="2:11" x14ac:dyDescent="0.35">
      <c r="B14" s="22" t="s">
        <v>36</v>
      </c>
      <c r="C14" s="22">
        <v>12</v>
      </c>
      <c r="D14" s="22">
        <v>2029</v>
      </c>
    </row>
    <row r="15" spans="2:11" x14ac:dyDescent="0.35">
      <c r="F15" s="19"/>
    </row>
    <row r="16" spans="2:11" x14ac:dyDescent="0.35">
      <c r="B16" s="23" t="s">
        <v>39</v>
      </c>
    </row>
    <row r="17" spans="2:9" x14ac:dyDescent="0.35">
      <c r="B17" s="26" t="str">
        <f>IF('Fichier CP'!D6="Janvier","1",IF('Fichier CP'!D6="Février","2",IF('Fichier CP'!D6="Mars","3",IF('Fichier CP'!D6="Avril","4",IF('Fichier CP'!D6="Mai","5",IF('Fichier CP'!D6="Juin","6",IF('Fichier CP'!D6="Juillet","7",IF('Fichier CP'!D6="Août","8",IF('Fichier CP'!D6="Septembre","9",IF('Fichier CP'!D6="Octobre","10",IF('Fichier CP'!D6="Novembre","11",IF('Fichier CP'!D6="Décembre","12","erreur"))))))))))))</f>
        <v>12</v>
      </c>
      <c r="I17" s="17"/>
    </row>
    <row r="18" spans="2:9" ht="15" thickBot="1" x14ac:dyDescent="0.4">
      <c r="B18" s="14"/>
      <c r="I18" s="17"/>
    </row>
    <row r="19" spans="2:9" x14ac:dyDescent="0.35">
      <c r="B19" s="24" t="s">
        <v>38</v>
      </c>
      <c r="C19" s="20">
        <f>DATE('Fichier CP'!D5,'Données Fichier CP'!B17,1)</f>
        <v>43435</v>
      </c>
      <c r="I19" s="18"/>
    </row>
    <row r="20" spans="2:9" ht="15" thickBot="1" x14ac:dyDescent="0.4">
      <c r="B20" s="25" t="s">
        <v>37</v>
      </c>
      <c r="C20" s="21">
        <f>EOMONTH(C19,0)</f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Report</vt:lpstr>
      <vt:lpstr>Fichier CP</vt:lpstr>
      <vt:lpstr>Données Fichier CP</vt:lpstr>
      <vt:lpstr>reportCP</vt:lpstr>
    </vt:vector>
  </TitlesOfParts>
  <Company>Coca-Cola Enterprises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Ricour</dc:creator>
  <cp:lastModifiedBy>Fanny Ricour</cp:lastModifiedBy>
  <dcterms:created xsi:type="dcterms:W3CDTF">2018-12-03T10:17:19Z</dcterms:created>
  <dcterms:modified xsi:type="dcterms:W3CDTF">2018-12-04T08:57:51Z</dcterms:modified>
</cp:coreProperties>
</file>