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CRS\_06_CONTROL_CALIBRATION\20_JIRA\CRS_Troubleshooting_JIRA\"/>
    </mc:Choice>
  </mc:AlternateContent>
  <bookViews>
    <workbookView xWindow="0" yWindow="0" windowWidth="12240" windowHeight="5448" activeTab="1"/>
  </bookViews>
  <sheets>
    <sheet name="general_report" sheetId="1" r:id="rId1"/>
    <sheet name="Statistics" sheetId="2" r:id="rId2"/>
  </sheets>
  <calcPr calcId="162913"/>
</workbook>
</file>

<file path=xl/calcChain.xml><?xml version="1.0" encoding="utf-8"?>
<calcChain xmlns="http://schemas.openxmlformats.org/spreadsheetml/2006/main">
  <c r="C5" i="2" l="1"/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" i="1"/>
  <c r="C11" i="2" s="1"/>
  <c r="C10" i="2" l="1"/>
  <c r="C9" i="2"/>
  <c r="C8" i="2"/>
  <c r="C7" i="2"/>
  <c r="C4" i="2"/>
  <c r="C3" i="2"/>
  <c r="C12" i="2" l="1"/>
</calcChain>
</file>

<file path=xl/sharedStrings.xml><?xml version="1.0" encoding="utf-8"?>
<sst xmlns="http://schemas.openxmlformats.org/spreadsheetml/2006/main" count="360" uniqueCount="80">
  <si>
    <t>CRSuport (Liebherr JIRA)</t>
  </si>
  <si>
    <r>
      <t xml:space="preserve">Displaying </t>
    </r>
    <r>
      <rPr>
        <b/>
        <sz val="11"/>
        <color rgb="FF000000"/>
        <rFont val="Arial"/>
        <family val="2"/>
      </rPr>
      <t>37</t>
    </r>
    <r>
      <rPr>
        <sz val="11"/>
        <color rgb="FF000000"/>
        <rFont val="Arial"/>
        <family val="2"/>
      </rPr>
      <t xml:space="preserve"> issues at </t>
    </r>
    <r>
      <rPr>
        <b/>
        <sz val="11"/>
        <color rgb="FF000000"/>
        <rFont val="Arial"/>
        <family val="2"/>
      </rPr>
      <t>19/Oct/18 9:07</t>
    </r>
    <r>
      <rPr>
        <sz val="11"/>
        <color rgb="FF000000"/>
        <rFont val="Arial"/>
        <family val="2"/>
      </rPr>
      <t>.</t>
    </r>
  </si>
  <si>
    <t>Issue Type</t>
  </si>
  <si>
    <t>Project</t>
  </si>
  <si>
    <t>Summary</t>
  </si>
  <si>
    <t>Reporter</t>
  </si>
  <si>
    <t>Created</t>
  </si>
  <si>
    <t>Description</t>
  </si>
  <si>
    <t>CRS Project</t>
  </si>
  <si>
    <t>Customer</t>
  </si>
  <si>
    <t>ECU Type</t>
  </si>
  <si>
    <t>CRS Status</t>
  </si>
  <si>
    <t>Σ Time Spent</t>
  </si>
  <si>
    <t>Σ Time Spent2</t>
  </si>
  <si>
    <t>Status</t>
  </si>
  <si>
    <t>Bug</t>
  </si>
  <si>
    <t>ECU2</t>
  </si>
  <si>
    <t>Serial</t>
  </si>
  <si>
    <t>Closed</t>
  </si>
  <si>
    <t>ECU3</t>
  </si>
  <si>
    <t>Development</t>
  </si>
  <si>
    <t>In Progress</t>
  </si>
  <si>
    <t>ECU2-HD</t>
  </si>
  <si>
    <t>31/Aug/18 14:07</t>
  </si>
  <si>
    <t>28/Aug/18 8:34</t>
  </si>
  <si>
    <t>27/Aug/18 13:24</t>
  </si>
  <si>
    <t>510004 - K01.2_Kamaz</t>
  </si>
  <si>
    <t>09/Aug/18 9:20</t>
  </si>
  <si>
    <t>510031 - K00.17_Pegasus</t>
  </si>
  <si>
    <t>09/Aug/18 9:12</t>
  </si>
  <si>
    <t>06/Aug/18 15:10</t>
  </si>
  <si>
    <t>ECU1</t>
  </si>
  <si>
    <t>20/Jul/18 8:37</t>
  </si>
  <si>
    <t>12/Jul/18 10:37</t>
  </si>
  <si>
    <t>04/Jul/18 8:46</t>
  </si>
  <si>
    <t>03/Jul/18 8:15</t>
  </si>
  <si>
    <t>29/Jun/18 10:52</t>
  </si>
  <si>
    <t>510019 - K00.37_D95xx</t>
  </si>
  <si>
    <t>29/Jun/18 10:49</t>
  </si>
  <si>
    <t>29/Jun/18 10:45</t>
  </si>
  <si>
    <t>29/Jun/18 10:35</t>
  </si>
  <si>
    <t>29/Jun/18 10:31</t>
  </si>
  <si>
    <t>29/Jun/18 10:27</t>
  </si>
  <si>
    <t>29/Jun/18 10:11</t>
  </si>
  <si>
    <t>Epic</t>
  </si>
  <si>
    <t>29/Jun/18 9:08</t>
  </si>
  <si>
    <t>29/Jun/18 9:02</t>
  </si>
  <si>
    <t>29/Jun/18 8:21</t>
  </si>
  <si>
    <t>29/Jun/18 8:13</t>
  </si>
  <si>
    <t>29/Jun/18 8:09</t>
  </si>
  <si>
    <t>29/Jun/18 8:05</t>
  </si>
  <si>
    <t>28/Jun/18 14:12</t>
  </si>
  <si>
    <t>28/Jun/18 14:00</t>
  </si>
  <si>
    <t>28/Jun/18 13:49</t>
  </si>
  <si>
    <t>28/Jun/18 13:00</t>
  </si>
  <si>
    <t>28/Jun/18 12:49</t>
  </si>
  <si>
    <t>510030 - K00.16_Inline</t>
  </si>
  <si>
    <t>28/Jun/18 12:43</t>
  </si>
  <si>
    <t>28/Jun/18 12:37</t>
  </si>
  <si>
    <t>28/Jun/18 11:34</t>
  </si>
  <si>
    <t>27/Jun/18 16:04</t>
  </si>
  <si>
    <t>20/Jun/18 15:14</t>
  </si>
  <si>
    <t>20/Jun/18 14:54</t>
  </si>
  <si>
    <t>20/Jun/18 10:16</t>
  </si>
  <si>
    <t>20/Jun/18 10:12</t>
  </si>
  <si>
    <t>20/Jun/18 10:07</t>
  </si>
  <si>
    <t>Σ Spent to solve Issue [hours]</t>
  </si>
  <si>
    <t>Total</t>
  </si>
  <si>
    <t>03/Dec/18 13:25</t>
  </si>
  <si>
    <t>Task</t>
  </si>
  <si>
    <t>AP</t>
  </si>
  <si>
    <t>BP</t>
  </si>
  <si>
    <t>PS</t>
  </si>
  <si>
    <t>??</t>
  </si>
  <si>
    <t>510035 - Yellow</t>
  </si>
  <si>
    <t>510034 - Green</t>
  </si>
  <si>
    <t>510028 - Purple</t>
  </si>
  <si>
    <t>510022 - K00.18_Blue</t>
  </si>
  <si>
    <t>510011 - K00.29_Pink</t>
  </si>
  <si>
    <t>510019 - K00.37_Grey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</si>
</sst>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563C1"/>
      <name val="Calibri"/>
      <family val="2"/>
      <scheme val="minor"/>
    </font>
    <font>
      <u/>
      <sz val="11"/>
      <color rgb="FF954F72"/>
      <name val="Calibri"/>
      <family val="2"/>
      <scheme val="minor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7BD02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000000"/>
      </patternFill>
    </fill>
    <fill>
      <patternFill patternType="solid">
        <fgColor rgb="FFFFC000"/>
        <bgColor rgb="FF000000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59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6">
    <xf numFmtId="0" fontId="0" fillId="0" borderId="0" xfId="0"/>
    <xf numFmtId="0" fontId="22" fillId="0" borderId="0" xfId="0" applyFont="1"/>
    <xf numFmtId="0" fontId="23" fillId="34" borderId="10" xfId="0" applyFont="1" applyFill="1" applyBorder="1" applyAlignment="1">
      <alignment vertical="top" wrapText="1"/>
    </xf>
    <xf numFmtId="0" fontId="23" fillId="33" borderId="11" xfId="0" applyFont="1" applyFill="1" applyBorder="1" applyAlignment="1">
      <alignment vertical="top" wrapText="1"/>
    </xf>
    <xf numFmtId="0" fontId="23" fillId="33" borderId="12" xfId="0" applyFont="1" applyFill="1" applyBorder="1" applyAlignment="1">
      <alignment vertical="top" wrapText="1"/>
    </xf>
    <xf numFmtId="0" fontId="23" fillId="33" borderId="13" xfId="0" applyFont="1" applyFill="1" applyBorder="1" applyAlignment="1">
      <alignment vertical="top" wrapText="1"/>
    </xf>
    <xf numFmtId="0" fontId="20" fillId="0" borderId="11" xfId="42" applyBorder="1" applyAlignment="1">
      <alignment vertical="top" wrapText="1"/>
    </xf>
    <xf numFmtId="0" fontId="20" fillId="0" borderId="12" xfId="42" applyBorder="1" applyAlignment="1">
      <alignment vertical="top" wrapText="1"/>
    </xf>
    <xf numFmtId="0" fontId="20" fillId="0" borderId="13" xfId="42" applyBorder="1" applyAlignment="1">
      <alignment vertical="top" wrapText="1"/>
    </xf>
    <xf numFmtId="0" fontId="23" fillId="0" borderId="11" xfId="0" applyFont="1" applyBorder="1" applyAlignment="1">
      <alignment vertical="top" wrapText="1"/>
    </xf>
    <xf numFmtId="0" fontId="23" fillId="0" borderId="12" xfId="0" applyFont="1" applyBorder="1" applyAlignment="1">
      <alignment vertical="top" wrapText="1"/>
    </xf>
    <xf numFmtId="0" fontId="23" fillId="0" borderId="13" xfId="0" applyFont="1" applyBorder="1" applyAlignment="1">
      <alignment vertical="top" wrapText="1"/>
    </xf>
    <xf numFmtId="0" fontId="0" fillId="35" borderId="0" xfId="0" applyFill="1"/>
    <xf numFmtId="0" fontId="25" fillId="36" borderId="15" xfId="0" applyFont="1" applyFill="1" applyBorder="1" applyAlignment="1">
      <alignment vertical="center"/>
    </xf>
    <xf numFmtId="0" fontId="25" fillId="36" borderId="16" xfId="0" applyFont="1" applyFill="1" applyBorder="1" applyAlignment="1">
      <alignment vertical="center" wrapText="1"/>
    </xf>
    <xf numFmtId="0" fontId="0" fillId="35" borderId="17" xfId="0" applyFill="1" applyBorder="1"/>
    <xf numFmtId="0" fontId="0" fillId="35" borderId="18" xfId="0" applyFill="1" applyBorder="1" applyAlignment="1">
      <alignment horizontal="center"/>
    </xf>
    <xf numFmtId="0" fontId="0" fillId="35" borderId="17" xfId="0" applyFill="1" applyBorder="1" applyAlignment="1">
      <alignment horizontal="left"/>
    </xf>
    <xf numFmtId="0" fontId="0" fillId="35" borderId="17" xfId="0" applyFill="1" applyBorder="1" applyAlignment="1">
      <alignment wrapText="1"/>
    </xf>
    <xf numFmtId="0" fontId="0" fillId="35" borderId="19" xfId="0" applyFill="1" applyBorder="1" applyAlignment="1">
      <alignment horizontal="left" wrapText="1"/>
    </xf>
    <xf numFmtId="0" fontId="0" fillId="35" borderId="20" xfId="0" applyFill="1" applyBorder="1" applyAlignment="1">
      <alignment horizontal="center"/>
    </xf>
    <xf numFmtId="0" fontId="25" fillId="35" borderId="19" xfId="0" applyFont="1" applyFill="1" applyBorder="1"/>
    <xf numFmtId="0" fontId="25" fillId="35" borderId="20" xfId="0" applyFont="1" applyFill="1" applyBorder="1" applyAlignment="1">
      <alignment horizontal="center"/>
    </xf>
    <xf numFmtId="49" fontId="23" fillId="0" borderId="11" xfId="44" applyNumberFormat="1" applyFont="1" applyBorder="1" applyAlignment="1">
      <alignment horizontal="left" vertical="top" wrapText="1"/>
    </xf>
    <xf numFmtId="0" fontId="23" fillId="0" borderId="24" xfId="44" applyFont="1" applyBorder="1" applyAlignment="1">
      <alignment vertical="top" wrapText="1"/>
    </xf>
    <xf numFmtId="0" fontId="24" fillId="0" borderId="22" xfId="0" applyFont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49" fontId="23" fillId="0" borderId="25" xfId="44" applyNumberFormat="1" applyFont="1" applyBorder="1" applyAlignment="1">
      <alignment horizontal="left" vertical="top" wrapText="1"/>
    </xf>
    <xf numFmtId="0" fontId="23" fillId="34" borderId="24" xfId="0" applyFont="1" applyFill="1" applyBorder="1" applyAlignment="1">
      <alignment vertical="top" wrapText="1"/>
    </xf>
    <xf numFmtId="0" fontId="24" fillId="0" borderId="21" xfId="0" applyFont="1" applyBorder="1" applyAlignment="1">
      <alignment horizontal="center" vertical="top" wrapText="1"/>
    </xf>
    <xf numFmtId="49" fontId="23" fillId="0" borderId="23" xfId="44" applyNumberFormat="1" applyFont="1" applyBorder="1" applyAlignment="1">
      <alignment horizontal="left" vertical="top" wrapText="1"/>
    </xf>
    <xf numFmtId="49" fontId="23" fillId="0" borderId="13" xfId="44" applyNumberFormat="1" applyFont="1" applyBorder="1" applyAlignment="1">
      <alignment horizontal="left" vertical="top" wrapText="1"/>
    </xf>
    <xf numFmtId="0" fontId="23" fillId="0" borderId="10" xfId="44" applyFont="1" applyBorder="1" applyAlignment="1">
      <alignment vertical="top" wrapText="1"/>
    </xf>
    <xf numFmtId="22" fontId="23" fillId="0" borderId="10" xfId="44" applyNumberFormat="1" applyFont="1" applyBorder="1" applyAlignment="1">
      <alignment vertical="top" wrapText="1"/>
    </xf>
    <xf numFmtId="0" fontId="0" fillId="35" borderId="0" xfId="0" applyFill="1" applyAlignment="1">
      <alignment horizontal="center"/>
    </xf>
    <xf numFmtId="0" fontId="23" fillId="0" borderId="10" xfId="44" applyFont="1" applyBorder="1" applyAlignment="1">
      <alignment vertical="top" wrapText="1"/>
    </xf>
  </cellXfs>
  <cellStyles count="59">
    <cellStyle name="20% - Accent1" xfId="19" builtinId="30" customBuiltin="1"/>
    <cellStyle name="20% - Accent1 2" xfId="46"/>
    <cellStyle name="20% - Accent2" xfId="23" builtinId="34" customBuiltin="1"/>
    <cellStyle name="20% - Accent2 2" xfId="48"/>
    <cellStyle name="20% - Accent3" xfId="27" builtinId="38" customBuiltin="1"/>
    <cellStyle name="20% - Accent3 2" xfId="50"/>
    <cellStyle name="20% - Accent4" xfId="31" builtinId="42" customBuiltin="1"/>
    <cellStyle name="20% - Accent4 2" xfId="52"/>
    <cellStyle name="20% - Accent5" xfId="35" builtinId="46" customBuiltin="1"/>
    <cellStyle name="20% - Accent5 2" xfId="54"/>
    <cellStyle name="20% - Accent6" xfId="39" builtinId="50" customBuiltin="1"/>
    <cellStyle name="20% - Accent6 2" xfId="56"/>
    <cellStyle name="40% - Accent1" xfId="20" builtinId="31" customBuiltin="1"/>
    <cellStyle name="40% - Accent1 2" xfId="47"/>
    <cellStyle name="40% - Accent2" xfId="24" builtinId="35" customBuiltin="1"/>
    <cellStyle name="40% - Accent2 2" xfId="49"/>
    <cellStyle name="40% - Accent3" xfId="28" builtinId="39" customBuiltin="1"/>
    <cellStyle name="40% - Accent3 2" xfId="51"/>
    <cellStyle name="40% - Accent4" xfId="32" builtinId="43" customBuiltin="1"/>
    <cellStyle name="40% - Accent4 2" xfId="53"/>
    <cellStyle name="40% - Accent5" xfId="36" builtinId="47" customBuiltin="1"/>
    <cellStyle name="40% - Accent5 2" xfId="55"/>
    <cellStyle name="40% - Accent6" xfId="40" builtinId="51" customBuiltin="1"/>
    <cellStyle name="40% - Accent6 2" xfId="57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Hyperlink 2" xfId="5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4"/>
    <cellStyle name="Note" xfId="15" builtinId="10" customBuiltin="1"/>
    <cellStyle name="Note 2" xfId="45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0" formatCode="@"/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fill>
        <patternFill patternType="solid">
          <fgColor rgb="FFD9D9D9"/>
          <bgColor rgb="FFD9D9D9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0" formatCode="@"/>
      <alignment horizontal="left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l-GR"/>
              <a:t>Σ </a:t>
            </a:r>
            <a:r>
              <a:rPr lang="en-US"/>
              <a:t>Spent to solve Issue [hours]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Statistics!$C$2</c:f>
              <c:strCache>
                <c:ptCount val="1"/>
                <c:pt idx="0">
                  <c:v>Σ Spent to solve Issue [hours]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Statistics!$B$3:$B$11</c:f>
              <c:strCache>
                <c:ptCount val="9"/>
                <c:pt idx="0">
                  <c:v>510019 - K00.37_Grey</c:v>
                </c:pt>
                <c:pt idx="1">
                  <c:v>510011 - K00.29_Pink</c:v>
                </c:pt>
                <c:pt idx="2">
                  <c:v>510022 - K00.18_Blue</c:v>
                </c:pt>
                <c:pt idx="3">
                  <c:v>510030 - K00.16_Inline</c:v>
                </c:pt>
                <c:pt idx="4">
                  <c:v>510031 - K00.17_Pegasus</c:v>
                </c:pt>
                <c:pt idx="5">
                  <c:v>510004 - K01.2_Kamaz</c:v>
                </c:pt>
                <c:pt idx="6">
                  <c:v>510028 - Purple</c:v>
                </c:pt>
                <c:pt idx="7">
                  <c:v>510034 - Green</c:v>
                </c:pt>
                <c:pt idx="8">
                  <c:v>510035 - Yellow</c:v>
                </c:pt>
              </c:strCache>
            </c:strRef>
          </c:cat>
          <c:val>
            <c:numRef>
              <c:f>Statistics!$C$3:$C$11</c:f>
              <c:numCache>
                <c:formatCode>General</c:formatCode>
                <c:ptCount val="9"/>
                <c:pt idx="0">
                  <c:v>59</c:v>
                </c:pt>
                <c:pt idx="1">
                  <c:v>91.5</c:v>
                </c:pt>
                <c:pt idx="2">
                  <c:v>10</c:v>
                </c:pt>
                <c:pt idx="3">
                  <c:v>16</c:v>
                </c:pt>
                <c:pt idx="4">
                  <c:v>121</c:v>
                </c:pt>
                <c:pt idx="5">
                  <c:v>64</c:v>
                </c:pt>
                <c:pt idx="6">
                  <c:v>59</c:v>
                </c:pt>
                <c:pt idx="7">
                  <c:v>12</c:v>
                </c:pt>
                <c:pt idx="8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2E-43D8-9161-1403F2481D8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4653584"/>
        <c:axId val="414652600"/>
      </c:barChart>
      <c:catAx>
        <c:axId val="414653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4652600"/>
        <c:crosses val="autoZero"/>
        <c:auto val="1"/>
        <c:lblAlgn val="ctr"/>
        <c:lblOffset val="100"/>
        <c:noMultiLvlLbl val="0"/>
      </c:catAx>
      <c:valAx>
        <c:axId val="414652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4653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s://jira.zdv.liebherr.i/jira-logo-scaled.pn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1062351</xdr:colOff>
      <xdr:row>1</xdr:row>
      <xdr:rowOff>7620</xdr:rowOff>
    </xdr:to>
    <xdr:pic>
      <xdr:nvPicPr>
        <xdr:cNvPr id="2049" name="Picture 1" descr="CRSuport (Liebherr JIRA)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050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533398</xdr:colOff>
      <xdr:row>1</xdr:row>
      <xdr:rowOff>295275</xdr:rowOff>
    </xdr:from>
    <xdr:to>
      <xdr:col>20</xdr:col>
      <xdr:colOff>304799</xdr:colOff>
      <xdr:row>27</xdr:row>
      <xdr:rowOff>119335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A4:M52" totalsRowShown="0" headerRowDxfId="0" dataDxfId="1" headerRowBorderDxfId="16" tableBorderDxfId="17" totalsRowBorderDxfId="15" dataCellStyle="Normal 2">
  <autoFilter ref="A4:M52"/>
  <tableColumns count="13">
    <tableColumn id="1" name="Issue Type" dataDxfId="14" dataCellStyle="Normal 2"/>
    <tableColumn id="2" name="Project" dataDxfId="13" dataCellStyle="Normal 2"/>
    <tableColumn id="4" name="Summary" dataDxfId="12" dataCellStyle="Normal 2"/>
    <tableColumn id="5" name="Reporter" dataDxfId="11" dataCellStyle="Normal 2"/>
    <tableColumn id="6" name="Created" dataDxfId="10" dataCellStyle="Normal 2"/>
    <tableColumn id="7" name="Description" dataDxfId="9" dataCellStyle="Normal 2"/>
    <tableColumn id="8" name="CRS Project" dataDxfId="8" dataCellStyle="Normal 2"/>
    <tableColumn id="9" name="Customer" dataDxfId="7" dataCellStyle="Normal 2"/>
    <tableColumn id="10" name="ECU Type" dataDxfId="6" dataCellStyle="Normal 2"/>
    <tableColumn id="11" name="CRS Status" dataDxfId="5" dataCellStyle="Normal 2"/>
    <tableColumn id="12" name="Σ Time Spent" dataDxfId="4" dataCellStyle="Normal 2"/>
    <tableColumn id="13" name="Σ Time Spent2" dataDxfId="3">
      <calculatedColumnFormula>K5/3600</calculatedColumnFormula>
    </tableColumn>
    <tableColumn id="14" name="Status" dataDxfId="2" dataCellStyle="Normal 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ira.zdv.liebherr.i/secure/IssueNavigator.jspa?requestId=21797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GridLines="0" zoomScale="55" zoomScaleNormal="55" workbookViewId="0">
      <selection activeCell="G55" sqref="G55"/>
    </sheetView>
  </sheetViews>
  <sheetFormatPr defaultRowHeight="11.4" x14ac:dyDescent="0.2"/>
  <cols>
    <col min="1" max="1" width="15.109375" style="1" customWidth="1"/>
    <col min="2" max="2" width="18.44140625" style="1" customWidth="1"/>
    <col min="3" max="3" width="44.21875" style="1" customWidth="1"/>
    <col min="4" max="4" width="22.88671875" style="1" customWidth="1"/>
    <col min="5" max="5" width="17.33203125" style="1" customWidth="1"/>
    <col min="6" max="7" width="36.5546875" style="1" customWidth="1"/>
    <col min="8" max="8" width="13.77734375" style="1" customWidth="1"/>
    <col min="9" max="9" width="13.88671875" style="1" customWidth="1"/>
    <col min="10" max="10" width="16" style="1" customWidth="1"/>
    <col min="11" max="11" width="17.33203125" style="1" customWidth="1"/>
    <col min="12" max="12" width="18.77734375" style="1" customWidth="1"/>
    <col min="13" max="13" width="10.5546875" style="1" customWidth="1"/>
    <col min="14" max="16384" width="8.88671875" style="1"/>
  </cols>
  <sheetData>
    <row r="1" spans="1:13" ht="22.5" customHeight="1" x14ac:dyDescent="0.2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ht="15" customHeight="1" x14ac:dyDescent="0.2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3" ht="15" customHeight="1" x14ac:dyDescent="0.2">
      <c r="A3" s="9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1"/>
    </row>
    <row r="4" spans="1:13" ht="13.8" x14ac:dyDescent="0.2">
      <c r="A4" s="26" t="s">
        <v>2</v>
      </c>
      <c r="B4" s="29" t="s">
        <v>3</v>
      </c>
      <c r="C4" s="29" t="s">
        <v>4</v>
      </c>
      <c r="D4" s="29" t="s">
        <v>5</v>
      </c>
      <c r="E4" s="29" t="s">
        <v>6</v>
      </c>
      <c r="F4" s="29" t="s">
        <v>7</v>
      </c>
      <c r="G4" s="29" t="s">
        <v>8</v>
      </c>
      <c r="H4" s="29" t="s">
        <v>9</v>
      </c>
      <c r="I4" s="29" t="s">
        <v>10</v>
      </c>
      <c r="J4" s="29" t="s">
        <v>11</v>
      </c>
      <c r="K4" s="29" t="s">
        <v>12</v>
      </c>
      <c r="L4" s="29" t="s">
        <v>13</v>
      </c>
      <c r="M4" s="25" t="s">
        <v>14</v>
      </c>
    </row>
    <row r="5" spans="1:13" ht="13.8" x14ac:dyDescent="0.2">
      <c r="A5" s="31" t="s">
        <v>15</v>
      </c>
      <c r="B5" s="32"/>
      <c r="C5" s="32"/>
      <c r="D5" s="32" t="s">
        <v>70</v>
      </c>
      <c r="E5" s="32" t="s">
        <v>68</v>
      </c>
      <c r="F5" s="32"/>
      <c r="G5" s="32" t="s">
        <v>74</v>
      </c>
      <c r="H5" s="32"/>
      <c r="I5" s="32" t="s">
        <v>22</v>
      </c>
      <c r="J5" s="32" t="s">
        <v>20</v>
      </c>
      <c r="K5" s="32">
        <v>7200</v>
      </c>
      <c r="L5" s="2">
        <f>K5/3600</f>
        <v>2</v>
      </c>
      <c r="M5" s="23" t="s">
        <v>18</v>
      </c>
    </row>
    <row r="6" spans="1:13" ht="13.8" x14ac:dyDescent="0.2">
      <c r="A6" s="31" t="s">
        <v>15</v>
      </c>
      <c r="B6" s="32"/>
      <c r="C6" s="32"/>
      <c r="D6" s="35" t="s">
        <v>70</v>
      </c>
      <c r="E6" s="33">
        <v>43434.70208333333</v>
      </c>
      <c r="F6" s="32"/>
      <c r="G6" s="32" t="s">
        <v>26</v>
      </c>
      <c r="H6" s="32"/>
      <c r="I6" s="32" t="s">
        <v>19</v>
      </c>
      <c r="J6" s="32" t="s">
        <v>20</v>
      </c>
      <c r="K6" s="32">
        <v>115200</v>
      </c>
      <c r="L6" s="2">
        <f t="shared" ref="L6:L52" si="0">K6/3600</f>
        <v>32</v>
      </c>
      <c r="M6" s="23" t="s">
        <v>18</v>
      </c>
    </row>
    <row r="7" spans="1:13" ht="13.8" x14ac:dyDescent="0.2">
      <c r="A7" s="31" t="s">
        <v>15</v>
      </c>
      <c r="B7" s="32"/>
      <c r="C7" s="32"/>
      <c r="D7" s="32" t="s">
        <v>71</v>
      </c>
      <c r="E7" s="33">
        <v>43434.632638888892</v>
      </c>
      <c r="F7" s="32"/>
      <c r="G7" s="32"/>
      <c r="H7" s="32"/>
      <c r="I7" s="32" t="s">
        <v>22</v>
      </c>
      <c r="J7" s="32" t="s">
        <v>20</v>
      </c>
      <c r="K7" s="32">
        <v>3600</v>
      </c>
      <c r="L7" s="2">
        <f t="shared" si="0"/>
        <v>1</v>
      </c>
      <c r="M7" s="23" t="s">
        <v>18</v>
      </c>
    </row>
    <row r="8" spans="1:13" ht="27.6" x14ac:dyDescent="0.2">
      <c r="A8" s="31" t="s">
        <v>15</v>
      </c>
      <c r="B8" s="32"/>
      <c r="C8" s="32"/>
      <c r="D8" s="35" t="s">
        <v>70</v>
      </c>
      <c r="E8" s="33">
        <v>43425.742361111108</v>
      </c>
      <c r="F8" s="32"/>
      <c r="G8" s="32" t="s">
        <v>28</v>
      </c>
      <c r="H8" s="32"/>
      <c r="I8" s="32" t="s">
        <v>19</v>
      </c>
      <c r="J8" s="32" t="s">
        <v>20</v>
      </c>
      <c r="K8" s="32">
        <v>7200</v>
      </c>
      <c r="L8" s="2">
        <f t="shared" si="0"/>
        <v>2</v>
      </c>
      <c r="M8" s="23" t="s">
        <v>21</v>
      </c>
    </row>
    <row r="9" spans="1:13" ht="13.8" x14ac:dyDescent="0.2">
      <c r="A9" s="31" t="s">
        <v>15</v>
      </c>
      <c r="B9" s="32"/>
      <c r="C9" s="32"/>
      <c r="D9" s="35" t="s">
        <v>70</v>
      </c>
      <c r="E9" s="33">
        <v>43425.332638888889</v>
      </c>
      <c r="F9" s="32"/>
      <c r="G9" s="35" t="s">
        <v>76</v>
      </c>
      <c r="H9" s="32"/>
      <c r="I9" s="32" t="s">
        <v>22</v>
      </c>
      <c r="J9" s="32" t="s">
        <v>20</v>
      </c>
      <c r="K9" s="32">
        <v>28800</v>
      </c>
      <c r="L9" s="2">
        <f t="shared" si="0"/>
        <v>8</v>
      </c>
      <c r="M9" s="23" t="s">
        <v>18</v>
      </c>
    </row>
    <row r="10" spans="1:13" ht="27.6" x14ac:dyDescent="0.2">
      <c r="A10" s="31" t="s">
        <v>69</v>
      </c>
      <c r="B10" s="32"/>
      <c r="C10" s="32"/>
      <c r="D10" s="35" t="s">
        <v>71</v>
      </c>
      <c r="E10" s="33">
        <v>43420.396527777775</v>
      </c>
      <c r="F10" s="32"/>
      <c r="G10" s="35" t="s">
        <v>77</v>
      </c>
      <c r="H10" s="32"/>
      <c r="I10" s="32" t="s">
        <v>19</v>
      </c>
      <c r="J10" s="32" t="s">
        <v>20</v>
      </c>
      <c r="K10" s="32">
        <v>28800</v>
      </c>
      <c r="L10" s="2">
        <f t="shared" si="0"/>
        <v>8</v>
      </c>
      <c r="M10" s="23" t="s">
        <v>21</v>
      </c>
    </row>
    <row r="11" spans="1:13" ht="13.8" x14ac:dyDescent="0.2">
      <c r="A11" s="31" t="s">
        <v>69</v>
      </c>
      <c r="B11" s="32"/>
      <c r="C11" s="32"/>
      <c r="D11" s="35" t="s">
        <v>71</v>
      </c>
      <c r="E11" s="33">
        <v>43411.480555555558</v>
      </c>
      <c r="F11" s="32"/>
      <c r="G11" s="35" t="s">
        <v>76</v>
      </c>
      <c r="H11" s="32"/>
      <c r="I11" s="32" t="s">
        <v>22</v>
      </c>
      <c r="J11" s="32" t="s">
        <v>20</v>
      </c>
      <c r="K11" s="32">
        <v>28800</v>
      </c>
      <c r="L11" s="2">
        <f t="shared" si="0"/>
        <v>8</v>
      </c>
      <c r="M11" s="23" t="s">
        <v>18</v>
      </c>
    </row>
    <row r="12" spans="1:13" ht="13.8" x14ac:dyDescent="0.2">
      <c r="A12" s="31" t="s">
        <v>69</v>
      </c>
      <c r="B12" s="32"/>
      <c r="C12" s="32"/>
      <c r="D12" s="35" t="s">
        <v>71</v>
      </c>
      <c r="E12" s="33">
        <v>43410.672222222223</v>
      </c>
      <c r="F12" s="32"/>
      <c r="G12" s="32"/>
      <c r="H12" s="32"/>
      <c r="I12" s="32" t="s">
        <v>19</v>
      </c>
      <c r="J12" s="32"/>
      <c r="K12" s="32">
        <v>1800</v>
      </c>
      <c r="L12" s="2">
        <f t="shared" si="0"/>
        <v>0.5</v>
      </c>
      <c r="M12" s="23" t="s">
        <v>18</v>
      </c>
    </row>
    <row r="13" spans="1:13" ht="13.8" x14ac:dyDescent="0.2">
      <c r="A13" s="31" t="s">
        <v>15</v>
      </c>
      <c r="B13" s="32"/>
      <c r="C13" s="32"/>
      <c r="D13" s="35" t="s">
        <v>70</v>
      </c>
      <c r="E13" s="33">
        <v>43382.634722222225</v>
      </c>
      <c r="F13" s="32"/>
      <c r="G13" s="32" t="s">
        <v>75</v>
      </c>
      <c r="H13" s="32"/>
      <c r="I13" s="32" t="s">
        <v>16</v>
      </c>
      <c r="J13" s="32" t="s">
        <v>17</v>
      </c>
      <c r="K13" s="32">
        <v>10800</v>
      </c>
      <c r="L13" s="2">
        <f t="shared" si="0"/>
        <v>3</v>
      </c>
      <c r="M13" s="23" t="s">
        <v>18</v>
      </c>
    </row>
    <row r="14" spans="1:13" ht="27.6" x14ac:dyDescent="0.2">
      <c r="A14" s="31" t="s">
        <v>15</v>
      </c>
      <c r="B14" s="32"/>
      <c r="C14" s="32"/>
      <c r="D14" s="32" t="s">
        <v>72</v>
      </c>
      <c r="E14" s="33">
        <v>43367.642361111109</v>
      </c>
      <c r="F14" s="32"/>
      <c r="G14" s="35" t="s">
        <v>76</v>
      </c>
      <c r="H14" s="32"/>
      <c r="I14" s="32" t="s">
        <v>19</v>
      </c>
      <c r="J14" s="32" t="s">
        <v>20</v>
      </c>
      <c r="K14" s="32">
        <v>126000</v>
      </c>
      <c r="L14" s="2">
        <f t="shared" si="0"/>
        <v>35</v>
      </c>
      <c r="M14" s="23" t="s">
        <v>21</v>
      </c>
    </row>
    <row r="15" spans="1:13" ht="13.8" x14ac:dyDescent="0.2">
      <c r="A15" s="31" t="s">
        <v>15</v>
      </c>
      <c r="B15" s="32"/>
      <c r="C15" s="32"/>
      <c r="D15" s="32" t="s">
        <v>71</v>
      </c>
      <c r="E15" s="33">
        <v>43348.479166666664</v>
      </c>
      <c r="F15" s="32"/>
      <c r="G15" s="35" t="s">
        <v>74</v>
      </c>
      <c r="H15" s="32"/>
      <c r="I15" s="32" t="s">
        <v>22</v>
      </c>
      <c r="J15" s="32" t="s">
        <v>20</v>
      </c>
      <c r="K15" s="32">
        <v>10800</v>
      </c>
      <c r="L15" s="2">
        <f t="shared" si="0"/>
        <v>3</v>
      </c>
      <c r="M15" s="23" t="s">
        <v>18</v>
      </c>
    </row>
    <row r="16" spans="1:13" ht="27.6" x14ac:dyDescent="0.2">
      <c r="A16" s="31" t="s">
        <v>15</v>
      </c>
      <c r="B16" s="32"/>
      <c r="C16" s="32"/>
      <c r="D16" s="32" t="s">
        <v>72</v>
      </c>
      <c r="E16" s="32" t="s">
        <v>23</v>
      </c>
      <c r="F16" s="32"/>
      <c r="G16" s="35" t="s">
        <v>76</v>
      </c>
      <c r="H16" s="32"/>
      <c r="I16" s="32" t="s">
        <v>19</v>
      </c>
      <c r="J16" s="32" t="s">
        <v>20</v>
      </c>
      <c r="K16" s="32">
        <v>28800</v>
      </c>
      <c r="L16" s="2">
        <f t="shared" si="0"/>
        <v>8</v>
      </c>
      <c r="M16" s="23" t="s">
        <v>21</v>
      </c>
    </row>
    <row r="17" spans="1:13" ht="13.8" x14ac:dyDescent="0.2">
      <c r="A17" s="31" t="s">
        <v>15</v>
      </c>
      <c r="B17" s="32"/>
      <c r="C17" s="32"/>
      <c r="D17" s="35" t="s">
        <v>70</v>
      </c>
      <c r="E17" s="32" t="s">
        <v>24</v>
      </c>
      <c r="F17" s="32"/>
      <c r="G17" s="35" t="s">
        <v>75</v>
      </c>
      <c r="H17" s="32"/>
      <c r="I17" s="32" t="s">
        <v>22</v>
      </c>
      <c r="J17" s="32" t="s">
        <v>17</v>
      </c>
      <c r="K17" s="32">
        <v>14400</v>
      </c>
      <c r="L17" s="2">
        <f t="shared" si="0"/>
        <v>4</v>
      </c>
      <c r="M17" s="23" t="s">
        <v>18</v>
      </c>
    </row>
    <row r="18" spans="1:13" ht="13.8" x14ac:dyDescent="0.2">
      <c r="A18" s="31" t="s">
        <v>15</v>
      </c>
      <c r="B18" s="32"/>
      <c r="C18" s="32"/>
      <c r="D18" s="35" t="s">
        <v>70</v>
      </c>
      <c r="E18" s="32" t="s">
        <v>25</v>
      </c>
      <c r="F18" s="32"/>
      <c r="G18" s="32" t="s">
        <v>26</v>
      </c>
      <c r="H18" s="32"/>
      <c r="I18" s="32" t="s">
        <v>19</v>
      </c>
      <c r="J18" s="32" t="s">
        <v>20</v>
      </c>
      <c r="K18" s="32">
        <v>115200</v>
      </c>
      <c r="L18" s="2">
        <f t="shared" si="0"/>
        <v>32</v>
      </c>
      <c r="M18" s="23" t="s">
        <v>18</v>
      </c>
    </row>
    <row r="19" spans="1:13" ht="13.8" x14ac:dyDescent="0.2">
      <c r="A19" s="31" t="s">
        <v>15</v>
      </c>
      <c r="B19" s="32"/>
      <c r="C19" s="32"/>
      <c r="D19" s="35" t="s">
        <v>70</v>
      </c>
      <c r="E19" s="32" t="s">
        <v>27</v>
      </c>
      <c r="F19" s="32"/>
      <c r="G19" s="32" t="s">
        <v>28</v>
      </c>
      <c r="H19" s="32"/>
      <c r="I19" s="32" t="s">
        <v>19</v>
      </c>
      <c r="J19" s="32" t="s">
        <v>20</v>
      </c>
      <c r="K19" s="32">
        <v>7200</v>
      </c>
      <c r="L19" s="2">
        <f t="shared" si="0"/>
        <v>2</v>
      </c>
      <c r="M19" s="23" t="s">
        <v>18</v>
      </c>
    </row>
    <row r="20" spans="1:13" ht="13.8" x14ac:dyDescent="0.2">
      <c r="A20" s="31" t="s">
        <v>15</v>
      </c>
      <c r="B20" s="32"/>
      <c r="C20" s="32"/>
      <c r="D20" s="32" t="s">
        <v>70</v>
      </c>
      <c r="E20" s="32" t="s">
        <v>29</v>
      </c>
      <c r="F20" s="32"/>
      <c r="G20" s="35" t="s">
        <v>74</v>
      </c>
      <c r="H20" s="32"/>
      <c r="I20" s="32" t="s">
        <v>22</v>
      </c>
      <c r="J20" s="32" t="s">
        <v>20</v>
      </c>
      <c r="K20" s="32">
        <v>10800</v>
      </c>
      <c r="L20" s="2">
        <f t="shared" si="0"/>
        <v>3</v>
      </c>
      <c r="M20" s="23" t="s">
        <v>18</v>
      </c>
    </row>
    <row r="21" spans="1:13" ht="13.8" x14ac:dyDescent="0.2">
      <c r="A21" s="31" t="s">
        <v>15</v>
      </c>
      <c r="B21" s="32"/>
      <c r="C21" s="32"/>
      <c r="D21" s="35" t="s">
        <v>70</v>
      </c>
      <c r="E21" s="32" t="s">
        <v>30</v>
      </c>
      <c r="F21" s="32"/>
      <c r="G21" s="35" t="s">
        <v>74</v>
      </c>
      <c r="H21" s="32"/>
      <c r="I21" s="32" t="s">
        <v>31</v>
      </c>
      <c r="J21" s="32" t="s">
        <v>20</v>
      </c>
      <c r="K21" s="32">
        <v>28800</v>
      </c>
      <c r="L21" s="2">
        <f t="shared" si="0"/>
        <v>8</v>
      </c>
      <c r="M21" s="23" t="s">
        <v>18</v>
      </c>
    </row>
    <row r="22" spans="1:13" ht="13.8" x14ac:dyDescent="0.2">
      <c r="A22" s="31" t="s">
        <v>15</v>
      </c>
      <c r="B22" s="32"/>
      <c r="C22" s="32"/>
      <c r="D22" s="35" t="s">
        <v>70</v>
      </c>
      <c r="E22" s="32" t="s">
        <v>32</v>
      </c>
      <c r="F22" s="32"/>
      <c r="G22" s="35" t="s">
        <v>78</v>
      </c>
      <c r="H22" s="32"/>
      <c r="I22" s="32" t="s">
        <v>22</v>
      </c>
      <c r="J22" s="32" t="s">
        <v>17</v>
      </c>
      <c r="K22" s="32">
        <v>72000</v>
      </c>
      <c r="L22" s="2">
        <f t="shared" si="0"/>
        <v>20</v>
      </c>
      <c r="M22" s="23" t="s">
        <v>18</v>
      </c>
    </row>
    <row r="23" spans="1:13" ht="13.8" x14ac:dyDescent="0.2">
      <c r="A23" s="31" t="s">
        <v>15</v>
      </c>
      <c r="B23" s="32"/>
      <c r="C23" s="32"/>
      <c r="D23" s="35" t="s">
        <v>70</v>
      </c>
      <c r="E23" s="32" t="s">
        <v>33</v>
      </c>
      <c r="F23" s="32"/>
      <c r="G23" s="35" t="s">
        <v>74</v>
      </c>
      <c r="H23" s="32"/>
      <c r="I23" s="32" t="s">
        <v>16</v>
      </c>
      <c r="J23" s="32" t="s">
        <v>17</v>
      </c>
      <c r="K23" s="32">
        <v>10800</v>
      </c>
      <c r="L23" s="2">
        <f t="shared" si="0"/>
        <v>3</v>
      </c>
      <c r="M23" s="23" t="s">
        <v>18</v>
      </c>
    </row>
    <row r="24" spans="1:13" ht="13.8" x14ac:dyDescent="0.2">
      <c r="A24" s="31" t="s">
        <v>15</v>
      </c>
      <c r="B24" s="32"/>
      <c r="C24" s="32"/>
      <c r="D24" s="35" t="s">
        <v>70</v>
      </c>
      <c r="E24" s="32" t="s">
        <v>34</v>
      </c>
      <c r="F24" s="32"/>
      <c r="G24" s="35" t="s">
        <v>78</v>
      </c>
      <c r="H24" s="32"/>
      <c r="I24" s="32" t="s">
        <v>22</v>
      </c>
      <c r="J24" s="32" t="s">
        <v>17</v>
      </c>
      <c r="K24" s="32">
        <v>7200</v>
      </c>
      <c r="L24" s="2">
        <f t="shared" si="0"/>
        <v>2</v>
      </c>
      <c r="M24" s="23" t="s">
        <v>18</v>
      </c>
    </row>
    <row r="25" spans="1:13" ht="13.8" x14ac:dyDescent="0.2">
      <c r="A25" s="31" t="s">
        <v>15</v>
      </c>
      <c r="B25" s="32"/>
      <c r="C25" s="32"/>
      <c r="D25" s="35" t="s">
        <v>70</v>
      </c>
      <c r="E25" s="32" t="s">
        <v>35</v>
      </c>
      <c r="F25" s="32"/>
      <c r="G25" s="35" t="s">
        <v>78</v>
      </c>
      <c r="H25" s="32"/>
      <c r="I25" s="32" t="s">
        <v>22</v>
      </c>
      <c r="J25" s="32" t="s">
        <v>20</v>
      </c>
      <c r="K25" s="32">
        <v>28800</v>
      </c>
      <c r="L25" s="2">
        <f t="shared" si="0"/>
        <v>8</v>
      </c>
      <c r="M25" s="23" t="s">
        <v>18</v>
      </c>
    </row>
    <row r="26" spans="1:13" ht="13.8" x14ac:dyDescent="0.2">
      <c r="A26" s="31" t="s">
        <v>15</v>
      </c>
      <c r="B26" s="32"/>
      <c r="C26" s="32"/>
      <c r="D26" s="35" t="s">
        <v>70</v>
      </c>
      <c r="E26" s="32" t="s">
        <v>36</v>
      </c>
      <c r="F26" s="32"/>
      <c r="G26" s="32" t="s">
        <v>37</v>
      </c>
      <c r="H26" s="32"/>
      <c r="I26" s="32" t="s">
        <v>22</v>
      </c>
      <c r="J26" s="32" t="s">
        <v>17</v>
      </c>
      <c r="K26" s="32">
        <v>3600</v>
      </c>
      <c r="L26" s="2">
        <f t="shared" si="0"/>
        <v>1</v>
      </c>
      <c r="M26" s="23" t="s">
        <v>18</v>
      </c>
    </row>
    <row r="27" spans="1:13" ht="13.8" x14ac:dyDescent="0.2">
      <c r="A27" s="31" t="s">
        <v>15</v>
      </c>
      <c r="B27" s="32"/>
      <c r="C27" s="32"/>
      <c r="D27" s="35" t="s">
        <v>70</v>
      </c>
      <c r="E27" s="32" t="s">
        <v>38</v>
      </c>
      <c r="F27" s="32"/>
      <c r="G27" s="35" t="s">
        <v>75</v>
      </c>
      <c r="H27" s="32"/>
      <c r="I27" s="32" t="s">
        <v>16</v>
      </c>
      <c r="J27" s="32" t="s">
        <v>20</v>
      </c>
      <c r="K27" s="32">
        <v>14400</v>
      </c>
      <c r="L27" s="2">
        <f t="shared" si="0"/>
        <v>4</v>
      </c>
      <c r="M27" s="23" t="s">
        <v>18</v>
      </c>
    </row>
    <row r="28" spans="1:13" ht="13.8" x14ac:dyDescent="0.2">
      <c r="A28" s="31" t="s">
        <v>15</v>
      </c>
      <c r="B28" s="32"/>
      <c r="C28" s="32"/>
      <c r="D28" s="35" t="s">
        <v>70</v>
      </c>
      <c r="E28" s="32" t="s">
        <v>39</v>
      </c>
      <c r="F28" s="32"/>
      <c r="G28" s="35" t="s">
        <v>75</v>
      </c>
      <c r="H28" s="32"/>
      <c r="I28" s="32" t="s">
        <v>22</v>
      </c>
      <c r="J28" s="32" t="s">
        <v>20</v>
      </c>
      <c r="K28" s="32">
        <v>3600</v>
      </c>
      <c r="L28" s="2">
        <f t="shared" si="0"/>
        <v>1</v>
      </c>
      <c r="M28" s="23" t="s">
        <v>18</v>
      </c>
    </row>
    <row r="29" spans="1:13" ht="13.8" x14ac:dyDescent="0.2">
      <c r="A29" s="31" t="s">
        <v>15</v>
      </c>
      <c r="B29" s="32"/>
      <c r="C29" s="32"/>
      <c r="D29" s="35" t="s">
        <v>70</v>
      </c>
      <c r="E29" s="32" t="s">
        <v>40</v>
      </c>
      <c r="F29" s="32"/>
      <c r="G29" s="35" t="s">
        <v>75</v>
      </c>
      <c r="H29" s="32"/>
      <c r="I29" s="32" t="s">
        <v>22</v>
      </c>
      <c r="J29" s="32" t="s">
        <v>20</v>
      </c>
      <c r="K29" s="32">
        <v>21600</v>
      </c>
      <c r="L29" s="2">
        <f t="shared" si="0"/>
        <v>6</v>
      </c>
      <c r="M29" s="23" t="s">
        <v>18</v>
      </c>
    </row>
    <row r="30" spans="1:13" ht="13.8" x14ac:dyDescent="0.2">
      <c r="A30" s="31" t="s">
        <v>15</v>
      </c>
      <c r="B30" s="32"/>
      <c r="C30" s="32"/>
      <c r="D30" s="35" t="s">
        <v>70</v>
      </c>
      <c r="E30" s="32" t="s">
        <v>41</v>
      </c>
      <c r="F30" s="32"/>
      <c r="G30" s="35" t="s">
        <v>75</v>
      </c>
      <c r="H30" s="32"/>
      <c r="I30" s="32" t="s">
        <v>22</v>
      </c>
      <c r="J30" s="32" t="s">
        <v>20</v>
      </c>
      <c r="K30" s="32">
        <v>7200</v>
      </c>
      <c r="L30" s="2">
        <f t="shared" si="0"/>
        <v>2</v>
      </c>
      <c r="M30" s="23" t="s">
        <v>18</v>
      </c>
    </row>
    <row r="31" spans="1:13" ht="13.8" x14ac:dyDescent="0.2">
      <c r="A31" s="31" t="s">
        <v>15</v>
      </c>
      <c r="B31" s="32"/>
      <c r="C31" s="32"/>
      <c r="D31" s="35" t="s">
        <v>70</v>
      </c>
      <c r="E31" s="32" t="s">
        <v>42</v>
      </c>
      <c r="F31" s="32"/>
      <c r="G31" s="35" t="s">
        <v>79</v>
      </c>
      <c r="H31" s="32"/>
      <c r="I31" s="32" t="s">
        <v>16</v>
      </c>
      <c r="J31" s="32" t="s">
        <v>17</v>
      </c>
      <c r="K31" s="32">
        <v>28800</v>
      </c>
      <c r="L31" s="2">
        <f t="shared" si="0"/>
        <v>8</v>
      </c>
      <c r="M31" s="23" t="s">
        <v>18</v>
      </c>
    </row>
    <row r="32" spans="1:13" ht="13.8" x14ac:dyDescent="0.2">
      <c r="A32" s="31" t="s">
        <v>15</v>
      </c>
      <c r="B32" s="32"/>
      <c r="C32" s="32"/>
      <c r="D32" s="35" t="s">
        <v>70</v>
      </c>
      <c r="E32" s="32" t="s">
        <v>43</v>
      </c>
      <c r="F32" s="32"/>
      <c r="G32" s="35" t="s">
        <v>79</v>
      </c>
      <c r="H32" s="32"/>
      <c r="I32" s="32" t="s">
        <v>22</v>
      </c>
      <c r="J32" s="32" t="s">
        <v>20</v>
      </c>
      <c r="K32" s="32">
        <v>28800</v>
      </c>
      <c r="L32" s="2">
        <f t="shared" si="0"/>
        <v>8</v>
      </c>
      <c r="M32" s="23" t="s">
        <v>18</v>
      </c>
    </row>
    <row r="33" spans="1:13" ht="13.8" x14ac:dyDescent="0.2">
      <c r="A33" s="31" t="s">
        <v>44</v>
      </c>
      <c r="B33" s="32"/>
      <c r="C33" s="32"/>
      <c r="D33" s="35" t="s">
        <v>70</v>
      </c>
      <c r="E33" s="32" t="s">
        <v>45</v>
      </c>
      <c r="F33" s="32"/>
      <c r="G33" s="35" t="s">
        <v>78</v>
      </c>
      <c r="H33" s="32"/>
      <c r="I33" s="32" t="s">
        <v>22</v>
      </c>
      <c r="J33" s="32" t="s">
        <v>17</v>
      </c>
      <c r="K33" s="32">
        <v>64800</v>
      </c>
      <c r="L33" s="2">
        <f t="shared" si="0"/>
        <v>18</v>
      </c>
      <c r="M33" s="23" t="s">
        <v>18</v>
      </c>
    </row>
    <row r="34" spans="1:13" ht="13.8" x14ac:dyDescent="0.2">
      <c r="A34" s="31" t="s">
        <v>15</v>
      </c>
      <c r="B34" s="32"/>
      <c r="C34" s="32"/>
      <c r="D34" s="35" t="s">
        <v>70</v>
      </c>
      <c r="E34" s="32" t="s">
        <v>46</v>
      </c>
      <c r="F34" s="32"/>
      <c r="G34" s="35" t="s">
        <v>78</v>
      </c>
      <c r="H34" s="32"/>
      <c r="I34" s="32" t="s">
        <v>22</v>
      </c>
      <c r="J34" s="32" t="s">
        <v>17</v>
      </c>
      <c r="K34" s="32">
        <v>10800</v>
      </c>
      <c r="L34" s="2">
        <f t="shared" si="0"/>
        <v>3</v>
      </c>
      <c r="M34" s="23" t="s">
        <v>18</v>
      </c>
    </row>
    <row r="35" spans="1:13" ht="13.8" x14ac:dyDescent="0.2">
      <c r="A35" s="31" t="s">
        <v>15</v>
      </c>
      <c r="B35" s="32"/>
      <c r="C35" s="32"/>
      <c r="D35" s="35" t="s">
        <v>70</v>
      </c>
      <c r="E35" s="32" t="s">
        <v>47</v>
      </c>
      <c r="F35" s="32"/>
      <c r="G35" s="35" t="s">
        <v>79</v>
      </c>
      <c r="H35" s="32"/>
      <c r="I35" s="32" t="s">
        <v>16</v>
      </c>
      <c r="J35" s="32" t="s">
        <v>17</v>
      </c>
      <c r="K35" s="32">
        <v>7200</v>
      </c>
      <c r="L35" s="2">
        <f t="shared" si="0"/>
        <v>2</v>
      </c>
      <c r="M35" s="23" t="s">
        <v>18</v>
      </c>
    </row>
    <row r="36" spans="1:13" ht="13.8" x14ac:dyDescent="0.2">
      <c r="A36" s="31" t="s">
        <v>15</v>
      </c>
      <c r="B36" s="32"/>
      <c r="C36" s="32"/>
      <c r="D36" s="35" t="s">
        <v>70</v>
      </c>
      <c r="E36" s="32" t="s">
        <v>48</v>
      </c>
      <c r="F36" s="32"/>
      <c r="G36" s="32" t="s">
        <v>28</v>
      </c>
      <c r="H36" s="32"/>
      <c r="I36" s="32" t="s">
        <v>19</v>
      </c>
      <c r="J36" s="32" t="s">
        <v>20</v>
      </c>
      <c r="K36" s="32">
        <v>28800</v>
      </c>
      <c r="L36" s="2">
        <f t="shared" si="0"/>
        <v>8</v>
      </c>
      <c r="M36" s="23" t="s">
        <v>18</v>
      </c>
    </row>
    <row r="37" spans="1:13" ht="13.8" x14ac:dyDescent="0.2">
      <c r="A37" s="31" t="s">
        <v>15</v>
      </c>
      <c r="B37" s="32"/>
      <c r="C37" s="32"/>
      <c r="D37" s="35" t="s">
        <v>70</v>
      </c>
      <c r="E37" s="32" t="s">
        <v>49</v>
      </c>
      <c r="F37" s="32"/>
      <c r="G37" s="35" t="s">
        <v>79</v>
      </c>
      <c r="H37" s="32"/>
      <c r="I37" s="32" t="s">
        <v>22</v>
      </c>
      <c r="J37" s="32" t="s">
        <v>20</v>
      </c>
      <c r="K37" s="32">
        <v>7200</v>
      </c>
      <c r="L37" s="2">
        <f t="shared" si="0"/>
        <v>2</v>
      </c>
      <c r="M37" s="23" t="s">
        <v>18</v>
      </c>
    </row>
    <row r="38" spans="1:13" ht="13.8" x14ac:dyDescent="0.2">
      <c r="A38" s="31" t="s">
        <v>15</v>
      </c>
      <c r="B38" s="32"/>
      <c r="C38" s="32"/>
      <c r="D38" s="35" t="s">
        <v>70</v>
      </c>
      <c r="E38" s="32" t="s">
        <v>50</v>
      </c>
      <c r="F38" s="32"/>
      <c r="G38" s="32" t="s">
        <v>28</v>
      </c>
      <c r="H38" s="32"/>
      <c r="I38" s="32" t="s">
        <v>19</v>
      </c>
      <c r="J38" s="32" t="s">
        <v>20</v>
      </c>
      <c r="K38" s="32">
        <v>18000</v>
      </c>
      <c r="L38" s="2">
        <f t="shared" si="0"/>
        <v>5</v>
      </c>
      <c r="M38" s="23" t="s">
        <v>18</v>
      </c>
    </row>
    <row r="39" spans="1:13" ht="13.8" x14ac:dyDescent="0.2">
      <c r="A39" s="31" t="s">
        <v>15</v>
      </c>
      <c r="B39" s="32"/>
      <c r="C39" s="32"/>
      <c r="D39" s="35" t="s">
        <v>70</v>
      </c>
      <c r="E39" s="32" t="s">
        <v>51</v>
      </c>
      <c r="F39" s="32"/>
      <c r="G39" s="35" t="s">
        <v>78</v>
      </c>
      <c r="H39" s="32"/>
      <c r="I39" s="32" t="s">
        <v>22</v>
      </c>
      <c r="J39" s="32" t="s">
        <v>17</v>
      </c>
      <c r="K39" s="32">
        <v>7200</v>
      </c>
      <c r="L39" s="2">
        <f t="shared" si="0"/>
        <v>2</v>
      </c>
      <c r="M39" s="23" t="s">
        <v>18</v>
      </c>
    </row>
    <row r="40" spans="1:13" ht="13.8" x14ac:dyDescent="0.2">
      <c r="A40" s="31" t="s">
        <v>15</v>
      </c>
      <c r="B40" s="32"/>
      <c r="C40" s="32"/>
      <c r="D40" s="35" t="s">
        <v>70</v>
      </c>
      <c r="E40" s="32" t="s">
        <v>52</v>
      </c>
      <c r="F40" s="32"/>
      <c r="G40" s="35" t="s">
        <v>79</v>
      </c>
      <c r="H40" s="32"/>
      <c r="I40" s="32" t="s">
        <v>22</v>
      </c>
      <c r="J40" s="32" t="s">
        <v>17</v>
      </c>
      <c r="K40" s="32">
        <v>7200</v>
      </c>
      <c r="L40" s="2">
        <f t="shared" si="0"/>
        <v>2</v>
      </c>
      <c r="M40" s="23" t="s">
        <v>18</v>
      </c>
    </row>
    <row r="41" spans="1:13" ht="13.8" x14ac:dyDescent="0.2">
      <c r="A41" s="31" t="s">
        <v>15</v>
      </c>
      <c r="B41" s="32"/>
      <c r="C41" s="32"/>
      <c r="D41" s="35" t="s">
        <v>70</v>
      </c>
      <c r="E41" s="32" t="s">
        <v>53</v>
      </c>
      <c r="F41" s="32"/>
      <c r="G41" s="35" t="s">
        <v>78</v>
      </c>
      <c r="H41" s="32"/>
      <c r="I41" s="32" t="s">
        <v>22</v>
      </c>
      <c r="J41" s="32" t="s">
        <v>17</v>
      </c>
      <c r="K41" s="32">
        <v>138600</v>
      </c>
      <c r="L41" s="2">
        <f t="shared" si="0"/>
        <v>38.5</v>
      </c>
      <c r="M41" s="23" t="s">
        <v>18</v>
      </c>
    </row>
    <row r="42" spans="1:13" ht="13.8" x14ac:dyDescent="0.2">
      <c r="A42" s="31" t="s">
        <v>15</v>
      </c>
      <c r="B42" s="32"/>
      <c r="C42" s="32"/>
      <c r="D42" s="35" t="s">
        <v>70</v>
      </c>
      <c r="E42" s="32" t="s">
        <v>54</v>
      </c>
      <c r="F42" s="32"/>
      <c r="G42" s="35" t="s">
        <v>79</v>
      </c>
      <c r="H42" s="32"/>
      <c r="I42" s="32" t="s">
        <v>16</v>
      </c>
      <c r="J42" s="32" t="s">
        <v>17</v>
      </c>
      <c r="K42" s="32">
        <v>129600</v>
      </c>
      <c r="L42" s="2">
        <f t="shared" si="0"/>
        <v>36</v>
      </c>
      <c r="M42" s="23" t="s">
        <v>18</v>
      </c>
    </row>
    <row r="43" spans="1:13" ht="13.8" x14ac:dyDescent="0.2">
      <c r="A43" s="31" t="s">
        <v>15</v>
      </c>
      <c r="B43" s="32"/>
      <c r="C43" s="32"/>
      <c r="D43" s="35" t="s">
        <v>70</v>
      </c>
      <c r="E43" s="32" t="s">
        <v>55</v>
      </c>
      <c r="F43" s="32"/>
      <c r="G43" s="32" t="s">
        <v>56</v>
      </c>
      <c r="H43" s="32"/>
      <c r="I43" s="32" t="s">
        <v>16</v>
      </c>
      <c r="J43" s="32" t="s">
        <v>17</v>
      </c>
      <c r="K43" s="32">
        <v>57600</v>
      </c>
      <c r="L43" s="2">
        <f t="shared" si="0"/>
        <v>16</v>
      </c>
      <c r="M43" s="23" t="s">
        <v>18</v>
      </c>
    </row>
    <row r="44" spans="1:13" ht="13.8" x14ac:dyDescent="0.2">
      <c r="A44" s="31" t="s">
        <v>15</v>
      </c>
      <c r="B44" s="32"/>
      <c r="C44" s="32"/>
      <c r="D44" s="35" t="s">
        <v>70</v>
      </c>
      <c r="E44" s="32" t="s">
        <v>57</v>
      </c>
      <c r="F44" s="32"/>
      <c r="G44" s="32" t="s">
        <v>28</v>
      </c>
      <c r="H44" s="32"/>
      <c r="I44" s="32" t="s">
        <v>19</v>
      </c>
      <c r="J44" s="32" t="s">
        <v>20</v>
      </c>
      <c r="K44" s="32">
        <v>151200</v>
      </c>
      <c r="L44" s="2">
        <f t="shared" si="0"/>
        <v>42</v>
      </c>
      <c r="M44" s="23" t="s">
        <v>18</v>
      </c>
    </row>
    <row r="45" spans="1:13" ht="13.8" x14ac:dyDescent="0.2">
      <c r="A45" s="31" t="s">
        <v>15</v>
      </c>
      <c r="B45" s="32"/>
      <c r="C45" s="32"/>
      <c r="D45" s="35" t="s">
        <v>70</v>
      </c>
      <c r="E45" s="32" t="s">
        <v>58</v>
      </c>
      <c r="F45" s="32"/>
      <c r="G45" s="35" t="s">
        <v>75</v>
      </c>
      <c r="H45" s="32"/>
      <c r="I45" s="32" t="s">
        <v>22</v>
      </c>
      <c r="J45" s="32" t="s">
        <v>17</v>
      </c>
      <c r="K45" s="32">
        <v>86400</v>
      </c>
      <c r="L45" s="2">
        <f t="shared" si="0"/>
        <v>24</v>
      </c>
      <c r="M45" s="23" t="s">
        <v>18</v>
      </c>
    </row>
    <row r="46" spans="1:13" ht="13.8" x14ac:dyDescent="0.2">
      <c r="A46" s="31" t="s">
        <v>15</v>
      </c>
      <c r="B46" s="32"/>
      <c r="C46" s="32"/>
      <c r="D46" s="35" t="s">
        <v>70</v>
      </c>
      <c r="E46" s="32" t="s">
        <v>59</v>
      </c>
      <c r="F46" s="32"/>
      <c r="G46" s="35" t="s">
        <v>75</v>
      </c>
      <c r="H46" s="32"/>
      <c r="I46" s="32" t="s">
        <v>16</v>
      </c>
      <c r="J46" s="32" t="s">
        <v>17</v>
      </c>
      <c r="K46" s="32">
        <v>3600</v>
      </c>
      <c r="L46" s="2">
        <f t="shared" si="0"/>
        <v>1</v>
      </c>
      <c r="M46" s="23" t="s">
        <v>18</v>
      </c>
    </row>
    <row r="47" spans="1:13" ht="13.8" x14ac:dyDescent="0.2">
      <c r="A47" s="31" t="s">
        <v>15</v>
      </c>
      <c r="B47" s="32"/>
      <c r="C47" s="32"/>
      <c r="D47" s="35" t="s">
        <v>70</v>
      </c>
      <c r="E47" s="32" t="s">
        <v>60</v>
      </c>
      <c r="F47" s="32"/>
      <c r="G47" s="35" t="s">
        <v>77</v>
      </c>
      <c r="H47" s="32"/>
      <c r="I47" s="32" t="s">
        <v>19</v>
      </c>
      <c r="J47" s="32" t="s">
        <v>20</v>
      </c>
      <c r="K47" s="32">
        <v>7200</v>
      </c>
      <c r="L47" s="2">
        <f t="shared" si="0"/>
        <v>2</v>
      </c>
      <c r="M47" s="23" t="s">
        <v>18</v>
      </c>
    </row>
    <row r="48" spans="1:13" ht="13.8" x14ac:dyDescent="0.2">
      <c r="A48" s="31" t="s">
        <v>15</v>
      </c>
      <c r="B48" s="32"/>
      <c r="C48" s="32"/>
      <c r="D48" s="35" t="s">
        <v>70</v>
      </c>
      <c r="E48" s="32" t="s">
        <v>61</v>
      </c>
      <c r="F48" s="32"/>
      <c r="G48" s="32" t="s">
        <v>28</v>
      </c>
      <c r="H48" s="32"/>
      <c r="I48" s="32" t="s">
        <v>19</v>
      </c>
      <c r="J48" s="32" t="s">
        <v>20</v>
      </c>
      <c r="K48" s="32">
        <v>86400</v>
      </c>
      <c r="L48" s="2">
        <f t="shared" si="0"/>
        <v>24</v>
      </c>
      <c r="M48" s="23" t="s">
        <v>18</v>
      </c>
    </row>
    <row r="49" spans="1:13" ht="13.8" x14ac:dyDescent="0.2">
      <c r="A49" s="31" t="s">
        <v>15</v>
      </c>
      <c r="B49" s="32"/>
      <c r="C49" s="32"/>
      <c r="D49" s="35" t="s">
        <v>70</v>
      </c>
      <c r="E49" s="32" t="s">
        <v>62</v>
      </c>
      <c r="F49" s="32"/>
      <c r="G49" s="32" t="s">
        <v>28</v>
      </c>
      <c r="H49" s="32"/>
      <c r="I49" s="32" t="s">
        <v>19</v>
      </c>
      <c r="J49" s="32" t="s">
        <v>20</v>
      </c>
      <c r="K49" s="32">
        <v>57600</v>
      </c>
      <c r="L49" s="2">
        <f t="shared" si="0"/>
        <v>16</v>
      </c>
      <c r="M49" s="23" t="s">
        <v>18</v>
      </c>
    </row>
    <row r="50" spans="1:13" ht="13.8" x14ac:dyDescent="0.2">
      <c r="A50" s="31" t="s">
        <v>15</v>
      </c>
      <c r="B50" s="32"/>
      <c r="C50" s="32"/>
      <c r="D50" s="35" t="s">
        <v>70</v>
      </c>
      <c r="E50" s="32" t="s">
        <v>63</v>
      </c>
      <c r="F50" s="32"/>
      <c r="G50" s="32" t="s">
        <v>28</v>
      </c>
      <c r="H50" s="32"/>
      <c r="I50" s="32" t="s">
        <v>19</v>
      </c>
      <c r="J50" s="32" t="s">
        <v>20</v>
      </c>
      <c r="K50" s="32">
        <v>21600</v>
      </c>
      <c r="L50" s="2">
        <f t="shared" si="0"/>
        <v>6</v>
      </c>
      <c r="M50" s="23" t="s">
        <v>18</v>
      </c>
    </row>
    <row r="51" spans="1:13" ht="13.8" x14ac:dyDescent="0.2">
      <c r="A51" s="31" t="s">
        <v>15</v>
      </c>
      <c r="B51" s="32"/>
      <c r="C51" s="32"/>
      <c r="D51" s="35" t="s">
        <v>70</v>
      </c>
      <c r="E51" s="32" t="s">
        <v>64</v>
      </c>
      <c r="F51" s="32"/>
      <c r="G51" s="32" t="s">
        <v>28</v>
      </c>
      <c r="H51" s="32"/>
      <c r="I51" s="32" t="s">
        <v>19</v>
      </c>
      <c r="J51" s="32" t="s">
        <v>20</v>
      </c>
      <c r="K51" s="32">
        <v>28800</v>
      </c>
      <c r="L51" s="2">
        <f t="shared" si="0"/>
        <v>8</v>
      </c>
      <c r="M51" s="23" t="s">
        <v>18</v>
      </c>
    </row>
    <row r="52" spans="1:13" ht="13.8" x14ac:dyDescent="0.2">
      <c r="A52" s="30" t="s">
        <v>15</v>
      </c>
      <c r="B52" s="24"/>
      <c r="C52" s="24"/>
      <c r="D52" s="35" t="s">
        <v>70</v>
      </c>
      <c r="E52" s="24" t="s">
        <v>65</v>
      </c>
      <c r="F52" s="24"/>
      <c r="G52" s="24" t="s">
        <v>28</v>
      </c>
      <c r="H52" s="24"/>
      <c r="I52" s="24" t="s">
        <v>19</v>
      </c>
      <c r="J52" s="24" t="s">
        <v>20</v>
      </c>
      <c r="K52" s="24">
        <v>28800</v>
      </c>
      <c r="L52" s="28">
        <f t="shared" si="0"/>
        <v>8</v>
      </c>
      <c r="M52" s="27" t="s">
        <v>18</v>
      </c>
    </row>
  </sheetData>
  <mergeCells count="3">
    <mergeCell ref="A1:M1"/>
    <mergeCell ref="A2:M2"/>
    <mergeCell ref="A3:M3"/>
  </mergeCells>
  <hyperlinks>
    <hyperlink ref="A2" r:id="rId1" display="https://jira.zdv.liebherr.i/secure/IssueNavigator.jspa?requestId=21797"/>
  </hyperlinks>
  <printOptions horizontalCentered="1" verticalCentered="1"/>
  <pageMargins left="0.25" right="0.25" top="0.25" bottom="0.5" header="0.5" footer="0.25"/>
  <pageSetup paperSize="9" orientation="portrait" r:id="rId2"/>
  <headerFooter>
    <oddFooter>&amp;R&amp;P of &amp;N</oddFooter>
  </headerFooter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2"/>
  <sheetViews>
    <sheetView showGridLines="0" tabSelected="1" zoomScale="70" zoomScaleNormal="70" workbookViewId="0">
      <selection activeCell="C15" sqref="C15"/>
    </sheetView>
  </sheetViews>
  <sheetFormatPr defaultRowHeight="14.4" x14ac:dyDescent="0.3"/>
  <cols>
    <col min="1" max="1" width="8.88671875" style="12"/>
    <col min="2" max="2" width="24" style="12" customWidth="1"/>
    <col min="3" max="3" width="17" style="12" customWidth="1"/>
    <col min="4" max="4" width="17.88671875" style="12" customWidth="1"/>
    <col min="5" max="16384" width="8.88671875" style="12"/>
  </cols>
  <sheetData>
    <row r="1" spans="2:4" ht="15" thickBot="1" x14ac:dyDescent="0.35"/>
    <row r="2" spans="2:4" ht="58.2" thickBot="1" x14ac:dyDescent="0.35">
      <c r="B2" s="13" t="s">
        <v>8</v>
      </c>
      <c r="C2" s="14" t="s">
        <v>66</v>
      </c>
      <c r="D2" s="14" t="s">
        <v>66</v>
      </c>
    </row>
    <row r="3" spans="2:4" x14ac:dyDescent="0.3">
      <c r="B3" s="15" t="s">
        <v>79</v>
      </c>
      <c r="C3" s="16">
        <f>general_report!L26+general_report!L31+general_report!L32+general_report!L35+general_report!L37+general_report!L40+general_report!L42</f>
        <v>59</v>
      </c>
      <c r="D3" s="34" t="s">
        <v>73</v>
      </c>
    </row>
    <row r="4" spans="2:4" x14ac:dyDescent="0.3">
      <c r="B4" s="17" t="s">
        <v>78</v>
      </c>
      <c r="C4" s="16">
        <f>general_report!L22+general_report!L24+general_report!L25+general_report!L33+general_report!L34+general_report!L39+general_report!L41</f>
        <v>91.5</v>
      </c>
      <c r="D4" s="34" t="s">
        <v>73</v>
      </c>
    </row>
    <row r="5" spans="2:4" x14ac:dyDescent="0.3">
      <c r="B5" s="15" t="s">
        <v>77</v>
      </c>
      <c r="C5" s="16">
        <f>general_report!L10+general_report!L47</f>
        <v>10</v>
      </c>
      <c r="D5" s="34" t="s">
        <v>73</v>
      </c>
    </row>
    <row r="6" spans="2:4" x14ac:dyDescent="0.3">
      <c r="B6" s="15" t="s">
        <v>56</v>
      </c>
      <c r="C6" s="16">
        <v>16</v>
      </c>
      <c r="D6" s="34" t="s">
        <v>73</v>
      </c>
    </row>
    <row r="7" spans="2:4" x14ac:dyDescent="0.3">
      <c r="B7" s="15" t="s">
        <v>28</v>
      </c>
      <c r="C7" s="16">
        <f>general_report!L8+general_report!L19+general_report!L36+general_report!L38+general_report!L44+general_report!L48+general_report!L49+general_report!L50+general_report!L51+general_report!L52</f>
        <v>121</v>
      </c>
      <c r="D7" s="34" t="s">
        <v>73</v>
      </c>
    </row>
    <row r="8" spans="2:4" x14ac:dyDescent="0.3">
      <c r="B8" s="15" t="s">
        <v>26</v>
      </c>
      <c r="C8" s="16">
        <f>general_report!L6+general_report!L18</f>
        <v>64</v>
      </c>
      <c r="D8" s="34" t="s">
        <v>73</v>
      </c>
    </row>
    <row r="9" spans="2:4" x14ac:dyDescent="0.3">
      <c r="B9" s="15" t="s">
        <v>76</v>
      </c>
      <c r="C9" s="16">
        <f>Table1[[#This Row],[Σ Time Spent2]]+general_report!L11+general_report!L14+general_report!L16</f>
        <v>59</v>
      </c>
      <c r="D9" s="34" t="s">
        <v>73</v>
      </c>
    </row>
    <row r="10" spans="2:4" x14ac:dyDescent="0.3">
      <c r="B10" s="18" t="s">
        <v>75</v>
      </c>
      <c r="C10" s="16">
        <f>general_report!L13+general_report!L17+general_report!L27+general_report!L46</f>
        <v>12</v>
      </c>
      <c r="D10" s="34" t="s">
        <v>73</v>
      </c>
    </row>
    <row r="11" spans="2:4" ht="15" thickBot="1" x14ac:dyDescent="0.35">
      <c r="B11" s="19" t="s">
        <v>74</v>
      </c>
      <c r="C11" s="20">
        <f>general_report!L5+general_report!L15+general_report!L20+general_report!L21+general_report!L23+general_report!L28+general_report!L29+general_report!L30+general_report!L45</f>
        <v>52</v>
      </c>
      <c r="D11" s="34" t="s">
        <v>73</v>
      </c>
    </row>
    <row r="12" spans="2:4" ht="15" thickBot="1" x14ac:dyDescent="0.35">
      <c r="B12" s="21" t="s">
        <v>67</v>
      </c>
      <c r="C12" s="22">
        <f>SUM(C3:C11)</f>
        <v>484.5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general_report</vt:lpstr>
      <vt:lpstr>Statistics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CRSuport (Liebherr JIRA)</dc:title>
  <dc:creator>Patrascu Angela (LMB)</dc:creator>
  <cp:lastModifiedBy>Patrascu Angela (LMB)</cp:lastModifiedBy>
  <dcterms:created xsi:type="dcterms:W3CDTF">2018-12-03T12:51:01Z</dcterms:created>
  <dcterms:modified xsi:type="dcterms:W3CDTF">2018-12-04T07:04:28Z</dcterms:modified>
</cp:coreProperties>
</file>