
<file path=[Content_Types].xml><?xml version="1.0" encoding="utf-8"?>
<Types xmlns="http://schemas.openxmlformats.org/package/2006/content-types">
  <Default Extension="xml" ContentType="application/xml"/>
  <Default Extension="jpeg" ContentType="image/jpeg"/>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drawings/drawing4.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5.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drawings/drawing6.xml" ContentType="application/vnd.openxmlformats-officedocument.drawing+xml"/>
  <Override PartName="/xl/charts/chart17.xml" ContentType="application/vnd.openxmlformats-officedocument.drawingml.chart+xml"/>
  <Override PartName="/xl/drawings/drawing7.xml" ContentType="application/vnd.openxmlformats-officedocument.drawing+xml"/>
  <Override PartName="/xl/charts/chart18.xml" ContentType="application/vnd.openxmlformats-officedocument.drawingml.chart+xml"/>
  <Override PartName="/xl/drawings/drawing8.xml" ContentType="application/vnd.openxmlformats-officedocument.drawing+xml"/>
  <Override PartName="/xl/charts/chart19.xml" ContentType="application/vnd.openxmlformats-officedocument.drawingml.chart+xml"/>
  <Override PartName="/xl/drawings/drawing9.xml" ContentType="application/vnd.openxmlformats-officedocument.drawing+xml"/>
  <Override PartName="/xl/charts/chart20.xml" ContentType="application/vnd.openxmlformats-officedocument.drawingml.chart+xml"/>
  <Override PartName="/xl/drawings/drawing10.xml" ContentType="application/vnd.openxmlformats-officedocument.drawing+xml"/>
  <Override PartName="/xl/charts/chart21.xml" ContentType="application/vnd.openxmlformats-officedocument.drawingml.chart+xml"/>
  <Override PartName="/xl/charts/chart22.xml" ContentType="application/vnd.openxmlformats-officedocument.drawingml.chart+xml"/>
  <Override PartName="/xl/drawings/drawing11.xml" ContentType="application/vnd.openxmlformats-officedocument.drawing+xml"/>
  <Override PartName="/xl/charts/chart23.xml" ContentType="application/vnd.openxmlformats-officedocument.drawingml.chart+xml"/>
  <Override PartName="/xl/charts/chart24.xml" ContentType="application/vnd.openxmlformats-officedocument.drawingml.chart+xml"/>
  <Override PartName="/xl/drawings/drawing12.xml" ContentType="application/vnd.openxmlformats-officedocument.drawing+xml"/>
  <Override PartName="/xl/charts/chart25.xml" ContentType="application/vnd.openxmlformats-officedocument.drawingml.chart+xml"/>
  <Override PartName="/xl/charts/chart26.xml" ContentType="application/vnd.openxmlformats-officedocument.drawingml.chart+xml"/>
  <Override PartName="/xl/drawings/drawing13.xml" ContentType="application/vnd.openxmlformats-officedocument.drawing+xml"/>
  <Override PartName="/xl/charts/chart27.xml" ContentType="application/vnd.openxmlformats-officedocument.drawingml.chart+xml"/>
  <Override PartName="/xl/drawings/drawing14.xml" ContentType="application/vnd.openxmlformats-officedocument.drawing+xml"/>
  <Override PartName="/xl/charts/chart28.xml" ContentType="application/vnd.openxmlformats-officedocument.drawingml.chart+xml"/>
  <Override PartName="/xl/drawings/drawing15.xml" ContentType="application/vnd.openxmlformats-officedocument.drawing+xml"/>
  <Override PartName="/xl/charts/chart29.xml" ContentType="application/vnd.openxmlformats-officedocument.drawingml.chart+xml"/>
  <Override PartName="/xl/drawings/drawing16.xml" ContentType="application/vnd.openxmlformats-officedocument.drawing+xml"/>
  <Override PartName="/xl/charts/chart3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6519"/>
  <workbookPr showInkAnnotation="0" autoCompressPictures="0"/>
  <bookViews>
    <workbookView xWindow="2640" yWindow="0" windowWidth="25600" windowHeight="14220" tabRatio="778"/>
  </bookViews>
  <sheets>
    <sheet name="Données test" sheetId="1" r:id="rId1"/>
    <sheet name="GROUPE" sheetId="20" r:id="rId2"/>
    <sheet name="Bich Marina" sheetId="5" r:id="rId3"/>
    <sheet name="Cacheux JG" sheetId="10" r:id="rId4"/>
    <sheet name="Dossat Clément" sheetId="11" r:id="rId5"/>
    <sheet name="Boulard Chloé" sheetId="7" r:id="rId6"/>
    <sheet name="Dumur Julie" sheetId="12" r:id="rId7"/>
    <sheet name="François Anouck" sheetId="13" r:id="rId8"/>
    <sheet name="Garcia Elodie" sheetId="8" r:id="rId9"/>
    <sheet name="Hoffman Enzo" sheetId="16" r:id="rId10"/>
    <sheet name="Kramczynski Anthony_x000a_" sheetId="15" r:id="rId11"/>
    <sheet name="Latapy Aurélien" sheetId="3" r:id="rId12"/>
    <sheet name="Monti Mattéo" sheetId="9" r:id="rId13"/>
    <sheet name="Muanza Kylian_x000a_" sheetId="17" r:id="rId14"/>
    <sheet name="Santamaria Kyriana" sheetId="19" r:id="rId15"/>
    <sheet name="Zinsmeister Julien" sheetId="4" r:id="rId16"/>
  </sheets>
  <definedNames>
    <definedName name="Age" localSheetId="5">#REF!</definedName>
    <definedName name="Age" localSheetId="3">#REF!</definedName>
    <definedName name="Age" localSheetId="4">#REF!</definedName>
    <definedName name="Age" localSheetId="6">#REF!</definedName>
    <definedName name="Age" localSheetId="7">#REF!</definedName>
    <definedName name="Age" localSheetId="8">#REF!</definedName>
    <definedName name="Age" localSheetId="1">#REF!</definedName>
    <definedName name="Age" localSheetId="9">#REF!</definedName>
    <definedName name="Age" localSheetId="10">#REF!</definedName>
    <definedName name="Age" localSheetId="12">#REF!</definedName>
    <definedName name="Age" localSheetId="13">#REF!</definedName>
    <definedName name="Age" localSheetId="14">#REF!</definedName>
    <definedName name="Age">#REF!</definedName>
    <definedName name="Filles14pompes" localSheetId="5">#REF!</definedName>
    <definedName name="Filles14pompes" localSheetId="3">#REF!</definedName>
    <definedName name="Filles14pompes" localSheetId="4">#REF!</definedName>
    <definedName name="Filles14pompes" localSheetId="6">#REF!</definedName>
    <definedName name="Filles14pompes" localSheetId="7">#REF!</definedName>
    <definedName name="Filles14pompes" localSheetId="8">#REF!</definedName>
    <definedName name="Filles14pompes" localSheetId="1">#REF!</definedName>
    <definedName name="Filles14pompes" localSheetId="9">#REF!</definedName>
    <definedName name="Filles14pompes" localSheetId="10">#REF!</definedName>
    <definedName name="Filles14pompes" localSheetId="12">#REF!</definedName>
    <definedName name="Filles14pompes" localSheetId="13">#REF!</definedName>
    <definedName name="Filles14pompes" localSheetId="14">#REF!</definedName>
    <definedName name="Filles14pompes">#REF!</definedName>
    <definedName name="PompesF14" localSheetId="5">#REF!</definedName>
    <definedName name="PompesF14" localSheetId="3">#REF!</definedName>
    <definedName name="PompesF14" localSheetId="4">#REF!</definedName>
    <definedName name="PompesF14" localSheetId="6">#REF!</definedName>
    <definedName name="PompesF14" localSheetId="7">#REF!</definedName>
    <definedName name="PompesF14" localSheetId="8">#REF!</definedName>
    <definedName name="PompesF14" localSheetId="1">#REF!</definedName>
    <definedName name="PompesF14" localSheetId="9">#REF!</definedName>
    <definedName name="PompesF14" localSheetId="10">#REF!</definedName>
    <definedName name="PompesF14" localSheetId="12">#REF!</definedName>
    <definedName name="PompesF14" localSheetId="13">#REF!</definedName>
    <definedName name="PompesF14" localSheetId="14">#REF!</definedName>
    <definedName name="PompesF14">#REF!</definedName>
  </definedNames>
  <calcPr calcId="14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D274" i="1" l="1"/>
  <c r="E274" i="1"/>
  <c r="F274" i="1"/>
  <c r="G274" i="1"/>
  <c r="C274" i="1"/>
  <c r="P241" i="1"/>
  <c r="P244" i="1"/>
  <c r="P243" i="1"/>
  <c r="P242" i="1"/>
  <c r="P240" i="1"/>
  <c r="P239" i="1"/>
  <c r="AN244" i="1"/>
  <c r="AM244" i="1"/>
  <c r="AL244" i="1"/>
  <c r="AK244" i="1"/>
  <c r="AJ244" i="1"/>
  <c r="AI244" i="1"/>
  <c r="AH244" i="1"/>
  <c r="AG244" i="1"/>
  <c r="AF244" i="1"/>
  <c r="AE244" i="1"/>
  <c r="AD244" i="1"/>
  <c r="AC244" i="1"/>
  <c r="AB244" i="1"/>
  <c r="AA244" i="1"/>
  <c r="Z244" i="1"/>
  <c r="Y244" i="1"/>
  <c r="X244" i="1"/>
  <c r="W244" i="1"/>
  <c r="V244" i="1"/>
  <c r="U244" i="1"/>
  <c r="T244" i="1"/>
  <c r="S244" i="1"/>
  <c r="R244" i="1"/>
  <c r="Q244" i="1"/>
  <c r="AN243" i="1"/>
  <c r="AM243" i="1"/>
  <c r="AL243" i="1"/>
  <c r="AK243" i="1"/>
  <c r="AJ243" i="1"/>
  <c r="AI243" i="1"/>
  <c r="AH243" i="1"/>
  <c r="AG243" i="1"/>
  <c r="AF243" i="1"/>
  <c r="AE243" i="1"/>
  <c r="AD243" i="1"/>
  <c r="AC243" i="1"/>
  <c r="AB243" i="1"/>
  <c r="AA243" i="1"/>
  <c r="Z243" i="1"/>
  <c r="Y243" i="1"/>
  <c r="X243" i="1"/>
  <c r="W243" i="1"/>
  <c r="V243" i="1"/>
  <c r="U243" i="1"/>
  <c r="T243" i="1"/>
  <c r="S243" i="1"/>
  <c r="R243" i="1"/>
  <c r="Q243" i="1"/>
  <c r="AN242" i="1"/>
  <c r="AM242" i="1"/>
  <c r="AL242" i="1"/>
  <c r="AK242" i="1"/>
  <c r="AJ242" i="1"/>
  <c r="AI242" i="1"/>
  <c r="AH242" i="1"/>
  <c r="AG242" i="1"/>
  <c r="AF242" i="1"/>
  <c r="AE242" i="1"/>
  <c r="AD242" i="1"/>
  <c r="AC242" i="1"/>
  <c r="AB242" i="1"/>
  <c r="AA242" i="1"/>
  <c r="Z242" i="1"/>
  <c r="Y242" i="1"/>
  <c r="X242" i="1"/>
  <c r="W242" i="1"/>
  <c r="V242" i="1"/>
  <c r="U242" i="1"/>
  <c r="T242" i="1"/>
  <c r="S242" i="1"/>
  <c r="R242" i="1"/>
  <c r="Q242" i="1"/>
  <c r="AN239" i="1"/>
  <c r="AM239" i="1"/>
  <c r="AL239" i="1"/>
  <c r="AK239" i="1"/>
  <c r="AJ239" i="1"/>
  <c r="AI239" i="1"/>
  <c r="AH239" i="1"/>
  <c r="AG239" i="1"/>
  <c r="AF239" i="1"/>
  <c r="AE239" i="1"/>
  <c r="AD239" i="1"/>
  <c r="AC239" i="1"/>
  <c r="AB239" i="1"/>
  <c r="AA239" i="1"/>
  <c r="Z239" i="1"/>
  <c r="Y239" i="1"/>
  <c r="X239" i="1"/>
  <c r="W239" i="1"/>
  <c r="V239" i="1"/>
  <c r="U239" i="1"/>
  <c r="T239" i="1"/>
  <c r="S239" i="1"/>
  <c r="R239" i="1"/>
  <c r="Q239" i="1"/>
  <c r="R179" i="1"/>
  <c r="R181" i="1"/>
  <c r="R184" i="1"/>
  <c r="S179" i="1"/>
  <c r="S181" i="1"/>
  <c r="S184" i="1"/>
  <c r="U179" i="1"/>
  <c r="U181" i="1"/>
  <c r="U184" i="1"/>
  <c r="V179" i="1"/>
  <c r="V181" i="1"/>
  <c r="V184" i="1"/>
  <c r="X179" i="1"/>
  <c r="X181" i="1"/>
  <c r="X184" i="1"/>
  <c r="Y179" i="1"/>
  <c r="Y181" i="1"/>
  <c r="Y184" i="1"/>
  <c r="Z179" i="1"/>
  <c r="Z181" i="1"/>
  <c r="Z184" i="1"/>
  <c r="AA179" i="1"/>
  <c r="AA181" i="1"/>
  <c r="AA184" i="1"/>
  <c r="AC179" i="1"/>
  <c r="AC181" i="1"/>
  <c r="AC184" i="1"/>
  <c r="AH179" i="1"/>
  <c r="AH181" i="1"/>
  <c r="AH184" i="1"/>
  <c r="AI179" i="1"/>
  <c r="AI181" i="1"/>
  <c r="AI184" i="1"/>
  <c r="AL179" i="1"/>
  <c r="AL181" i="1"/>
  <c r="AL184" i="1"/>
  <c r="AN179" i="1"/>
  <c r="AN181" i="1"/>
  <c r="AN184" i="1"/>
  <c r="P179" i="1"/>
  <c r="P181" i="1"/>
  <c r="P184" i="1"/>
  <c r="R180" i="1"/>
  <c r="R182" i="1"/>
  <c r="R183" i="1"/>
  <c r="S180" i="1"/>
  <c r="S182" i="1"/>
  <c r="S183" i="1"/>
  <c r="U180" i="1"/>
  <c r="U182" i="1"/>
  <c r="U183" i="1"/>
  <c r="V180" i="1"/>
  <c r="V182" i="1"/>
  <c r="V183" i="1"/>
  <c r="X180" i="1"/>
  <c r="X182" i="1"/>
  <c r="X183" i="1"/>
  <c r="Y180" i="1"/>
  <c r="Y182" i="1"/>
  <c r="Y183" i="1"/>
  <c r="Z180" i="1"/>
  <c r="Z182" i="1"/>
  <c r="Z183" i="1"/>
  <c r="AA180" i="1"/>
  <c r="AA182" i="1"/>
  <c r="AA183" i="1"/>
  <c r="AC180" i="1"/>
  <c r="AC182" i="1"/>
  <c r="AC183" i="1"/>
  <c r="AH180" i="1"/>
  <c r="AH182" i="1"/>
  <c r="AH183" i="1"/>
  <c r="AI180" i="1"/>
  <c r="AI182" i="1"/>
  <c r="AI183" i="1"/>
  <c r="AL180" i="1"/>
  <c r="AL182" i="1"/>
  <c r="AL183" i="1"/>
  <c r="AN180" i="1"/>
  <c r="AN182" i="1"/>
  <c r="AN183" i="1"/>
  <c r="P180" i="1"/>
  <c r="P182" i="1"/>
  <c r="P183" i="1"/>
  <c r="Q188" i="1"/>
  <c r="R188" i="1"/>
  <c r="S188" i="1"/>
  <c r="T188" i="1"/>
  <c r="U188" i="1"/>
  <c r="V188" i="1"/>
  <c r="W188" i="1"/>
  <c r="X188" i="1"/>
  <c r="Y188" i="1"/>
  <c r="Z188" i="1"/>
  <c r="AA188" i="1"/>
  <c r="AB188" i="1"/>
  <c r="AC188" i="1"/>
  <c r="AD188" i="1"/>
  <c r="AE188" i="1"/>
  <c r="AF188" i="1"/>
  <c r="AG188" i="1"/>
  <c r="AH188" i="1"/>
  <c r="AI188" i="1"/>
  <c r="AJ188" i="1"/>
  <c r="AK188" i="1"/>
  <c r="AL188" i="1"/>
  <c r="AM188" i="1"/>
  <c r="AN188" i="1"/>
  <c r="P188" i="1"/>
  <c r="Q187" i="1"/>
  <c r="R187" i="1"/>
  <c r="S187" i="1"/>
  <c r="T187" i="1"/>
  <c r="U187" i="1"/>
  <c r="V187" i="1"/>
  <c r="W187" i="1"/>
  <c r="X187" i="1"/>
  <c r="Y187" i="1"/>
  <c r="Z187" i="1"/>
  <c r="AA187" i="1"/>
  <c r="AB187" i="1"/>
  <c r="AC187" i="1"/>
  <c r="AD187" i="1"/>
  <c r="AE187" i="1"/>
  <c r="AF187" i="1"/>
  <c r="AG187" i="1"/>
  <c r="AH187" i="1"/>
  <c r="AI187" i="1"/>
  <c r="AJ187" i="1"/>
  <c r="AK187" i="1"/>
  <c r="AL187" i="1"/>
  <c r="AM187" i="1"/>
  <c r="AN187" i="1"/>
  <c r="P187" i="1"/>
  <c r="Q186" i="1"/>
  <c r="R186" i="1"/>
  <c r="S186" i="1"/>
  <c r="T186" i="1"/>
  <c r="U186" i="1"/>
  <c r="V186" i="1"/>
  <c r="W186" i="1"/>
  <c r="X186" i="1"/>
  <c r="Y186" i="1"/>
  <c r="Z186" i="1"/>
  <c r="AA186" i="1"/>
  <c r="AB186" i="1"/>
  <c r="AC186" i="1"/>
  <c r="AD186" i="1"/>
  <c r="AE186" i="1"/>
  <c r="AF186" i="1"/>
  <c r="AG186" i="1"/>
  <c r="AH186" i="1"/>
  <c r="AI186" i="1"/>
  <c r="AJ186" i="1"/>
  <c r="AK186" i="1"/>
  <c r="AL186" i="1"/>
  <c r="AM186" i="1"/>
  <c r="AN186" i="1"/>
  <c r="P186" i="1"/>
  <c r="Q179" i="1"/>
  <c r="Q180" i="1"/>
  <c r="Q181" i="1"/>
  <c r="Q182" i="1"/>
  <c r="Q185" i="1"/>
  <c r="R185" i="1"/>
  <c r="S185" i="1"/>
  <c r="T179" i="1"/>
  <c r="T180" i="1"/>
  <c r="T181" i="1"/>
  <c r="T182" i="1"/>
  <c r="T185" i="1"/>
  <c r="U185" i="1"/>
  <c r="V185" i="1"/>
  <c r="W179" i="1"/>
  <c r="W180" i="1"/>
  <c r="W181" i="1"/>
  <c r="W182" i="1"/>
  <c r="W185" i="1"/>
  <c r="X185" i="1"/>
  <c r="Y185" i="1"/>
  <c r="Z185" i="1"/>
  <c r="AA185" i="1"/>
  <c r="AB179" i="1"/>
  <c r="AB180" i="1"/>
  <c r="AB181" i="1"/>
  <c r="AB182" i="1"/>
  <c r="AB185" i="1"/>
  <c r="AC185" i="1"/>
  <c r="AD179" i="1"/>
  <c r="AD180" i="1"/>
  <c r="AD181" i="1"/>
  <c r="AD182" i="1"/>
  <c r="AD185" i="1"/>
  <c r="AE179" i="1"/>
  <c r="AE180" i="1"/>
  <c r="AE181" i="1"/>
  <c r="AE182" i="1"/>
  <c r="AE185" i="1"/>
  <c r="AF179" i="1"/>
  <c r="AF180" i="1"/>
  <c r="AF181" i="1"/>
  <c r="AF182" i="1"/>
  <c r="AF185" i="1"/>
  <c r="AG179" i="1"/>
  <c r="AG180" i="1"/>
  <c r="AG181" i="1"/>
  <c r="AG182" i="1"/>
  <c r="AG185" i="1"/>
  <c r="AH185" i="1"/>
  <c r="AI185" i="1"/>
  <c r="AJ179" i="1"/>
  <c r="AJ180" i="1"/>
  <c r="AJ181" i="1"/>
  <c r="AJ182" i="1"/>
  <c r="AJ185" i="1"/>
  <c r="AK179" i="1"/>
  <c r="AK180" i="1"/>
  <c r="AK181" i="1"/>
  <c r="AK182" i="1"/>
  <c r="AK185" i="1"/>
  <c r="AL185" i="1"/>
  <c r="AM179" i="1"/>
  <c r="AM180" i="1"/>
  <c r="AM181" i="1"/>
  <c r="AM182" i="1"/>
  <c r="AM185" i="1"/>
  <c r="AN185" i="1"/>
  <c r="P185" i="1"/>
  <c r="Q129" i="1"/>
  <c r="R129" i="1"/>
  <c r="S129" i="1"/>
  <c r="T129" i="1"/>
  <c r="U129" i="1"/>
  <c r="V129" i="1"/>
  <c r="W129" i="1"/>
  <c r="X129" i="1"/>
  <c r="Y129" i="1"/>
  <c r="Z129" i="1"/>
  <c r="AA129" i="1"/>
  <c r="AB129" i="1"/>
  <c r="AC129" i="1"/>
  <c r="AD129" i="1"/>
  <c r="AE129" i="1"/>
  <c r="AF129" i="1"/>
  <c r="AG129" i="1"/>
  <c r="AH129" i="1"/>
  <c r="AI129" i="1"/>
  <c r="AJ129" i="1"/>
  <c r="AK129" i="1"/>
  <c r="AL129" i="1"/>
  <c r="AM129" i="1"/>
  <c r="AN129" i="1"/>
  <c r="P129" i="1"/>
  <c r="Q128" i="1"/>
  <c r="R128" i="1"/>
  <c r="S128" i="1"/>
  <c r="T128" i="1"/>
  <c r="U128" i="1"/>
  <c r="V128" i="1"/>
  <c r="W128" i="1"/>
  <c r="X128" i="1"/>
  <c r="Y128" i="1"/>
  <c r="Z128" i="1"/>
  <c r="AA128" i="1"/>
  <c r="AB128" i="1"/>
  <c r="AC128" i="1"/>
  <c r="AD128" i="1"/>
  <c r="AE128" i="1"/>
  <c r="AF128" i="1"/>
  <c r="AG128" i="1"/>
  <c r="AH128" i="1"/>
  <c r="AI128" i="1"/>
  <c r="AJ128" i="1"/>
  <c r="AK128" i="1"/>
  <c r="AL128" i="1"/>
  <c r="AM128" i="1"/>
  <c r="AN128" i="1"/>
  <c r="P128" i="1"/>
  <c r="AN127" i="1"/>
  <c r="Q127" i="1"/>
  <c r="R127" i="1"/>
  <c r="S127" i="1"/>
  <c r="T127" i="1"/>
  <c r="U127" i="1"/>
  <c r="V127" i="1"/>
  <c r="W127" i="1"/>
  <c r="X127" i="1"/>
  <c r="Y127" i="1"/>
  <c r="Z127" i="1"/>
  <c r="AA127" i="1"/>
  <c r="AB127" i="1"/>
  <c r="AC127" i="1"/>
  <c r="AD127" i="1"/>
  <c r="AE127" i="1"/>
  <c r="AF127" i="1"/>
  <c r="AG127" i="1"/>
  <c r="AH127" i="1"/>
  <c r="AI127" i="1"/>
  <c r="AJ127" i="1"/>
  <c r="AK127" i="1"/>
  <c r="AL127" i="1"/>
  <c r="AM127" i="1"/>
  <c r="P127" i="1"/>
  <c r="Q126" i="1"/>
  <c r="R126" i="1"/>
  <c r="S126" i="1"/>
  <c r="T126" i="1"/>
  <c r="U126" i="1"/>
  <c r="V126" i="1"/>
  <c r="W126" i="1"/>
  <c r="X126" i="1"/>
  <c r="Y126" i="1"/>
  <c r="Z126" i="1"/>
  <c r="AA126" i="1"/>
  <c r="AB126" i="1"/>
  <c r="AC126" i="1"/>
  <c r="AD126" i="1"/>
  <c r="AE126" i="1"/>
  <c r="AF126" i="1"/>
  <c r="AG126" i="1"/>
  <c r="AH126" i="1"/>
  <c r="AI126" i="1"/>
  <c r="AJ126" i="1"/>
  <c r="AK126" i="1"/>
  <c r="AL126" i="1"/>
  <c r="AM126" i="1"/>
  <c r="AN126" i="1"/>
  <c r="P126" i="1"/>
  <c r="Q125" i="1"/>
  <c r="R125" i="1"/>
  <c r="S125" i="1"/>
  <c r="T125" i="1"/>
  <c r="U125" i="1"/>
  <c r="V125" i="1"/>
  <c r="W125" i="1"/>
  <c r="X125" i="1"/>
  <c r="Y125" i="1"/>
  <c r="Z125" i="1"/>
  <c r="AA125" i="1"/>
  <c r="AB125" i="1"/>
  <c r="AC125" i="1"/>
  <c r="AD125" i="1"/>
  <c r="AE125" i="1"/>
  <c r="AF125" i="1"/>
  <c r="AG125" i="1"/>
  <c r="AH125" i="1"/>
  <c r="AI125" i="1"/>
  <c r="AJ125" i="1"/>
  <c r="AK125" i="1"/>
  <c r="AL125" i="1"/>
  <c r="AM125" i="1"/>
  <c r="AN125" i="1"/>
  <c r="P125" i="1"/>
  <c r="Q69" i="1"/>
  <c r="R69" i="1"/>
  <c r="S69" i="1"/>
  <c r="T69" i="1"/>
  <c r="U69" i="1"/>
  <c r="V69" i="1"/>
  <c r="W69" i="1"/>
  <c r="X69" i="1"/>
  <c r="Y69" i="1"/>
  <c r="Z69" i="1"/>
  <c r="AA69" i="1"/>
  <c r="AB69" i="1"/>
  <c r="AC69" i="1"/>
  <c r="AD69" i="1"/>
  <c r="AE69" i="1"/>
  <c r="AF69" i="1"/>
  <c r="AG69" i="1"/>
  <c r="AH69" i="1"/>
  <c r="AI69" i="1"/>
  <c r="AJ69" i="1"/>
  <c r="AK69" i="1"/>
  <c r="AL69" i="1"/>
  <c r="AM69" i="1"/>
  <c r="AN69" i="1"/>
  <c r="P69" i="1"/>
  <c r="Q68" i="1"/>
  <c r="R68" i="1"/>
  <c r="S68" i="1"/>
  <c r="T68" i="1"/>
  <c r="U68" i="1"/>
  <c r="V68" i="1"/>
  <c r="W68" i="1"/>
  <c r="X68" i="1"/>
  <c r="Y68" i="1"/>
  <c r="Z68" i="1"/>
  <c r="AA68" i="1"/>
  <c r="AB68" i="1"/>
  <c r="AC68" i="1"/>
  <c r="AD68" i="1"/>
  <c r="AE68" i="1"/>
  <c r="AF68" i="1"/>
  <c r="AG68" i="1"/>
  <c r="AH68" i="1"/>
  <c r="AI68" i="1"/>
  <c r="AJ68" i="1"/>
  <c r="AK68" i="1"/>
  <c r="AL68" i="1"/>
  <c r="AM68" i="1"/>
  <c r="AN68" i="1"/>
  <c r="P68" i="1"/>
  <c r="P71" i="1"/>
  <c r="Q71" i="1"/>
  <c r="R71" i="1"/>
  <c r="S71" i="1"/>
  <c r="T71" i="1"/>
  <c r="U71" i="1"/>
  <c r="V71" i="1"/>
  <c r="W71" i="1"/>
  <c r="X71" i="1"/>
  <c r="Y71" i="1"/>
  <c r="Z71" i="1"/>
  <c r="AA71" i="1"/>
  <c r="AB71" i="1"/>
  <c r="AC71" i="1"/>
  <c r="AD71" i="1"/>
  <c r="AE71" i="1"/>
  <c r="AF71" i="1"/>
  <c r="AG71" i="1"/>
  <c r="AH71" i="1"/>
  <c r="AI71" i="1"/>
  <c r="AJ71" i="1"/>
  <c r="AK71" i="1"/>
  <c r="AL71" i="1"/>
  <c r="AM71" i="1"/>
  <c r="AN71" i="1"/>
  <c r="Q38" i="1"/>
  <c r="Q39" i="1"/>
  <c r="Q40" i="1"/>
  <c r="R38" i="1"/>
  <c r="R39" i="1"/>
  <c r="R40" i="1"/>
  <c r="S38" i="1"/>
  <c r="S39" i="1"/>
  <c r="S40" i="1"/>
  <c r="T38" i="1"/>
  <c r="T39" i="1"/>
  <c r="T40" i="1"/>
  <c r="U38" i="1"/>
  <c r="U39" i="1"/>
  <c r="U40" i="1"/>
  <c r="V38" i="1"/>
  <c r="V39" i="1"/>
  <c r="V40" i="1"/>
  <c r="W38" i="1"/>
  <c r="W39" i="1"/>
  <c r="W40" i="1"/>
  <c r="X38" i="1"/>
  <c r="X39" i="1"/>
  <c r="X40" i="1"/>
  <c r="Y38" i="1"/>
  <c r="Y39" i="1"/>
  <c r="Y40" i="1"/>
  <c r="Z38" i="1"/>
  <c r="Z39" i="1"/>
  <c r="Z40" i="1"/>
  <c r="AA38" i="1"/>
  <c r="AA39" i="1"/>
  <c r="AA40" i="1"/>
  <c r="AB38" i="1"/>
  <c r="AB39" i="1"/>
  <c r="AB40" i="1"/>
  <c r="AC38" i="1"/>
  <c r="AC39" i="1"/>
  <c r="AC40" i="1"/>
  <c r="AD38" i="1"/>
  <c r="AD39" i="1"/>
  <c r="AD40" i="1"/>
  <c r="AE38" i="1"/>
  <c r="AE39" i="1"/>
  <c r="AE40" i="1"/>
  <c r="AF38" i="1"/>
  <c r="AF39" i="1"/>
  <c r="AF40" i="1"/>
  <c r="AG38" i="1"/>
  <c r="AG39" i="1"/>
  <c r="AG40" i="1"/>
  <c r="AH38" i="1"/>
  <c r="AH39" i="1"/>
  <c r="AH40" i="1"/>
  <c r="AI38" i="1"/>
  <c r="AI39" i="1"/>
  <c r="AI40" i="1"/>
  <c r="AJ38" i="1"/>
  <c r="AJ39" i="1"/>
  <c r="AJ40" i="1"/>
  <c r="AK38" i="1"/>
  <c r="AK39" i="1"/>
  <c r="AK40" i="1"/>
  <c r="AL38" i="1"/>
  <c r="AL39" i="1"/>
  <c r="AL40" i="1"/>
  <c r="AM38" i="1"/>
  <c r="AM39" i="1"/>
  <c r="AM40" i="1"/>
  <c r="AN38" i="1"/>
  <c r="AN39" i="1"/>
  <c r="AN40" i="1"/>
  <c r="P38" i="1"/>
  <c r="P39" i="1"/>
  <c r="P40" i="1"/>
  <c r="AN42" i="1"/>
  <c r="AM42" i="1"/>
  <c r="AL42" i="1"/>
  <c r="AK42" i="1"/>
  <c r="AJ42" i="1"/>
  <c r="AI42" i="1"/>
  <c r="AH42" i="1"/>
  <c r="AG42" i="1"/>
  <c r="AF42" i="1"/>
  <c r="AE42" i="1"/>
  <c r="AD42" i="1"/>
  <c r="AC42" i="1"/>
  <c r="AB42" i="1"/>
  <c r="AA42" i="1"/>
  <c r="Z42" i="1"/>
  <c r="Y42" i="1"/>
  <c r="X42" i="1"/>
  <c r="W42" i="1"/>
  <c r="V42" i="1"/>
  <c r="U42" i="1"/>
  <c r="T42" i="1"/>
  <c r="S42" i="1"/>
  <c r="R42" i="1"/>
  <c r="Q42" i="1"/>
  <c r="P42" i="1"/>
  <c r="Q41" i="1"/>
  <c r="R41" i="1"/>
  <c r="S41" i="1"/>
  <c r="T41" i="1"/>
  <c r="U41" i="1"/>
  <c r="V41" i="1"/>
  <c r="W41" i="1"/>
  <c r="X41" i="1"/>
  <c r="Y41" i="1"/>
  <c r="Z41" i="1"/>
  <c r="AA41" i="1"/>
  <c r="AB41" i="1"/>
  <c r="AC41" i="1"/>
  <c r="AD41" i="1"/>
  <c r="AE41" i="1"/>
  <c r="AF41" i="1"/>
  <c r="AG41" i="1"/>
  <c r="AH41" i="1"/>
  <c r="AI41" i="1"/>
  <c r="AJ41" i="1"/>
  <c r="AK41" i="1"/>
  <c r="AL41" i="1"/>
  <c r="AM41" i="1"/>
  <c r="AN41" i="1"/>
  <c r="P41" i="1"/>
  <c r="Q44" i="1"/>
  <c r="Q45" i="1"/>
  <c r="R44" i="1"/>
  <c r="R45" i="1"/>
  <c r="S44" i="1"/>
  <c r="S45" i="1"/>
  <c r="T44" i="1"/>
  <c r="T45" i="1"/>
  <c r="U44" i="1"/>
  <c r="U45" i="1"/>
  <c r="V44" i="1"/>
  <c r="V45" i="1"/>
  <c r="W44" i="1"/>
  <c r="W45" i="1"/>
  <c r="X44" i="1"/>
  <c r="X45" i="1"/>
  <c r="Y44" i="1"/>
  <c r="Y45" i="1"/>
  <c r="Z44" i="1"/>
  <c r="Z45" i="1"/>
  <c r="AA44" i="1"/>
  <c r="AA45" i="1"/>
  <c r="AB44" i="1"/>
  <c r="AB45" i="1"/>
  <c r="AC44" i="1"/>
  <c r="AC45" i="1"/>
  <c r="AD44" i="1"/>
  <c r="AD45" i="1"/>
  <c r="AE44" i="1"/>
  <c r="AE45" i="1"/>
  <c r="AF44" i="1"/>
  <c r="AF45" i="1"/>
  <c r="AG44" i="1"/>
  <c r="AG45" i="1"/>
  <c r="AH44" i="1"/>
  <c r="AH45" i="1"/>
  <c r="AI44" i="1"/>
  <c r="AI45" i="1"/>
  <c r="AJ44" i="1"/>
  <c r="AJ45" i="1"/>
  <c r="AK44" i="1"/>
  <c r="AK45" i="1"/>
  <c r="AL44" i="1"/>
  <c r="AL45" i="1"/>
  <c r="AM44" i="1"/>
  <c r="AM45" i="1"/>
  <c r="AN44" i="1"/>
  <c r="AN45" i="1"/>
  <c r="P44" i="1"/>
  <c r="P45" i="1"/>
  <c r="S72" i="1"/>
  <c r="T72" i="1"/>
  <c r="U72" i="1"/>
  <c r="V72" i="1"/>
  <c r="W72" i="1"/>
  <c r="X72" i="1"/>
  <c r="Y72" i="1"/>
  <c r="Z72" i="1"/>
  <c r="AA72" i="1"/>
  <c r="AB72" i="1"/>
  <c r="AC72" i="1"/>
  <c r="AD72" i="1"/>
  <c r="AE72" i="1"/>
  <c r="AF72" i="1"/>
  <c r="AG72" i="1"/>
  <c r="AH72" i="1"/>
  <c r="AI72" i="1"/>
  <c r="AJ72" i="1"/>
  <c r="AK72" i="1"/>
  <c r="AL72" i="1"/>
  <c r="AM72" i="1"/>
  <c r="AN72" i="1"/>
  <c r="R72" i="1"/>
  <c r="Q72" i="1"/>
  <c r="P72" i="1"/>
  <c r="AH131" i="1"/>
  <c r="AH132" i="1"/>
  <c r="Y131" i="1"/>
  <c r="Y132" i="1"/>
  <c r="R131" i="1"/>
  <c r="R132" i="1"/>
  <c r="P131" i="1"/>
  <c r="P132" i="1"/>
  <c r="Q235" i="1"/>
  <c r="R235" i="1"/>
  <c r="S235" i="1"/>
  <c r="T235" i="1"/>
  <c r="U235" i="1"/>
  <c r="V235" i="1"/>
  <c r="W235" i="1"/>
  <c r="X235" i="1"/>
  <c r="Y235" i="1"/>
  <c r="Z235" i="1"/>
  <c r="AA235" i="1"/>
  <c r="AB235" i="1"/>
  <c r="AC235" i="1"/>
  <c r="AD235" i="1"/>
  <c r="AE235" i="1"/>
  <c r="AF235" i="1"/>
  <c r="AG235" i="1"/>
  <c r="AH235" i="1"/>
  <c r="AI235" i="1"/>
  <c r="AJ235" i="1"/>
  <c r="AK235" i="1"/>
  <c r="AL235" i="1"/>
  <c r="AM235" i="1"/>
  <c r="AN235" i="1"/>
  <c r="P235" i="1"/>
  <c r="C261" i="1"/>
  <c r="AN236" i="1"/>
  <c r="G272" i="1"/>
  <c r="AM236" i="1"/>
  <c r="G271" i="1"/>
  <c r="AL236" i="1"/>
  <c r="G270" i="1"/>
  <c r="AK236" i="1"/>
  <c r="G269" i="1"/>
  <c r="AJ236" i="1"/>
  <c r="G268" i="1"/>
  <c r="AI236" i="1"/>
  <c r="G267" i="1"/>
  <c r="AH236" i="1"/>
  <c r="G266" i="1"/>
  <c r="AG236" i="1"/>
  <c r="G265" i="1"/>
  <c r="AF236" i="1"/>
  <c r="G264" i="1"/>
  <c r="AE236" i="1"/>
  <c r="G263" i="1"/>
  <c r="AD236" i="1"/>
  <c r="G262" i="1"/>
  <c r="AC236" i="1"/>
  <c r="G261" i="1"/>
  <c r="AB236" i="1"/>
  <c r="G260" i="1"/>
  <c r="AA236" i="1"/>
  <c r="G259" i="1"/>
  <c r="Z236" i="1"/>
  <c r="G258" i="1"/>
  <c r="Y236" i="1"/>
  <c r="G257" i="1"/>
  <c r="X236" i="1"/>
  <c r="G256" i="1"/>
  <c r="W236" i="1"/>
  <c r="G255" i="1"/>
  <c r="V236" i="1"/>
  <c r="G254" i="1"/>
  <c r="U236" i="1"/>
  <c r="G253" i="1"/>
  <c r="T236" i="1"/>
  <c r="G252" i="1"/>
  <c r="S236" i="1"/>
  <c r="G251" i="1"/>
  <c r="R236" i="1"/>
  <c r="G250" i="1"/>
  <c r="Q236" i="1"/>
  <c r="G249" i="1"/>
  <c r="P236" i="1"/>
  <c r="G248" i="1"/>
  <c r="AN192" i="1"/>
  <c r="AN193" i="1"/>
  <c r="F272" i="1"/>
  <c r="AM192" i="1"/>
  <c r="AM193" i="1"/>
  <c r="F271" i="1"/>
  <c r="AL192" i="1"/>
  <c r="AL193" i="1"/>
  <c r="F270" i="1"/>
  <c r="AK192" i="1"/>
  <c r="AK193" i="1"/>
  <c r="F269" i="1"/>
  <c r="AJ192" i="1"/>
  <c r="AJ193" i="1"/>
  <c r="F268" i="1"/>
  <c r="AI192" i="1"/>
  <c r="AI193" i="1"/>
  <c r="F267" i="1"/>
  <c r="AH192" i="1"/>
  <c r="AH193" i="1"/>
  <c r="F266" i="1"/>
  <c r="AG192" i="1"/>
  <c r="AG193" i="1"/>
  <c r="F265" i="1"/>
  <c r="AF192" i="1"/>
  <c r="AF193" i="1"/>
  <c r="F264" i="1"/>
  <c r="AE192" i="1"/>
  <c r="AE193" i="1"/>
  <c r="F263" i="1"/>
  <c r="AD192" i="1"/>
  <c r="AD193" i="1"/>
  <c r="F262" i="1"/>
  <c r="AC192" i="1"/>
  <c r="AC193" i="1"/>
  <c r="F261" i="1"/>
  <c r="AB192" i="1"/>
  <c r="AB193" i="1"/>
  <c r="F260" i="1"/>
  <c r="AA192" i="1"/>
  <c r="AA193" i="1"/>
  <c r="F259" i="1"/>
  <c r="Z192" i="1"/>
  <c r="Z193" i="1"/>
  <c r="F258" i="1"/>
  <c r="Y192" i="1"/>
  <c r="Y193" i="1"/>
  <c r="F257" i="1"/>
  <c r="X192" i="1"/>
  <c r="X193" i="1"/>
  <c r="F256" i="1"/>
  <c r="W192" i="1"/>
  <c r="W193" i="1"/>
  <c r="F255" i="1"/>
  <c r="V192" i="1"/>
  <c r="V193" i="1"/>
  <c r="F254" i="1"/>
  <c r="U192" i="1"/>
  <c r="U193" i="1"/>
  <c r="F253" i="1"/>
  <c r="T192" i="1"/>
  <c r="T193" i="1"/>
  <c r="F252" i="1"/>
  <c r="S192" i="1"/>
  <c r="S193" i="1"/>
  <c r="F251" i="1"/>
  <c r="R192" i="1"/>
  <c r="R193" i="1"/>
  <c r="F250" i="1"/>
  <c r="Q192" i="1"/>
  <c r="Q193" i="1"/>
  <c r="F249" i="1"/>
  <c r="P192" i="1"/>
  <c r="P193" i="1"/>
  <c r="F248" i="1"/>
  <c r="AN131" i="1"/>
  <c r="AN132" i="1"/>
  <c r="E272" i="1"/>
  <c r="AM131" i="1"/>
  <c r="AM132" i="1"/>
  <c r="E271" i="1"/>
  <c r="AL131" i="1"/>
  <c r="AL132" i="1"/>
  <c r="E270" i="1"/>
  <c r="AK131" i="1"/>
  <c r="AK132" i="1"/>
  <c r="E269" i="1"/>
  <c r="AJ131" i="1"/>
  <c r="AJ132" i="1"/>
  <c r="E268" i="1"/>
  <c r="AI131" i="1"/>
  <c r="AI132" i="1"/>
  <c r="E267" i="1"/>
  <c r="E266" i="1"/>
  <c r="AG131" i="1"/>
  <c r="AG132" i="1"/>
  <c r="E265" i="1"/>
  <c r="AF131" i="1"/>
  <c r="AF132" i="1"/>
  <c r="E264" i="1"/>
  <c r="AE131" i="1"/>
  <c r="AE132" i="1"/>
  <c r="E263" i="1"/>
  <c r="AD131" i="1"/>
  <c r="AD132" i="1"/>
  <c r="E262" i="1"/>
  <c r="AC131" i="1"/>
  <c r="AC132" i="1"/>
  <c r="E261" i="1"/>
  <c r="AB131" i="1"/>
  <c r="AB132" i="1"/>
  <c r="E260" i="1"/>
  <c r="AA131" i="1"/>
  <c r="AA132" i="1"/>
  <c r="E259" i="1"/>
  <c r="Z131" i="1"/>
  <c r="Z132" i="1"/>
  <c r="E258" i="1"/>
  <c r="E257" i="1"/>
  <c r="X131" i="1"/>
  <c r="X132" i="1"/>
  <c r="E256" i="1"/>
  <c r="W131" i="1"/>
  <c r="W132" i="1"/>
  <c r="E255" i="1"/>
  <c r="V131" i="1"/>
  <c r="V132" i="1"/>
  <c r="E254" i="1"/>
  <c r="U131" i="1"/>
  <c r="U132" i="1"/>
  <c r="E253" i="1"/>
  <c r="T131" i="1"/>
  <c r="T132" i="1"/>
  <c r="E252" i="1"/>
  <c r="S131" i="1"/>
  <c r="S132" i="1"/>
  <c r="E251" i="1"/>
  <c r="E250" i="1"/>
  <c r="Q131" i="1"/>
  <c r="Q132" i="1"/>
  <c r="E249" i="1"/>
  <c r="E248" i="1"/>
  <c r="D272" i="1"/>
  <c r="D271" i="1"/>
  <c r="D270" i="1"/>
  <c r="D269" i="1"/>
  <c r="D268" i="1"/>
  <c r="D267" i="1"/>
  <c r="D266" i="1"/>
  <c r="D265" i="1"/>
  <c r="D264" i="1"/>
  <c r="D263" i="1"/>
  <c r="D262" i="1"/>
  <c r="D261" i="1"/>
  <c r="D260" i="1"/>
  <c r="D259" i="1"/>
  <c r="D258" i="1"/>
  <c r="D257" i="1"/>
  <c r="D256" i="1"/>
  <c r="D255" i="1"/>
  <c r="D254" i="1"/>
  <c r="D253" i="1"/>
  <c r="D252" i="1"/>
  <c r="D251" i="1"/>
  <c r="D250" i="1"/>
  <c r="D249" i="1"/>
  <c r="D248" i="1"/>
  <c r="C250" i="1"/>
  <c r="C272" i="1"/>
  <c r="C271" i="1"/>
  <c r="C270" i="1"/>
  <c r="C269" i="1"/>
  <c r="C268" i="1"/>
  <c r="C267" i="1"/>
  <c r="C266" i="1"/>
  <c r="C265" i="1"/>
  <c r="C264" i="1"/>
  <c r="C263" i="1"/>
  <c r="C262" i="1"/>
  <c r="C260" i="1"/>
  <c r="C259" i="1"/>
  <c r="C258" i="1"/>
  <c r="C257" i="1"/>
  <c r="C256" i="1"/>
  <c r="C255" i="1"/>
  <c r="C254" i="1"/>
  <c r="C253" i="1"/>
  <c r="C252" i="1"/>
  <c r="C251" i="1"/>
  <c r="C249" i="1"/>
  <c r="C248" i="1"/>
</calcChain>
</file>

<file path=xl/sharedStrings.xml><?xml version="1.0" encoding="utf-8"?>
<sst xmlns="http://schemas.openxmlformats.org/spreadsheetml/2006/main" count="1586" uniqueCount="398">
  <si>
    <t>FORCE</t>
  </si>
  <si>
    <t>Mesurer la force et l'endurance du haut du corps sur un mouvement de poussée.</t>
  </si>
  <si>
    <t xml:space="preserve">Réaliser le plus grand nombre de pompes jusqu'à épuisement en touchant le PB en position basse et en s'assurant de l'extension complète des coudes en position haute. </t>
  </si>
  <si>
    <t>Barème hommes</t>
  </si>
  <si>
    <t>&lt; 20</t>
  </si>
  <si>
    <t>21 à 26</t>
  </si>
  <si>
    <t>27 à 32</t>
  </si>
  <si>
    <t>&gt; 50</t>
  </si>
  <si>
    <t>33 à 50</t>
  </si>
  <si>
    <t>14 - 16 ans</t>
  </si>
  <si>
    <t>17 et +</t>
  </si>
  <si>
    <t>&lt; 18</t>
  </si>
  <si>
    <t>19 à 24</t>
  </si>
  <si>
    <t>25 à 30</t>
  </si>
  <si>
    <t>31 à 45</t>
  </si>
  <si>
    <t>&gt; 45</t>
  </si>
  <si>
    <t>POMPES</t>
  </si>
  <si>
    <t>Barèmes filles</t>
  </si>
  <si>
    <t>&lt; 6</t>
  </si>
  <si>
    <t>7 à 12</t>
  </si>
  <si>
    <t>13 à 18</t>
  </si>
  <si>
    <t>19 à 30</t>
  </si>
  <si>
    <t>&gt; 30</t>
  </si>
  <si>
    <t>&lt; 10</t>
  </si>
  <si>
    <t>11 à 16</t>
  </si>
  <si>
    <t>17 à 22</t>
  </si>
  <si>
    <t>23 à 40</t>
  </si>
  <si>
    <t>&gt; 40</t>
  </si>
  <si>
    <t>Obj.</t>
  </si>
  <si>
    <t>Prot.</t>
  </si>
  <si>
    <t>Bich Marina</t>
  </si>
  <si>
    <t>Bollet Julien</t>
  </si>
  <si>
    <t>Boulard Chloé</t>
  </si>
  <si>
    <t>Cacheux JG</t>
  </si>
  <si>
    <t>Cherrier Manon</t>
  </si>
  <si>
    <t>Dossat Clément</t>
  </si>
  <si>
    <t>Dumur Julie</t>
  </si>
  <si>
    <t>Fabrigues Fanny</t>
  </si>
  <si>
    <t>François Anouck</t>
  </si>
  <si>
    <t>Garcia Elodie</t>
  </si>
  <si>
    <t>Hohmann Enzo</t>
  </si>
  <si>
    <t>Lantermino Romain</t>
  </si>
  <si>
    <t>Latapy Aurélien</t>
  </si>
  <si>
    <t>Lecouf Aurélien</t>
  </si>
  <si>
    <t>Messant Pierre</t>
  </si>
  <si>
    <t>Monnot Eddy</t>
  </si>
  <si>
    <t>Monti Mattéo</t>
  </si>
  <si>
    <t>Muanza Kylian</t>
  </si>
  <si>
    <t>Poszalczyk Gauthier</t>
  </si>
  <si>
    <t>Poulain Mélanie</t>
  </si>
  <si>
    <t>Kramczynski Anthony</t>
  </si>
  <si>
    <t>Marzouk Maëva</t>
  </si>
  <si>
    <t>Santamaria Kyriana</t>
  </si>
  <si>
    <t>Samokine Yann</t>
  </si>
  <si>
    <t>Zinsmeister Julien</t>
  </si>
  <si>
    <t>SQUAT 1 JAMBE</t>
  </si>
  <si>
    <t xml:space="preserve">Mesurer la force et l'endurance de force des membres inférieurs. </t>
  </si>
  <si>
    <t xml:space="preserve">Réaliser le plus grand nombre de squats jusqu'à épuisement : s'accroupir en fléchissant le genou, cuisse parallèle au sol. </t>
  </si>
  <si>
    <t>&lt; 1</t>
  </si>
  <si>
    <t>1 à 2</t>
  </si>
  <si>
    <t>3 à 5</t>
  </si>
  <si>
    <t>6 à 8</t>
  </si>
  <si>
    <t>&gt; 8</t>
  </si>
  <si>
    <t>&lt; 2</t>
  </si>
  <si>
    <t>2 à 4</t>
  </si>
  <si>
    <t>5 à 7</t>
  </si>
  <si>
    <t>8 à 10</t>
  </si>
  <si>
    <t>&gt; 10</t>
  </si>
  <si>
    <t>TRACTIONS</t>
  </si>
  <si>
    <t xml:space="preserve">Mesurer la force et l'endurance de force du haut du corps sur un mouvement de tirage. </t>
  </si>
  <si>
    <t xml:space="preserve">Coudes en complète extension et mains en pronation. Réaliser le plus grand nombre de tractions jusqu'à épuisement sans se servir de l'impulsion des jambes. </t>
  </si>
  <si>
    <t>&lt; 5</t>
  </si>
  <si>
    <t>5 à 9</t>
  </si>
  <si>
    <t>10 à 15</t>
  </si>
  <si>
    <t>16 à 20</t>
  </si>
  <si>
    <t>&gt; 20</t>
  </si>
  <si>
    <t>TEST DE SARGENT</t>
  </si>
  <si>
    <t xml:space="preserve">Mesurer la détente verticale et un indice de puissance de la chaîne des extenseurs. </t>
  </si>
  <si>
    <t xml:space="preserve">De profil, 15cm du mur. Lever le bras contre le mur le plus haut possible sans décoller les pieds du sol pour faire une première marque. Puis, contre-mouvement pour sauter le + haut possible (3 essais).  </t>
  </si>
  <si>
    <t>&lt; 40</t>
  </si>
  <si>
    <t>&lt; 45</t>
  </si>
  <si>
    <t>&lt; 50</t>
  </si>
  <si>
    <t>&lt; 55</t>
  </si>
  <si>
    <t>&gt; 55</t>
  </si>
  <si>
    <t>&lt; 60</t>
  </si>
  <si>
    <t>&lt; 65</t>
  </si>
  <si>
    <t>POWER DROP MEDECINE-BALL</t>
  </si>
  <si>
    <t xml:space="preserve">Evaluer la puissance des membres supérieurs. </t>
  </si>
  <si>
    <t xml:space="preserve">Jambes fléchies, médecine-ball à 2 bras contre la poitrine (2kg filles, 4kg garçons). Projeter le ballon le plus haut possible en l'air (3 essais). </t>
  </si>
  <si>
    <t>130 à 200cm</t>
  </si>
  <si>
    <t>201 à 250cm</t>
  </si>
  <si>
    <t>251 à 300cm</t>
  </si>
  <si>
    <t>&gt; 300cm</t>
  </si>
  <si>
    <t>&lt; 130cm</t>
  </si>
  <si>
    <t>&lt; 150cm</t>
  </si>
  <si>
    <t>150 à 220cm</t>
  </si>
  <si>
    <t>221 à 300cm</t>
  </si>
  <si>
    <t>301 à 380cm</t>
  </si>
  <si>
    <t>&gt; 380cm</t>
  </si>
  <si>
    <t>PUISSANCE</t>
  </si>
  <si>
    <t>TEST COOPER</t>
  </si>
  <si>
    <t xml:space="preserve">Evaluer la VMA par un test de course continue. </t>
  </si>
  <si>
    <t xml:space="preserve">Courir au mieux de ses possibilités pendant 12 minutes. La VMA est calculée en multipliant par 5 le nb de km parcourus. </t>
  </si>
  <si>
    <t>&lt; 1500m</t>
  </si>
  <si>
    <t>1500 à 1850m</t>
  </si>
  <si>
    <t>1851 à 2150m</t>
  </si>
  <si>
    <t>2151 à 2650m</t>
  </si>
  <si>
    <t>&gt; 2650m</t>
  </si>
  <si>
    <t>&lt; 1600m</t>
  </si>
  <si>
    <t>2001 à 2400m</t>
  </si>
  <si>
    <t>1601 à 2000m</t>
  </si>
  <si>
    <t>2401 à 2800m</t>
  </si>
  <si>
    <t>&gt; 2800m</t>
  </si>
  <si>
    <t>CHAISE DE KILLY</t>
  </si>
  <si>
    <t xml:space="preserve">Evaluer l'endurance de force isométrique des membres inférieurs. </t>
  </si>
  <si>
    <t xml:space="preserve">Angle droit de la hanche, du genou et de la cheville, avec les pieds écartés à largeur d'épaules et les bras tombant. Le test s'arrête lorsque le sportif bouge un pied ou se replace contre le mur (test limité à 2'). </t>
  </si>
  <si>
    <t>0 à 35s</t>
  </si>
  <si>
    <t>35 à 55s</t>
  </si>
  <si>
    <t xml:space="preserve">Evaluer la VMA (ou l'endurance) par un test de nage continue. </t>
  </si>
  <si>
    <t xml:space="preserve">Nager au mieux de ses possibilités pendant 20' : nage constante et à intensité la plus élevée possible sur les 20'. </t>
  </si>
  <si>
    <t>LES 20 MINUTES</t>
  </si>
  <si>
    <t>TEST DE SHIRADO-ITO</t>
  </si>
  <si>
    <t xml:space="preserve">Evaluer l'endurance de force concentrique statique des muscles fléchisseurs du buste. </t>
  </si>
  <si>
    <t xml:space="preserve">Flexion des hanches et des genoux = 90°. Décoller les omoplates, les mains placées derrière la nuque (et non la tête), les coudes doivent rester vers l'arrière. Le test s'arrête lorsqu'une posture d'arrêt survient (joker = 2 postures d'arrêt). </t>
  </si>
  <si>
    <t>&lt; 30s</t>
  </si>
  <si>
    <t>&lt; 60s</t>
  </si>
  <si>
    <t>55 à 1'30''s</t>
  </si>
  <si>
    <t>1'30''s à 2'</t>
  </si>
  <si>
    <t>&gt; 2'</t>
  </si>
  <si>
    <t>30s à 1'</t>
  </si>
  <si>
    <t>1' à 1'30''</t>
  </si>
  <si>
    <t>1'30'' à 2'</t>
  </si>
  <si>
    <t>60 à 1'45''</t>
  </si>
  <si>
    <t xml:space="preserve">1'45'' à 2'25'' </t>
  </si>
  <si>
    <t>2'25'' à 3'</t>
  </si>
  <si>
    <t>2'25'' à 5'</t>
  </si>
  <si>
    <t>&gt; 5'</t>
  </si>
  <si>
    <t>TEST DE SORENSEN</t>
  </si>
  <si>
    <t xml:space="preserve">Evaluer l'endurance de force concentrique statique des muscles extenseurs du tronc. </t>
  </si>
  <si>
    <t xml:space="preserve">Allongé à plat ventre sur un banc, suspendu dans le vide à partir des hanches, coudes relevés, buste rectiligne, maintenu aux jambes par des sangles ou qqn. Tenir la position le + longtemps possible sans changement de posture : dès que le 3ème affaissement survient, le chrono s'arrête.  </t>
  </si>
  <si>
    <t>&lt; 1'30''</t>
  </si>
  <si>
    <t>1'30'' à 2'30''</t>
  </si>
  <si>
    <t>2'30''à 3'30''</t>
  </si>
  <si>
    <t>3'30'' à 4'30''</t>
  </si>
  <si>
    <t>&gt; 4'30''</t>
  </si>
  <si>
    <t>60 à 2'25''</t>
  </si>
  <si>
    <t>3' à 4'</t>
  </si>
  <si>
    <t>&gt; 4'</t>
  </si>
  <si>
    <t>ENDURANCE</t>
  </si>
  <si>
    <t>FLEXIBILITE PASSIVE DES EPAULES</t>
  </si>
  <si>
    <t xml:space="preserve">Evaluer la flexibilité des épaules. </t>
  </si>
  <si>
    <t xml:space="preserve">En position debout, amener la main gauche en arrière de la nuque, par-dessus l'épaule gauche, paume plaquée sur le dos. Faire remonter la droite derrière le dos, paume tournée vers l'arrière. Rapprocher les mains jusqu'au contact. Idem épaule droite en inversant. </t>
  </si>
  <si>
    <t>Barème</t>
  </si>
  <si>
    <t xml:space="preserve">Les mains sont distantes l'une de l'autre. </t>
  </si>
  <si>
    <t xml:space="preserve">Les doigts ne sont pas en contact. </t>
  </si>
  <si>
    <t>Les extrémités des majeurs se touchent.</t>
  </si>
  <si>
    <t xml:space="preserve">Les bouts des doigts glissent les uns sur les autres. </t>
  </si>
  <si>
    <t xml:space="preserve">Les paumes sont en contact l'une sur l'autre. </t>
  </si>
  <si>
    <t>FLEXIBILITE ACTIVE DES EPAULES</t>
  </si>
  <si>
    <t>Evaluer la flexibilité des épaules.</t>
  </si>
  <si>
    <t xml:space="preserve">S'allonger à plat ventre, un bâton devant soi. Tendre les bras vers l'avant dans le prolongement des épaules, mains écartées de la largeur des épaules. Saisir le bâton pour le soulever le + haut devant soi, sans décoller le menton du sol ni fléchir coudes - poignets. </t>
  </si>
  <si>
    <t xml:space="preserve">Le bâton ne décolle pas du sol. </t>
  </si>
  <si>
    <t xml:space="preserve">Le bâton est juste décollé du sol. </t>
  </si>
  <si>
    <t xml:space="preserve">Le bâton est au-dessus des oreilles. </t>
  </si>
  <si>
    <t xml:space="preserve">Le bâton est au-dessus du crâne. </t>
  </si>
  <si>
    <t xml:space="preserve">Le bâton est nettement au-dessus de la tête. </t>
  </si>
  <si>
    <t>TEST DU SIT AND BEACH</t>
  </si>
  <si>
    <t>Evaluer la flexibilité des muscles extenseurs du dos et des ischio-jambiers.</t>
  </si>
  <si>
    <t xml:space="preserve">Assis au sol, jambes tendues, pieds bloqués en flexion dorsale contre un mur. Fléchir le tronc, sans plier les genoux pour amener les mains le plus près possible du mur. Maintenir la position 3'' (3 essais). </t>
  </si>
  <si>
    <t xml:space="preserve">Le bout des doigts n'atteint pas les chevilles. </t>
  </si>
  <si>
    <t>Le bout des doigts ne touche pas le mur.</t>
  </si>
  <si>
    <t>Le bout des doigts touche le mur.</t>
  </si>
  <si>
    <t xml:space="preserve">Les poings touchent le mur. </t>
  </si>
  <si>
    <t xml:space="preserve">Les paumes des mains touchent le mur. </t>
  </si>
  <si>
    <t>ENROULEMENT DORSAL</t>
  </si>
  <si>
    <t>Evaluer la flexibilité des muscles extenseurs du dos.</t>
  </si>
  <si>
    <t xml:space="preserve">Allongé sur le dos, mains le long du corps. Soulever le bassin en laissant les omoplates collées au sol. En gardant la jambe tendue, toucher le sol en arrière de la tête avec ses pieds. </t>
  </si>
  <si>
    <t xml:space="preserve">Les pieds ne touchent pas le sol. </t>
  </si>
  <si>
    <t xml:space="preserve">Les pieds sont proches du sol (10 à 5cm). </t>
  </si>
  <si>
    <t xml:space="preserve">Les pieds touchent le sol. </t>
  </si>
  <si>
    <t xml:space="preserve">Pieds touchent le sol et  genoux proches (10 à 5cm). </t>
  </si>
  <si>
    <t xml:space="preserve">Les genoux sont au sol, avec les pieds. </t>
  </si>
  <si>
    <t>SOUPLESSE</t>
  </si>
  <si>
    <t>PROPRIOCEPTION PULL-BUOY</t>
  </si>
  <si>
    <t>Barèmes "yeux ouverts"</t>
  </si>
  <si>
    <t>&lt; 20''</t>
  </si>
  <si>
    <t>&lt; 35''</t>
  </si>
  <si>
    <t>&lt; 55''</t>
  </si>
  <si>
    <t>&gt; 1'30''</t>
  </si>
  <si>
    <t>Barème "yeux fermés"</t>
  </si>
  <si>
    <t xml:space="preserve">&gt; 22 erreurs </t>
  </si>
  <si>
    <t>En position de départ, le sportif pose un pied sur un PB en position de départ. L'autre pied est en arrière et sert l'équilibre, les bras vers l'avant, sans que le tronc touche la cuisse. Les yeux ouverts, le chrono s'arrête lorsque le pied arrière touche le sol ou lorsque le pied avant quitte le PB. Les yeux fermés, les erreurs sont comptabilisées sur 1 minute : ouvrir les yeux, poser le pied ou perdre l'équilibre.</t>
  </si>
  <si>
    <t>&gt; 16 erreurs</t>
  </si>
  <si>
    <t>&gt; 8 erreurs</t>
  </si>
  <si>
    <t>&gt; 4 erreurs</t>
  </si>
  <si>
    <t>&lt; 3 erreurs</t>
  </si>
  <si>
    <t>Barème PD / PG x 2</t>
  </si>
  <si>
    <t>TEST ASSIS SWISS BALL</t>
  </si>
  <si>
    <t xml:space="preserve">Evaluer l'équilibre général et le contrôle postural sur un support instable en position relevée. </t>
  </si>
  <si>
    <t xml:space="preserve">Evaluer l'équilibre général et le contrôle postural sur un support instable en position assise. </t>
  </si>
  <si>
    <t xml:space="preserve">Le sportif s'assoit sur une Swiss Ball. Lorsqu'il décolle les pieds au sol, le chronomètre se lance. Il s'arrête lorsqu'il reprend contact avec le sol. Les positions de maintien sont tolérées pour reprendre l'équilibre (pied qui bloque la Swiss Ball notamment). </t>
  </si>
  <si>
    <t>&lt; 1'</t>
  </si>
  <si>
    <t>&lt; 2'10''</t>
  </si>
  <si>
    <t>&gt; 3'</t>
  </si>
  <si>
    <t>&lt; 1'40''</t>
  </si>
  <si>
    <t>TEST A GENOUX SWISS BALL</t>
  </si>
  <si>
    <t xml:space="preserve">Evaluer l'équilibre général et le contrôle postural sur un support instable à genoux. </t>
  </si>
  <si>
    <t xml:space="preserve">Le sportif se met à genoux sur une Swiss Ball sans s'asseoir sur les fesses. Lorsqu'il n'a plus d'appui au sol, le chronomètre se lance. Il s'arrête lorsqu'il prend contact avec le sol. Les positions de maintien sont tolérées pour reprendre l'équilibre (position assise). </t>
  </si>
  <si>
    <t>GAINAGE MAINS SWISS BALL</t>
  </si>
  <si>
    <t xml:space="preserve">Evaluer la tonicité et l'endurance musculaire en position de gainage antérieur isométrique. </t>
  </si>
  <si>
    <t xml:space="preserve">Le sportif se place en position de gainage ventral sur les mains. Les mains sont placées perpendiculaires à l'axe des épaules, sous les épaules. Le corps est aligné. Le chronomètre s'arrête lorsque la position est cassée. </t>
  </si>
  <si>
    <t>EQUILIBRE</t>
  </si>
  <si>
    <t>TESTS</t>
  </si>
  <si>
    <t>F</t>
  </si>
  <si>
    <t>G</t>
  </si>
  <si>
    <t>Age</t>
  </si>
  <si>
    <t>Sexe</t>
  </si>
  <si>
    <t>1 D</t>
  </si>
  <si>
    <t>0 G</t>
  </si>
  <si>
    <t>1'18</t>
  </si>
  <si>
    <t>2'</t>
  </si>
  <si>
    <t>3'05</t>
  </si>
  <si>
    <t>5'</t>
  </si>
  <si>
    <t>1'56</t>
  </si>
  <si>
    <t>4''</t>
  </si>
  <si>
    <t>21''</t>
  </si>
  <si>
    <t>3''</t>
  </si>
  <si>
    <t>1'25''</t>
  </si>
  <si>
    <t>3'</t>
  </si>
  <si>
    <t>0 D</t>
  </si>
  <si>
    <t>TOT</t>
  </si>
  <si>
    <t>8e D 12e G</t>
  </si>
  <si>
    <t>30D 56G</t>
  </si>
  <si>
    <t>9e D 7e G</t>
  </si>
  <si>
    <t>59 D 55G</t>
  </si>
  <si>
    <t>7''</t>
  </si>
  <si>
    <t>Endurance</t>
  </si>
  <si>
    <t>Puissance</t>
  </si>
  <si>
    <t>Force</t>
  </si>
  <si>
    <t>Equilibre</t>
  </si>
  <si>
    <t>Souplesse</t>
  </si>
  <si>
    <t>B. Marina</t>
  </si>
  <si>
    <t>B. Julien</t>
  </si>
  <si>
    <t>B. Chloé</t>
  </si>
  <si>
    <t>C. JG</t>
  </si>
  <si>
    <t>C. Manon</t>
  </si>
  <si>
    <t>D. Clément</t>
  </si>
  <si>
    <t>D. Julie</t>
  </si>
  <si>
    <t>F. Fanny</t>
  </si>
  <si>
    <t>F. Anouck</t>
  </si>
  <si>
    <t>G. Elodie</t>
  </si>
  <si>
    <t>H. Enzo</t>
  </si>
  <si>
    <t>K. Anthony</t>
  </si>
  <si>
    <t>L. Romain</t>
  </si>
  <si>
    <t>La. Aurélien</t>
  </si>
  <si>
    <t>Le. Aurélien</t>
  </si>
  <si>
    <t>M. Maëva</t>
  </si>
  <si>
    <t>M. Pierre</t>
  </si>
  <si>
    <t>M. Eddy</t>
  </si>
  <si>
    <t>M. Mattéo</t>
  </si>
  <si>
    <t>M. Kylian</t>
  </si>
  <si>
    <t>P. Gauthier</t>
  </si>
  <si>
    <t>P. Mélanie</t>
  </si>
  <si>
    <t>S. Kyriana</t>
  </si>
  <si>
    <t>S. Yann</t>
  </si>
  <si>
    <t>Z. Julien</t>
  </si>
  <si>
    <t>4'</t>
  </si>
  <si>
    <t>30 D 22G</t>
  </si>
  <si>
    <t>4'30''</t>
  </si>
  <si>
    <t xml:space="preserve"> </t>
  </si>
  <si>
    <t>10e D 10e G</t>
  </si>
  <si>
    <t>8e D 9e G</t>
  </si>
  <si>
    <t>1'50"</t>
  </si>
  <si>
    <t>1'13 D 1'22" G</t>
  </si>
  <si>
    <t>18"</t>
  </si>
  <si>
    <t>1'45" D 34" G</t>
  </si>
  <si>
    <t>21"</t>
  </si>
  <si>
    <t>39"</t>
  </si>
  <si>
    <t>38"</t>
  </si>
  <si>
    <t>12e D 10e G</t>
  </si>
  <si>
    <t>9e D 9e G</t>
  </si>
  <si>
    <t>1''</t>
  </si>
  <si>
    <t>1'26''</t>
  </si>
  <si>
    <t>2'04''</t>
  </si>
  <si>
    <t>1D</t>
  </si>
  <si>
    <t>0G</t>
  </si>
  <si>
    <t>0D</t>
  </si>
  <si>
    <t>2G</t>
  </si>
  <si>
    <t>3D</t>
  </si>
  <si>
    <t>3G</t>
  </si>
  <si>
    <t>2D</t>
  </si>
  <si>
    <t>2'09''</t>
  </si>
  <si>
    <t>1'24''</t>
  </si>
  <si>
    <t>3'28''</t>
  </si>
  <si>
    <t>1'03 D 56G</t>
  </si>
  <si>
    <t>D</t>
  </si>
  <si>
    <t>Marina</t>
  </si>
  <si>
    <t>Julien</t>
  </si>
  <si>
    <t>Chloé</t>
  </si>
  <si>
    <t>JG</t>
  </si>
  <si>
    <t>Manon</t>
  </si>
  <si>
    <t>Clément</t>
  </si>
  <si>
    <t>Julie</t>
  </si>
  <si>
    <t>Fanny</t>
  </si>
  <si>
    <t>Anouck</t>
  </si>
  <si>
    <t>Elodie</t>
  </si>
  <si>
    <t>Enzo</t>
  </si>
  <si>
    <t>Anthony</t>
  </si>
  <si>
    <t>Romain</t>
  </si>
  <si>
    <t>Aurélien</t>
  </si>
  <si>
    <t>Maëva</t>
  </si>
  <si>
    <t>Pierre</t>
  </si>
  <si>
    <t>Eddy</t>
  </si>
  <si>
    <t>Mattéo</t>
  </si>
  <si>
    <t>Kylian</t>
  </si>
  <si>
    <t>Gauthier</t>
  </si>
  <si>
    <t>Mélanie</t>
  </si>
  <si>
    <t>Kyriana</t>
  </si>
  <si>
    <t>Yann</t>
  </si>
  <si>
    <t>Pompes</t>
  </si>
  <si>
    <t>Squat JG</t>
  </si>
  <si>
    <t>Squat JD</t>
  </si>
  <si>
    <t>Tractions</t>
  </si>
  <si>
    <t>Moyenne squat</t>
  </si>
  <si>
    <t>Sargent</t>
  </si>
  <si>
    <t>Power Drop</t>
  </si>
  <si>
    <t>Cooper</t>
  </si>
  <si>
    <t>20'</t>
  </si>
  <si>
    <t>Killy</t>
  </si>
  <si>
    <t>Shirado</t>
  </si>
  <si>
    <t>Sorensen</t>
  </si>
  <si>
    <t>Proprio O D</t>
  </si>
  <si>
    <t>Proprio O G</t>
  </si>
  <si>
    <t>Proprio F D</t>
  </si>
  <si>
    <t>Proprio F G</t>
  </si>
  <si>
    <t>Swiss assis</t>
  </si>
  <si>
    <t>Swiss genoux</t>
  </si>
  <si>
    <t>Swiss gainage</t>
  </si>
  <si>
    <t>Proprio</t>
  </si>
  <si>
    <t>1'54</t>
  </si>
  <si>
    <t>3'08"</t>
  </si>
  <si>
    <t>2'13"</t>
  </si>
  <si>
    <t>27" D 5" G</t>
  </si>
  <si>
    <t>12e D 12e G</t>
  </si>
  <si>
    <t>10e D 13e G</t>
  </si>
  <si>
    <t>2'02"</t>
  </si>
  <si>
    <t>2'18"</t>
  </si>
  <si>
    <t>51'' D 1'08 G</t>
  </si>
  <si>
    <t>1' D 51'' G</t>
  </si>
  <si>
    <t>6e D 14e G</t>
  </si>
  <si>
    <t>10e D  11e G</t>
  </si>
  <si>
    <t>6''</t>
  </si>
  <si>
    <t>1'56''</t>
  </si>
  <si>
    <t>2''</t>
  </si>
  <si>
    <t>41''</t>
  </si>
  <si>
    <t>15''</t>
  </si>
  <si>
    <t>1'07''</t>
  </si>
  <si>
    <t>14''</t>
  </si>
  <si>
    <t>1'30''</t>
  </si>
  <si>
    <t>22''</t>
  </si>
  <si>
    <t>3'09</t>
  </si>
  <si>
    <t>2'46</t>
  </si>
  <si>
    <t>45D26G</t>
  </si>
  <si>
    <t>35D42G</t>
  </si>
  <si>
    <t>8eD13eG</t>
  </si>
  <si>
    <t>14eD12eG</t>
  </si>
  <si>
    <t>1'21</t>
  </si>
  <si>
    <t>1'26</t>
  </si>
  <si>
    <t>4G</t>
  </si>
  <si>
    <t>11D</t>
  </si>
  <si>
    <t>11G</t>
  </si>
  <si>
    <t>25"</t>
  </si>
  <si>
    <t>11''</t>
  </si>
  <si>
    <t>2'' D 7" G</t>
  </si>
  <si>
    <t>1'04''</t>
  </si>
  <si>
    <t>1'30D 15'' G</t>
  </si>
  <si>
    <t>1'01D 48''G</t>
  </si>
  <si>
    <t>8e D 10G</t>
  </si>
  <si>
    <t>1'02</t>
  </si>
  <si>
    <t>16''</t>
  </si>
  <si>
    <t>Jambe D</t>
  </si>
  <si>
    <t>Jambe G</t>
  </si>
  <si>
    <t>Passive épaule</t>
  </si>
  <si>
    <t>Active épaule</t>
  </si>
  <si>
    <t>S &amp; B</t>
  </si>
  <si>
    <t>Enroulement</t>
  </si>
  <si>
    <t>Passive EG</t>
  </si>
  <si>
    <t>Passive ED</t>
  </si>
  <si>
    <t>12"</t>
  </si>
  <si>
    <t>2"</t>
  </si>
  <si>
    <t>2'19"</t>
  </si>
  <si>
    <t>1"50</t>
  </si>
  <si>
    <t>20" D 19" G</t>
  </si>
  <si>
    <t>8e D 8e G</t>
  </si>
  <si>
    <t>1'58</t>
  </si>
  <si>
    <t>56D1'10G</t>
  </si>
  <si>
    <t>2d 8g</t>
  </si>
  <si>
    <t>Groupe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</si>
</sst>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
    <numFmt numFmtId="165" formatCode="0.0"/>
  </numFmts>
  <fonts count="13" x14ac:knownFonts="1">
    <font>
      <sz val="12"/>
      <color theme="1"/>
      <name val="Calibri"/>
      <family val="2"/>
      <charset val="129"/>
      <scheme val="minor"/>
    </font>
    <font>
      <u/>
      <sz val="12"/>
      <color theme="10"/>
      <name val="Calibri"/>
      <family val="2"/>
      <scheme val="minor"/>
    </font>
    <font>
      <u/>
      <sz val="12"/>
      <color theme="11"/>
      <name val="Calibri"/>
      <family val="2"/>
      <scheme val="minor"/>
    </font>
    <font>
      <sz val="8"/>
      <name val="Calibri"/>
      <family val="2"/>
      <scheme val="minor"/>
    </font>
    <font>
      <sz val="12"/>
      <color rgb="FF000000"/>
      <name val="Calibri"/>
      <family val="2"/>
      <scheme val="minor"/>
    </font>
    <font>
      <b/>
      <sz val="12"/>
      <color theme="1"/>
      <name val="Calibri"/>
      <family val="2"/>
      <scheme val="minor"/>
    </font>
    <font>
      <sz val="30"/>
      <color theme="1"/>
      <name val="Calibri"/>
      <scheme val="minor"/>
    </font>
    <font>
      <sz val="10"/>
      <color theme="1"/>
      <name val="Calibri"/>
      <scheme val="minor"/>
    </font>
    <font>
      <sz val="9.5"/>
      <color theme="1"/>
      <name val="Calibri"/>
      <scheme val="minor"/>
    </font>
    <font>
      <sz val="9"/>
      <color theme="1"/>
      <name val="Calibri"/>
      <scheme val="minor"/>
    </font>
    <font>
      <sz val="11"/>
      <color theme="1"/>
      <name val="Calibri"/>
      <scheme val="minor"/>
    </font>
    <font>
      <b/>
      <i/>
      <sz val="12"/>
      <color theme="1"/>
      <name val="Calibri"/>
      <scheme val="minor"/>
    </font>
    <font>
      <sz val="8"/>
      <color theme="1"/>
      <name val="Calibri"/>
      <scheme val="minor"/>
    </font>
  </fonts>
  <fills count="19">
    <fill>
      <patternFill patternType="none"/>
    </fill>
    <fill>
      <patternFill patternType="gray125"/>
    </fill>
    <fill>
      <patternFill patternType="solid">
        <fgColor rgb="FFFACAFF"/>
        <bgColor indexed="64"/>
      </patternFill>
    </fill>
    <fill>
      <patternFill patternType="solid">
        <fgColor theme="8" tint="0.39997558519241921"/>
        <bgColor indexed="64"/>
      </patternFill>
    </fill>
    <fill>
      <patternFill patternType="solid">
        <fgColor theme="9"/>
        <bgColor indexed="64"/>
      </patternFill>
    </fill>
    <fill>
      <patternFill patternType="solid">
        <fgColor theme="5"/>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rgb="FFFF0000"/>
        <bgColor indexed="64"/>
      </patternFill>
    </fill>
    <fill>
      <patternFill patternType="solid">
        <fgColor rgb="FF66CCFF"/>
        <bgColor indexed="64"/>
      </patternFill>
    </fill>
    <fill>
      <patternFill patternType="solid">
        <fgColor rgb="FFA4E9FF"/>
        <bgColor indexed="64"/>
      </patternFill>
    </fill>
    <fill>
      <patternFill patternType="solid">
        <fgColor theme="6"/>
        <bgColor indexed="64"/>
      </patternFill>
    </fill>
    <fill>
      <patternFill patternType="solid">
        <fgColor theme="6" tint="0.39997558519241921"/>
        <bgColor indexed="64"/>
      </patternFill>
    </fill>
    <fill>
      <patternFill patternType="solid">
        <fgColor rgb="FFFFFF0A"/>
        <bgColor indexed="64"/>
      </patternFill>
    </fill>
    <fill>
      <patternFill patternType="solid">
        <fgColor rgb="FFFFFA98"/>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s>
  <borders count="20">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medium">
        <color auto="1"/>
      </top>
      <bottom/>
      <diagonal/>
    </border>
    <border>
      <left/>
      <right style="thin">
        <color auto="1"/>
      </right>
      <top/>
      <bottom/>
      <diagonal/>
    </border>
    <border>
      <left/>
      <right/>
      <top style="thin">
        <color auto="1"/>
      </top>
      <bottom style="thin">
        <color auto="1"/>
      </bottom>
      <diagonal/>
    </border>
    <border>
      <left style="thin">
        <color auto="1"/>
      </left>
      <right style="thin">
        <color auto="1"/>
      </right>
      <top style="thin">
        <color auto="1"/>
      </top>
      <bottom style="thick">
        <color auto="1"/>
      </bottom>
      <diagonal/>
    </border>
  </borders>
  <cellStyleXfs count="123">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120">
    <xf numFmtId="0" fontId="0" fillId="0" borderId="0" xfId="0"/>
    <xf numFmtId="0" fontId="0" fillId="0" borderId="4" xfId="0" applyBorder="1"/>
    <xf numFmtId="0" fontId="0" fillId="0" borderId="0"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 xfId="0" applyBorder="1"/>
    <xf numFmtId="0" fontId="0" fillId="0" borderId="0" xfId="0" applyAlignment="1">
      <alignment textRotation="90"/>
    </xf>
    <xf numFmtId="0" fontId="0" fillId="0" borderId="12" xfId="0" applyBorder="1"/>
    <xf numFmtId="0" fontId="0" fillId="0" borderId="0" xfId="0" applyBorder="1" applyAlignment="1">
      <alignment horizontal="center"/>
    </xf>
    <xf numFmtId="0" fontId="4" fillId="0" borderId="0" xfId="0" applyFont="1" applyBorder="1"/>
    <xf numFmtId="0" fontId="0" fillId="0" borderId="0" xfId="0" applyBorder="1" applyAlignment="1">
      <alignment horizontal="center"/>
    </xf>
    <xf numFmtId="0" fontId="7" fillId="0" borderId="0" xfId="0" applyFont="1" applyBorder="1" applyAlignment="1">
      <alignment horizontal="center"/>
    </xf>
    <xf numFmtId="0" fontId="7" fillId="0" borderId="0" xfId="0" applyFont="1" applyBorder="1" applyAlignment="1">
      <alignment wrapText="1"/>
    </xf>
    <xf numFmtId="0" fontId="0" fillId="0" borderId="0" xfId="0" applyBorder="1" applyAlignment="1">
      <alignment wrapText="1"/>
    </xf>
    <xf numFmtId="0" fontId="0" fillId="0" borderId="0" xfId="0" applyBorder="1" applyAlignment="1">
      <alignment horizontal="center"/>
    </xf>
    <xf numFmtId="0" fontId="7" fillId="0" borderId="0" xfId="0" applyFont="1" applyBorder="1" applyAlignment="1">
      <alignment horizontal="center"/>
    </xf>
    <xf numFmtId="0" fontId="6" fillId="0" borderId="0" xfId="0" applyFont="1" applyFill="1" applyAlignment="1">
      <alignment horizontal="center" vertical="center" textRotation="90"/>
    </xf>
    <xf numFmtId="0" fontId="0" fillId="0" borderId="0" xfId="0" applyBorder="1" applyAlignment="1">
      <alignment horizontal="center" wrapText="1"/>
    </xf>
    <xf numFmtId="0" fontId="9" fillId="0" borderId="0" xfId="0" applyFont="1" applyBorder="1" applyAlignment="1">
      <alignment horizontal="center" wrapText="1"/>
    </xf>
    <xf numFmtId="0" fontId="10" fillId="0" borderId="0" xfId="0" applyFont="1" applyBorder="1" applyAlignment="1">
      <alignment horizontal="center" wrapText="1"/>
    </xf>
    <xf numFmtId="0" fontId="7" fillId="0" borderId="0" xfId="0" applyFont="1" applyFill="1" applyBorder="1" applyAlignment="1">
      <alignment horizontal="center"/>
    </xf>
    <xf numFmtId="0" fontId="0" fillId="0" borderId="12" xfId="0" applyBorder="1" applyAlignment="1"/>
    <xf numFmtId="0" fontId="11" fillId="15" borderId="17" xfId="0" applyFont="1" applyFill="1" applyBorder="1" applyAlignment="1">
      <alignment textRotation="90"/>
    </xf>
    <xf numFmtId="0" fontId="0" fillId="16" borderId="12" xfId="0" applyFill="1" applyBorder="1"/>
    <xf numFmtId="164" fontId="0" fillId="0" borderId="0" xfId="0" applyNumberFormat="1"/>
    <xf numFmtId="0" fontId="7" fillId="0" borderId="12" xfId="0" applyFont="1" applyBorder="1"/>
    <xf numFmtId="0" fontId="12" fillId="0" borderId="12" xfId="0" applyFont="1" applyBorder="1"/>
    <xf numFmtId="0" fontId="0" fillId="17" borderId="12" xfId="0" applyFill="1" applyBorder="1"/>
    <xf numFmtId="164" fontId="0" fillId="17" borderId="12" xfId="0" applyNumberFormat="1" applyFill="1" applyBorder="1"/>
    <xf numFmtId="0" fontId="0" fillId="17" borderId="12" xfId="0" applyNumberFormat="1" applyFill="1" applyBorder="1"/>
    <xf numFmtId="165" fontId="0" fillId="17" borderId="12" xfId="0" applyNumberFormat="1" applyFill="1" applyBorder="1"/>
    <xf numFmtId="164" fontId="0" fillId="0" borderId="12" xfId="0" applyNumberFormat="1" applyBorder="1"/>
    <xf numFmtId="2" fontId="0" fillId="0" borderId="12" xfId="0" applyNumberFormat="1" applyBorder="1"/>
    <xf numFmtId="0" fontId="0" fillId="0" borderId="0" xfId="0" applyBorder="1" applyAlignment="1">
      <alignment horizontal="center"/>
    </xf>
    <xf numFmtId="0" fontId="0" fillId="0" borderId="0" xfId="0" applyBorder="1" applyAlignment="1">
      <alignment horizontal="center"/>
    </xf>
    <xf numFmtId="0" fontId="7" fillId="0" borderId="0" xfId="0" applyFont="1" applyBorder="1" applyAlignment="1">
      <alignment horizontal="center"/>
    </xf>
    <xf numFmtId="2" fontId="0" fillId="17" borderId="12" xfId="0" applyNumberFormat="1" applyFill="1" applyBorder="1"/>
    <xf numFmtId="0" fontId="12" fillId="2" borderId="12" xfId="0" applyFont="1" applyFill="1" applyBorder="1" applyAlignment="1"/>
    <xf numFmtId="0" fontId="12" fillId="3" borderId="12" xfId="0" applyFont="1" applyFill="1" applyBorder="1" applyAlignment="1"/>
    <xf numFmtId="0" fontId="12" fillId="18" borderId="12" xfId="0" applyFont="1" applyFill="1" applyBorder="1" applyAlignment="1"/>
    <xf numFmtId="0" fontId="0" fillId="0" borderId="12" xfId="0" applyBorder="1" applyAlignment="1">
      <alignment horizontal="center"/>
    </xf>
    <xf numFmtId="0" fontId="0" fillId="0" borderId="13" xfId="0" applyBorder="1"/>
    <xf numFmtId="0" fontId="12" fillId="18" borderId="13" xfId="0" applyFont="1" applyFill="1" applyBorder="1" applyAlignment="1"/>
    <xf numFmtId="0" fontId="0" fillId="17" borderId="15" xfId="0" applyFill="1" applyBorder="1"/>
    <xf numFmtId="164" fontId="0" fillId="17" borderId="15" xfId="0" applyNumberFormat="1" applyFill="1" applyBorder="1"/>
    <xf numFmtId="0" fontId="0" fillId="0" borderId="18" xfId="0" applyBorder="1"/>
    <xf numFmtId="0" fontId="12" fillId="18" borderId="18" xfId="0" applyFont="1" applyFill="1" applyBorder="1" applyAlignment="1"/>
    <xf numFmtId="0" fontId="7" fillId="0" borderId="12" xfId="0" applyFont="1" applyBorder="1" applyAlignment="1">
      <alignment horizontal="center"/>
    </xf>
    <xf numFmtId="0" fontId="12" fillId="0" borderId="12" xfId="0" applyFont="1" applyBorder="1" applyAlignment="1">
      <alignment horizontal="center"/>
    </xf>
    <xf numFmtId="0" fontId="10" fillId="0" borderId="12" xfId="0" applyFont="1" applyBorder="1" applyAlignment="1">
      <alignment horizontal="center"/>
    </xf>
    <xf numFmtId="0" fontId="0" fillId="0" borderId="15" xfId="0" applyBorder="1"/>
    <xf numFmtId="0" fontId="0" fillId="0" borderId="19" xfId="0" applyBorder="1"/>
    <xf numFmtId="0" fontId="0" fillId="0" borderId="0" xfId="0" applyBorder="1" applyAlignment="1">
      <alignment horizontal="center"/>
    </xf>
    <xf numFmtId="0" fontId="9" fillId="0" borderId="12" xfId="0" applyFont="1" applyBorder="1" applyAlignment="1">
      <alignment horizontal="center"/>
    </xf>
    <xf numFmtId="0" fontId="6" fillId="5" borderId="0" xfId="0" applyFont="1" applyFill="1" applyAlignment="1">
      <alignment horizontal="center" vertical="center" textRotation="90"/>
    </xf>
    <xf numFmtId="0" fontId="6" fillId="4" borderId="0" xfId="0" applyFont="1" applyFill="1" applyAlignment="1">
      <alignment horizontal="center" vertical="center" textRotation="90"/>
    </xf>
    <xf numFmtId="0" fontId="6" fillId="9" borderId="0" xfId="0" applyFont="1" applyFill="1" applyAlignment="1">
      <alignment horizontal="center" vertical="center" textRotation="90"/>
    </xf>
    <xf numFmtId="0" fontId="6" fillId="13" borderId="0" xfId="0" applyFont="1" applyFill="1" applyAlignment="1">
      <alignment horizontal="center" vertical="center" textRotation="90"/>
    </xf>
    <xf numFmtId="0" fontId="6" fillId="11" borderId="0" xfId="0" applyFont="1" applyFill="1" applyAlignment="1">
      <alignment horizontal="center" vertical="center" textRotation="90"/>
    </xf>
    <xf numFmtId="0" fontId="0" fillId="0" borderId="6" xfId="0" applyBorder="1" applyAlignment="1">
      <alignment horizontal="center"/>
    </xf>
    <xf numFmtId="0" fontId="0" fillId="0" borderId="7" xfId="0" applyBorder="1" applyAlignment="1">
      <alignment horizontal="center"/>
    </xf>
    <xf numFmtId="0" fontId="7" fillId="0" borderId="7" xfId="0" applyFont="1" applyBorder="1" applyAlignment="1">
      <alignment horizontal="center"/>
    </xf>
    <xf numFmtId="0" fontId="7" fillId="0" borderId="8" xfId="0" applyFon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4" xfId="0" applyBorder="1" applyAlignment="1">
      <alignment horizontal="center"/>
    </xf>
    <xf numFmtId="0" fontId="0" fillId="0" borderId="0" xfId="0" applyBorder="1" applyAlignment="1">
      <alignment horizontal="center"/>
    </xf>
    <xf numFmtId="0" fontId="7" fillId="0" borderId="16" xfId="0" applyFont="1" applyBorder="1" applyAlignment="1">
      <alignment horizontal="center"/>
    </xf>
    <xf numFmtId="0" fontId="7" fillId="0" borderId="3" xfId="0" applyFont="1" applyBorder="1" applyAlignment="1">
      <alignment horizontal="center"/>
    </xf>
    <xf numFmtId="0" fontId="7" fillId="0" borderId="0" xfId="0" applyFont="1" applyBorder="1" applyAlignment="1">
      <alignment horizontal="center"/>
    </xf>
    <xf numFmtId="0" fontId="7" fillId="0" borderId="5" xfId="0" applyFont="1" applyBorder="1" applyAlignment="1">
      <alignment horizontal="center"/>
    </xf>
    <xf numFmtId="0" fontId="5" fillId="12" borderId="9" xfId="0" applyFont="1" applyFill="1" applyBorder="1" applyAlignment="1">
      <alignment horizontal="center"/>
    </xf>
    <xf numFmtId="0" fontId="5" fillId="12" borderId="10" xfId="0" applyFont="1" applyFill="1" applyBorder="1" applyAlignment="1">
      <alignment horizontal="center"/>
    </xf>
    <xf numFmtId="0" fontId="5" fillId="12" borderId="11" xfId="0" applyFont="1" applyFill="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8" xfId="0" applyBorder="1" applyAlignment="1">
      <alignment horizontal="center"/>
    </xf>
    <xf numFmtId="0" fontId="0" fillId="3" borderId="12" xfId="0" applyFill="1" applyBorder="1" applyAlignment="1">
      <alignment horizontal="center" textRotation="90"/>
    </xf>
    <xf numFmtId="0" fontId="0" fillId="2" borderId="12" xfId="0" applyFont="1" applyFill="1" applyBorder="1" applyAlignment="1">
      <alignment horizontal="center" textRotation="90"/>
    </xf>
    <xf numFmtId="0" fontId="0" fillId="2" borderId="12" xfId="0" applyFill="1" applyBorder="1" applyAlignment="1">
      <alignment horizontal="center" textRotation="90"/>
    </xf>
    <xf numFmtId="0" fontId="0" fillId="0" borderId="9" xfId="0" applyBorder="1" applyAlignment="1">
      <alignment horizontal="center" wrapText="1"/>
    </xf>
    <xf numFmtId="0" fontId="0" fillId="0" borderId="10" xfId="0" applyBorder="1" applyAlignment="1">
      <alignment horizontal="center" wrapText="1"/>
    </xf>
    <xf numFmtId="0" fontId="0" fillId="0" borderId="11" xfId="0" applyBorder="1" applyAlignment="1">
      <alignment horizontal="center" wrapText="1"/>
    </xf>
    <xf numFmtId="0" fontId="8" fillId="0" borderId="10" xfId="0" applyFont="1" applyBorder="1" applyAlignment="1">
      <alignment horizontal="center" wrapText="1"/>
    </xf>
    <xf numFmtId="0" fontId="11" fillId="15" borderId="13" xfId="0" applyFont="1" applyFill="1" applyBorder="1" applyAlignment="1">
      <alignment horizontal="center" textRotation="90"/>
    </xf>
    <xf numFmtId="0" fontId="11" fillId="15" borderId="14" xfId="0" applyFont="1" applyFill="1" applyBorder="1" applyAlignment="1">
      <alignment horizontal="center" textRotation="90"/>
    </xf>
    <xf numFmtId="0" fontId="11" fillId="15" borderId="15" xfId="0" applyFont="1" applyFill="1" applyBorder="1" applyAlignment="1">
      <alignment horizontal="center" textRotation="90"/>
    </xf>
    <xf numFmtId="0" fontId="7" fillId="0" borderId="10" xfId="0" applyFont="1" applyBorder="1" applyAlignment="1">
      <alignment horizontal="center" wrapText="1"/>
    </xf>
    <xf numFmtId="0" fontId="5" fillId="14" borderId="9" xfId="0" applyFont="1" applyFill="1" applyBorder="1" applyAlignment="1">
      <alignment horizontal="center"/>
    </xf>
    <xf numFmtId="0" fontId="5" fillId="14" borderId="10" xfId="0" applyFont="1" applyFill="1" applyBorder="1" applyAlignment="1">
      <alignment horizontal="center"/>
    </xf>
    <xf numFmtId="0" fontId="5" fillId="14" borderId="11" xfId="0" applyFont="1" applyFill="1" applyBorder="1" applyAlignment="1">
      <alignment horizontal="center"/>
    </xf>
    <xf numFmtId="0" fontId="5" fillId="10" borderId="9" xfId="0" applyFont="1" applyFill="1" applyBorder="1" applyAlignment="1">
      <alignment horizontal="center"/>
    </xf>
    <xf numFmtId="0" fontId="5" fillId="10" borderId="10" xfId="0" applyFont="1" applyFill="1" applyBorder="1" applyAlignment="1">
      <alignment horizontal="center"/>
    </xf>
    <xf numFmtId="0" fontId="5" fillId="10" borderId="11" xfId="0" applyFont="1" applyFill="1" applyBorder="1" applyAlignment="1">
      <alignment horizontal="center"/>
    </xf>
    <xf numFmtId="0" fontId="7" fillId="8" borderId="7" xfId="0" applyFont="1" applyFill="1" applyBorder="1" applyAlignment="1">
      <alignment horizontal="center"/>
    </xf>
    <xf numFmtId="0" fontId="7" fillId="8" borderId="8" xfId="0" applyFont="1" applyFill="1" applyBorder="1" applyAlignment="1">
      <alignment horizontal="center"/>
    </xf>
    <xf numFmtId="0" fontId="7" fillId="8" borderId="0" xfId="0" applyFont="1" applyFill="1" applyBorder="1" applyAlignment="1">
      <alignment horizontal="center"/>
    </xf>
    <xf numFmtId="0" fontId="7" fillId="8" borderId="5" xfId="0" applyFont="1" applyFill="1" applyBorder="1" applyAlignment="1">
      <alignment horizontal="center"/>
    </xf>
    <xf numFmtId="0" fontId="0" fillId="0" borderId="5" xfId="0" applyBorder="1" applyAlignment="1">
      <alignment horizontal="center"/>
    </xf>
    <xf numFmtId="0" fontId="5" fillId="6" borderId="9" xfId="0" applyFont="1" applyFill="1" applyBorder="1" applyAlignment="1">
      <alignment horizontal="center"/>
    </xf>
    <xf numFmtId="0" fontId="5" fillId="6" borderId="10" xfId="0" applyFont="1" applyFill="1" applyBorder="1" applyAlignment="1">
      <alignment horizontal="center"/>
    </xf>
    <xf numFmtId="0" fontId="5" fillId="6" borderId="11" xfId="0" applyFont="1" applyFill="1" applyBorder="1" applyAlignment="1">
      <alignment horizontal="center"/>
    </xf>
    <xf numFmtId="0" fontId="0" fillId="3" borderId="12" xfId="0" applyFont="1" applyFill="1" applyBorder="1" applyAlignment="1">
      <alignment horizontal="center" textRotation="90"/>
    </xf>
    <xf numFmtId="0" fontId="0" fillId="7" borderId="9" xfId="0" applyFill="1" applyBorder="1" applyAlignment="1">
      <alignment horizontal="center"/>
    </xf>
    <xf numFmtId="0" fontId="0" fillId="7" borderId="10" xfId="0" applyFill="1" applyBorder="1" applyAlignment="1">
      <alignment horizontal="center"/>
    </xf>
    <xf numFmtId="0" fontId="0" fillId="7" borderId="11" xfId="0" applyFill="1" applyBorder="1" applyAlignment="1">
      <alignment horizontal="center"/>
    </xf>
    <xf numFmtId="0" fontId="0" fillId="2" borderId="13" xfId="0" applyFont="1" applyFill="1" applyBorder="1" applyAlignment="1">
      <alignment horizontal="center" textRotation="90"/>
    </xf>
    <xf numFmtId="0" fontId="0" fillId="2" borderId="14" xfId="0" applyFont="1" applyFill="1" applyBorder="1" applyAlignment="1">
      <alignment horizontal="center" textRotation="90"/>
    </xf>
    <xf numFmtId="0" fontId="0" fillId="2" borderId="15" xfId="0" applyFont="1" applyFill="1" applyBorder="1" applyAlignment="1">
      <alignment horizontal="center" textRotation="90"/>
    </xf>
    <xf numFmtId="0" fontId="11" fillId="15" borderId="0" xfId="0" applyFont="1" applyFill="1" applyBorder="1" applyAlignment="1">
      <alignment horizontal="center" textRotation="90"/>
    </xf>
    <xf numFmtId="0" fontId="9" fillId="0" borderId="10" xfId="0" applyFont="1" applyBorder="1" applyAlignment="1">
      <alignment horizontal="center" wrapText="1"/>
    </xf>
    <xf numFmtId="0" fontId="9" fillId="0" borderId="11" xfId="0" applyFont="1" applyBorder="1" applyAlignment="1">
      <alignment horizontal="center" wrapText="1"/>
    </xf>
    <xf numFmtId="0" fontId="10" fillId="0" borderId="10" xfId="0" applyFont="1" applyBorder="1" applyAlignment="1">
      <alignment horizontal="center" wrapText="1"/>
    </xf>
    <xf numFmtId="0" fontId="10" fillId="0" borderId="11" xfId="0" applyFont="1" applyBorder="1" applyAlignment="1">
      <alignment horizontal="center" wrapText="1"/>
    </xf>
    <xf numFmtId="0" fontId="0" fillId="0" borderId="16" xfId="0" applyBorder="1" applyAlignment="1">
      <alignment horizontal="center"/>
    </xf>
    <xf numFmtId="2" fontId="0" fillId="0" borderId="0" xfId="0" applyNumberFormat="1"/>
  </cellXfs>
  <cellStyles count="123">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xfId="71" builtinId="8" hidden="1"/>
    <cellStyle name="Lien hypertexte" xfId="73" builtinId="8" hidden="1"/>
    <cellStyle name="Lien hypertexte" xfId="75" builtinId="8" hidden="1"/>
    <cellStyle name="Lien hypertexte" xfId="77" builtinId="8" hidden="1"/>
    <cellStyle name="Lien hypertexte" xfId="79" builtinId="8" hidden="1"/>
    <cellStyle name="Lien hypertexte" xfId="81" builtinId="8" hidden="1"/>
    <cellStyle name="Lien hypertexte" xfId="83" builtinId="8" hidden="1"/>
    <cellStyle name="Lien hypertexte" xfId="85" builtinId="8" hidden="1"/>
    <cellStyle name="Lien hypertexte" xfId="87" builtinId="8" hidden="1"/>
    <cellStyle name="Lien hypertexte" xfId="89" builtinId="8" hidden="1"/>
    <cellStyle name="Lien hypertexte" xfId="91" builtinId="8" hidden="1"/>
    <cellStyle name="Lien hypertexte" xfId="93" builtinId="8" hidden="1"/>
    <cellStyle name="Lien hypertexte" xfId="95" builtinId="8" hidden="1"/>
    <cellStyle name="Lien hypertexte" xfId="97" builtinId="8" hidden="1"/>
    <cellStyle name="Lien hypertexte" xfId="99" builtinId="8" hidden="1"/>
    <cellStyle name="Lien hypertexte" xfId="101" builtinId="8" hidden="1"/>
    <cellStyle name="Lien hypertexte" xfId="103" builtinId="8" hidden="1"/>
    <cellStyle name="Lien hypertexte" xfId="105" builtinId="8" hidden="1"/>
    <cellStyle name="Lien hypertexte" xfId="107" builtinId="8" hidden="1"/>
    <cellStyle name="Lien hypertexte" xfId="109" builtinId="8" hidden="1"/>
    <cellStyle name="Lien hypertexte" xfId="111" builtinId="8" hidden="1"/>
    <cellStyle name="Lien hypertexte" xfId="113" builtinId="8" hidden="1"/>
    <cellStyle name="Lien hypertexte" xfId="115" builtinId="8" hidden="1"/>
    <cellStyle name="Lien hypertexte" xfId="117" builtinId="8" hidden="1"/>
    <cellStyle name="Lien hypertexte" xfId="119" builtinId="8" hidden="1"/>
    <cellStyle name="Lien hypertexte" xfId="121"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Lien hypertexte visité" xfId="72" builtinId="9" hidden="1"/>
    <cellStyle name="Lien hypertexte visité" xfId="74" builtinId="9" hidden="1"/>
    <cellStyle name="Lien hypertexte visité" xfId="76" builtinId="9" hidden="1"/>
    <cellStyle name="Lien hypertexte visité" xfId="78" builtinId="9" hidden="1"/>
    <cellStyle name="Lien hypertexte visité" xfId="80" builtinId="9" hidden="1"/>
    <cellStyle name="Lien hypertexte visité" xfId="82" builtinId="9" hidden="1"/>
    <cellStyle name="Lien hypertexte visité" xfId="84" builtinId="9" hidden="1"/>
    <cellStyle name="Lien hypertexte visité" xfId="86" builtinId="9" hidden="1"/>
    <cellStyle name="Lien hypertexte visité" xfId="88" builtinId="9" hidden="1"/>
    <cellStyle name="Lien hypertexte visité" xfId="90" builtinId="9" hidden="1"/>
    <cellStyle name="Lien hypertexte visité" xfId="92" builtinId="9" hidden="1"/>
    <cellStyle name="Lien hypertexte visité" xfId="94" builtinId="9" hidden="1"/>
    <cellStyle name="Lien hypertexte visité" xfId="96" builtinId="9" hidden="1"/>
    <cellStyle name="Lien hypertexte visité" xfId="98" builtinId="9" hidden="1"/>
    <cellStyle name="Lien hypertexte visité" xfId="100" builtinId="9" hidden="1"/>
    <cellStyle name="Lien hypertexte visité" xfId="102" builtinId="9" hidden="1"/>
    <cellStyle name="Lien hypertexte visité" xfId="104" builtinId="9" hidden="1"/>
    <cellStyle name="Lien hypertexte visité" xfId="106" builtinId="9" hidden="1"/>
    <cellStyle name="Lien hypertexte visité" xfId="108" builtinId="9" hidden="1"/>
    <cellStyle name="Lien hypertexte visité" xfId="110" builtinId="9" hidden="1"/>
    <cellStyle name="Lien hypertexte visité" xfId="112" builtinId="9" hidden="1"/>
    <cellStyle name="Lien hypertexte visité" xfId="114" builtinId="9" hidden="1"/>
    <cellStyle name="Lien hypertexte visité" xfId="116" builtinId="9" hidden="1"/>
    <cellStyle name="Lien hypertexte visité" xfId="118" builtinId="9" hidden="1"/>
    <cellStyle name="Lien hypertexte visité" xfId="120" builtinId="9" hidden="1"/>
    <cellStyle name="Lien hypertexte visité" xfId="122" builtinId="9"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20" Type="http://schemas.openxmlformats.org/officeDocument/2006/relationships/calcChain" Target="calcChain.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theme" Target="theme/theme1.xml"/><Relationship Id="rId18" Type="http://schemas.openxmlformats.org/officeDocument/2006/relationships/styles" Target="styles.xml"/><Relationship Id="rId19"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9"/>
    </mc:Choice>
    <mc:Fallback>
      <c:style val="29"/>
    </mc:Fallback>
  </mc:AlternateContent>
  <c:chart>
    <c:title>
      <c:layout>
        <c:manualLayout>
          <c:xMode val="edge"/>
          <c:yMode val="edge"/>
          <c:x val="0.734773840769904"/>
          <c:y val="0.125"/>
        </c:manualLayout>
      </c:layout>
      <c:overlay val="0"/>
    </c:title>
    <c:autoTitleDeleted val="0"/>
    <c:plotArea>
      <c:layout>
        <c:manualLayout>
          <c:layoutTarget val="inner"/>
          <c:xMode val="edge"/>
          <c:yMode val="edge"/>
          <c:x val="0.143895669291339"/>
          <c:y val="0.125055739000367"/>
          <c:w val="0.434255905511811"/>
          <c:h val="0.747106934213868"/>
        </c:manualLayout>
      </c:layout>
      <c:radarChart>
        <c:radarStyle val="filled"/>
        <c:varyColors val="0"/>
        <c:ser>
          <c:idx val="0"/>
          <c:order val="0"/>
          <c:tx>
            <c:strRef>
              <c:f>'Données test'!$B$274</c:f>
              <c:strCache>
                <c:ptCount val="1"/>
                <c:pt idx="0">
                  <c:v>Groupe</c:v>
                </c:pt>
              </c:strCache>
            </c:strRef>
          </c:tx>
          <c:cat>
            <c:strRef>
              <c:f>'Données test'!$C$247:$G$247</c:f>
              <c:strCache>
                <c:ptCount val="5"/>
                <c:pt idx="0">
                  <c:v>Force</c:v>
                </c:pt>
                <c:pt idx="1">
                  <c:v>Puissance</c:v>
                </c:pt>
                <c:pt idx="2">
                  <c:v>Endurance</c:v>
                </c:pt>
                <c:pt idx="3">
                  <c:v>Equilibre</c:v>
                </c:pt>
                <c:pt idx="4">
                  <c:v>Souplesse</c:v>
                </c:pt>
              </c:strCache>
            </c:strRef>
          </c:cat>
          <c:val>
            <c:numRef>
              <c:f>'Données test'!$C$274:$G$274</c:f>
              <c:numCache>
                <c:formatCode>0.00</c:formatCode>
                <c:ptCount val="5"/>
                <c:pt idx="0">
                  <c:v>2.216666666666667</c:v>
                </c:pt>
                <c:pt idx="1">
                  <c:v>1.75</c:v>
                </c:pt>
                <c:pt idx="2">
                  <c:v>3.182291666666666</c:v>
                </c:pt>
                <c:pt idx="3">
                  <c:v>2.333333333333333</c:v>
                </c:pt>
                <c:pt idx="4">
                  <c:v>3.9375</c:v>
                </c:pt>
              </c:numCache>
            </c:numRef>
          </c:val>
        </c:ser>
        <c:dLbls>
          <c:showLegendKey val="0"/>
          <c:showVal val="0"/>
          <c:showCatName val="0"/>
          <c:showSerName val="0"/>
          <c:showPercent val="0"/>
          <c:showBubbleSize val="0"/>
        </c:dLbls>
        <c:axId val="-2129400328"/>
        <c:axId val="-2129403480"/>
      </c:radarChart>
      <c:catAx>
        <c:axId val="-2129400328"/>
        <c:scaling>
          <c:orientation val="minMax"/>
        </c:scaling>
        <c:delete val="0"/>
        <c:axPos val="b"/>
        <c:majorGridlines/>
        <c:majorTickMark val="out"/>
        <c:minorTickMark val="none"/>
        <c:tickLblPos val="nextTo"/>
        <c:crossAx val="-2129403480"/>
        <c:crosses val="autoZero"/>
        <c:auto val="1"/>
        <c:lblAlgn val="ctr"/>
        <c:lblOffset val="100"/>
        <c:noMultiLvlLbl val="0"/>
      </c:catAx>
      <c:valAx>
        <c:axId val="-2129403480"/>
        <c:scaling>
          <c:orientation val="minMax"/>
          <c:max val="5.0"/>
        </c:scaling>
        <c:delete val="0"/>
        <c:axPos val="l"/>
        <c:majorGridlines/>
        <c:numFmt formatCode="0" sourceLinked="0"/>
        <c:majorTickMark val="cross"/>
        <c:minorTickMark val="none"/>
        <c:tickLblPos val="nextTo"/>
        <c:crossAx val="-2129400328"/>
        <c:crosses val="autoZero"/>
        <c:crossBetween val="between"/>
      </c:valAx>
    </c:plotArea>
    <c:plotVisOnly val="1"/>
    <c:dispBlanksAs val="gap"/>
    <c:showDLblsOverMax val="0"/>
  </c:chart>
  <c:printSettings>
    <c:headerFooter/>
    <c:pageMargins b="1.0" l="0.75" r="0.75" t="1.0"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0"/>
    </mc:Choice>
    <mc:Fallback>
      <c:style val="30"/>
    </mc:Fallback>
  </mc:AlternateContent>
  <c:chart>
    <c:title>
      <c:layout>
        <c:manualLayout>
          <c:xMode val="edge"/>
          <c:yMode val="edge"/>
          <c:x val="0.734773840769904"/>
          <c:y val="0.125"/>
        </c:manualLayout>
      </c:layout>
      <c:overlay val="0"/>
    </c:title>
    <c:autoTitleDeleted val="0"/>
    <c:plotArea>
      <c:layout>
        <c:manualLayout>
          <c:layoutTarget val="inner"/>
          <c:xMode val="edge"/>
          <c:yMode val="edge"/>
          <c:x val="0.143895669291339"/>
          <c:y val="0.125055739000367"/>
          <c:w val="0.434255905511811"/>
          <c:h val="0.747106934213868"/>
        </c:manualLayout>
      </c:layout>
      <c:radarChart>
        <c:radarStyle val="filled"/>
        <c:varyColors val="0"/>
        <c:ser>
          <c:idx val="0"/>
          <c:order val="0"/>
          <c:tx>
            <c:strRef>
              <c:f>'Données test'!$B$248</c:f>
              <c:strCache>
                <c:ptCount val="1"/>
                <c:pt idx="0">
                  <c:v>B. Marina</c:v>
                </c:pt>
              </c:strCache>
            </c:strRef>
          </c:tx>
          <c:cat>
            <c:strRef>
              <c:f>'Données test'!$C$247:$G$247</c:f>
              <c:strCache>
                <c:ptCount val="5"/>
                <c:pt idx="0">
                  <c:v>Force</c:v>
                </c:pt>
                <c:pt idx="1">
                  <c:v>Puissance</c:v>
                </c:pt>
                <c:pt idx="2">
                  <c:v>Endurance</c:v>
                </c:pt>
                <c:pt idx="3">
                  <c:v>Equilibre</c:v>
                </c:pt>
                <c:pt idx="4">
                  <c:v>Souplesse</c:v>
                </c:pt>
              </c:strCache>
            </c:strRef>
          </c:cat>
          <c:val>
            <c:numRef>
              <c:f>'Données test'!$C$248:$G$248</c:f>
              <c:numCache>
                <c:formatCode>0.00</c:formatCode>
                <c:ptCount val="5"/>
                <c:pt idx="0">
                  <c:v>2.25</c:v>
                </c:pt>
                <c:pt idx="1">
                  <c:v>1.5</c:v>
                </c:pt>
                <c:pt idx="2">
                  <c:v>5.0</c:v>
                </c:pt>
                <c:pt idx="3">
                  <c:v>2.857142857142857</c:v>
                </c:pt>
                <c:pt idx="4">
                  <c:v>4.2</c:v>
                </c:pt>
              </c:numCache>
            </c:numRef>
          </c:val>
        </c:ser>
        <c:dLbls>
          <c:showLegendKey val="0"/>
          <c:showVal val="0"/>
          <c:showCatName val="0"/>
          <c:showSerName val="0"/>
          <c:showPercent val="0"/>
          <c:showBubbleSize val="0"/>
        </c:dLbls>
        <c:axId val="2125670376"/>
        <c:axId val="2124680152"/>
      </c:radarChart>
      <c:catAx>
        <c:axId val="2125670376"/>
        <c:scaling>
          <c:orientation val="minMax"/>
        </c:scaling>
        <c:delete val="0"/>
        <c:axPos val="b"/>
        <c:majorGridlines/>
        <c:majorTickMark val="out"/>
        <c:minorTickMark val="none"/>
        <c:tickLblPos val="nextTo"/>
        <c:txPr>
          <a:bodyPr/>
          <a:lstStyle/>
          <a:p>
            <a:pPr>
              <a:defRPr sz="1200" b="1"/>
            </a:pPr>
            <a:endParaRPr lang="fr-FR"/>
          </a:p>
        </c:txPr>
        <c:crossAx val="2124680152"/>
        <c:crosses val="autoZero"/>
        <c:auto val="1"/>
        <c:lblAlgn val="ctr"/>
        <c:lblOffset val="100"/>
        <c:noMultiLvlLbl val="0"/>
      </c:catAx>
      <c:valAx>
        <c:axId val="2124680152"/>
        <c:scaling>
          <c:orientation val="minMax"/>
          <c:max val="5.0"/>
        </c:scaling>
        <c:delete val="0"/>
        <c:axPos val="l"/>
        <c:majorGridlines>
          <c:spPr>
            <a:ln w="19050" cmpd="sng">
              <a:solidFill>
                <a:schemeClr val="accent4">
                  <a:lumMod val="75000"/>
                </a:schemeClr>
              </a:solidFill>
            </a:ln>
          </c:spPr>
        </c:majorGridlines>
        <c:numFmt formatCode="0" sourceLinked="0"/>
        <c:majorTickMark val="cross"/>
        <c:minorTickMark val="none"/>
        <c:tickLblPos val="nextTo"/>
        <c:txPr>
          <a:bodyPr/>
          <a:lstStyle/>
          <a:p>
            <a:pPr>
              <a:defRPr sz="1200" b="1"/>
            </a:pPr>
            <a:endParaRPr lang="fr-FR"/>
          </a:p>
        </c:txPr>
        <c:crossAx val="2125670376"/>
        <c:crosses val="autoZero"/>
        <c:crossBetween val="between"/>
      </c:valAx>
      <c:spPr>
        <a:solidFill>
          <a:schemeClr val="accent4">
            <a:lumMod val="20000"/>
            <a:lumOff val="80000"/>
          </a:schemeClr>
        </a:solidFill>
      </c:spPr>
    </c:plotArea>
    <c:plotVisOnly val="1"/>
    <c:dispBlanksAs val="gap"/>
    <c:showDLblsOverMax val="0"/>
  </c:chart>
  <c:spPr>
    <a:solidFill>
      <a:schemeClr val="accent4">
        <a:lumMod val="20000"/>
        <a:lumOff val="80000"/>
      </a:schemeClr>
    </a:solidFill>
  </c:spPr>
  <c:printSettings>
    <c:headerFooter/>
    <c:pageMargins b="1.0" l="0.75" r="0.75" t="1.0"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layout/>
      <c:overlay val="0"/>
    </c:title>
    <c:autoTitleDeleted val="0"/>
    <c:plotArea>
      <c:layout/>
      <c:barChart>
        <c:barDir val="col"/>
        <c:grouping val="clustered"/>
        <c:varyColors val="0"/>
        <c:ser>
          <c:idx val="0"/>
          <c:order val="0"/>
          <c:tx>
            <c:strRef>
              <c:f>'Données test'!$E$16:$J$16</c:f>
              <c:strCache>
                <c:ptCount val="1"/>
                <c:pt idx="0">
                  <c:v>SQUAT 1 JAMBE</c:v>
                </c:pt>
              </c:strCache>
            </c:strRef>
          </c:tx>
          <c:invertIfNegative val="0"/>
          <c:cat>
            <c:strRef>
              <c:f>'Données test'!$N$38:$N$39</c:f>
              <c:strCache>
                <c:ptCount val="2"/>
                <c:pt idx="0">
                  <c:v>Squat JG</c:v>
                </c:pt>
                <c:pt idx="1">
                  <c:v>Squat JD</c:v>
                </c:pt>
              </c:strCache>
            </c:strRef>
          </c:cat>
          <c:val>
            <c:numRef>
              <c:f>'Données test'!$P$38:$P$39</c:f>
              <c:numCache>
                <c:formatCode>General</c:formatCode>
                <c:ptCount val="2"/>
                <c:pt idx="0">
                  <c:v>1.0</c:v>
                </c:pt>
                <c:pt idx="1">
                  <c:v>2.0</c:v>
                </c:pt>
              </c:numCache>
            </c:numRef>
          </c:val>
        </c:ser>
        <c:dLbls>
          <c:showLegendKey val="0"/>
          <c:showVal val="0"/>
          <c:showCatName val="0"/>
          <c:showSerName val="0"/>
          <c:showPercent val="0"/>
          <c:showBubbleSize val="0"/>
        </c:dLbls>
        <c:gapWidth val="150"/>
        <c:axId val="2124645592"/>
        <c:axId val="2124642536"/>
      </c:barChart>
      <c:catAx>
        <c:axId val="2124645592"/>
        <c:scaling>
          <c:orientation val="minMax"/>
        </c:scaling>
        <c:delete val="0"/>
        <c:axPos val="b"/>
        <c:majorTickMark val="out"/>
        <c:minorTickMark val="none"/>
        <c:tickLblPos val="nextTo"/>
        <c:crossAx val="2124642536"/>
        <c:crosses val="autoZero"/>
        <c:auto val="1"/>
        <c:lblAlgn val="ctr"/>
        <c:lblOffset val="100"/>
        <c:noMultiLvlLbl val="0"/>
      </c:catAx>
      <c:valAx>
        <c:axId val="2124642536"/>
        <c:scaling>
          <c:orientation val="minMax"/>
          <c:max val="5.0"/>
        </c:scaling>
        <c:delete val="0"/>
        <c:axPos val="l"/>
        <c:majorGridlines/>
        <c:numFmt formatCode="General" sourceLinked="1"/>
        <c:majorTickMark val="out"/>
        <c:minorTickMark val="none"/>
        <c:tickLblPos val="nextTo"/>
        <c:crossAx val="2124645592"/>
        <c:crosses val="autoZero"/>
        <c:crossBetween val="between"/>
        <c:majorUnit val="1.0"/>
      </c:valAx>
    </c:plotArea>
    <c:plotVisOnly val="1"/>
    <c:dispBlanksAs val="gap"/>
    <c:showDLblsOverMax val="0"/>
  </c:chart>
  <c:printSettings>
    <c:headerFooter/>
    <c:pageMargins b="1.0" l="0.75" r="0.75" t="1.0"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layout/>
      <c:overlay val="0"/>
    </c:title>
    <c:autoTitleDeleted val="0"/>
    <c:plotArea>
      <c:layout/>
      <c:radarChart>
        <c:radarStyle val="filled"/>
        <c:varyColors val="0"/>
        <c:ser>
          <c:idx val="0"/>
          <c:order val="0"/>
          <c:tx>
            <c:strRef>
              <c:f>'Données test'!$C$4:$C$45</c:f>
              <c:strCache>
                <c:ptCount val="1"/>
                <c:pt idx="0">
                  <c:v>FORCE</c:v>
                </c:pt>
              </c:strCache>
            </c:strRef>
          </c:tx>
          <c:cat>
            <c:strRef>
              <c:f>'Données test'!$N$40:$N$42</c:f>
              <c:strCache>
                <c:ptCount val="3"/>
                <c:pt idx="0">
                  <c:v>Moyenne squat</c:v>
                </c:pt>
                <c:pt idx="1">
                  <c:v>Tractions</c:v>
                </c:pt>
                <c:pt idx="2">
                  <c:v>Pompes</c:v>
                </c:pt>
              </c:strCache>
            </c:strRef>
          </c:cat>
          <c:val>
            <c:numRef>
              <c:f>'Données test'!$P$40:$P$42</c:f>
              <c:numCache>
                <c:formatCode>General</c:formatCode>
                <c:ptCount val="3"/>
                <c:pt idx="0">
                  <c:v>1.5</c:v>
                </c:pt>
                <c:pt idx="1">
                  <c:v>2.0</c:v>
                </c:pt>
                <c:pt idx="2">
                  <c:v>4.0</c:v>
                </c:pt>
              </c:numCache>
            </c:numRef>
          </c:val>
        </c:ser>
        <c:dLbls>
          <c:showLegendKey val="0"/>
          <c:showVal val="0"/>
          <c:showCatName val="0"/>
          <c:showSerName val="0"/>
          <c:showPercent val="0"/>
          <c:showBubbleSize val="0"/>
        </c:dLbls>
        <c:axId val="2124616152"/>
        <c:axId val="2124613048"/>
      </c:radarChart>
      <c:catAx>
        <c:axId val="2124616152"/>
        <c:scaling>
          <c:orientation val="minMax"/>
        </c:scaling>
        <c:delete val="0"/>
        <c:axPos val="b"/>
        <c:majorGridlines/>
        <c:majorTickMark val="out"/>
        <c:minorTickMark val="none"/>
        <c:tickLblPos val="nextTo"/>
        <c:crossAx val="2124613048"/>
        <c:crosses val="autoZero"/>
        <c:auto val="1"/>
        <c:lblAlgn val="ctr"/>
        <c:lblOffset val="100"/>
        <c:noMultiLvlLbl val="0"/>
      </c:catAx>
      <c:valAx>
        <c:axId val="2124613048"/>
        <c:scaling>
          <c:orientation val="minMax"/>
          <c:max val="5.0"/>
        </c:scaling>
        <c:delete val="0"/>
        <c:axPos val="l"/>
        <c:majorGridlines/>
        <c:numFmt formatCode="General" sourceLinked="1"/>
        <c:majorTickMark val="cross"/>
        <c:minorTickMark val="none"/>
        <c:tickLblPos val="nextTo"/>
        <c:crossAx val="2124616152"/>
        <c:crosses val="autoZero"/>
        <c:crossBetween val="between"/>
      </c:valAx>
    </c:plotArea>
    <c:plotVisOnly val="1"/>
    <c:dispBlanksAs val="gap"/>
    <c:showDLblsOverMax val="0"/>
  </c:chart>
  <c:printSettings>
    <c:headerFooter/>
    <c:pageMargins b="1.0" l="0.75" r="0.75" t="1.0"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layout/>
      <c:overlay val="0"/>
    </c:title>
    <c:autoTitleDeleted val="0"/>
    <c:plotArea>
      <c:layout/>
      <c:barChart>
        <c:barDir val="col"/>
        <c:grouping val="clustered"/>
        <c:varyColors val="0"/>
        <c:ser>
          <c:idx val="0"/>
          <c:order val="0"/>
          <c:tx>
            <c:strRef>
              <c:f>'Données test'!$C$47:$C$72</c:f>
              <c:strCache>
                <c:ptCount val="1"/>
                <c:pt idx="0">
                  <c:v>PUISSANCE</c:v>
                </c:pt>
              </c:strCache>
            </c:strRef>
          </c:tx>
          <c:invertIfNegative val="0"/>
          <c:cat>
            <c:strRef>
              <c:f>'Données test'!$N$68:$N$69</c:f>
              <c:strCache>
                <c:ptCount val="2"/>
                <c:pt idx="0">
                  <c:v>Sargent</c:v>
                </c:pt>
                <c:pt idx="1">
                  <c:v>Power Drop</c:v>
                </c:pt>
              </c:strCache>
            </c:strRef>
          </c:cat>
          <c:val>
            <c:numRef>
              <c:f>'Données test'!$P$68:$P$69</c:f>
              <c:numCache>
                <c:formatCode>General</c:formatCode>
                <c:ptCount val="2"/>
                <c:pt idx="0">
                  <c:v>1.0</c:v>
                </c:pt>
                <c:pt idx="1">
                  <c:v>2.0</c:v>
                </c:pt>
              </c:numCache>
            </c:numRef>
          </c:val>
        </c:ser>
        <c:dLbls>
          <c:showLegendKey val="0"/>
          <c:showVal val="0"/>
          <c:showCatName val="0"/>
          <c:showSerName val="0"/>
          <c:showPercent val="0"/>
          <c:showBubbleSize val="0"/>
        </c:dLbls>
        <c:gapWidth val="150"/>
        <c:axId val="2124587368"/>
        <c:axId val="2124584312"/>
      </c:barChart>
      <c:catAx>
        <c:axId val="2124587368"/>
        <c:scaling>
          <c:orientation val="minMax"/>
        </c:scaling>
        <c:delete val="0"/>
        <c:axPos val="b"/>
        <c:majorTickMark val="out"/>
        <c:minorTickMark val="none"/>
        <c:tickLblPos val="nextTo"/>
        <c:crossAx val="2124584312"/>
        <c:crosses val="autoZero"/>
        <c:auto val="1"/>
        <c:lblAlgn val="ctr"/>
        <c:lblOffset val="100"/>
        <c:noMultiLvlLbl val="0"/>
      </c:catAx>
      <c:valAx>
        <c:axId val="2124584312"/>
        <c:scaling>
          <c:orientation val="minMax"/>
          <c:max val="5.0"/>
        </c:scaling>
        <c:delete val="0"/>
        <c:axPos val="l"/>
        <c:majorGridlines/>
        <c:numFmt formatCode="General" sourceLinked="1"/>
        <c:majorTickMark val="out"/>
        <c:minorTickMark val="none"/>
        <c:tickLblPos val="nextTo"/>
        <c:crossAx val="2124587368"/>
        <c:crosses val="autoZero"/>
        <c:crossBetween val="between"/>
        <c:majorUnit val="1.0"/>
      </c:valAx>
    </c:plotArea>
    <c:plotVisOnly val="1"/>
    <c:dispBlanksAs val="gap"/>
    <c:showDLblsOverMax val="0"/>
  </c:chart>
  <c:printSettings>
    <c:headerFooter/>
    <c:pageMargins b="1.0" l="0.75" r="0.75" t="1.0"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overlay val="0"/>
    </c:title>
    <c:autoTitleDeleted val="0"/>
    <c:plotArea>
      <c:layout/>
      <c:radarChart>
        <c:radarStyle val="filled"/>
        <c:varyColors val="0"/>
        <c:ser>
          <c:idx val="0"/>
          <c:order val="0"/>
          <c:tx>
            <c:strRef>
              <c:f>'Données test'!$C$74:$C$132</c:f>
              <c:strCache>
                <c:ptCount val="1"/>
                <c:pt idx="0">
                  <c:v>ENDURANCE</c:v>
                </c:pt>
              </c:strCache>
            </c:strRef>
          </c:tx>
          <c:cat>
            <c:strRef>
              <c:f>'Données test'!$N$125:$N$129</c:f>
              <c:strCache>
                <c:ptCount val="5"/>
                <c:pt idx="0">
                  <c:v>Cooper</c:v>
                </c:pt>
                <c:pt idx="1">
                  <c:v>20'</c:v>
                </c:pt>
                <c:pt idx="2">
                  <c:v>Killy</c:v>
                </c:pt>
                <c:pt idx="3">
                  <c:v>Shirado</c:v>
                </c:pt>
                <c:pt idx="4">
                  <c:v>Sorensen</c:v>
                </c:pt>
              </c:strCache>
            </c:strRef>
          </c:cat>
          <c:val>
            <c:numRef>
              <c:f>'Données test'!$P$125:$P$129</c:f>
              <c:numCache>
                <c:formatCode>General</c:formatCode>
                <c:ptCount val="5"/>
                <c:pt idx="0">
                  <c:v>5.0</c:v>
                </c:pt>
                <c:pt idx="1">
                  <c:v>0.0</c:v>
                </c:pt>
                <c:pt idx="2">
                  <c:v>5.0</c:v>
                </c:pt>
                <c:pt idx="3">
                  <c:v>5.0</c:v>
                </c:pt>
                <c:pt idx="4">
                  <c:v>5.0</c:v>
                </c:pt>
              </c:numCache>
            </c:numRef>
          </c:val>
        </c:ser>
        <c:dLbls>
          <c:showLegendKey val="0"/>
          <c:showVal val="0"/>
          <c:showCatName val="0"/>
          <c:showSerName val="0"/>
          <c:showPercent val="0"/>
          <c:showBubbleSize val="0"/>
        </c:dLbls>
        <c:axId val="2124559160"/>
        <c:axId val="2124556040"/>
      </c:radarChart>
      <c:catAx>
        <c:axId val="2124559160"/>
        <c:scaling>
          <c:orientation val="minMax"/>
        </c:scaling>
        <c:delete val="0"/>
        <c:axPos val="b"/>
        <c:majorGridlines/>
        <c:majorTickMark val="out"/>
        <c:minorTickMark val="none"/>
        <c:tickLblPos val="nextTo"/>
        <c:crossAx val="2124556040"/>
        <c:crosses val="autoZero"/>
        <c:auto val="1"/>
        <c:lblAlgn val="ctr"/>
        <c:lblOffset val="100"/>
        <c:noMultiLvlLbl val="0"/>
      </c:catAx>
      <c:valAx>
        <c:axId val="2124556040"/>
        <c:scaling>
          <c:orientation val="minMax"/>
        </c:scaling>
        <c:delete val="0"/>
        <c:axPos val="l"/>
        <c:majorGridlines/>
        <c:numFmt formatCode="General" sourceLinked="1"/>
        <c:majorTickMark val="cross"/>
        <c:minorTickMark val="none"/>
        <c:tickLblPos val="nextTo"/>
        <c:crossAx val="2124559160"/>
        <c:crosses val="autoZero"/>
        <c:crossBetween val="between"/>
      </c:valAx>
    </c:plotArea>
    <c:plotVisOnly val="1"/>
    <c:dispBlanksAs val="gap"/>
    <c:showDLblsOverMax val="0"/>
  </c:chart>
  <c:printSettings>
    <c:headerFooter/>
    <c:pageMargins b="1.0" l="0.75" r="0.75" t="1.0"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view3D>
      <c:rotX val="15"/>
      <c:rotY val="20"/>
      <c:rAngAx val="0"/>
      <c:perspective val="30"/>
    </c:view3D>
    <c:floor>
      <c:thickness val="0"/>
    </c:floor>
    <c:sideWall>
      <c:thickness val="0"/>
    </c:sideWall>
    <c:backWall>
      <c:thickness val="0"/>
    </c:backWall>
    <c:plotArea>
      <c:layout/>
      <c:bar3DChart>
        <c:barDir val="col"/>
        <c:grouping val="stacked"/>
        <c:varyColors val="0"/>
        <c:ser>
          <c:idx val="0"/>
          <c:order val="0"/>
          <c:tx>
            <c:strRef>
              <c:f>'Données test'!$N$185</c:f>
              <c:strCache>
                <c:ptCount val="1"/>
                <c:pt idx="0">
                  <c:v>Proprio</c:v>
                </c:pt>
              </c:strCache>
            </c:strRef>
          </c:tx>
          <c:invertIfNegative val="0"/>
          <c:cat>
            <c:strRef>
              <c:f>'Données test'!$N$179:$N$182</c:f>
              <c:strCache>
                <c:ptCount val="4"/>
                <c:pt idx="0">
                  <c:v>Proprio O D</c:v>
                </c:pt>
                <c:pt idx="1">
                  <c:v>Proprio O G</c:v>
                </c:pt>
                <c:pt idx="2">
                  <c:v>Proprio F D</c:v>
                </c:pt>
                <c:pt idx="3">
                  <c:v>Proprio F G</c:v>
                </c:pt>
              </c:strCache>
            </c:strRef>
          </c:cat>
          <c:val>
            <c:numRef>
              <c:f>'Données test'!$P$179:$P$182</c:f>
              <c:numCache>
                <c:formatCode>General</c:formatCode>
                <c:ptCount val="4"/>
                <c:pt idx="0">
                  <c:v>4.0</c:v>
                </c:pt>
                <c:pt idx="1">
                  <c:v>3.0</c:v>
                </c:pt>
                <c:pt idx="2">
                  <c:v>4.0</c:v>
                </c:pt>
                <c:pt idx="3">
                  <c:v>3.0</c:v>
                </c:pt>
              </c:numCache>
            </c:numRef>
          </c:val>
        </c:ser>
        <c:dLbls>
          <c:showLegendKey val="0"/>
          <c:showVal val="0"/>
          <c:showCatName val="0"/>
          <c:showSerName val="0"/>
          <c:showPercent val="0"/>
          <c:showBubbleSize val="0"/>
        </c:dLbls>
        <c:gapWidth val="150"/>
        <c:shape val="cylinder"/>
        <c:axId val="2124530040"/>
        <c:axId val="2124526920"/>
        <c:axId val="0"/>
      </c:bar3DChart>
      <c:catAx>
        <c:axId val="2124530040"/>
        <c:scaling>
          <c:orientation val="minMax"/>
        </c:scaling>
        <c:delete val="0"/>
        <c:axPos val="b"/>
        <c:majorTickMark val="out"/>
        <c:minorTickMark val="none"/>
        <c:tickLblPos val="nextTo"/>
        <c:crossAx val="2124526920"/>
        <c:crosses val="autoZero"/>
        <c:auto val="1"/>
        <c:lblAlgn val="ctr"/>
        <c:lblOffset val="100"/>
        <c:noMultiLvlLbl val="0"/>
      </c:catAx>
      <c:valAx>
        <c:axId val="2124526920"/>
        <c:scaling>
          <c:orientation val="minMax"/>
          <c:max val="5.0"/>
        </c:scaling>
        <c:delete val="0"/>
        <c:axPos val="l"/>
        <c:majorGridlines/>
        <c:numFmt formatCode="General" sourceLinked="1"/>
        <c:majorTickMark val="out"/>
        <c:minorTickMark val="none"/>
        <c:tickLblPos val="nextTo"/>
        <c:crossAx val="2124530040"/>
        <c:crosses val="autoZero"/>
        <c:crossBetween val="between"/>
      </c:valAx>
    </c:plotArea>
    <c:legend>
      <c:legendPos val="r"/>
      <c:overlay val="0"/>
    </c:legend>
    <c:plotVisOnly val="1"/>
    <c:dispBlanksAs val="gap"/>
    <c:showDLblsOverMax val="0"/>
  </c:chart>
  <c:printSettings>
    <c:headerFooter/>
    <c:pageMargins b="1.0" l="0.75" r="0.75" t="1.0"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view3D>
      <c:rotX val="15"/>
      <c:rotY val="20"/>
      <c:rAngAx val="0"/>
      <c:perspective val="30"/>
    </c:view3D>
    <c:floor>
      <c:thickness val="0"/>
    </c:floor>
    <c:sideWall>
      <c:thickness val="0"/>
    </c:sideWall>
    <c:backWall>
      <c:thickness val="0"/>
    </c:backWall>
    <c:plotArea>
      <c:layout/>
      <c:bar3DChart>
        <c:barDir val="col"/>
        <c:grouping val="stacked"/>
        <c:varyColors val="0"/>
        <c:ser>
          <c:idx val="0"/>
          <c:order val="0"/>
          <c:tx>
            <c:strRef>
              <c:f>'Données test'!$N$185</c:f>
              <c:strCache>
                <c:ptCount val="1"/>
                <c:pt idx="0">
                  <c:v>Proprio</c:v>
                </c:pt>
              </c:strCache>
            </c:strRef>
          </c:tx>
          <c:invertIfNegative val="0"/>
          <c:cat>
            <c:strRef>
              <c:f>'Données test'!$N$183:$N$184</c:f>
              <c:strCache>
                <c:ptCount val="2"/>
                <c:pt idx="0">
                  <c:v>Jambe G</c:v>
                </c:pt>
                <c:pt idx="1">
                  <c:v>Jambe D</c:v>
                </c:pt>
              </c:strCache>
            </c:strRef>
          </c:cat>
          <c:val>
            <c:numRef>
              <c:f>'Données test'!$P$183:$P$184</c:f>
              <c:numCache>
                <c:formatCode>General</c:formatCode>
                <c:ptCount val="2"/>
                <c:pt idx="0">
                  <c:v>6.0</c:v>
                </c:pt>
                <c:pt idx="1">
                  <c:v>8.0</c:v>
                </c:pt>
              </c:numCache>
            </c:numRef>
          </c:val>
        </c:ser>
        <c:dLbls>
          <c:showLegendKey val="0"/>
          <c:showVal val="0"/>
          <c:showCatName val="0"/>
          <c:showSerName val="0"/>
          <c:showPercent val="0"/>
          <c:showBubbleSize val="0"/>
        </c:dLbls>
        <c:gapWidth val="150"/>
        <c:shape val="cylinder"/>
        <c:axId val="2125587576"/>
        <c:axId val="2125584520"/>
        <c:axId val="0"/>
      </c:bar3DChart>
      <c:catAx>
        <c:axId val="2125587576"/>
        <c:scaling>
          <c:orientation val="minMax"/>
        </c:scaling>
        <c:delete val="0"/>
        <c:axPos val="b"/>
        <c:majorTickMark val="out"/>
        <c:minorTickMark val="none"/>
        <c:tickLblPos val="nextTo"/>
        <c:crossAx val="2125584520"/>
        <c:crosses val="autoZero"/>
        <c:auto val="1"/>
        <c:lblAlgn val="ctr"/>
        <c:lblOffset val="100"/>
        <c:noMultiLvlLbl val="0"/>
      </c:catAx>
      <c:valAx>
        <c:axId val="2125584520"/>
        <c:scaling>
          <c:orientation val="minMax"/>
          <c:max val="10.0"/>
        </c:scaling>
        <c:delete val="0"/>
        <c:axPos val="l"/>
        <c:majorGridlines/>
        <c:numFmt formatCode="General" sourceLinked="1"/>
        <c:majorTickMark val="out"/>
        <c:minorTickMark val="none"/>
        <c:tickLblPos val="nextTo"/>
        <c:crossAx val="2125587576"/>
        <c:crosses val="autoZero"/>
        <c:crossBetween val="between"/>
      </c:valAx>
    </c:plotArea>
    <c:legend>
      <c:legendPos val="r"/>
      <c:overlay val="0"/>
    </c:legend>
    <c:plotVisOnly val="1"/>
    <c:dispBlanksAs val="gap"/>
    <c:showDLblsOverMax val="0"/>
  </c:chart>
  <c:printSettings>
    <c:headerFooter/>
    <c:pageMargins b="1.0" l="0.75" r="0.75" t="1.0"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overlay val="0"/>
    </c:title>
    <c:autoTitleDeleted val="0"/>
    <c:plotArea>
      <c:layout/>
      <c:radarChart>
        <c:radarStyle val="filled"/>
        <c:varyColors val="0"/>
        <c:ser>
          <c:idx val="0"/>
          <c:order val="0"/>
          <c:tx>
            <c:strRef>
              <c:f>'Données test'!$C$134:$C$193</c:f>
              <c:strCache>
                <c:ptCount val="1"/>
                <c:pt idx="0">
                  <c:v>EQUILIBRE</c:v>
                </c:pt>
              </c:strCache>
            </c:strRef>
          </c:tx>
          <c:cat>
            <c:strRef>
              <c:f>'Données test'!$N$185:$N$188</c:f>
              <c:strCache>
                <c:ptCount val="4"/>
                <c:pt idx="0">
                  <c:v>Proprio</c:v>
                </c:pt>
                <c:pt idx="1">
                  <c:v>Swiss assis</c:v>
                </c:pt>
                <c:pt idx="2">
                  <c:v>Swiss genoux</c:v>
                </c:pt>
                <c:pt idx="3">
                  <c:v>Swiss gainage</c:v>
                </c:pt>
              </c:strCache>
            </c:strRef>
          </c:cat>
          <c:val>
            <c:numRef>
              <c:f>'Données test'!$P$185:$P$188</c:f>
              <c:numCache>
                <c:formatCode>General</c:formatCode>
                <c:ptCount val="4"/>
                <c:pt idx="0">
                  <c:v>3.5</c:v>
                </c:pt>
                <c:pt idx="1">
                  <c:v>1.0</c:v>
                </c:pt>
                <c:pt idx="2">
                  <c:v>1.0</c:v>
                </c:pt>
                <c:pt idx="3">
                  <c:v>5.0</c:v>
                </c:pt>
              </c:numCache>
            </c:numRef>
          </c:val>
        </c:ser>
        <c:dLbls>
          <c:showLegendKey val="0"/>
          <c:showVal val="0"/>
          <c:showCatName val="0"/>
          <c:showSerName val="0"/>
          <c:showPercent val="0"/>
          <c:showBubbleSize val="0"/>
        </c:dLbls>
        <c:axId val="2125561192"/>
        <c:axId val="2125558072"/>
      </c:radarChart>
      <c:catAx>
        <c:axId val="2125561192"/>
        <c:scaling>
          <c:orientation val="minMax"/>
        </c:scaling>
        <c:delete val="0"/>
        <c:axPos val="b"/>
        <c:majorGridlines/>
        <c:majorTickMark val="out"/>
        <c:minorTickMark val="none"/>
        <c:tickLblPos val="nextTo"/>
        <c:crossAx val="2125558072"/>
        <c:crosses val="autoZero"/>
        <c:auto val="1"/>
        <c:lblAlgn val="ctr"/>
        <c:lblOffset val="100"/>
        <c:noMultiLvlLbl val="0"/>
      </c:catAx>
      <c:valAx>
        <c:axId val="2125558072"/>
        <c:scaling>
          <c:orientation val="minMax"/>
        </c:scaling>
        <c:delete val="0"/>
        <c:axPos val="l"/>
        <c:majorGridlines/>
        <c:numFmt formatCode="General" sourceLinked="1"/>
        <c:majorTickMark val="cross"/>
        <c:minorTickMark val="none"/>
        <c:tickLblPos val="nextTo"/>
        <c:crossAx val="2125561192"/>
        <c:crosses val="autoZero"/>
        <c:crossBetween val="between"/>
      </c:valAx>
    </c:plotArea>
    <c:plotVisOnly val="1"/>
    <c:dispBlanksAs val="gap"/>
    <c:showDLblsOverMax val="0"/>
  </c:chart>
  <c:printSettings>
    <c:headerFooter/>
    <c:pageMargins b="1.0" l="0.75" r="0.75" t="1.0" header="0.5" footer="0.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view3D>
      <c:rotX val="15"/>
      <c:rotY val="20"/>
      <c:rAngAx val="0"/>
      <c:perspective val="30"/>
    </c:view3D>
    <c:floor>
      <c:thickness val="0"/>
    </c:floor>
    <c:sideWall>
      <c:thickness val="0"/>
    </c:sideWall>
    <c:backWall>
      <c:thickness val="0"/>
    </c:backWall>
    <c:plotArea>
      <c:layout/>
      <c:bar3DChart>
        <c:barDir val="col"/>
        <c:grouping val="stacked"/>
        <c:varyColors val="0"/>
        <c:ser>
          <c:idx val="0"/>
          <c:order val="0"/>
          <c:tx>
            <c:v>Swiss</c:v>
          </c:tx>
          <c:invertIfNegative val="0"/>
          <c:cat>
            <c:strRef>
              <c:f>'Données test'!$N$186:$N$188</c:f>
              <c:strCache>
                <c:ptCount val="3"/>
                <c:pt idx="0">
                  <c:v>Swiss assis</c:v>
                </c:pt>
                <c:pt idx="1">
                  <c:v>Swiss genoux</c:v>
                </c:pt>
                <c:pt idx="2">
                  <c:v>Swiss gainage</c:v>
                </c:pt>
              </c:strCache>
            </c:strRef>
          </c:cat>
          <c:val>
            <c:numRef>
              <c:f>'Données test'!$P$186:$P$188</c:f>
              <c:numCache>
                <c:formatCode>General</c:formatCode>
                <c:ptCount val="3"/>
                <c:pt idx="0">
                  <c:v>1.0</c:v>
                </c:pt>
                <c:pt idx="1">
                  <c:v>1.0</c:v>
                </c:pt>
                <c:pt idx="2">
                  <c:v>5.0</c:v>
                </c:pt>
              </c:numCache>
            </c:numRef>
          </c:val>
        </c:ser>
        <c:dLbls>
          <c:showLegendKey val="0"/>
          <c:showVal val="0"/>
          <c:showCatName val="0"/>
          <c:showSerName val="0"/>
          <c:showPercent val="0"/>
          <c:showBubbleSize val="0"/>
        </c:dLbls>
        <c:gapWidth val="150"/>
        <c:shape val="cylinder"/>
        <c:axId val="2125532552"/>
        <c:axId val="2125529496"/>
        <c:axId val="0"/>
      </c:bar3DChart>
      <c:catAx>
        <c:axId val="2125532552"/>
        <c:scaling>
          <c:orientation val="minMax"/>
        </c:scaling>
        <c:delete val="0"/>
        <c:axPos val="b"/>
        <c:majorTickMark val="out"/>
        <c:minorTickMark val="none"/>
        <c:tickLblPos val="nextTo"/>
        <c:crossAx val="2125529496"/>
        <c:crosses val="autoZero"/>
        <c:auto val="1"/>
        <c:lblAlgn val="ctr"/>
        <c:lblOffset val="100"/>
        <c:noMultiLvlLbl val="0"/>
      </c:catAx>
      <c:valAx>
        <c:axId val="2125529496"/>
        <c:scaling>
          <c:orientation val="minMax"/>
        </c:scaling>
        <c:delete val="0"/>
        <c:axPos val="l"/>
        <c:majorGridlines/>
        <c:numFmt formatCode="General" sourceLinked="1"/>
        <c:majorTickMark val="out"/>
        <c:minorTickMark val="none"/>
        <c:tickLblPos val="nextTo"/>
        <c:crossAx val="2125532552"/>
        <c:crosses val="autoZero"/>
        <c:crossBetween val="between"/>
      </c:valAx>
    </c:plotArea>
    <c:plotVisOnly val="1"/>
    <c:dispBlanksAs val="gap"/>
    <c:showDLblsOverMax val="0"/>
  </c:chart>
  <c:printSettings>
    <c:headerFooter/>
    <c:pageMargins b="1.0" l="0.75" r="0.75" t="1.0"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overlay val="0"/>
    </c:title>
    <c:autoTitleDeleted val="0"/>
    <c:plotArea>
      <c:layout/>
      <c:radarChart>
        <c:radarStyle val="filled"/>
        <c:varyColors val="0"/>
        <c:ser>
          <c:idx val="0"/>
          <c:order val="0"/>
          <c:tx>
            <c:strRef>
              <c:f>'Données test'!$C$195:$C$236</c:f>
              <c:strCache>
                <c:ptCount val="1"/>
                <c:pt idx="0">
                  <c:v>SOUPLESSE</c:v>
                </c:pt>
              </c:strCache>
            </c:strRef>
          </c:tx>
          <c:cat>
            <c:strRef>
              <c:f>'Données test'!$N$241:$N$244</c:f>
              <c:strCache>
                <c:ptCount val="4"/>
                <c:pt idx="0">
                  <c:v>Passive épaule</c:v>
                </c:pt>
                <c:pt idx="1">
                  <c:v>Active épaule</c:v>
                </c:pt>
                <c:pt idx="2">
                  <c:v>S &amp; B</c:v>
                </c:pt>
                <c:pt idx="3">
                  <c:v>Enroulement</c:v>
                </c:pt>
              </c:strCache>
            </c:strRef>
          </c:cat>
          <c:val>
            <c:numRef>
              <c:f>'Données test'!$P$241:$P$244</c:f>
              <c:numCache>
                <c:formatCode>General</c:formatCode>
                <c:ptCount val="4"/>
                <c:pt idx="0">
                  <c:v>3.5</c:v>
                </c:pt>
                <c:pt idx="1">
                  <c:v>5.0</c:v>
                </c:pt>
                <c:pt idx="2">
                  <c:v>4.0</c:v>
                </c:pt>
                <c:pt idx="3">
                  <c:v>5.0</c:v>
                </c:pt>
              </c:numCache>
            </c:numRef>
          </c:val>
        </c:ser>
        <c:dLbls>
          <c:showLegendKey val="0"/>
          <c:showVal val="0"/>
          <c:showCatName val="0"/>
          <c:showSerName val="0"/>
          <c:showPercent val="0"/>
          <c:showBubbleSize val="0"/>
        </c:dLbls>
        <c:axId val="2125506184"/>
        <c:axId val="2125503064"/>
      </c:radarChart>
      <c:catAx>
        <c:axId val="2125506184"/>
        <c:scaling>
          <c:orientation val="minMax"/>
        </c:scaling>
        <c:delete val="0"/>
        <c:axPos val="b"/>
        <c:majorGridlines/>
        <c:majorTickMark val="out"/>
        <c:minorTickMark val="none"/>
        <c:tickLblPos val="nextTo"/>
        <c:crossAx val="2125503064"/>
        <c:crosses val="autoZero"/>
        <c:auto val="1"/>
        <c:lblAlgn val="ctr"/>
        <c:lblOffset val="100"/>
        <c:noMultiLvlLbl val="0"/>
      </c:catAx>
      <c:valAx>
        <c:axId val="2125503064"/>
        <c:scaling>
          <c:orientation val="minMax"/>
        </c:scaling>
        <c:delete val="0"/>
        <c:axPos val="l"/>
        <c:majorGridlines/>
        <c:numFmt formatCode="General" sourceLinked="1"/>
        <c:majorTickMark val="cross"/>
        <c:minorTickMark val="none"/>
        <c:tickLblPos val="nextTo"/>
        <c:crossAx val="2125506184"/>
        <c:crosses val="autoZero"/>
        <c:crossBetween val="between"/>
      </c:valAx>
    </c:plotArea>
    <c:plotVisOnly val="1"/>
    <c:dispBlanksAs val="gap"/>
    <c:showDLblsOverMax val="0"/>
  </c:chart>
  <c:printSettings>
    <c:headerFooter/>
    <c:pageMargins b="1.0" l="0.75" r="0.75" t="1.0"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view3D>
      <c:rotX val="15"/>
      <c:rotY val="20"/>
      <c:rAngAx val="0"/>
      <c:perspective val="30"/>
    </c:view3D>
    <c:floor>
      <c:thickness val="0"/>
    </c:floor>
    <c:sideWall>
      <c:thickness val="0"/>
    </c:sideWall>
    <c:backWall>
      <c:thickness val="0"/>
    </c:backWall>
    <c:plotArea>
      <c:layout>
        <c:manualLayout>
          <c:layoutTarget val="inner"/>
          <c:xMode val="edge"/>
          <c:yMode val="edge"/>
          <c:x val="0.0733681102362205"/>
          <c:y val="0.0601851851851852"/>
          <c:w val="0.681677165354331"/>
          <c:h val="0.822469378827647"/>
        </c:manualLayout>
      </c:layout>
      <c:bar3DChart>
        <c:barDir val="col"/>
        <c:grouping val="stacked"/>
        <c:varyColors val="0"/>
        <c:ser>
          <c:idx val="0"/>
          <c:order val="0"/>
          <c:tx>
            <c:strRef>
              <c:f>'Données test'!$E$195:$J$195</c:f>
              <c:strCache>
                <c:ptCount val="1"/>
                <c:pt idx="0">
                  <c:v>FLEXIBILITE PASSIVE DES EPAULES</c:v>
                </c:pt>
              </c:strCache>
            </c:strRef>
          </c:tx>
          <c:invertIfNegative val="0"/>
          <c:cat>
            <c:strRef>
              <c:f>'Données test'!$N$239:$N$240</c:f>
              <c:strCache>
                <c:ptCount val="2"/>
                <c:pt idx="0">
                  <c:v>Passive EG</c:v>
                </c:pt>
                <c:pt idx="1">
                  <c:v>Passive ED</c:v>
                </c:pt>
              </c:strCache>
            </c:strRef>
          </c:cat>
          <c:val>
            <c:numRef>
              <c:f>'Données test'!$P$239:$P$240</c:f>
              <c:numCache>
                <c:formatCode>General</c:formatCode>
                <c:ptCount val="2"/>
                <c:pt idx="0">
                  <c:v>4.0</c:v>
                </c:pt>
                <c:pt idx="1">
                  <c:v>3.0</c:v>
                </c:pt>
              </c:numCache>
            </c:numRef>
          </c:val>
        </c:ser>
        <c:dLbls>
          <c:showLegendKey val="0"/>
          <c:showVal val="0"/>
          <c:showCatName val="0"/>
          <c:showSerName val="0"/>
          <c:showPercent val="0"/>
          <c:showBubbleSize val="0"/>
        </c:dLbls>
        <c:gapWidth val="150"/>
        <c:shape val="cylinder"/>
        <c:axId val="2125476456"/>
        <c:axId val="2125473400"/>
        <c:axId val="0"/>
      </c:bar3DChart>
      <c:catAx>
        <c:axId val="2125476456"/>
        <c:scaling>
          <c:orientation val="minMax"/>
        </c:scaling>
        <c:delete val="0"/>
        <c:axPos val="b"/>
        <c:majorTickMark val="out"/>
        <c:minorTickMark val="none"/>
        <c:tickLblPos val="nextTo"/>
        <c:crossAx val="2125473400"/>
        <c:crosses val="autoZero"/>
        <c:auto val="1"/>
        <c:lblAlgn val="ctr"/>
        <c:lblOffset val="100"/>
        <c:noMultiLvlLbl val="0"/>
      </c:catAx>
      <c:valAx>
        <c:axId val="2125473400"/>
        <c:scaling>
          <c:orientation val="minMax"/>
          <c:max val="5.0"/>
        </c:scaling>
        <c:delete val="0"/>
        <c:axPos val="l"/>
        <c:majorGridlines/>
        <c:numFmt formatCode="General" sourceLinked="1"/>
        <c:majorTickMark val="out"/>
        <c:minorTickMark val="none"/>
        <c:tickLblPos val="nextTo"/>
        <c:crossAx val="2125476456"/>
        <c:crosses val="autoZero"/>
        <c:crossBetween val="between"/>
      </c:valAx>
    </c:plotArea>
    <c:legend>
      <c:legendPos val="r"/>
      <c:layout>
        <c:manualLayout>
          <c:xMode val="edge"/>
          <c:yMode val="edge"/>
          <c:x val="0.71893416447944"/>
          <c:y val="0.314430956547098"/>
          <c:w val="0.258843613298338"/>
          <c:h val="0.260026975794692"/>
        </c:manualLayout>
      </c:layout>
      <c:overlay val="0"/>
    </c:legend>
    <c:plotVisOnly val="1"/>
    <c:dispBlanksAs val="gap"/>
    <c:showDLblsOverMax val="0"/>
  </c:chart>
  <c:printSettings>
    <c:headerFooter/>
    <c:pageMargins b="1.0" l="0.75" r="0.75" t="1.0"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1"/>
    </mc:Choice>
    <mc:Fallback>
      <c:style val="31"/>
    </mc:Fallback>
  </mc:AlternateContent>
  <c:chart>
    <c:title>
      <c:layout>
        <c:manualLayout>
          <c:xMode val="edge"/>
          <c:yMode val="edge"/>
          <c:x val="0.734773840769904"/>
          <c:y val="0.125"/>
        </c:manualLayout>
      </c:layout>
      <c:overlay val="0"/>
    </c:title>
    <c:autoTitleDeleted val="0"/>
    <c:plotArea>
      <c:layout>
        <c:manualLayout>
          <c:layoutTarget val="inner"/>
          <c:xMode val="edge"/>
          <c:yMode val="edge"/>
          <c:x val="0.143895669291339"/>
          <c:y val="0.125055739000367"/>
          <c:w val="0.434255905511811"/>
          <c:h val="0.747106934213868"/>
        </c:manualLayout>
      </c:layout>
      <c:radarChart>
        <c:radarStyle val="filled"/>
        <c:varyColors val="0"/>
        <c:ser>
          <c:idx val="0"/>
          <c:order val="0"/>
          <c:tx>
            <c:strRef>
              <c:f>'Données test'!$B$251</c:f>
              <c:strCache>
                <c:ptCount val="1"/>
                <c:pt idx="0">
                  <c:v>C. JG</c:v>
                </c:pt>
              </c:strCache>
            </c:strRef>
          </c:tx>
          <c:cat>
            <c:strRef>
              <c:f>'Données test'!$C$247:$G$247</c:f>
              <c:strCache>
                <c:ptCount val="5"/>
                <c:pt idx="0">
                  <c:v>Force</c:v>
                </c:pt>
                <c:pt idx="1">
                  <c:v>Puissance</c:v>
                </c:pt>
                <c:pt idx="2">
                  <c:v>Endurance</c:v>
                </c:pt>
                <c:pt idx="3">
                  <c:v>Equilibre</c:v>
                </c:pt>
                <c:pt idx="4">
                  <c:v>Souplesse</c:v>
                </c:pt>
              </c:strCache>
            </c:strRef>
          </c:cat>
          <c:val>
            <c:numRef>
              <c:f>'Données test'!$C$251:$G$251</c:f>
              <c:numCache>
                <c:formatCode>0.00</c:formatCode>
                <c:ptCount val="5"/>
                <c:pt idx="0">
                  <c:v>4.75</c:v>
                </c:pt>
                <c:pt idx="1">
                  <c:v>2.0</c:v>
                </c:pt>
                <c:pt idx="2">
                  <c:v>3.25</c:v>
                </c:pt>
                <c:pt idx="3">
                  <c:v>2.714285714285714</c:v>
                </c:pt>
                <c:pt idx="4">
                  <c:v>4.8</c:v>
                </c:pt>
              </c:numCache>
            </c:numRef>
          </c:val>
        </c:ser>
        <c:dLbls>
          <c:showLegendKey val="0"/>
          <c:showVal val="0"/>
          <c:showCatName val="0"/>
          <c:showSerName val="0"/>
          <c:showPercent val="0"/>
          <c:showBubbleSize val="0"/>
        </c:dLbls>
        <c:axId val="2124475192"/>
        <c:axId val="2124472040"/>
      </c:radarChart>
      <c:catAx>
        <c:axId val="2124475192"/>
        <c:scaling>
          <c:orientation val="minMax"/>
        </c:scaling>
        <c:delete val="0"/>
        <c:axPos val="b"/>
        <c:majorGridlines/>
        <c:majorTickMark val="out"/>
        <c:minorTickMark val="none"/>
        <c:tickLblPos val="nextTo"/>
        <c:txPr>
          <a:bodyPr/>
          <a:lstStyle/>
          <a:p>
            <a:pPr>
              <a:defRPr sz="1200" b="1"/>
            </a:pPr>
            <a:endParaRPr lang="fr-FR"/>
          </a:p>
        </c:txPr>
        <c:crossAx val="2124472040"/>
        <c:crosses val="autoZero"/>
        <c:auto val="1"/>
        <c:lblAlgn val="ctr"/>
        <c:lblOffset val="100"/>
        <c:noMultiLvlLbl val="0"/>
      </c:catAx>
      <c:valAx>
        <c:axId val="2124472040"/>
        <c:scaling>
          <c:orientation val="minMax"/>
          <c:max val="5.0"/>
        </c:scaling>
        <c:delete val="0"/>
        <c:axPos val="l"/>
        <c:majorGridlines>
          <c:spPr>
            <a:ln w="19050" cmpd="sng">
              <a:solidFill>
                <a:srgbClr val="17375E"/>
              </a:solidFill>
            </a:ln>
          </c:spPr>
        </c:majorGridlines>
        <c:numFmt formatCode="0" sourceLinked="0"/>
        <c:majorTickMark val="cross"/>
        <c:minorTickMark val="none"/>
        <c:tickLblPos val="nextTo"/>
        <c:txPr>
          <a:bodyPr/>
          <a:lstStyle/>
          <a:p>
            <a:pPr>
              <a:defRPr sz="1200" b="1"/>
            </a:pPr>
            <a:endParaRPr lang="fr-FR"/>
          </a:p>
        </c:txPr>
        <c:crossAx val="2124475192"/>
        <c:crosses val="autoZero"/>
        <c:crossBetween val="between"/>
      </c:valAx>
      <c:spPr>
        <a:solidFill>
          <a:srgbClr val="DBEEF4"/>
        </a:solidFill>
      </c:spPr>
    </c:plotArea>
    <c:plotVisOnly val="1"/>
    <c:dispBlanksAs val="gap"/>
    <c:showDLblsOverMax val="0"/>
  </c:chart>
  <c:spPr>
    <a:solidFill>
      <a:schemeClr val="accent5">
        <a:lumMod val="20000"/>
        <a:lumOff val="80000"/>
      </a:schemeClr>
    </a:solidFill>
  </c:spPr>
  <c:printSettings>
    <c:headerFooter/>
    <c:pageMargins b="1.0" l="0.75" r="0.75" t="1.0" header="0.5" footer="0.5"/>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9"/>
    </mc:Choice>
    <mc:Fallback>
      <c:style val="39"/>
    </mc:Fallback>
  </mc:AlternateContent>
  <c:chart>
    <c:title>
      <c:layout>
        <c:manualLayout>
          <c:xMode val="edge"/>
          <c:yMode val="edge"/>
          <c:x val="0.712551618547681"/>
          <c:y val="0.111111111111111"/>
        </c:manualLayout>
      </c:layout>
      <c:overlay val="0"/>
    </c:title>
    <c:autoTitleDeleted val="0"/>
    <c:plotArea>
      <c:layout>
        <c:manualLayout>
          <c:layoutTarget val="inner"/>
          <c:xMode val="edge"/>
          <c:yMode val="edge"/>
          <c:x val="0.195759186351706"/>
          <c:y val="0.0933949402158063"/>
          <c:w val="0.500148293963255"/>
          <c:h val="0.833580489938758"/>
        </c:manualLayout>
      </c:layout>
      <c:radarChart>
        <c:radarStyle val="marker"/>
        <c:varyColors val="0"/>
        <c:ser>
          <c:idx val="0"/>
          <c:order val="0"/>
          <c:tx>
            <c:strRef>
              <c:f>'Données test'!$B$261</c:f>
              <c:strCache>
                <c:ptCount val="1"/>
                <c:pt idx="0">
                  <c:v>La. Aurélien</c:v>
                </c:pt>
              </c:strCache>
            </c:strRef>
          </c:tx>
          <c:spPr>
            <a:ln>
              <a:solidFill>
                <a:schemeClr val="tx2">
                  <a:lumMod val="75000"/>
                </a:schemeClr>
              </a:solidFill>
            </a:ln>
          </c:spPr>
          <c:marker>
            <c:spPr>
              <a:solidFill>
                <a:schemeClr val="tx1"/>
              </a:solidFill>
              <a:ln>
                <a:solidFill>
                  <a:schemeClr val="tx2">
                    <a:lumMod val="75000"/>
                  </a:schemeClr>
                </a:solidFill>
              </a:ln>
            </c:spPr>
          </c:marker>
          <c:cat>
            <c:strRef>
              <c:f>'Données test'!$C$247:$G$247</c:f>
              <c:strCache>
                <c:ptCount val="5"/>
                <c:pt idx="0">
                  <c:v>Force</c:v>
                </c:pt>
                <c:pt idx="1">
                  <c:v>Puissance</c:v>
                </c:pt>
                <c:pt idx="2">
                  <c:v>Endurance</c:v>
                </c:pt>
                <c:pt idx="3">
                  <c:v>Equilibre</c:v>
                </c:pt>
                <c:pt idx="4">
                  <c:v>Souplesse</c:v>
                </c:pt>
              </c:strCache>
            </c:strRef>
          </c:cat>
          <c:val>
            <c:numRef>
              <c:f>'Données test'!$C$261:$G$261</c:f>
              <c:numCache>
                <c:formatCode>0.00</c:formatCode>
                <c:ptCount val="5"/>
                <c:pt idx="0">
                  <c:v>2.0</c:v>
                </c:pt>
                <c:pt idx="1">
                  <c:v>2.0</c:v>
                </c:pt>
                <c:pt idx="2">
                  <c:v>4.0</c:v>
                </c:pt>
                <c:pt idx="3">
                  <c:v>2.857142857142857</c:v>
                </c:pt>
                <c:pt idx="4">
                  <c:v>3.6</c:v>
                </c:pt>
              </c:numCache>
            </c:numRef>
          </c:val>
        </c:ser>
        <c:dLbls>
          <c:showLegendKey val="0"/>
          <c:showVal val="0"/>
          <c:showCatName val="0"/>
          <c:showSerName val="0"/>
          <c:showPercent val="0"/>
          <c:showBubbleSize val="0"/>
        </c:dLbls>
        <c:axId val="2124439768"/>
        <c:axId val="2124435048"/>
      </c:radarChart>
      <c:catAx>
        <c:axId val="2124439768"/>
        <c:scaling>
          <c:orientation val="minMax"/>
        </c:scaling>
        <c:delete val="0"/>
        <c:axPos val="b"/>
        <c:majorGridlines/>
        <c:majorTickMark val="out"/>
        <c:minorTickMark val="none"/>
        <c:tickLblPos val="nextTo"/>
        <c:txPr>
          <a:bodyPr/>
          <a:lstStyle/>
          <a:p>
            <a:pPr>
              <a:defRPr b="1"/>
            </a:pPr>
            <a:endParaRPr lang="fr-FR"/>
          </a:p>
        </c:txPr>
        <c:crossAx val="2124435048"/>
        <c:crosses val="autoZero"/>
        <c:auto val="1"/>
        <c:lblAlgn val="ctr"/>
        <c:lblOffset val="100"/>
        <c:noMultiLvlLbl val="0"/>
      </c:catAx>
      <c:valAx>
        <c:axId val="2124435048"/>
        <c:scaling>
          <c:orientation val="minMax"/>
          <c:max val="5.0"/>
        </c:scaling>
        <c:delete val="0"/>
        <c:axPos val="l"/>
        <c:majorGridlines>
          <c:spPr>
            <a:ln>
              <a:solidFill>
                <a:srgbClr val="1F497D"/>
              </a:solidFill>
            </a:ln>
          </c:spPr>
        </c:majorGridlines>
        <c:numFmt formatCode="0" sourceLinked="0"/>
        <c:majorTickMark val="cross"/>
        <c:minorTickMark val="none"/>
        <c:tickLblPos val="nextTo"/>
        <c:txPr>
          <a:bodyPr/>
          <a:lstStyle/>
          <a:p>
            <a:pPr>
              <a:defRPr b="1"/>
            </a:pPr>
            <a:endParaRPr lang="fr-FR"/>
          </a:p>
        </c:txPr>
        <c:crossAx val="2124439768"/>
        <c:crosses val="autoZero"/>
        <c:crossBetween val="between"/>
      </c:valAx>
      <c:spPr>
        <a:solidFill>
          <a:srgbClr val="93CDDD"/>
        </a:solidFill>
      </c:spPr>
    </c:plotArea>
    <c:plotVisOnly val="1"/>
    <c:dispBlanksAs val="gap"/>
    <c:showDLblsOverMax val="0"/>
  </c:chart>
  <c:spPr>
    <a:solidFill>
      <a:schemeClr val="accent5">
        <a:lumMod val="60000"/>
        <a:lumOff val="40000"/>
      </a:schemeClr>
    </a:solidFill>
  </c:spPr>
  <c:printSettings>
    <c:headerFooter/>
    <c:pageMargins b="1.0" l="0.75" r="0.75" t="1.0"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1"/>
    </mc:Choice>
    <mc:Fallback>
      <c:style val="31"/>
    </mc:Fallback>
  </mc:AlternateContent>
  <c:chart>
    <c:title>
      <c:layout>
        <c:manualLayout>
          <c:xMode val="edge"/>
          <c:yMode val="edge"/>
          <c:x val="0.734773840769904"/>
          <c:y val="0.125"/>
        </c:manualLayout>
      </c:layout>
      <c:overlay val="0"/>
    </c:title>
    <c:autoTitleDeleted val="0"/>
    <c:plotArea>
      <c:layout>
        <c:manualLayout>
          <c:layoutTarget val="inner"/>
          <c:xMode val="edge"/>
          <c:yMode val="edge"/>
          <c:x val="0.143895669291339"/>
          <c:y val="0.125055739000367"/>
          <c:w val="0.434255905511811"/>
          <c:h val="0.747106934213868"/>
        </c:manualLayout>
      </c:layout>
      <c:radarChart>
        <c:radarStyle val="filled"/>
        <c:varyColors val="0"/>
        <c:ser>
          <c:idx val="0"/>
          <c:order val="0"/>
          <c:tx>
            <c:strRef>
              <c:f>'Données test'!$B$253</c:f>
              <c:strCache>
                <c:ptCount val="1"/>
                <c:pt idx="0">
                  <c:v>D. Clément</c:v>
                </c:pt>
              </c:strCache>
            </c:strRef>
          </c:tx>
          <c:cat>
            <c:strRef>
              <c:f>'Données test'!$C$247:$G$247</c:f>
              <c:strCache>
                <c:ptCount val="5"/>
                <c:pt idx="0">
                  <c:v>Force</c:v>
                </c:pt>
                <c:pt idx="1">
                  <c:v>Puissance</c:v>
                </c:pt>
                <c:pt idx="2">
                  <c:v>Endurance</c:v>
                </c:pt>
                <c:pt idx="3">
                  <c:v>Equilibre</c:v>
                </c:pt>
                <c:pt idx="4">
                  <c:v>Souplesse</c:v>
                </c:pt>
              </c:strCache>
            </c:strRef>
          </c:cat>
          <c:val>
            <c:numRef>
              <c:f>'Données test'!$C$253:$G$253</c:f>
              <c:numCache>
                <c:formatCode>0.00</c:formatCode>
                <c:ptCount val="5"/>
                <c:pt idx="0">
                  <c:v>2.25</c:v>
                </c:pt>
                <c:pt idx="1">
                  <c:v>1.5</c:v>
                </c:pt>
                <c:pt idx="2">
                  <c:v>3.5</c:v>
                </c:pt>
                <c:pt idx="3">
                  <c:v>2.571428571428572</c:v>
                </c:pt>
                <c:pt idx="4">
                  <c:v>3.8</c:v>
                </c:pt>
              </c:numCache>
            </c:numRef>
          </c:val>
        </c:ser>
        <c:dLbls>
          <c:showLegendKey val="0"/>
          <c:showVal val="0"/>
          <c:showCatName val="0"/>
          <c:showSerName val="0"/>
          <c:showPercent val="0"/>
          <c:showBubbleSize val="0"/>
        </c:dLbls>
        <c:axId val="2126987752"/>
        <c:axId val="2126990728"/>
      </c:radarChart>
      <c:catAx>
        <c:axId val="2126987752"/>
        <c:scaling>
          <c:orientation val="minMax"/>
        </c:scaling>
        <c:delete val="0"/>
        <c:axPos val="b"/>
        <c:majorGridlines/>
        <c:majorTickMark val="out"/>
        <c:minorTickMark val="none"/>
        <c:tickLblPos val="nextTo"/>
        <c:txPr>
          <a:bodyPr/>
          <a:lstStyle/>
          <a:p>
            <a:pPr>
              <a:defRPr sz="1200" b="1"/>
            </a:pPr>
            <a:endParaRPr lang="fr-FR"/>
          </a:p>
        </c:txPr>
        <c:crossAx val="2126990728"/>
        <c:crosses val="autoZero"/>
        <c:auto val="1"/>
        <c:lblAlgn val="ctr"/>
        <c:lblOffset val="100"/>
        <c:noMultiLvlLbl val="0"/>
      </c:catAx>
      <c:valAx>
        <c:axId val="2126990728"/>
        <c:scaling>
          <c:orientation val="minMax"/>
          <c:max val="5.0"/>
        </c:scaling>
        <c:delete val="0"/>
        <c:axPos val="l"/>
        <c:majorGridlines>
          <c:spPr>
            <a:ln w="19050" cmpd="sng">
              <a:solidFill>
                <a:srgbClr val="17375E"/>
              </a:solidFill>
            </a:ln>
          </c:spPr>
        </c:majorGridlines>
        <c:numFmt formatCode="0" sourceLinked="0"/>
        <c:majorTickMark val="cross"/>
        <c:minorTickMark val="none"/>
        <c:tickLblPos val="nextTo"/>
        <c:txPr>
          <a:bodyPr/>
          <a:lstStyle/>
          <a:p>
            <a:pPr>
              <a:defRPr sz="1200" b="1"/>
            </a:pPr>
            <a:endParaRPr lang="fr-FR"/>
          </a:p>
        </c:txPr>
        <c:crossAx val="2126987752"/>
        <c:crosses val="autoZero"/>
        <c:crossBetween val="between"/>
      </c:valAx>
      <c:spPr>
        <a:solidFill>
          <a:srgbClr val="DBEEF4"/>
        </a:solidFill>
      </c:spPr>
    </c:plotArea>
    <c:plotVisOnly val="1"/>
    <c:dispBlanksAs val="gap"/>
    <c:showDLblsOverMax val="0"/>
  </c:chart>
  <c:spPr>
    <a:solidFill>
      <a:schemeClr val="accent5">
        <a:lumMod val="20000"/>
        <a:lumOff val="80000"/>
      </a:schemeClr>
    </a:solidFill>
  </c:spPr>
  <c:printSettings>
    <c:headerFooter/>
    <c:pageMargins b="1.0" l="0.75" r="0.75" t="1.0" header="0.5" footer="0.5"/>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9"/>
    </mc:Choice>
    <mc:Fallback>
      <c:style val="39"/>
    </mc:Fallback>
  </mc:AlternateContent>
  <c:chart>
    <c:title>
      <c:layout>
        <c:manualLayout>
          <c:xMode val="edge"/>
          <c:yMode val="edge"/>
          <c:x val="0.712551618547681"/>
          <c:y val="0.111111111111111"/>
        </c:manualLayout>
      </c:layout>
      <c:overlay val="0"/>
    </c:title>
    <c:autoTitleDeleted val="0"/>
    <c:plotArea>
      <c:layout>
        <c:manualLayout>
          <c:layoutTarget val="inner"/>
          <c:xMode val="edge"/>
          <c:yMode val="edge"/>
          <c:x val="0.195759186351706"/>
          <c:y val="0.0933949402158063"/>
          <c:w val="0.500148293963255"/>
          <c:h val="0.833580489938758"/>
        </c:manualLayout>
      </c:layout>
      <c:radarChart>
        <c:radarStyle val="marker"/>
        <c:varyColors val="0"/>
        <c:ser>
          <c:idx val="0"/>
          <c:order val="0"/>
          <c:tx>
            <c:strRef>
              <c:f>'Données test'!$B$261</c:f>
              <c:strCache>
                <c:ptCount val="1"/>
                <c:pt idx="0">
                  <c:v>La. Aurélien</c:v>
                </c:pt>
              </c:strCache>
            </c:strRef>
          </c:tx>
          <c:spPr>
            <a:ln>
              <a:solidFill>
                <a:schemeClr val="tx2">
                  <a:lumMod val="75000"/>
                </a:schemeClr>
              </a:solidFill>
            </a:ln>
          </c:spPr>
          <c:marker>
            <c:spPr>
              <a:solidFill>
                <a:schemeClr val="tx1"/>
              </a:solidFill>
              <a:ln>
                <a:solidFill>
                  <a:schemeClr val="tx2">
                    <a:lumMod val="75000"/>
                  </a:schemeClr>
                </a:solidFill>
              </a:ln>
            </c:spPr>
          </c:marker>
          <c:cat>
            <c:strRef>
              <c:f>'Données test'!$C$247:$G$247</c:f>
              <c:strCache>
                <c:ptCount val="5"/>
                <c:pt idx="0">
                  <c:v>Force</c:v>
                </c:pt>
                <c:pt idx="1">
                  <c:v>Puissance</c:v>
                </c:pt>
                <c:pt idx="2">
                  <c:v>Endurance</c:v>
                </c:pt>
                <c:pt idx="3">
                  <c:v>Equilibre</c:v>
                </c:pt>
                <c:pt idx="4">
                  <c:v>Souplesse</c:v>
                </c:pt>
              </c:strCache>
            </c:strRef>
          </c:cat>
          <c:val>
            <c:numRef>
              <c:f>'Données test'!$C$261:$G$261</c:f>
              <c:numCache>
                <c:formatCode>0.00</c:formatCode>
                <c:ptCount val="5"/>
                <c:pt idx="0">
                  <c:v>2.0</c:v>
                </c:pt>
                <c:pt idx="1">
                  <c:v>2.0</c:v>
                </c:pt>
                <c:pt idx="2">
                  <c:v>4.0</c:v>
                </c:pt>
                <c:pt idx="3">
                  <c:v>2.857142857142857</c:v>
                </c:pt>
                <c:pt idx="4">
                  <c:v>3.6</c:v>
                </c:pt>
              </c:numCache>
            </c:numRef>
          </c:val>
        </c:ser>
        <c:dLbls>
          <c:showLegendKey val="0"/>
          <c:showVal val="0"/>
          <c:showCatName val="0"/>
          <c:showSerName val="0"/>
          <c:showPercent val="0"/>
          <c:showBubbleSize val="0"/>
        </c:dLbls>
        <c:axId val="2127017080"/>
        <c:axId val="2127021912"/>
      </c:radarChart>
      <c:catAx>
        <c:axId val="2127017080"/>
        <c:scaling>
          <c:orientation val="minMax"/>
        </c:scaling>
        <c:delete val="0"/>
        <c:axPos val="b"/>
        <c:majorGridlines/>
        <c:majorTickMark val="out"/>
        <c:minorTickMark val="none"/>
        <c:tickLblPos val="nextTo"/>
        <c:txPr>
          <a:bodyPr/>
          <a:lstStyle/>
          <a:p>
            <a:pPr>
              <a:defRPr b="1"/>
            </a:pPr>
            <a:endParaRPr lang="fr-FR"/>
          </a:p>
        </c:txPr>
        <c:crossAx val="2127021912"/>
        <c:crosses val="autoZero"/>
        <c:auto val="1"/>
        <c:lblAlgn val="ctr"/>
        <c:lblOffset val="100"/>
        <c:noMultiLvlLbl val="0"/>
      </c:catAx>
      <c:valAx>
        <c:axId val="2127021912"/>
        <c:scaling>
          <c:orientation val="minMax"/>
          <c:max val="5.0"/>
        </c:scaling>
        <c:delete val="0"/>
        <c:axPos val="l"/>
        <c:majorGridlines>
          <c:spPr>
            <a:ln>
              <a:solidFill>
                <a:srgbClr val="1F497D"/>
              </a:solidFill>
            </a:ln>
          </c:spPr>
        </c:majorGridlines>
        <c:numFmt formatCode="0" sourceLinked="0"/>
        <c:majorTickMark val="cross"/>
        <c:minorTickMark val="none"/>
        <c:tickLblPos val="nextTo"/>
        <c:txPr>
          <a:bodyPr/>
          <a:lstStyle/>
          <a:p>
            <a:pPr>
              <a:defRPr b="1"/>
            </a:pPr>
            <a:endParaRPr lang="fr-FR"/>
          </a:p>
        </c:txPr>
        <c:crossAx val="2127017080"/>
        <c:crosses val="autoZero"/>
        <c:crossBetween val="between"/>
      </c:valAx>
      <c:spPr>
        <a:solidFill>
          <a:srgbClr val="93CDDD"/>
        </a:solidFill>
      </c:spPr>
    </c:plotArea>
    <c:plotVisOnly val="1"/>
    <c:dispBlanksAs val="gap"/>
    <c:showDLblsOverMax val="0"/>
  </c:chart>
  <c:spPr>
    <a:solidFill>
      <a:schemeClr val="accent5">
        <a:lumMod val="60000"/>
        <a:lumOff val="40000"/>
      </a:schemeClr>
    </a:solidFill>
  </c:spPr>
  <c:printSettings>
    <c:headerFooter/>
    <c:pageMargins b="1.0" l="0.75" r="0.75" t="1.0" header="0.5" footer="0.5"/>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0"/>
    </mc:Choice>
    <mc:Fallback>
      <c:style val="30"/>
    </mc:Fallback>
  </mc:AlternateContent>
  <c:chart>
    <c:title>
      <c:layout>
        <c:manualLayout>
          <c:xMode val="edge"/>
          <c:yMode val="edge"/>
          <c:x val="0.734773840769904"/>
          <c:y val="0.125"/>
        </c:manualLayout>
      </c:layout>
      <c:overlay val="0"/>
    </c:title>
    <c:autoTitleDeleted val="0"/>
    <c:plotArea>
      <c:layout>
        <c:manualLayout>
          <c:layoutTarget val="inner"/>
          <c:xMode val="edge"/>
          <c:yMode val="edge"/>
          <c:x val="0.143895669291339"/>
          <c:y val="0.125055739000367"/>
          <c:w val="0.434255905511811"/>
          <c:h val="0.747106934213868"/>
        </c:manualLayout>
      </c:layout>
      <c:radarChart>
        <c:radarStyle val="filled"/>
        <c:varyColors val="0"/>
        <c:ser>
          <c:idx val="0"/>
          <c:order val="0"/>
          <c:tx>
            <c:strRef>
              <c:f>'Données test'!$B$250</c:f>
              <c:strCache>
                <c:ptCount val="1"/>
                <c:pt idx="0">
                  <c:v>B. Chloé</c:v>
                </c:pt>
              </c:strCache>
            </c:strRef>
          </c:tx>
          <c:cat>
            <c:strRef>
              <c:f>'Données test'!$C$247:$G$247</c:f>
              <c:strCache>
                <c:ptCount val="5"/>
                <c:pt idx="0">
                  <c:v>Force</c:v>
                </c:pt>
                <c:pt idx="1">
                  <c:v>Puissance</c:v>
                </c:pt>
                <c:pt idx="2">
                  <c:v>Endurance</c:v>
                </c:pt>
                <c:pt idx="3">
                  <c:v>Equilibre</c:v>
                </c:pt>
                <c:pt idx="4">
                  <c:v>Souplesse</c:v>
                </c:pt>
              </c:strCache>
            </c:strRef>
          </c:cat>
          <c:val>
            <c:numRef>
              <c:f>'Données test'!$C$250:$G$250</c:f>
              <c:numCache>
                <c:formatCode>0.00</c:formatCode>
                <c:ptCount val="5"/>
                <c:pt idx="0">
                  <c:v>2.25</c:v>
                </c:pt>
                <c:pt idx="1">
                  <c:v>1.5</c:v>
                </c:pt>
                <c:pt idx="2">
                  <c:v>3.0</c:v>
                </c:pt>
                <c:pt idx="3">
                  <c:v>2.285714285714286</c:v>
                </c:pt>
                <c:pt idx="4">
                  <c:v>2.8</c:v>
                </c:pt>
              </c:numCache>
            </c:numRef>
          </c:val>
        </c:ser>
        <c:dLbls>
          <c:showLegendKey val="0"/>
          <c:showVal val="0"/>
          <c:showCatName val="0"/>
          <c:showSerName val="0"/>
          <c:showPercent val="0"/>
          <c:showBubbleSize val="0"/>
        </c:dLbls>
        <c:axId val="2127056456"/>
        <c:axId val="2127059448"/>
      </c:radarChart>
      <c:catAx>
        <c:axId val="2127056456"/>
        <c:scaling>
          <c:orientation val="minMax"/>
        </c:scaling>
        <c:delete val="0"/>
        <c:axPos val="b"/>
        <c:majorGridlines/>
        <c:majorTickMark val="out"/>
        <c:minorTickMark val="none"/>
        <c:tickLblPos val="nextTo"/>
        <c:txPr>
          <a:bodyPr/>
          <a:lstStyle/>
          <a:p>
            <a:pPr>
              <a:defRPr sz="1200" b="1"/>
            </a:pPr>
            <a:endParaRPr lang="fr-FR"/>
          </a:p>
        </c:txPr>
        <c:crossAx val="2127059448"/>
        <c:crosses val="autoZero"/>
        <c:auto val="1"/>
        <c:lblAlgn val="ctr"/>
        <c:lblOffset val="100"/>
        <c:noMultiLvlLbl val="0"/>
      </c:catAx>
      <c:valAx>
        <c:axId val="2127059448"/>
        <c:scaling>
          <c:orientation val="minMax"/>
          <c:max val="5.0"/>
        </c:scaling>
        <c:delete val="0"/>
        <c:axPos val="l"/>
        <c:majorGridlines>
          <c:spPr>
            <a:ln w="19050" cmpd="sng">
              <a:solidFill>
                <a:schemeClr val="accent4">
                  <a:lumMod val="75000"/>
                </a:schemeClr>
              </a:solidFill>
            </a:ln>
          </c:spPr>
        </c:majorGridlines>
        <c:numFmt formatCode="0" sourceLinked="0"/>
        <c:majorTickMark val="cross"/>
        <c:minorTickMark val="none"/>
        <c:tickLblPos val="nextTo"/>
        <c:txPr>
          <a:bodyPr/>
          <a:lstStyle/>
          <a:p>
            <a:pPr>
              <a:defRPr sz="1200" b="1"/>
            </a:pPr>
            <a:endParaRPr lang="fr-FR"/>
          </a:p>
        </c:txPr>
        <c:crossAx val="2127056456"/>
        <c:crosses val="autoZero"/>
        <c:crossBetween val="between"/>
      </c:valAx>
      <c:spPr>
        <a:solidFill>
          <a:schemeClr val="accent4">
            <a:lumMod val="20000"/>
            <a:lumOff val="80000"/>
          </a:schemeClr>
        </a:solidFill>
      </c:spPr>
    </c:plotArea>
    <c:plotVisOnly val="1"/>
    <c:dispBlanksAs val="gap"/>
    <c:showDLblsOverMax val="0"/>
  </c:chart>
  <c:spPr>
    <a:solidFill>
      <a:schemeClr val="accent4">
        <a:lumMod val="20000"/>
        <a:lumOff val="80000"/>
      </a:schemeClr>
    </a:solidFill>
  </c:spPr>
  <c:printSettings>
    <c:headerFooter/>
    <c:pageMargins b="1.0" l="0.75" r="0.75" t="1.0" header="0.5" footer="0.5"/>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0"/>
    </mc:Choice>
    <mc:Fallback>
      <c:style val="30"/>
    </mc:Fallback>
  </mc:AlternateContent>
  <c:chart>
    <c:title>
      <c:layout>
        <c:manualLayout>
          <c:xMode val="edge"/>
          <c:yMode val="edge"/>
          <c:x val="0.734773840769904"/>
          <c:y val="0.125"/>
        </c:manualLayout>
      </c:layout>
      <c:overlay val="0"/>
    </c:title>
    <c:autoTitleDeleted val="0"/>
    <c:plotArea>
      <c:layout>
        <c:manualLayout>
          <c:layoutTarget val="inner"/>
          <c:xMode val="edge"/>
          <c:yMode val="edge"/>
          <c:x val="0.143895669291339"/>
          <c:y val="0.125055739000367"/>
          <c:w val="0.434255905511811"/>
          <c:h val="0.747106934213868"/>
        </c:manualLayout>
      </c:layout>
      <c:radarChart>
        <c:radarStyle val="filled"/>
        <c:varyColors val="0"/>
        <c:ser>
          <c:idx val="0"/>
          <c:order val="0"/>
          <c:tx>
            <c:strRef>
              <c:f>'Données test'!$B$254</c:f>
              <c:strCache>
                <c:ptCount val="1"/>
                <c:pt idx="0">
                  <c:v>D. Julie</c:v>
                </c:pt>
              </c:strCache>
            </c:strRef>
          </c:tx>
          <c:cat>
            <c:strRef>
              <c:f>'Données test'!$C$247:$G$247</c:f>
              <c:strCache>
                <c:ptCount val="5"/>
                <c:pt idx="0">
                  <c:v>Force</c:v>
                </c:pt>
                <c:pt idx="1">
                  <c:v>Puissance</c:v>
                </c:pt>
                <c:pt idx="2">
                  <c:v>Endurance</c:v>
                </c:pt>
                <c:pt idx="3">
                  <c:v>Equilibre</c:v>
                </c:pt>
                <c:pt idx="4">
                  <c:v>Souplesse</c:v>
                </c:pt>
              </c:strCache>
            </c:strRef>
          </c:cat>
          <c:val>
            <c:numRef>
              <c:f>'Données test'!$C$254:$G$254</c:f>
              <c:numCache>
                <c:formatCode>0.00</c:formatCode>
                <c:ptCount val="5"/>
                <c:pt idx="0">
                  <c:v>1.5</c:v>
                </c:pt>
                <c:pt idx="1">
                  <c:v>1.5</c:v>
                </c:pt>
                <c:pt idx="2">
                  <c:v>1.5</c:v>
                </c:pt>
                <c:pt idx="3">
                  <c:v>2.285714285714286</c:v>
                </c:pt>
                <c:pt idx="4">
                  <c:v>4.8</c:v>
                </c:pt>
              </c:numCache>
            </c:numRef>
          </c:val>
        </c:ser>
        <c:dLbls>
          <c:showLegendKey val="0"/>
          <c:showVal val="0"/>
          <c:showCatName val="0"/>
          <c:showSerName val="0"/>
          <c:showPercent val="0"/>
          <c:showBubbleSize val="0"/>
        </c:dLbls>
        <c:axId val="2127095448"/>
        <c:axId val="2127098424"/>
      </c:radarChart>
      <c:catAx>
        <c:axId val="2127095448"/>
        <c:scaling>
          <c:orientation val="minMax"/>
        </c:scaling>
        <c:delete val="0"/>
        <c:axPos val="b"/>
        <c:majorGridlines/>
        <c:majorTickMark val="out"/>
        <c:minorTickMark val="none"/>
        <c:tickLblPos val="nextTo"/>
        <c:txPr>
          <a:bodyPr/>
          <a:lstStyle/>
          <a:p>
            <a:pPr>
              <a:defRPr sz="1200" b="1"/>
            </a:pPr>
            <a:endParaRPr lang="fr-FR"/>
          </a:p>
        </c:txPr>
        <c:crossAx val="2127098424"/>
        <c:crosses val="autoZero"/>
        <c:auto val="1"/>
        <c:lblAlgn val="ctr"/>
        <c:lblOffset val="100"/>
        <c:noMultiLvlLbl val="0"/>
      </c:catAx>
      <c:valAx>
        <c:axId val="2127098424"/>
        <c:scaling>
          <c:orientation val="minMax"/>
          <c:max val="5.0"/>
        </c:scaling>
        <c:delete val="0"/>
        <c:axPos val="l"/>
        <c:majorGridlines>
          <c:spPr>
            <a:ln w="19050" cmpd="sng">
              <a:solidFill>
                <a:schemeClr val="accent4">
                  <a:lumMod val="75000"/>
                </a:schemeClr>
              </a:solidFill>
            </a:ln>
          </c:spPr>
        </c:majorGridlines>
        <c:numFmt formatCode="0" sourceLinked="0"/>
        <c:majorTickMark val="cross"/>
        <c:minorTickMark val="none"/>
        <c:tickLblPos val="nextTo"/>
        <c:txPr>
          <a:bodyPr/>
          <a:lstStyle/>
          <a:p>
            <a:pPr>
              <a:defRPr sz="1200" b="1"/>
            </a:pPr>
            <a:endParaRPr lang="fr-FR"/>
          </a:p>
        </c:txPr>
        <c:crossAx val="2127095448"/>
        <c:crosses val="autoZero"/>
        <c:crossBetween val="between"/>
      </c:valAx>
      <c:spPr>
        <a:solidFill>
          <a:schemeClr val="accent4">
            <a:lumMod val="20000"/>
            <a:lumOff val="80000"/>
          </a:schemeClr>
        </a:solidFill>
      </c:spPr>
    </c:plotArea>
    <c:plotVisOnly val="1"/>
    <c:dispBlanksAs val="gap"/>
    <c:showDLblsOverMax val="0"/>
  </c:chart>
  <c:spPr>
    <a:solidFill>
      <a:schemeClr val="accent4">
        <a:lumMod val="20000"/>
        <a:lumOff val="80000"/>
      </a:schemeClr>
    </a:solidFill>
  </c:spPr>
  <c:printSettings>
    <c:headerFooter/>
    <c:pageMargins b="1.0" l="0.75" r="0.75" t="1.0" header="0.5" footer="0.5"/>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0"/>
    </mc:Choice>
    <mc:Fallback>
      <c:style val="30"/>
    </mc:Fallback>
  </mc:AlternateContent>
  <c:chart>
    <c:title>
      <c:layout>
        <c:manualLayout>
          <c:xMode val="edge"/>
          <c:yMode val="edge"/>
          <c:x val="0.734773840769904"/>
          <c:y val="0.125"/>
        </c:manualLayout>
      </c:layout>
      <c:overlay val="0"/>
    </c:title>
    <c:autoTitleDeleted val="0"/>
    <c:plotArea>
      <c:layout>
        <c:manualLayout>
          <c:layoutTarget val="inner"/>
          <c:xMode val="edge"/>
          <c:yMode val="edge"/>
          <c:x val="0.143895669291339"/>
          <c:y val="0.125055739000367"/>
          <c:w val="0.434255905511811"/>
          <c:h val="0.747106934213868"/>
        </c:manualLayout>
      </c:layout>
      <c:radarChart>
        <c:radarStyle val="filled"/>
        <c:varyColors val="0"/>
        <c:ser>
          <c:idx val="0"/>
          <c:order val="0"/>
          <c:tx>
            <c:strRef>
              <c:f>'Données test'!$B$256</c:f>
              <c:strCache>
                <c:ptCount val="1"/>
                <c:pt idx="0">
                  <c:v>F. Anouck</c:v>
                </c:pt>
              </c:strCache>
            </c:strRef>
          </c:tx>
          <c:cat>
            <c:strRef>
              <c:f>'Données test'!$C$247:$G$247</c:f>
              <c:strCache>
                <c:ptCount val="5"/>
                <c:pt idx="0">
                  <c:v>Force</c:v>
                </c:pt>
                <c:pt idx="1">
                  <c:v>Puissance</c:v>
                </c:pt>
                <c:pt idx="2">
                  <c:v>Endurance</c:v>
                </c:pt>
                <c:pt idx="3">
                  <c:v>Equilibre</c:v>
                </c:pt>
                <c:pt idx="4">
                  <c:v>Souplesse</c:v>
                </c:pt>
              </c:strCache>
            </c:strRef>
          </c:cat>
          <c:val>
            <c:numRef>
              <c:f>'Données test'!$C$256:$G$256</c:f>
              <c:numCache>
                <c:formatCode>0.00</c:formatCode>
                <c:ptCount val="5"/>
                <c:pt idx="0">
                  <c:v>1.25</c:v>
                </c:pt>
                <c:pt idx="1">
                  <c:v>1.5</c:v>
                </c:pt>
                <c:pt idx="2">
                  <c:v>2.5</c:v>
                </c:pt>
                <c:pt idx="3">
                  <c:v>2.285714285714286</c:v>
                </c:pt>
                <c:pt idx="4">
                  <c:v>4.2</c:v>
                </c:pt>
              </c:numCache>
            </c:numRef>
          </c:val>
        </c:ser>
        <c:dLbls>
          <c:showLegendKey val="0"/>
          <c:showVal val="0"/>
          <c:showCatName val="0"/>
          <c:showSerName val="0"/>
          <c:showPercent val="0"/>
          <c:showBubbleSize val="0"/>
        </c:dLbls>
        <c:axId val="2090176200"/>
        <c:axId val="2090172712"/>
      </c:radarChart>
      <c:catAx>
        <c:axId val="2090176200"/>
        <c:scaling>
          <c:orientation val="minMax"/>
        </c:scaling>
        <c:delete val="0"/>
        <c:axPos val="b"/>
        <c:majorGridlines/>
        <c:majorTickMark val="out"/>
        <c:minorTickMark val="none"/>
        <c:tickLblPos val="nextTo"/>
        <c:txPr>
          <a:bodyPr/>
          <a:lstStyle/>
          <a:p>
            <a:pPr>
              <a:defRPr sz="1200" b="1"/>
            </a:pPr>
            <a:endParaRPr lang="fr-FR"/>
          </a:p>
        </c:txPr>
        <c:crossAx val="2090172712"/>
        <c:crosses val="autoZero"/>
        <c:auto val="1"/>
        <c:lblAlgn val="ctr"/>
        <c:lblOffset val="100"/>
        <c:noMultiLvlLbl val="0"/>
      </c:catAx>
      <c:valAx>
        <c:axId val="2090172712"/>
        <c:scaling>
          <c:orientation val="minMax"/>
          <c:max val="5.0"/>
        </c:scaling>
        <c:delete val="0"/>
        <c:axPos val="l"/>
        <c:majorGridlines>
          <c:spPr>
            <a:ln w="19050" cmpd="sng">
              <a:solidFill>
                <a:schemeClr val="accent4">
                  <a:lumMod val="75000"/>
                </a:schemeClr>
              </a:solidFill>
            </a:ln>
          </c:spPr>
        </c:majorGridlines>
        <c:numFmt formatCode="0" sourceLinked="0"/>
        <c:majorTickMark val="cross"/>
        <c:minorTickMark val="none"/>
        <c:tickLblPos val="nextTo"/>
        <c:txPr>
          <a:bodyPr/>
          <a:lstStyle/>
          <a:p>
            <a:pPr>
              <a:defRPr sz="1200" b="1"/>
            </a:pPr>
            <a:endParaRPr lang="fr-FR"/>
          </a:p>
        </c:txPr>
        <c:crossAx val="2090176200"/>
        <c:crosses val="autoZero"/>
        <c:crossBetween val="between"/>
      </c:valAx>
      <c:spPr>
        <a:solidFill>
          <a:schemeClr val="accent4">
            <a:lumMod val="20000"/>
            <a:lumOff val="80000"/>
          </a:schemeClr>
        </a:solidFill>
      </c:spPr>
    </c:plotArea>
    <c:plotVisOnly val="1"/>
    <c:dispBlanksAs val="gap"/>
    <c:showDLblsOverMax val="0"/>
  </c:chart>
  <c:spPr>
    <a:solidFill>
      <a:schemeClr val="accent4">
        <a:lumMod val="20000"/>
        <a:lumOff val="80000"/>
      </a:schemeClr>
    </a:solidFill>
  </c:spPr>
  <c:printSettings>
    <c:headerFooter/>
    <c:pageMargins b="1.0" l="0.75" r="0.75" t="1.0" header="0.5" footer="0.5"/>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0"/>
    </mc:Choice>
    <mc:Fallback>
      <c:style val="30"/>
    </mc:Fallback>
  </mc:AlternateContent>
  <c:chart>
    <c:title>
      <c:layout>
        <c:manualLayout>
          <c:xMode val="edge"/>
          <c:yMode val="edge"/>
          <c:x val="0.734773840769904"/>
          <c:y val="0.125"/>
        </c:manualLayout>
      </c:layout>
      <c:overlay val="0"/>
    </c:title>
    <c:autoTitleDeleted val="0"/>
    <c:plotArea>
      <c:layout>
        <c:manualLayout>
          <c:layoutTarget val="inner"/>
          <c:xMode val="edge"/>
          <c:yMode val="edge"/>
          <c:x val="0.143895669291339"/>
          <c:y val="0.125055739000367"/>
          <c:w val="0.434255905511811"/>
          <c:h val="0.747106934213868"/>
        </c:manualLayout>
      </c:layout>
      <c:radarChart>
        <c:radarStyle val="filled"/>
        <c:varyColors val="0"/>
        <c:ser>
          <c:idx val="0"/>
          <c:order val="0"/>
          <c:tx>
            <c:strRef>
              <c:f>'Données test'!$B$257</c:f>
              <c:strCache>
                <c:ptCount val="1"/>
                <c:pt idx="0">
                  <c:v>G. Elodie</c:v>
                </c:pt>
              </c:strCache>
            </c:strRef>
          </c:tx>
          <c:cat>
            <c:strRef>
              <c:f>'Données test'!$C$247:$G$247</c:f>
              <c:strCache>
                <c:ptCount val="5"/>
                <c:pt idx="0">
                  <c:v>Force</c:v>
                </c:pt>
                <c:pt idx="1">
                  <c:v>Puissance</c:v>
                </c:pt>
                <c:pt idx="2">
                  <c:v>Endurance</c:v>
                </c:pt>
                <c:pt idx="3">
                  <c:v>Equilibre</c:v>
                </c:pt>
                <c:pt idx="4">
                  <c:v>Souplesse</c:v>
                </c:pt>
              </c:strCache>
            </c:strRef>
          </c:cat>
          <c:val>
            <c:numRef>
              <c:f>'Données test'!$C$257:$G$257</c:f>
              <c:numCache>
                <c:formatCode>0.00</c:formatCode>
                <c:ptCount val="5"/>
                <c:pt idx="0">
                  <c:v>3.0</c:v>
                </c:pt>
                <c:pt idx="1">
                  <c:v>1.5</c:v>
                </c:pt>
                <c:pt idx="2">
                  <c:v>4.0</c:v>
                </c:pt>
                <c:pt idx="3">
                  <c:v>3.142857142857143</c:v>
                </c:pt>
                <c:pt idx="4">
                  <c:v>4.2</c:v>
                </c:pt>
              </c:numCache>
            </c:numRef>
          </c:val>
        </c:ser>
        <c:dLbls>
          <c:showLegendKey val="0"/>
          <c:showVal val="0"/>
          <c:showCatName val="0"/>
          <c:showSerName val="0"/>
          <c:showPercent val="0"/>
          <c:showBubbleSize val="0"/>
        </c:dLbls>
        <c:axId val="2090127752"/>
        <c:axId val="2090124264"/>
      </c:radarChart>
      <c:catAx>
        <c:axId val="2090127752"/>
        <c:scaling>
          <c:orientation val="minMax"/>
        </c:scaling>
        <c:delete val="0"/>
        <c:axPos val="b"/>
        <c:majorGridlines/>
        <c:majorTickMark val="out"/>
        <c:minorTickMark val="none"/>
        <c:tickLblPos val="nextTo"/>
        <c:txPr>
          <a:bodyPr/>
          <a:lstStyle/>
          <a:p>
            <a:pPr>
              <a:defRPr sz="1200" b="1"/>
            </a:pPr>
            <a:endParaRPr lang="fr-FR"/>
          </a:p>
        </c:txPr>
        <c:crossAx val="2090124264"/>
        <c:crosses val="autoZero"/>
        <c:auto val="1"/>
        <c:lblAlgn val="ctr"/>
        <c:lblOffset val="100"/>
        <c:noMultiLvlLbl val="0"/>
      </c:catAx>
      <c:valAx>
        <c:axId val="2090124264"/>
        <c:scaling>
          <c:orientation val="minMax"/>
          <c:max val="5.0"/>
        </c:scaling>
        <c:delete val="0"/>
        <c:axPos val="l"/>
        <c:majorGridlines>
          <c:spPr>
            <a:ln w="19050" cmpd="sng">
              <a:solidFill>
                <a:schemeClr val="accent4">
                  <a:lumMod val="75000"/>
                </a:schemeClr>
              </a:solidFill>
            </a:ln>
          </c:spPr>
        </c:majorGridlines>
        <c:numFmt formatCode="0" sourceLinked="0"/>
        <c:majorTickMark val="cross"/>
        <c:minorTickMark val="none"/>
        <c:tickLblPos val="nextTo"/>
        <c:txPr>
          <a:bodyPr/>
          <a:lstStyle/>
          <a:p>
            <a:pPr>
              <a:defRPr sz="1200" b="1"/>
            </a:pPr>
            <a:endParaRPr lang="fr-FR"/>
          </a:p>
        </c:txPr>
        <c:crossAx val="2090127752"/>
        <c:crosses val="autoZero"/>
        <c:crossBetween val="between"/>
      </c:valAx>
      <c:spPr>
        <a:solidFill>
          <a:schemeClr val="accent4">
            <a:lumMod val="20000"/>
            <a:lumOff val="80000"/>
          </a:schemeClr>
        </a:solidFill>
      </c:spPr>
    </c:plotArea>
    <c:plotVisOnly val="1"/>
    <c:dispBlanksAs val="gap"/>
    <c:showDLblsOverMax val="0"/>
  </c:chart>
  <c:spPr>
    <a:solidFill>
      <a:schemeClr val="accent4">
        <a:lumMod val="20000"/>
        <a:lumOff val="80000"/>
      </a:schemeClr>
    </a:solidFill>
  </c:spPr>
  <c:printSettings>
    <c:headerFooter/>
    <c:pageMargins b="1.0" l="0.75" r="0.75" t="1.0" header="0.5" footer="0.5"/>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1"/>
    </mc:Choice>
    <mc:Fallback>
      <c:style val="31"/>
    </mc:Fallback>
  </mc:AlternateContent>
  <c:chart>
    <c:title>
      <c:layout>
        <c:manualLayout>
          <c:xMode val="edge"/>
          <c:yMode val="edge"/>
          <c:x val="0.7359343832021"/>
          <c:y val="0.121863799283154"/>
        </c:manualLayout>
      </c:layout>
      <c:overlay val="0"/>
    </c:title>
    <c:autoTitleDeleted val="0"/>
    <c:plotArea>
      <c:layout>
        <c:manualLayout>
          <c:layoutTarget val="inner"/>
          <c:xMode val="edge"/>
          <c:yMode val="edge"/>
          <c:x val="0.143895669291339"/>
          <c:y val="0.125055739000367"/>
          <c:w val="0.434255905511811"/>
          <c:h val="0.747106934213868"/>
        </c:manualLayout>
      </c:layout>
      <c:radarChart>
        <c:radarStyle val="filled"/>
        <c:varyColors val="0"/>
        <c:ser>
          <c:idx val="0"/>
          <c:order val="0"/>
          <c:tx>
            <c:strRef>
              <c:f>'Données test'!$B$258</c:f>
              <c:strCache>
                <c:ptCount val="1"/>
                <c:pt idx="0">
                  <c:v>H. Enzo</c:v>
                </c:pt>
              </c:strCache>
            </c:strRef>
          </c:tx>
          <c:cat>
            <c:strRef>
              <c:f>'Données test'!$C$247:$G$247</c:f>
              <c:strCache>
                <c:ptCount val="5"/>
                <c:pt idx="0">
                  <c:v>Force</c:v>
                </c:pt>
                <c:pt idx="1">
                  <c:v>Puissance</c:v>
                </c:pt>
                <c:pt idx="2">
                  <c:v>Endurance</c:v>
                </c:pt>
                <c:pt idx="3">
                  <c:v>Equilibre</c:v>
                </c:pt>
                <c:pt idx="4">
                  <c:v>Souplesse</c:v>
                </c:pt>
              </c:strCache>
            </c:strRef>
          </c:cat>
          <c:val>
            <c:numRef>
              <c:f>'Données test'!$C$258:$G$258</c:f>
              <c:numCache>
                <c:formatCode>0.00</c:formatCode>
                <c:ptCount val="5"/>
                <c:pt idx="0">
                  <c:v>2.0</c:v>
                </c:pt>
                <c:pt idx="1">
                  <c:v>2.0</c:v>
                </c:pt>
                <c:pt idx="2">
                  <c:v>3.0</c:v>
                </c:pt>
                <c:pt idx="3">
                  <c:v>2.857142857142857</c:v>
                </c:pt>
                <c:pt idx="4">
                  <c:v>2.2</c:v>
                </c:pt>
              </c:numCache>
            </c:numRef>
          </c:val>
        </c:ser>
        <c:dLbls>
          <c:showLegendKey val="0"/>
          <c:showVal val="0"/>
          <c:showCatName val="0"/>
          <c:showSerName val="0"/>
          <c:showPercent val="0"/>
          <c:showBubbleSize val="0"/>
        </c:dLbls>
        <c:axId val="2090090120"/>
        <c:axId val="2090086616"/>
      </c:radarChart>
      <c:catAx>
        <c:axId val="2090090120"/>
        <c:scaling>
          <c:orientation val="minMax"/>
        </c:scaling>
        <c:delete val="0"/>
        <c:axPos val="b"/>
        <c:majorGridlines/>
        <c:majorTickMark val="out"/>
        <c:minorTickMark val="none"/>
        <c:tickLblPos val="nextTo"/>
        <c:txPr>
          <a:bodyPr/>
          <a:lstStyle/>
          <a:p>
            <a:pPr>
              <a:defRPr sz="1200" b="1"/>
            </a:pPr>
            <a:endParaRPr lang="fr-FR"/>
          </a:p>
        </c:txPr>
        <c:crossAx val="2090086616"/>
        <c:crosses val="autoZero"/>
        <c:auto val="1"/>
        <c:lblAlgn val="ctr"/>
        <c:lblOffset val="100"/>
        <c:noMultiLvlLbl val="0"/>
      </c:catAx>
      <c:valAx>
        <c:axId val="2090086616"/>
        <c:scaling>
          <c:orientation val="minMax"/>
          <c:max val="5.0"/>
        </c:scaling>
        <c:delete val="0"/>
        <c:axPos val="l"/>
        <c:majorGridlines>
          <c:spPr>
            <a:ln w="19050" cmpd="sng">
              <a:solidFill>
                <a:srgbClr val="17375E"/>
              </a:solidFill>
            </a:ln>
          </c:spPr>
        </c:majorGridlines>
        <c:numFmt formatCode="0" sourceLinked="0"/>
        <c:majorTickMark val="cross"/>
        <c:minorTickMark val="none"/>
        <c:tickLblPos val="nextTo"/>
        <c:txPr>
          <a:bodyPr/>
          <a:lstStyle/>
          <a:p>
            <a:pPr>
              <a:defRPr sz="1200" b="1"/>
            </a:pPr>
            <a:endParaRPr lang="fr-FR"/>
          </a:p>
        </c:txPr>
        <c:crossAx val="2090090120"/>
        <c:crosses val="autoZero"/>
        <c:crossBetween val="between"/>
      </c:valAx>
      <c:spPr>
        <a:solidFill>
          <a:srgbClr val="DBEEF4"/>
        </a:solidFill>
      </c:spPr>
    </c:plotArea>
    <c:plotVisOnly val="1"/>
    <c:dispBlanksAs val="gap"/>
    <c:showDLblsOverMax val="0"/>
  </c:chart>
  <c:spPr>
    <a:solidFill>
      <a:schemeClr val="accent5">
        <a:lumMod val="20000"/>
        <a:lumOff val="80000"/>
      </a:schemeClr>
    </a:solidFill>
  </c:spPr>
  <c:printSettings>
    <c:headerFooter/>
    <c:pageMargins b="1.0" l="0.75" r="0.75" t="1.0" header="0.5" footer="0.5"/>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9"/>
    </mc:Choice>
    <mc:Fallback>
      <c:style val="39"/>
    </mc:Fallback>
  </mc:AlternateContent>
  <c:chart>
    <c:title>
      <c:layout>
        <c:manualLayout>
          <c:xMode val="edge"/>
          <c:yMode val="edge"/>
          <c:x val="0.712551618547681"/>
          <c:y val="0.111111111111111"/>
        </c:manualLayout>
      </c:layout>
      <c:overlay val="0"/>
    </c:title>
    <c:autoTitleDeleted val="0"/>
    <c:plotArea>
      <c:layout>
        <c:manualLayout>
          <c:layoutTarget val="inner"/>
          <c:xMode val="edge"/>
          <c:yMode val="edge"/>
          <c:x val="0.195759186351706"/>
          <c:y val="0.0933949402158063"/>
          <c:w val="0.500148293963255"/>
          <c:h val="0.833580489938758"/>
        </c:manualLayout>
      </c:layout>
      <c:radarChart>
        <c:radarStyle val="marker"/>
        <c:varyColors val="0"/>
        <c:ser>
          <c:idx val="0"/>
          <c:order val="0"/>
          <c:tx>
            <c:strRef>
              <c:f>'Données test'!$B$261</c:f>
              <c:strCache>
                <c:ptCount val="1"/>
                <c:pt idx="0">
                  <c:v>La. Aurélien</c:v>
                </c:pt>
              </c:strCache>
            </c:strRef>
          </c:tx>
          <c:spPr>
            <a:ln>
              <a:solidFill>
                <a:schemeClr val="tx2">
                  <a:lumMod val="75000"/>
                </a:schemeClr>
              </a:solidFill>
            </a:ln>
          </c:spPr>
          <c:marker>
            <c:spPr>
              <a:solidFill>
                <a:schemeClr val="tx1"/>
              </a:solidFill>
              <a:ln>
                <a:solidFill>
                  <a:schemeClr val="tx2">
                    <a:lumMod val="75000"/>
                  </a:schemeClr>
                </a:solidFill>
              </a:ln>
            </c:spPr>
          </c:marker>
          <c:cat>
            <c:strRef>
              <c:f>'Données test'!$C$247:$G$247</c:f>
              <c:strCache>
                <c:ptCount val="5"/>
                <c:pt idx="0">
                  <c:v>Force</c:v>
                </c:pt>
                <c:pt idx="1">
                  <c:v>Puissance</c:v>
                </c:pt>
                <c:pt idx="2">
                  <c:v>Endurance</c:v>
                </c:pt>
                <c:pt idx="3">
                  <c:v>Equilibre</c:v>
                </c:pt>
                <c:pt idx="4">
                  <c:v>Souplesse</c:v>
                </c:pt>
              </c:strCache>
            </c:strRef>
          </c:cat>
          <c:val>
            <c:numRef>
              <c:f>'Données test'!$C$261:$G$261</c:f>
              <c:numCache>
                <c:formatCode>0.00</c:formatCode>
                <c:ptCount val="5"/>
                <c:pt idx="0">
                  <c:v>2.0</c:v>
                </c:pt>
                <c:pt idx="1">
                  <c:v>2.0</c:v>
                </c:pt>
                <c:pt idx="2">
                  <c:v>4.0</c:v>
                </c:pt>
                <c:pt idx="3">
                  <c:v>2.857142857142857</c:v>
                </c:pt>
                <c:pt idx="4">
                  <c:v>3.6</c:v>
                </c:pt>
              </c:numCache>
            </c:numRef>
          </c:val>
        </c:ser>
        <c:dLbls>
          <c:showLegendKey val="0"/>
          <c:showVal val="0"/>
          <c:showCatName val="0"/>
          <c:showSerName val="0"/>
          <c:showPercent val="0"/>
          <c:showBubbleSize val="0"/>
        </c:dLbls>
        <c:axId val="2090057928"/>
        <c:axId val="2090055304"/>
      </c:radarChart>
      <c:catAx>
        <c:axId val="2090057928"/>
        <c:scaling>
          <c:orientation val="minMax"/>
        </c:scaling>
        <c:delete val="0"/>
        <c:axPos val="b"/>
        <c:majorGridlines/>
        <c:majorTickMark val="out"/>
        <c:minorTickMark val="none"/>
        <c:tickLblPos val="nextTo"/>
        <c:txPr>
          <a:bodyPr/>
          <a:lstStyle/>
          <a:p>
            <a:pPr>
              <a:defRPr b="1"/>
            </a:pPr>
            <a:endParaRPr lang="fr-FR"/>
          </a:p>
        </c:txPr>
        <c:crossAx val="2090055304"/>
        <c:crosses val="autoZero"/>
        <c:auto val="1"/>
        <c:lblAlgn val="ctr"/>
        <c:lblOffset val="100"/>
        <c:noMultiLvlLbl val="0"/>
      </c:catAx>
      <c:valAx>
        <c:axId val="2090055304"/>
        <c:scaling>
          <c:orientation val="minMax"/>
          <c:max val="5.0"/>
        </c:scaling>
        <c:delete val="0"/>
        <c:axPos val="l"/>
        <c:majorGridlines>
          <c:spPr>
            <a:ln>
              <a:solidFill>
                <a:srgbClr val="1F497D"/>
              </a:solidFill>
            </a:ln>
          </c:spPr>
        </c:majorGridlines>
        <c:numFmt formatCode="0" sourceLinked="0"/>
        <c:majorTickMark val="cross"/>
        <c:minorTickMark val="none"/>
        <c:tickLblPos val="nextTo"/>
        <c:txPr>
          <a:bodyPr/>
          <a:lstStyle/>
          <a:p>
            <a:pPr>
              <a:defRPr b="1"/>
            </a:pPr>
            <a:endParaRPr lang="fr-FR"/>
          </a:p>
        </c:txPr>
        <c:crossAx val="2090057928"/>
        <c:crosses val="autoZero"/>
        <c:crossBetween val="between"/>
      </c:valAx>
      <c:spPr>
        <a:solidFill>
          <a:srgbClr val="93CDDD"/>
        </a:solidFill>
      </c:spPr>
    </c:plotArea>
    <c:plotVisOnly val="1"/>
    <c:dispBlanksAs val="gap"/>
    <c:showDLblsOverMax val="0"/>
  </c:chart>
  <c:spPr>
    <a:solidFill>
      <a:schemeClr val="accent5">
        <a:lumMod val="60000"/>
        <a:lumOff val="40000"/>
      </a:schemeClr>
    </a:solidFill>
  </c:spPr>
  <c:printSettings>
    <c:headerFooter/>
    <c:pageMargins b="1.0" l="0.75" r="0.75" t="1.0" header="0.5" footer="0.5"/>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1"/>
    </mc:Choice>
    <mc:Fallback>
      <c:style val="31"/>
    </mc:Fallback>
  </mc:AlternateContent>
  <c:chart>
    <c:title>
      <c:layout>
        <c:manualLayout>
          <c:xMode val="edge"/>
          <c:yMode val="edge"/>
          <c:x val="0.734773840769904"/>
          <c:y val="0.125"/>
        </c:manualLayout>
      </c:layout>
      <c:overlay val="0"/>
    </c:title>
    <c:autoTitleDeleted val="0"/>
    <c:plotArea>
      <c:layout>
        <c:manualLayout>
          <c:layoutTarget val="inner"/>
          <c:xMode val="edge"/>
          <c:yMode val="edge"/>
          <c:x val="0.143895669291339"/>
          <c:y val="0.125055739000367"/>
          <c:w val="0.434255905511811"/>
          <c:h val="0.747106934213868"/>
        </c:manualLayout>
      </c:layout>
      <c:radarChart>
        <c:radarStyle val="filled"/>
        <c:varyColors val="0"/>
        <c:ser>
          <c:idx val="0"/>
          <c:order val="0"/>
          <c:tx>
            <c:strRef>
              <c:f>'Données test'!$B$259</c:f>
              <c:strCache>
                <c:ptCount val="1"/>
                <c:pt idx="0">
                  <c:v>K. Anthony</c:v>
                </c:pt>
              </c:strCache>
            </c:strRef>
          </c:tx>
          <c:cat>
            <c:strRef>
              <c:f>'Données test'!$C$247:$G$247</c:f>
              <c:strCache>
                <c:ptCount val="5"/>
                <c:pt idx="0">
                  <c:v>Force</c:v>
                </c:pt>
                <c:pt idx="1">
                  <c:v>Puissance</c:v>
                </c:pt>
                <c:pt idx="2">
                  <c:v>Endurance</c:v>
                </c:pt>
                <c:pt idx="3">
                  <c:v>Equilibre</c:v>
                </c:pt>
                <c:pt idx="4">
                  <c:v>Souplesse</c:v>
                </c:pt>
              </c:strCache>
            </c:strRef>
          </c:cat>
          <c:val>
            <c:numRef>
              <c:f>'Données test'!$C$259:$G$259</c:f>
              <c:numCache>
                <c:formatCode>0.00</c:formatCode>
                <c:ptCount val="5"/>
                <c:pt idx="0">
                  <c:v>2.5</c:v>
                </c:pt>
                <c:pt idx="1">
                  <c:v>2.0</c:v>
                </c:pt>
                <c:pt idx="2">
                  <c:v>3.0</c:v>
                </c:pt>
                <c:pt idx="3">
                  <c:v>2.285714285714286</c:v>
                </c:pt>
                <c:pt idx="4">
                  <c:v>3.6</c:v>
                </c:pt>
              </c:numCache>
            </c:numRef>
          </c:val>
        </c:ser>
        <c:dLbls>
          <c:showLegendKey val="0"/>
          <c:showVal val="0"/>
          <c:showCatName val="0"/>
          <c:showSerName val="0"/>
          <c:showPercent val="0"/>
          <c:showBubbleSize val="0"/>
        </c:dLbls>
        <c:axId val="2090021096"/>
        <c:axId val="2090017592"/>
      </c:radarChart>
      <c:catAx>
        <c:axId val="2090021096"/>
        <c:scaling>
          <c:orientation val="minMax"/>
        </c:scaling>
        <c:delete val="0"/>
        <c:axPos val="b"/>
        <c:majorGridlines/>
        <c:majorTickMark val="out"/>
        <c:minorTickMark val="none"/>
        <c:tickLblPos val="nextTo"/>
        <c:txPr>
          <a:bodyPr/>
          <a:lstStyle/>
          <a:p>
            <a:pPr>
              <a:defRPr sz="1200" b="1"/>
            </a:pPr>
            <a:endParaRPr lang="fr-FR"/>
          </a:p>
        </c:txPr>
        <c:crossAx val="2090017592"/>
        <c:crosses val="autoZero"/>
        <c:auto val="1"/>
        <c:lblAlgn val="ctr"/>
        <c:lblOffset val="100"/>
        <c:noMultiLvlLbl val="0"/>
      </c:catAx>
      <c:valAx>
        <c:axId val="2090017592"/>
        <c:scaling>
          <c:orientation val="minMax"/>
          <c:max val="5.0"/>
        </c:scaling>
        <c:delete val="0"/>
        <c:axPos val="l"/>
        <c:majorGridlines>
          <c:spPr>
            <a:ln w="19050" cmpd="sng">
              <a:solidFill>
                <a:srgbClr val="17375E"/>
              </a:solidFill>
            </a:ln>
          </c:spPr>
        </c:majorGridlines>
        <c:numFmt formatCode="0" sourceLinked="0"/>
        <c:majorTickMark val="cross"/>
        <c:minorTickMark val="none"/>
        <c:tickLblPos val="nextTo"/>
        <c:txPr>
          <a:bodyPr/>
          <a:lstStyle/>
          <a:p>
            <a:pPr>
              <a:defRPr sz="1200" b="1"/>
            </a:pPr>
            <a:endParaRPr lang="fr-FR"/>
          </a:p>
        </c:txPr>
        <c:crossAx val="2090021096"/>
        <c:crosses val="autoZero"/>
        <c:crossBetween val="between"/>
      </c:valAx>
      <c:spPr>
        <a:solidFill>
          <a:srgbClr val="DBEEF4"/>
        </a:solidFill>
      </c:spPr>
    </c:plotArea>
    <c:plotVisOnly val="1"/>
    <c:dispBlanksAs val="gap"/>
    <c:showDLblsOverMax val="0"/>
  </c:chart>
  <c:spPr>
    <a:solidFill>
      <a:schemeClr val="accent5">
        <a:lumMod val="20000"/>
        <a:lumOff val="80000"/>
      </a:schemeClr>
    </a:solidFill>
  </c:spPr>
  <c:printSettings>
    <c:headerFooter/>
    <c:pageMargins b="1.0" l="0.75" r="0.75" t="1.0" header="0.5" footer="0.5"/>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9"/>
    </mc:Choice>
    <mc:Fallback>
      <c:style val="39"/>
    </mc:Fallback>
  </mc:AlternateContent>
  <c:chart>
    <c:title>
      <c:layout>
        <c:manualLayout>
          <c:xMode val="edge"/>
          <c:yMode val="edge"/>
          <c:x val="0.712551618547681"/>
          <c:y val="0.111111111111111"/>
        </c:manualLayout>
      </c:layout>
      <c:overlay val="0"/>
    </c:title>
    <c:autoTitleDeleted val="0"/>
    <c:plotArea>
      <c:layout>
        <c:manualLayout>
          <c:layoutTarget val="inner"/>
          <c:xMode val="edge"/>
          <c:yMode val="edge"/>
          <c:x val="0.195759186351706"/>
          <c:y val="0.0933949402158063"/>
          <c:w val="0.500148293963255"/>
          <c:h val="0.833580489938758"/>
        </c:manualLayout>
      </c:layout>
      <c:radarChart>
        <c:radarStyle val="marker"/>
        <c:varyColors val="0"/>
        <c:ser>
          <c:idx val="0"/>
          <c:order val="0"/>
          <c:tx>
            <c:strRef>
              <c:f>'Données test'!$B$261</c:f>
              <c:strCache>
                <c:ptCount val="1"/>
                <c:pt idx="0">
                  <c:v>La. Aurélien</c:v>
                </c:pt>
              </c:strCache>
            </c:strRef>
          </c:tx>
          <c:spPr>
            <a:ln>
              <a:solidFill>
                <a:schemeClr val="tx2">
                  <a:lumMod val="75000"/>
                </a:schemeClr>
              </a:solidFill>
            </a:ln>
          </c:spPr>
          <c:marker>
            <c:spPr>
              <a:solidFill>
                <a:schemeClr val="tx1"/>
              </a:solidFill>
              <a:ln>
                <a:solidFill>
                  <a:schemeClr val="tx2">
                    <a:lumMod val="75000"/>
                  </a:schemeClr>
                </a:solidFill>
              </a:ln>
            </c:spPr>
          </c:marker>
          <c:cat>
            <c:strRef>
              <c:f>'Données test'!$C$247:$G$247</c:f>
              <c:strCache>
                <c:ptCount val="5"/>
                <c:pt idx="0">
                  <c:v>Force</c:v>
                </c:pt>
                <c:pt idx="1">
                  <c:v>Puissance</c:v>
                </c:pt>
                <c:pt idx="2">
                  <c:v>Endurance</c:v>
                </c:pt>
                <c:pt idx="3">
                  <c:v>Equilibre</c:v>
                </c:pt>
                <c:pt idx="4">
                  <c:v>Souplesse</c:v>
                </c:pt>
              </c:strCache>
            </c:strRef>
          </c:cat>
          <c:val>
            <c:numRef>
              <c:f>'Données test'!$C$261:$G$261</c:f>
              <c:numCache>
                <c:formatCode>0.00</c:formatCode>
                <c:ptCount val="5"/>
                <c:pt idx="0">
                  <c:v>2.0</c:v>
                </c:pt>
                <c:pt idx="1">
                  <c:v>2.0</c:v>
                </c:pt>
                <c:pt idx="2">
                  <c:v>4.0</c:v>
                </c:pt>
                <c:pt idx="3">
                  <c:v>2.857142857142857</c:v>
                </c:pt>
                <c:pt idx="4">
                  <c:v>3.6</c:v>
                </c:pt>
              </c:numCache>
            </c:numRef>
          </c:val>
        </c:ser>
        <c:dLbls>
          <c:showLegendKey val="0"/>
          <c:showVal val="0"/>
          <c:showCatName val="0"/>
          <c:showSerName val="0"/>
          <c:showPercent val="0"/>
          <c:showBubbleSize val="0"/>
        </c:dLbls>
        <c:axId val="2089989016"/>
        <c:axId val="2089986392"/>
      </c:radarChart>
      <c:catAx>
        <c:axId val="2089989016"/>
        <c:scaling>
          <c:orientation val="minMax"/>
        </c:scaling>
        <c:delete val="0"/>
        <c:axPos val="b"/>
        <c:majorGridlines/>
        <c:majorTickMark val="out"/>
        <c:minorTickMark val="none"/>
        <c:tickLblPos val="nextTo"/>
        <c:txPr>
          <a:bodyPr/>
          <a:lstStyle/>
          <a:p>
            <a:pPr>
              <a:defRPr b="1"/>
            </a:pPr>
            <a:endParaRPr lang="fr-FR"/>
          </a:p>
        </c:txPr>
        <c:crossAx val="2089986392"/>
        <c:crosses val="autoZero"/>
        <c:auto val="1"/>
        <c:lblAlgn val="ctr"/>
        <c:lblOffset val="100"/>
        <c:noMultiLvlLbl val="0"/>
      </c:catAx>
      <c:valAx>
        <c:axId val="2089986392"/>
        <c:scaling>
          <c:orientation val="minMax"/>
          <c:max val="5.0"/>
        </c:scaling>
        <c:delete val="0"/>
        <c:axPos val="l"/>
        <c:majorGridlines>
          <c:spPr>
            <a:ln>
              <a:solidFill>
                <a:srgbClr val="1F497D"/>
              </a:solidFill>
            </a:ln>
          </c:spPr>
        </c:majorGridlines>
        <c:numFmt formatCode="0" sourceLinked="0"/>
        <c:majorTickMark val="cross"/>
        <c:minorTickMark val="none"/>
        <c:tickLblPos val="nextTo"/>
        <c:txPr>
          <a:bodyPr/>
          <a:lstStyle/>
          <a:p>
            <a:pPr>
              <a:defRPr b="1"/>
            </a:pPr>
            <a:endParaRPr lang="fr-FR"/>
          </a:p>
        </c:txPr>
        <c:crossAx val="2089989016"/>
        <c:crosses val="autoZero"/>
        <c:crossBetween val="between"/>
      </c:valAx>
      <c:spPr>
        <a:solidFill>
          <a:srgbClr val="93CDDD"/>
        </a:solidFill>
      </c:spPr>
    </c:plotArea>
    <c:plotVisOnly val="1"/>
    <c:dispBlanksAs val="gap"/>
    <c:showDLblsOverMax val="0"/>
  </c:chart>
  <c:spPr>
    <a:solidFill>
      <a:schemeClr val="accent5">
        <a:lumMod val="60000"/>
        <a:lumOff val="40000"/>
      </a:schemeClr>
    </a:solidFill>
  </c:spPr>
  <c:printSettings>
    <c:headerFooter/>
    <c:pageMargins b="1.0" l="0.75" r="0.75" t="1.0" header="0.5" footer="0.5"/>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1"/>
    </mc:Choice>
    <mc:Fallback>
      <c:style val="31"/>
    </mc:Fallback>
  </mc:AlternateContent>
  <c:chart>
    <c:title>
      <c:layout>
        <c:manualLayout>
          <c:xMode val="edge"/>
          <c:yMode val="edge"/>
          <c:x val="0.734773840769904"/>
          <c:y val="0.125"/>
        </c:manualLayout>
      </c:layout>
      <c:overlay val="0"/>
    </c:title>
    <c:autoTitleDeleted val="0"/>
    <c:plotArea>
      <c:layout>
        <c:manualLayout>
          <c:layoutTarget val="inner"/>
          <c:xMode val="edge"/>
          <c:yMode val="edge"/>
          <c:x val="0.143895669291339"/>
          <c:y val="0.125055739000367"/>
          <c:w val="0.434255905511811"/>
          <c:h val="0.747106934213868"/>
        </c:manualLayout>
      </c:layout>
      <c:radarChart>
        <c:radarStyle val="filled"/>
        <c:varyColors val="0"/>
        <c:ser>
          <c:idx val="0"/>
          <c:order val="0"/>
          <c:tx>
            <c:strRef>
              <c:f>'Données test'!$B$261</c:f>
              <c:strCache>
                <c:ptCount val="1"/>
                <c:pt idx="0">
                  <c:v>La. Aurélien</c:v>
                </c:pt>
              </c:strCache>
            </c:strRef>
          </c:tx>
          <c:cat>
            <c:strRef>
              <c:f>'Données test'!$C$247:$G$247</c:f>
              <c:strCache>
                <c:ptCount val="5"/>
                <c:pt idx="0">
                  <c:v>Force</c:v>
                </c:pt>
                <c:pt idx="1">
                  <c:v>Puissance</c:v>
                </c:pt>
                <c:pt idx="2">
                  <c:v>Endurance</c:v>
                </c:pt>
                <c:pt idx="3">
                  <c:v>Equilibre</c:v>
                </c:pt>
                <c:pt idx="4">
                  <c:v>Souplesse</c:v>
                </c:pt>
              </c:strCache>
            </c:strRef>
          </c:cat>
          <c:val>
            <c:numRef>
              <c:f>'Données test'!$C$261:$G$261</c:f>
              <c:numCache>
                <c:formatCode>0.00</c:formatCode>
                <c:ptCount val="5"/>
                <c:pt idx="0">
                  <c:v>2.0</c:v>
                </c:pt>
                <c:pt idx="1">
                  <c:v>2.0</c:v>
                </c:pt>
                <c:pt idx="2">
                  <c:v>4.0</c:v>
                </c:pt>
                <c:pt idx="3">
                  <c:v>2.857142857142857</c:v>
                </c:pt>
                <c:pt idx="4">
                  <c:v>3.6</c:v>
                </c:pt>
              </c:numCache>
            </c:numRef>
          </c:val>
        </c:ser>
        <c:dLbls>
          <c:showLegendKey val="0"/>
          <c:showVal val="0"/>
          <c:showCatName val="0"/>
          <c:showSerName val="0"/>
          <c:showPercent val="0"/>
          <c:showBubbleSize val="0"/>
        </c:dLbls>
        <c:axId val="2127126968"/>
        <c:axId val="2127130008"/>
      </c:radarChart>
      <c:catAx>
        <c:axId val="2127126968"/>
        <c:scaling>
          <c:orientation val="minMax"/>
        </c:scaling>
        <c:delete val="0"/>
        <c:axPos val="b"/>
        <c:majorGridlines/>
        <c:majorTickMark val="out"/>
        <c:minorTickMark val="none"/>
        <c:tickLblPos val="nextTo"/>
        <c:txPr>
          <a:bodyPr/>
          <a:lstStyle/>
          <a:p>
            <a:pPr>
              <a:defRPr sz="1200" b="1"/>
            </a:pPr>
            <a:endParaRPr lang="fr-FR"/>
          </a:p>
        </c:txPr>
        <c:crossAx val="2127130008"/>
        <c:crosses val="autoZero"/>
        <c:auto val="1"/>
        <c:lblAlgn val="ctr"/>
        <c:lblOffset val="100"/>
        <c:noMultiLvlLbl val="0"/>
      </c:catAx>
      <c:valAx>
        <c:axId val="2127130008"/>
        <c:scaling>
          <c:orientation val="minMax"/>
          <c:max val="5.0"/>
        </c:scaling>
        <c:delete val="0"/>
        <c:axPos val="l"/>
        <c:majorGridlines>
          <c:spPr>
            <a:ln w="19050" cmpd="sng">
              <a:solidFill>
                <a:srgbClr val="17375E"/>
              </a:solidFill>
            </a:ln>
          </c:spPr>
        </c:majorGridlines>
        <c:numFmt formatCode="0" sourceLinked="0"/>
        <c:majorTickMark val="cross"/>
        <c:minorTickMark val="none"/>
        <c:tickLblPos val="nextTo"/>
        <c:txPr>
          <a:bodyPr/>
          <a:lstStyle/>
          <a:p>
            <a:pPr>
              <a:defRPr sz="1200" b="1"/>
            </a:pPr>
            <a:endParaRPr lang="fr-FR"/>
          </a:p>
        </c:txPr>
        <c:crossAx val="2127126968"/>
        <c:crosses val="autoZero"/>
        <c:crossBetween val="between"/>
      </c:valAx>
      <c:spPr>
        <a:solidFill>
          <a:srgbClr val="DBEEF4"/>
        </a:solidFill>
      </c:spPr>
    </c:plotArea>
    <c:plotVisOnly val="1"/>
    <c:dispBlanksAs val="gap"/>
    <c:showDLblsOverMax val="0"/>
  </c:chart>
  <c:spPr>
    <a:solidFill>
      <a:schemeClr val="accent5">
        <a:lumMod val="20000"/>
        <a:lumOff val="80000"/>
      </a:schemeClr>
    </a:solidFill>
  </c:spPr>
  <c:printSettings>
    <c:headerFooter/>
    <c:pageMargins b="1.0" l="0.75" r="0.75" t="1.0" header="0.5" footer="0.5"/>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9"/>
    </mc:Choice>
    <mc:Fallback>
      <c:style val="39"/>
    </mc:Fallback>
  </mc:AlternateContent>
  <c:chart>
    <c:title>
      <c:layout>
        <c:manualLayout>
          <c:xMode val="edge"/>
          <c:yMode val="edge"/>
          <c:x val="0.712551618547681"/>
          <c:y val="0.111111111111111"/>
        </c:manualLayout>
      </c:layout>
      <c:overlay val="0"/>
    </c:title>
    <c:autoTitleDeleted val="0"/>
    <c:plotArea>
      <c:layout>
        <c:manualLayout>
          <c:layoutTarget val="inner"/>
          <c:xMode val="edge"/>
          <c:yMode val="edge"/>
          <c:x val="0.195759186351706"/>
          <c:y val="0.0933949402158063"/>
          <c:w val="0.500148293963255"/>
          <c:h val="0.833580489938758"/>
        </c:manualLayout>
      </c:layout>
      <c:radarChart>
        <c:radarStyle val="marker"/>
        <c:varyColors val="0"/>
        <c:ser>
          <c:idx val="0"/>
          <c:order val="0"/>
          <c:tx>
            <c:strRef>
              <c:f>'Données test'!$B$261</c:f>
              <c:strCache>
                <c:ptCount val="1"/>
                <c:pt idx="0">
                  <c:v>La. Aurélien</c:v>
                </c:pt>
              </c:strCache>
            </c:strRef>
          </c:tx>
          <c:spPr>
            <a:ln>
              <a:solidFill>
                <a:schemeClr val="tx2">
                  <a:lumMod val="75000"/>
                </a:schemeClr>
              </a:solidFill>
            </a:ln>
          </c:spPr>
          <c:marker>
            <c:spPr>
              <a:solidFill>
                <a:schemeClr val="tx1"/>
              </a:solidFill>
              <a:ln>
                <a:solidFill>
                  <a:schemeClr val="tx2">
                    <a:lumMod val="75000"/>
                  </a:schemeClr>
                </a:solidFill>
              </a:ln>
            </c:spPr>
          </c:marker>
          <c:cat>
            <c:strRef>
              <c:f>'Données test'!$C$247:$G$247</c:f>
              <c:strCache>
                <c:ptCount val="5"/>
                <c:pt idx="0">
                  <c:v>Force</c:v>
                </c:pt>
                <c:pt idx="1">
                  <c:v>Puissance</c:v>
                </c:pt>
                <c:pt idx="2">
                  <c:v>Endurance</c:v>
                </c:pt>
                <c:pt idx="3">
                  <c:v>Equilibre</c:v>
                </c:pt>
                <c:pt idx="4">
                  <c:v>Souplesse</c:v>
                </c:pt>
              </c:strCache>
            </c:strRef>
          </c:cat>
          <c:val>
            <c:numRef>
              <c:f>'Données test'!$C$261:$G$261</c:f>
              <c:numCache>
                <c:formatCode>0.00</c:formatCode>
                <c:ptCount val="5"/>
                <c:pt idx="0">
                  <c:v>2.0</c:v>
                </c:pt>
                <c:pt idx="1">
                  <c:v>2.0</c:v>
                </c:pt>
                <c:pt idx="2">
                  <c:v>4.0</c:v>
                </c:pt>
                <c:pt idx="3">
                  <c:v>2.857142857142857</c:v>
                </c:pt>
                <c:pt idx="4">
                  <c:v>3.6</c:v>
                </c:pt>
              </c:numCache>
            </c:numRef>
          </c:val>
        </c:ser>
        <c:dLbls>
          <c:showLegendKey val="0"/>
          <c:showVal val="0"/>
          <c:showCatName val="0"/>
          <c:showSerName val="0"/>
          <c:showPercent val="0"/>
          <c:showBubbleSize val="0"/>
        </c:dLbls>
        <c:axId val="2127157320"/>
        <c:axId val="2127162152"/>
      </c:radarChart>
      <c:catAx>
        <c:axId val="2127157320"/>
        <c:scaling>
          <c:orientation val="minMax"/>
        </c:scaling>
        <c:delete val="0"/>
        <c:axPos val="b"/>
        <c:majorGridlines/>
        <c:majorTickMark val="out"/>
        <c:minorTickMark val="none"/>
        <c:tickLblPos val="nextTo"/>
        <c:txPr>
          <a:bodyPr/>
          <a:lstStyle/>
          <a:p>
            <a:pPr>
              <a:defRPr b="1"/>
            </a:pPr>
            <a:endParaRPr lang="fr-FR"/>
          </a:p>
        </c:txPr>
        <c:crossAx val="2127162152"/>
        <c:crosses val="autoZero"/>
        <c:auto val="1"/>
        <c:lblAlgn val="ctr"/>
        <c:lblOffset val="100"/>
        <c:noMultiLvlLbl val="0"/>
      </c:catAx>
      <c:valAx>
        <c:axId val="2127162152"/>
        <c:scaling>
          <c:orientation val="minMax"/>
          <c:max val="5.0"/>
        </c:scaling>
        <c:delete val="0"/>
        <c:axPos val="l"/>
        <c:majorGridlines>
          <c:spPr>
            <a:ln>
              <a:solidFill>
                <a:srgbClr val="1F497D"/>
              </a:solidFill>
            </a:ln>
          </c:spPr>
        </c:majorGridlines>
        <c:numFmt formatCode="0" sourceLinked="0"/>
        <c:majorTickMark val="cross"/>
        <c:minorTickMark val="none"/>
        <c:tickLblPos val="nextTo"/>
        <c:txPr>
          <a:bodyPr/>
          <a:lstStyle/>
          <a:p>
            <a:pPr>
              <a:defRPr b="1"/>
            </a:pPr>
            <a:endParaRPr lang="fr-FR"/>
          </a:p>
        </c:txPr>
        <c:crossAx val="2127157320"/>
        <c:crosses val="autoZero"/>
        <c:crossBetween val="between"/>
      </c:valAx>
      <c:spPr>
        <a:solidFill>
          <a:srgbClr val="93CDDD"/>
        </a:solidFill>
      </c:spPr>
    </c:plotArea>
    <c:plotVisOnly val="1"/>
    <c:dispBlanksAs val="gap"/>
    <c:showDLblsOverMax val="0"/>
  </c:chart>
  <c:spPr>
    <a:solidFill>
      <a:schemeClr val="accent5">
        <a:lumMod val="60000"/>
        <a:lumOff val="40000"/>
      </a:schemeClr>
    </a:solidFill>
  </c:spPr>
  <c:printSettings>
    <c:headerFooter/>
    <c:pageMargins b="1.0" l="0.75" r="0.75" t="1.0" header="0.5" footer="0.5"/>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1"/>
    </mc:Choice>
    <mc:Fallback>
      <c:style val="31"/>
    </mc:Fallback>
  </mc:AlternateContent>
  <c:chart>
    <c:title>
      <c:layout>
        <c:manualLayout>
          <c:xMode val="edge"/>
          <c:yMode val="edge"/>
          <c:x val="0.734773840769904"/>
          <c:y val="0.125"/>
        </c:manualLayout>
      </c:layout>
      <c:overlay val="0"/>
    </c:title>
    <c:autoTitleDeleted val="0"/>
    <c:plotArea>
      <c:layout>
        <c:manualLayout>
          <c:layoutTarget val="inner"/>
          <c:xMode val="edge"/>
          <c:yMode val="edge"/>
          <c:x val="0.143895669291339"/>
          <c:y val="0.125055739000367"/>
          <c:w val="0.434255905511811"/>
          <c:h val="0.747106934213868"/>
        </c:manualLayout>
      </c:layout>
      <c:radarChart>
        <c:radarStyle val="filled"/>
        <c:varyColors val="0"/>
        <c:ser>
          <c:idx val="0"/>
          <c:order val="0"/>
          <c:tx>
            <c:strRef>
              <c:f>'Données test'!$B$266</c:f>
              <c:strCache>
                <c:ptCount val="1"/>
                <c:pt idx="0">
                  <c:v>M. Mattéo</c:v>
                </c:pt>
              </c:strCache>
            </c:strRef>
          </c:tx>
          <c:cat>
            <c:strRef>
              <c:f>'Données test'!$C$247:$G$247</c:f>
              <c:strCache>
                <c:ptCount val="5"/>
                <c:pt idx="0">
                  <c:v>Force</c:v>
                </c:pt>
                <c:pt idx="1">
                  <c:v>Puissance</c:v>
                </c:pt>
                <c:pt idx="2">
                  <c:v>Endurance</c:v>
                </c:pt>
                <c:pt idx="3">
                  <c:v>Equilibre</c:v>
                </c:pt>
                <c:pt idx="4">
                  <c:v>Souplesse</c:v>
                </c:pt>
              </c:strCache>
            </c:strRef>
          </c:cat>
          <c:val>
            <c:numRef>
              <c:f>'Données test'!$C$266:$G$266</c:f>
              <c:numCache>
                <c:formatCode>0.00</c:formatCode>
                <c:ptCount val="5"/>
                <c:pt idx="0">
                  <c:v>2.25</c:v>
                </c:pt>
                <c:pt idx="1">
                  <c:v>1.5</c:v>
                </c:pt>
                <c:pt idx="2">
                  <c:v>4.666666666666667</c:v>
                </c:pt>
                <c:pt idx="3">
                  <c:v>2.714285714285714</c:v>
                </c:pt>
                <c:pt idx="4">
                  <c:v>3.8</c:v>
                </c:pt>
              </c:numCache>
            </c:numRef>
          </c:val>
        </c:ser>
        <c:dLbls>
          <c:showLegendKey val="0"/>
          <c:showVal val="0"/>
          <c:showCatName val="0"/>
          <c:showSerName val="0"/>
          <c:showPercent val="0"/>
          <c:showBubbleSize val="0"/>
        </c:dLbls>
        <c:axId val="2127200232"/>
        <c:axId val="2127203224"/>
      </c:radarChart>
      <c:catAx>
        <c:axId val="2127200232"/>
        <c:scaling>
          <c:orientation val="minMax"/>
        </c:scaling>
        <c:delete val="0"/>
        <c:axPos val="b"/>
        <c:majorGridlines/>
        <c:majorTickMark val="out"/>
        <c:minorTickMark val="none"/>
        <c:tickLblPos val="nextTo"/>
        <c:txPr>
          <a:bodyPr/>
          <a:lstStyle/>
          <a:p>
            <a:pPr>
              <a:defRPr sz="1200" b="1"/>
            </a:pPr>
            <a:endParaRPr lang="fr-FR"/>
          </a:p>
        </c:txPr>
        <c:crossAx val="2127203224"/>
        <c:crosses val="autoZero"/>
        <c:auto val="1"/>
        <c:lblAlgn val="ctr"/>
        <c:lblOffset val="100"/>
        <c:noMultiLvlLbl val="0"/>
      </c:catAx>
      <c:valAx>
        <c:axId val="2127203224"/>
        <c:scaling>
          <c:orientation val="minMax"/>
          <c:max val="5.0"/>
        </c:scaling>
        <c:delete val="0"/>
        <c:axPos val="l"/>
        <c:majorGridlines>
          <c:spPr>
            <a:ln w="19050" cmpd="sng">
              <a:solidFill>
                <a:srgbClr val="17375E"/>
              </a:solidFill>
            </a:ln>
          </c:spPr>
        </c:majorGridlines>
        <c:numFmt formatCode="0" sourceLinked="0"/>
        <c:majorTickMark val="cross"/>
        <c:minorTickMark val="none"/>
        <c:tickLblPos val="nextTo"/>
        <c:txPr>
          <a:bodyPr/>
          <a:lstStyle/>
          <a:p>
            <a:pPr>
              <a:defRPr sz="1200" b="1"/>
            </a:pPr>
            <a:endParaRPr lang="fr-FR"/>
          </a:p>
        </c:txPr>
        <c:crossAx val="2127200232"/>
        <c:crosses val="autoZero"/>
        <c:crossBetween val="between"/>
      </c:valAx>
      <c:spPr>
        <a:solidFill>
          <a:srgbClr val="DBEEF4"/>
        </a:solidFill>
      </c:spPr>
    </c:plotArea>
    <c:plotVisOnly val="1"/>
    <c:dispBlanksAs val="gap"/>
    <c:showDLblsOverMax val="0"/>
  </c:chart>
  <c:spPr>
    <a:solidFill>
      <a:schemeClr val="accent5">
        <a:lumMod val="20000"/>
        <a:lumOff val="80000"/>
      </a:schemeClr>
    </a:solidFill>
  </c:spPr>
  <c:printSettings>
    <c:headerFooter/>
    <c:pageMargins b="1.0" l="0.75" r="0.75" t="1.0" header="0.5" footer="0.5"/>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1"/>
    </mc:Choice>
    <mc:Fallback>
      <c:style val="31"/>
    </mc:Fallback>
  </mc:AlternateContent>
  <c:chart>
    <c:title>
      <c:layout>
        <c:manualLayout>
          <c:xMode val="edge"/>
          <c:yMode val="edge"/>
          <c:x val="0.734773840769904"/>
          <c:y val="0.125"/>
        </c:manualLayout>
      </c:layout>
      <c:overlay val="0"/>
    </c:title>
    <c:autoTitleDeleted val="0"/>
    <c:plotArea>
      <c:layout>
        <c:manualLayout>
          <c:layoutTarget val="inner"/>
          <c:xMode val="edge"/>
          <c:yMode val="edge"/>
          <c:x val="0.143895669291339"/>
          <c:y val="0.125055739000367"/>
          <c:w val="0.434255905511811"/>
          <c:h val="0.747106934213868"/>
        </c:manualLayout>
      </c:layout>
      <c:radarChart>
        <c:radarStyle val="filled"/>
        <c:varyColors val="0"/>
        <c:ser>
          <c:idx val="0"/>
          <c:order val="0"/>
          <c:tx>
            <c:strRef>
              <c:f>'Données test'!$B$267</c:f>
              <c:strCache>
                <c:ptCount val="1"/>
                <c:pt idx="0">
                  <c:v>M. Kylian</c:v>
                </c:pt>
              </c:strCache>
            </c:strRef>
          </c:tx>
          <c:cat>
            <c:strRef>
              <c:f>'Données test'!$C$247:$G$247</c:f>
              <c:strCache>
                <c:ptCount val="5"/>
                <c:pt idx="0">
                  <c:v>Force</c:v>
                </c:pt>
                <c:pt idx="1">
                  <c:v>Puissance</c:v>
                </c:pt>
                <c:pt idx="2">
                  <c:v>Endurance</c:v>
                </c:pt>
                <c:pt idx="3">
                  <c:v>Equilibre</c:v>
                </c:pt>
                <c:pt idx="4">
                  <c:v>Souplesse</c:v>
                </c:pt>
              </c:strCache>
            </c:strRef>
          </c:cat>
          <c:val>
            <c:numRef>
              <c:f>'Données test'!$C$267:$G$267</c:f>
              <c:numCache>
                <c:formatCode>0.00</c:formatCode>
                <c:ptCount val="5"/>
                <c:pt idx="0">
                  <c:v>3.0</c:v>
                </c:pt>
                <c:pt idx="1">
                  <c:v>2.5</c:v>
                </c:pt>
                <c:pt idx="2">
                  <c:v>3.0</c:v>
                </c:pt>
                <c:pt idx="3">
                  <c:v>2.0</c:v>
                </c:pt>
                <c:pt idx="4">
                  <c:v>3.6</c:v>
                </c:pt>
              </c:numCache>
            </c:numRef>
          </c:val>
        </c:ser>
        <c:dLbls>
          <c:showLegendKey val="0"/>
          <c:showVal val="0"/>
          <c:showCatName val="0"/>
          <c:showSerName val="0"/>
          <c:showPercent val="0"/>
          <c:showBubbleSize val="0"/>
        </c:dLbls>
        <c:axId val="2127236952"/>
        <c:axId val="2127239944"/>
      </c:radarChart>
      <c:catAx>
        <c:axId val="2127236952"/>
        <c:scaling>
          <c:orientation val="minMax"/>
        </c:scaling>
        <c:delete val="0"/>
        <c:axPos val="b"/>
        <c:majorGridlines/>
        <c:majorTickMark val="out"/>
        <c:minorTickMark val="none"/>
        <c:tickLblPos val="nextTo"/>
        <c:txPr>
          <a:bodyPr/>
          <a:lstStyle/>
          <a:p>
            <a:pPr>
              <a:defRPr sz="1200" b="1"/>
            </a:pPr>
            <a:endParaRPr lang="fr-FR"/>
          </a:p>
        </c:txPr>
        <c:crossAx val="2127239944"/>
        <c:crosses val="autoZero"/>
        <c:auto val="1"/>
        <c:lblAlgn val="ctr"/>
        <c:lblOffset val="100"/>
        <c:noMultiLvlLbl val="0"/>
      </c:catAx>
      <c:valAx>
        <c:axId val="2127239944"/>
        <c:scaling>
          <c:orientation val="minMax"/>
          <c:max val="5.0"/>
        </c:scaling>
        <c:delete val="0"/>
        <c:axPos val="l"/>
        <c:majorGridlines>
          <c:spPr>
            <a:ln w="19050" cmpd="sng">
              <a:solidFill>
                <a:srgbClr val="17375E"/>
              </a:solidFill>
            </a:ln>
          </c:spPr>
        </c:majorGridlines>
        <c:numFmt formatCode="0" sourceLinked="0"/>
        <c:majorTickMark val="cross"/>
        <c:minorTickMark val="none"/>
        <c:tickLblPos val="nextTo"/>
        <c:txPr>
          <a:bodyPr/>
          <a:lstStyle/>
          <a:p>
            <a:pPr>
              <a:defRPr sz="1200" b="1"/>
            </a:pPr>
            <a:endParaRPr lang="fr-FR"/>
          </a:p>
        </c:txPr>
        <c:crossAx val="2127236952"/>
        <c:crosses val="autoZero"/>
        <c:crossBetween val="between"/>
      </c:valAx>
      <c:spPr>
        <a:solidFill>
          <a:srgbClr val="DBEEF4"/>
        </a:solidFill>
      </c:spPr>
    </c:plotArea>
    <c:plotVisOnly val="1"/>
    <c:dispBlanksAs val="gap"/>
    <c:showDLblsOverMax val="0"/>
  </c:chart>
  <c:spPr>
    <a:solidFill>
      <a:schemeClr val="accent5">
        <a:lumMod val="20000"/>
        <a:lumOff val="80000"/>
      </a:schemeClr>
    </a:solidFill>
  </c:spPr>
  <c:printSettings>
    <c:headerFooter/>
    <c:pageMargins b="1.0" l="0.75" r="0.75" t="1.0" header="0.5" footer="0.5"/>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0"/>
    </mc:Choice>
    <mc:Fallback>
      <c:style val="30"/>
    </mc:Fallback>
  </mc:AlternateContent>
  <c:chart>
    <c:title>
      <c:layout>
        <c:manualLayout>
          <c:xMode val="edge"/>
          <c:yMode val="edge"/>
          <c:x val="0.734773840769904"/>
          <c:y val="0.125"/>
        </c:manualLayout>
      </c:layout>
      <c:overlay val="0"/>
    </c:title>
    <c:autoTitleDeleted val="0"/>
    <c:plotArea>
      <c:layout>
        <c:manualLayout>
          <c:layoutTarget val="inner"/>
          <c:xMode val="edge"/>
          <c:yMode val="edge"/>
          <c:x val="0.143895669291339"/>
          <c:y val="0.125055739000367"/>
          <c:w val="0.434255905511811"/>
          <c:h val="0.747106934213868"/>
        </c:manualLayout>
      </c:layout>
      <c:radarChart>
        <c:radarStyle val="filled"/>
        <c:varyColors val="0"/>
        <c:ser>
          <c:idx val="0"/>
          <c:order val="0"/>
          <c:tx>
            <c:strRef>
              <c:f>'Données test'!$B$270</c:f>
              <c:strCache>
                <c:ptCount val="1"/>
                <c:pt idx="0">
                  <c:v>S. Kyriana</c:v>
                </c:pt>
              </c:strCache>
            </c:strRef>
          </c:tx>
          <c:cat>
            <c:strRef>
              <c:f>'Données test'!$C$247:$G$247</c:f>
              <c:strCache>
                <c:ptCount val="5"/>
                <c:pt idx="0">
                  <c:v>Force</c:v>
                </c:pt>
                <c:pt idx="1">
                  <c:v>Puissance</c:v>
                </c:pt>
                <c:pt idx="2">
                  <c:v>Endurance</c:v>
                </c:pt>
                <c:pt idx="3">
                  <c:v>Equilibre</c:v>
                </c:pt>
                <c:pt idx="4">
                  <c:v>Souplesse</c:v>
                </c:pt>
              </c:strCache>
            </c:strRef>
          </c:cat>
          <c:val>
            <c:numRef>
              <c:f>'Données test'!$C$270:$G$270</c:f>
              <c:numCache>
                <c:formatCode>0.00</c:formatCode>
                <c:ptCount val="5"/>
                <c:pt idx="0">
                  <c:v>1.75</c:v>
                </c:pt>
                <c:pt idx="1">
                  <c:v>1.5</c:v>
                </c:pt>
                <c:pt idx="2">
                  <c:v>3.0</c:v>
                </c:pt>
                <c:pt idx="3">
                  <c:v>1.571428571428571</c:v>
                </c:pt>
                <c:pt idx="4">
                  <c:v>3.4</c:v>
                </c:pt>
              </c:numCache>
            </c:numRef>
          </c:val>
        </c:ser>
        <c:dLbls>
          <c:showLegendKey val="0"/>
          <c:showVal val="0"/>
          <c:showCatName val="0"/>
          <c:showSerName val="0"/>
          <c:showPercent val="0"/>
          <c:showBubbleSize val="0"/>
        </c:dLbls>
        <c:axId val="2127274040"/>
        <c:axId val="2127277032"/>
      </c:radarChart>
      <c:catAx>
        <c:axId val="2127274040"/>
        <c:scaling>
          <c:orientation val="minMax"/>
        </c:scaling>
        <c:delete val="0"/>
        <c:axPos val="b"/>
        <c:majorGridlines/>
        <c:majorTickMark val="out"/>
        <c:minorTickMark val="none"/>
        <c:tickLblPos val="nextTo"/>
        <c:txPr>
          <a:bodyPr/>
          <a:lstStyle/>
          <a:p>
            <a:pPr>
              <a:defRPr sz="1200" b="1"/>
            </a:pPr>
            <a:endParaRPr lang="fr-FR"/>
          </a:p>
        </c:txPr>
        <c:crossAx val="2127277032"/>
        <c:crosses val="autoZero"/>
        <c:auto val="1"/>
        <c:lblAlgn val="ctr"/>
        <c:lblOffset val="100"/>
        <c:noMultiLvlLbl val="0"/>
      </c:catAx>
      <c:valAx>
        <c:axId val="2127277032"/>
        <c:scaling>
          <c:orientation val="minMax"/>
          <c:max val="5.0"/>
        </c:scaling>
        <c:delete val="0"/>
        <c:axPos val="l"/>
        <c:majorGridlines>
          <c:spPr>
            <a:ln w="19050" cmpd="sng">
              <a:solidFill>
                <a:schemeClr val="accent4">
                  <a:lumMod val="75000"/>
                </a:schemeClr>
              </a:solidFill>
            </a:ln>
          </c:spPr>
        </c:majorGridlines>
        <c:numFmt formatCode="0" sourceLinked="0"/>
        <c:majorTickMark val="cross"/>
        <c:minorTickMark val="none"/>
        <c:tickLblPos val="nextTo"/>
        <c:txPr>
          <a:bodyPr/>
          <a:lstStyle/>
          <a:p>
            <a:pPr>
              <a:defRPr sz="1200" b="1"/>
            </a:pPr>
            <a:endParaRPr lang="fr-FR"/>
          </a:p>
        </c:txPr>
        <c:crossAx val="2127274040"/>
        <c:crosses val="autoZero"/>
        <c:crossBetween val="between"/>
      </c:valAx>
      <c:spPr>
        <a:solidFill>
          <a:schemeClr val="accent4">
            <a:lumMod val="20000"/>
            <a:lumOff val="80000"/>
          </a:schemeClr>
        </a:solidFill>
      </c:spPr>
    </c:plotArea>
    <c:plotVisOnly val="1"/>
    <c:dispBlanksAs val="gap"/>
    <c:showDLblsOverMax val="0"/>
  </c:chart>
  <c:spPr>
    <a:solidFill>
      <a:schemeClr val="accent4">
        <a:lumMod val="20000"/>
        <a:lumOff val="80000"/>
      </a:schemeClr>
    </a:solidFill>
  </c:spPr>
  <c:printSettings>
    <c:headerFooter/>
    <c:pageMargins b="1.0" l="0.75" r="0.75" t="1.0" header="0.5" footer="0.5"/>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1"/>
    </mc:Choice>
    <mc:Fallback>
      <c:style val="31"/>
    </mc:Fallback>
  </mc:AlternateContent>
  <c:chart>
    <c:title>
      <c:layout>
        <c:manualLayout>
          <c:xMode val="edge"/>
          <c:yMode val="edge"/>
          <c:x val="0.734773840769904"/>
          <c:y val="0.125"/>
        </c:manualLayout>
      </c:layout>
      <c:overlay val="0"/>
    </c:title>
    <c:autoTitleDeleted val="0"/>
    <c:plotArea>
      <c:layout>
        <c:manualLayout>
          <c:layoutTarget val="inner"/>
          <c:xMode val="edge"/>
          <c:yMode val="edge"/>
          <c:x val="0.143895669291339"/>
          <c:y val="0.125055739000367"/>
          <c:w val="0.434255905511811"/>
          <c:h val="0.747106934213868"/>
        </c:manualLayout>
      </c:layout>
      <c:radarChart>
        <c:radarStyle val="filled"/>
        <c:varyColors val="0"/>
        <c:ser>
          <c:idx val="0"/>
          <c:order val="0"/>
          <c:tx>
            <c:strRef>
              <c:f>'Données test'!$B$272</c:f>
              <c:strCache>
                <c:ptCount val="1"/>
                <c:pt idx="0">
                  <c:v>Z. Julien</c:v>
                </c:pt>
              </c:strCache>
            </c:strRef>
          </c:tx>
          <c:cat>
            <c:strRef>
              <c:f>'Données test'!$C$247:$G$247</c:f>
              <c:strCache>
                <c:ptCount val="5"/>
                <c:pt idx="0">
                  <c:v>Force</c:v>
                </c:pt>
                <c:pt idx="1">
                  <c:v>Puissance</c:v>
                </c:pt>
                <c:pt idx="2">
                  <c:v>Endurance</c:v>
                </c:pt>
                <c:pt idx="3">
                  <c:v>Equilibre</c:v>
                </c:pt>
                <c:pt idx="4">
                  <c:v>Souplesse</c:v>
                </c:pt>
              </c:strCache>
            </c:strRef>
          </c:cat>
          <c:val>
            <c:numRef>
              <c:f>'Données test'!$C$272:$G$272</c:f>
              <c:numCache>
                <c:formatCode>0.00</c:formatCode>
                <c:ptCount val="5"/>
                <c:pt idx="0">
                  <c:v>2.0</c:v>
                </c:pt>
                <c:pt idx="1">
                  <c:v>2.0</c:v>
                </c:pt>
                <c:pt idx="2">
                  <c:v>3.5</c:v>
                </c:pt>
                <c:pt idx="3">
                  <c:v>2.285714285714286</c:v>
                </c:pt>
                <c:pt idx="4">
                  <c:v>4.6</c:v>
                </c:pt>
              </c:numCache>
            </c:numRef>
          </c:val>
        </c:ser>
        <c:dLbls>
          <c:showLegendKey val="0"/>
          <c:showVal val="0"/>
          <c:showCatName val="0"/>
          <c:showSerName val="0"/>
          <c:showPercent val="0"/>
          <c:showBubbleSize val="0"/>
        </c:dLbls>
        <c:axId val="2127310792"/>
        <c:axId val="2127313784"/>
      </c:radarChart>
      <c:catAx>
        <c:axId val="2127310792"/>
        <c:scaling>
          <c:orientation val="minMax"/>
        </c:scaling>
        <c:delete val="0"/>
        <c:axPos val="b"/>
        <c:majorGridlines/>
        <c:majorTickMark val="out"/>
        <c:minorTickMark val="none"/>
        <c:tickLblPos val="nextTo"/>
        <c:txPr>
          <a:bodyPr/>
          <a:lstStyle/>
          <a:p>
            <a:pPr>
              <a:defRPr sz="1200" b="1"/>
            </a:pPr>
            <a:endParaRPr lang="fr-FR"/>
          </a:p>
        </c:txPr>
        <c:crossAx val="2127313784"/>
        <c:crosses val="autoZero"/>
        <c:auto val="1"/>
        <c:lblAlgn val="ctr"/>
        <c:lblOffset val="100"/>
        <c:noMultiLvlLbl val="0"/>
      </c:catAx>
      <c:valAx>
        <c:axId val="2127313784"/>
        <c:scaling>
          <c:orientation val="minMax"/>
          <c:max val="5.0"/>
        </c:scaling>
        <c:delete val="0"/>
        <c:axPos val="l"/>
        <c:majorGridlines>
          <c:spPr>
            <a:ln w="19050" cmpd="sng">
              <a:solidFill>
                <a:srgbClr val="17375E"/>
              </a:solidFill>
            </a:ln>
          </c:spPr>
        </c:majorGridlines>
        <c:numFmt formatCode="0" sourceLinked="0"/>
        <c:majorTickMark val="cross"/>
        <c:minorTickMark val="none"/>
        <c:tickLblPos val="nextTo"/>
        <c:txPr>
          <a:bodyPr/>
          <a:lstStyle/>
          <a:p>
            <a:pPr>
              <a:defRPr sz="1200" b="1"/>
            </a:pPr>
            <a:endParaRPr lang="fr-FR"/>
          </a:p>
        </c:txPr>
        <c:crossAx val="2127310792"/>
        <c:crosses val="autoZero"/>
        <c:crossBetween val="between"/>
      </c:valAx>
      <c:spPr>
        <a:solidFill>
          <a:srgbClr val="DBEEF4"/>
        </a:solidFill>
      </c:spPr>
    </c:plotArea>
    <c:plotVisOnly val="1"/>
    <c:dispBlanksAs val="gap"/>
    <c:showDLblsOverMax val="0"/>
  </c:chart>
  <c:spPr>
    <a:solidFill>
      <a:schemeClr val="accent5">
        <a:lumMod val="20000"/>
        <a:lumOff val="80000"/>
      </a:schemeClr>
    </a:solidFill>
  </c:spPr>
  <c:printSettings>
    <c:headerFooter/>
    <c:pageMargins b="1.0" l="0.75" r="0.75" t="1.0" header="0.5" footer="0.5"/>
    <c:pageSetup/>
  </c:printSettings>
</c:chartSpace>
</file>

<file path=xl/drawings/_rels/drawing1.xml.rels><?xml version="1.0" encoding="UTF-8" standalone="yes"?>
<Relationships xmlns="http://schemas.openxmlformats.org/package/2006/relationships"><Relationship Id="rId11" Type="http://schemas.openxmlformats.org/officeDocument/2006/relationships/image" Target="../media/image11.png"/><Relationship Id="rId12" Type="http://schemas.openxmlformats.org/officeDocument/2006/relationships/image" Target="../media/image12.jpeg"/><Relationship Id="rId13" Type="http://schemas.openxmlformats.org/officeDocument/2006/relationships/image" Target="../media/image13.jpeg"/><Relationship Id="rId14" Type="http://schemas.openxmlformats.org/officeDocument/2006/relationships/image" Target="../media/image14.png"/><Relationship Id="rId15" Type="http://schemas.openxmlformats.org/officeDocument/2006/relationships/image" Target="../media/image15.jpeg"/><Relationship Id="rId16" Type="http://schemas.openxmlformats.org/officeDocument/2006/relationships/image" Target="../media/image16.jpeg"/><Relationship Id="rId17" Type="http://schemas.openxmlformats.org/officeDocument/2006/relationships/image" Target="../media/image17.jpeg"/><Relationship Id="rId18" Type="http://schemas.openxmlformats.org/officeDocument/2006/relationships/image" Target="../media/image18.jpeg"/><Relationship Id="rId1" Type="http://schemas.openxmlformats.org/officeDocument/2006/relationships/image" Target="../media/image1.png"/><Relationship Id="rId2" Type="http://schemas.openxmlformats.org/officeDocument/2006/relationships/image" Target="../media/image2.jpeg"/><Relationship Id="rId3" Type="http://schemas.openxmlformats.org/officeDocument/2006/relationships/image" Target="../media/image3.jpeg"/><Relationship Id="rId4" Type="http://schemas.openxmlformats.org/officeDocument/2006/relationships/image" Target="../media/image4.png"/><Relationship Id="rId5" Type="http://schemas.openxmlformats.org/officeDocument/2006/relationships/image" Target="../media/image5.jpeg"/><Relationship Id="rId6" Type="http://schemas.openxmlformats.org/officeDocument/2006/relationships/image" Target="../media/image6.png"/><Relationship Id="rId7" Type="http://schemas.openxmlformats.org/officeDocument/2006/relationships/image" Target="../media/image7.png"/><Relationship Id="rId8" Type="http://schemas.openxmlformats.org/officeDocument/2006/relationships/image" Target="../media/image8.png"/><Relationship Id="rId9" Type="http://schemas.openxmlformats.org/officeDocument/2006/relationships/image" Target="../media/image9.jpeg"/><Relationship Id="rId10" Type="http://schemas.openxmlformats.org/officeDocument/2006/relationships/image" Target="../media/image10.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4" Type="http://schemas.openxmlformats.org/officeDocument/2006/relationships/chart" Target="../charts/chart5.xml"/><Relationship Id="rId5" Type="http://schemas.openxmlformats.org/officeDocument/2006/relationships/chart" Target="../charts/chart6.xml"/><Relationship Id="rId6" Type="http://schemas.openxmlformats.org/officeDocument/2006/relationships/chart" Target="../charts/chart7.xml"/><Relationship Id="rId7" Type="http://schemas.openxmlformats.org/officeDocument/2006/relationships/chart" Target="../charts/chart8.xml"/><Relationship Id="rId8" Type="http://schemas.openxmlformats.org/officeDocument/2006/relationships/chart" Target="../charts/chart9.xml"/><Relationship Id="rId9" Type="http://schemas.openxmlformats.org/officeDocument/2006/relationships/chart" Target="../charts/chart10.xml"/><Relationship Id="rId10" Type="http://schemas.openxmlformats.org/officeDocument/2006/relationships/chart" Target="../charts/chart11.xml"/><Relationship Id="rId11" Type="http://schemas.openxmlformats.org/officeDocument/2006/relationships/chart" Target="../charts/chart12.xml"/><Relationship Id="rId1" Type="http://schemas.openxmlformats.org/officeDocument/2006/relationships/chart" Target="../charts/chart2.xml"/><Relationship Id="rId2"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13.xml"/><Relationship Id="rId2" Type="http://schemas.openxmlformats.org/officeDocument/2006/relationships/chart" Target="../charts/chart1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15.xml"/><Relationship Id="rId2" Type="http://schemas.openxmlformats.org/officeDocument/2006/relationships/chart" Target="../charts/chart16.xml"/></Relationships>
</file>

<file path=xl/drawings/_rels/drawing6.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7.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8.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9.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21.xml"/><Relationship Id="rId2" Type="http://schemas.openxmlformats.org/officeDocument/2006/relationships/chart" Target="../charts/chart22.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23.xml"/><Relationship Id="rId2" Type="http://schemas.openxmlformats.org/officeDocument/2006/relationships/chart" Target="../charts/chart24.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25.xml"/><Relationship Id="rId2" Type="http://schemas.openxmlformats.org/officeDocument/2006/relationships/chart" Target="../charts/chart26.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28.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29.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30.xml"/></Relationships>
</file>

<file path=xl/drawings/drawing1.xml><?xml version="1.0" encoding="utf-8"?>
<xdr:wsDr xmlns:xdr="http://schemas.openxmlformats.org/drawingml/2006/spreadsheetDrawing" xmlns:a="http://schemas.openxmlformats.org/drawingml/2006/main">
  <xdr:twoCellAnchor>
    <xdr:from>
      <xdr:col>0</xdr:col>
      <xdr:colOff>698500</xdr:colOff>
      <xdr:row>3</xdr:row>
      <xdr:rowOff>0</xdr:rowOff>
    </xdr:from>
    <xdr:to>
      <xdr:col>1</xdr:col>
      <xdr:colOff>736600</xdr:colOff>
      <xdr:row>5</xdr:row>
      <xdr:rowOff>63500</xdr:rowOff>
    </xdr:to>
    <xdr:sp macro="" textlink="">
      <xdr:nvSpPr>
        <xdr:cNvPr id="2" name="Rectangle 1"/>
        <xdr:cNvSpPr/>
      </xdr:nvSpPr>
      <xdr:spPr>
        <a:xfrm>
          <a:off x="698500" y="584200"/>
          <a:ext cx="863600" cy="889000"/>
        </a:xfrm>
        <a:prstGeom prst="rect">
          <a:avLst/>
        </a:prstGeom>
        <a:solidFill>
          <a:schemeClr val="accent2">
            <a:lumMod val="60000"/>
            <a:lumOff val="40000"/>
          </a:schemeClr>
        </a:solidFill>
        <a:ln>
          <a:noFill/>
        </a:ln>
        <a:effectLst/>
      </xdr:spPr>
      <xdr:style>
        <a:lnRef idx="1">
          <a:schemeClr val="accent1"/>
        </a:lnRef>
        <a:fillRef idx="3">
          <a:schemeClr val="accent1"/>
        </a:fillRef>
        <a:effectRef idx="2">
          <a:schemeClr val="accent1"/>
        </a:effectRef>
        <a:fontRef idx="minor">
          <a:schemeClr val="lt1"/>
        </a:fontRef>
      </xdr:style>
      <xdr:txBody>
        <a:bodyPr vertOverflow="clip" horzOverflow="clip" lIns="36000" tIns="0" rIns="36000" bIns="0" rtlCol="0" anchor="t"/>
        <a:lstStyle/>
        <a:p>
          <a:pPr algn="l"/>
          <a:r>
            <a:rPr lang="fr-FR" sz="1100">
              <a:solidFill>
                <a:schemeClr val="tx1"/>
              </a:solidFill>
            </a:rPr>
            <a:t>1 = Médiocre</a:t>
          </a:r>
        </a:p>
        <a:p>
          <a:pPr algn="l"/>
          <a:r>
            <a:rPr lang="fr-FR" sz="1100">
              <a:solidFill>
                <a:schemeClr val="tx1"/>
              </a:solidFill>
            </a:rPr>
            <a:t>2</a:t>
          </a:r>
          <a:r>
            <a:rPr lang="fr-FR" sz="1100" baseline="0">
              <a:solidFill>
                <a:schemeClr val="tx1"/>
              </a:solidFill>
            </a:rPr>
            <a:t> = Moyen</a:t>
          </a:r>
        </a:p>
        <a:p>
          <a:pPr algn="l"/>
          <a:r>
            <a:rPr lang="fr-FR" sz="1100" baseline="0">
              <a:solidFill>
                <a:schemeClr val="tx1"/>
              </a:solidFill>
            </a:rPr>
            <a:t>3 = Bon</a:t>
          </a:r>
        </a:p>
        <a:p>
          <a:pPr algn="l"/>
          <a:r>
            <a:rPr lang="fr-FR" sz="1100" baseline="0">
              <a:solidFill>
                <a:schemeClr val="tx1"/>
              </a:solidFill>
            </a:rPr>
            <a:t>4 = Très bon</a:t>
          </a:r>
        </a:p>
        <a:p>
          <a:pPr algn="l"/>
          <a:r>
            <a:rPr lang="fr-FR" sz="1100" baseline="0">
              <a:solidFill>
                <a:schemeClr val="tx1"/>
              </a:solidFill>
            </a:rPr>
            <a:t>5 = Excellent</a:t>
          </a:r>
          <a:endParaRPr lang="fr-FR" sz="1100">
            <a:solidFill>
              <a:schemeClr val="tx1"/>
            </a:solidFill>
          </a:endParaRPr>
        </a:p>
      </xdr:txBody>
    </xdr:sp>
    <xdr:clientData/>
  </xdr:twoCellAnchor>
  <xdr:twoCellAnchor editAs="oneCell">
    <xdr:from>
      <xdr:col>10</xdr:col>
      <xdr:colOff>25400</xdr:colOff>
      <xdr:row>3</xdr:row>
      <xdr:rowOff>27751</xdr:rowOff>
    </xdr:from>
    <xdr:to>
      <xdr:col>11</xdr:col>
      <xdr:colOff>533400</xdr:colOff>
      <xdr:row>4</xdr:row>
      <xdr:rowOff>609600</xdr:rowOff>
    </xdr:to>
    <xdr:pic>
      <xdr:nvPicPr>
        <xdr:cNvPr id="3" name="Image 2"/>
        <xdr:cNvPicPr>
          <a:picLocks noChangeAspect="1"/>
        </xdr:cNvPicPr>
      </xdr:nvPicPr>
      <xdr:blipFill>
        <a:blip xmlns:r="http://schemas.openxmlformats.org/officeDocument/2006/relationships" r:embed="rId1"/>
        <a:stretch>
          <a:fillRect/>
        </a:stretch>
      </xdr:blipFill>
      <xdr:spPr>
        <a:xfrm>
          <a:off x="5524500" y="611951"/>
          <a:ext cx="927100" cy="785049"/>
        </a:xfrm>
        <a:prstGeom prst="rect">
          <a:avLst/>
        </a:prstGeom>
      </xdr:spPr>
    </xdr:pic>
    <xdr:clientData/>
  </xdr:twoCellAnchor>
  <xdr:twoCellAnchor editAs="oneCell">
    <xdr:from>
      <xdr:col>10</xdr:col>
      <xdr:colOff>12700</xdr:colOff>
      <xdr:row>15</xdr:row>
      <xdr:rowOff>25400</xdr:rowOff>
    </xdr:from>
    <xdr:to>
      <xdr:col>11</xdr:col>
      <xdr:colOff>520699</xdr:colOff>
      <xdr:row>16</xdr:row>
      <xdr:rowOff>381000</xdr:rowOff>
    </xdr:to>
    <xdr:pic>
      <xdr:nvPicPr>
        <xdr:cNvPr id="5" name="Image 4"/>
        <xdr:cNvPicPr>
          <a:picLocks noChangeAspect="1"/>
        </xdr:cNvPicPr>
      </xdr:nvPicPr>
      <xdr:blipFill rotWithShape="1">
        <a:blip xmlns:r="http://schemas.openxmlformats.org/officeDocument/2006/relationships" r:embed="rId2"/>
        <a:srcRect t="23111"/>
        <a:stretch/>
      </xdr:blipFill>
      <xdr:spPr>
        <a:xfrm>
          <a:off x="5511800" y="3848100"/>
          <a:ext cx="927099" cy="558800"/>
        </a:xfrm>
        <a:prstGeom prst="rect">
          <a:avLst/>
        </a:prstGeom>
      </xdr:spPr>
    </xdr:pic>
    <xdr:clientData/>
  </xdr:twoCellAnchor>
  <xdr:twoCellAnchor editAs="oneCell">
    <xdr:from>
      <xdr:col>10</xdr:col>
      <xdr:colOff>38100</xdr:colOff>
      <xdr:row>25</xdr:row>
      <xdr:rowOff>47057</xdr:rowOff>
    </xdr:from>
    <xdr:to>
      <xdr:col>11</xdr:col>
      <xdr:colOff>508000</xdr:colOff>
      <xdr:row>26</xdr:row>
      <xdr:rowOff>395973</xdr:rowOff>
    </xdr:to>
    <xdr:pic>
      <xdr:nvPicPr>
        <xdr:cNvPr id="7" name="Image 6"/>
        <xdr:cNvPicPr>
          <a:picLocks noChangeAspect="1"/>
        </xdr:cNvPicPr>
      </xdr:nvPicPr>
      <xdr:blipFill>
        <a:blip xmlns:r="http://schemas.openxmlformats.org/officeDocument/2006/relationships" r:embed="rId3"/>
        <a:stretch>
          <a:fillRect/>
        </a:stretch>
      </xdr:blipFill>
      <xdr:spPr>
        <a:xfrm>
          <a:off x="5537200" y="6498657"/>
          <a:ext cx="889000" cy="552116"/>
        </a:xfrm>
        <a:prstGeom prst="rect">
          <a:avLst/>
        </a:prstGeom>
      </xdr:spPr>
    </xdr:pic>
    <xdr:clientData/>
  </xdr:twoCellAnchor>
  <xdr:twoCellAnchor editAs="oneCell">
    <xdr:from>
      <xdr:col>10</xdr:col>
      <xdr:colOff>24734</xdr:colOff>
      <xdr:row>46</xdr:row>
      <xdr:rowOff>25400</xdr:rowOff>
    </xdr:from>
    <xdr:to>
      <xdr:col>11</xdr:col>
      <xdr:colOff>520700</xdr:colOff>
      <xdr:row>47</xdr:row>
      <xdr:rowOff>571500</xdr:rowOff>
    </xdr:to>
    <xdr:pic>
      <xdr:nvPicPr>
        <xdr:cNvPr id="4" name="Image 3"/>
        <xdr:cNvPicPr>
          <a:picLocks noChangeAspect="1"/>
        </xdr:cNvPicPr>
      </xdr:nvPicPr>
      <xdr:blipFill>
        <a:blip xmlns:r="http://schemas.openxmlformats.org/officeDocument/2006/relationships" r:embed="rId4"/>
        <a:stretch>
          <a:fillRect/>
        </a:stretch>
      </xdr:blipFill>
      <xdr:spPr>
        <a:xfrm>
          <a:off x="5193634" y="9664700"/>
          <a:ext cx="915066" cy="749300"/>
        </a:xfrm>
        <a:prstGeom prst="rect">
          <a:avLst/>
        </a:prstGeom>
      </xdr:spPr>
    </xdr:pic>
    <xdr:clientData/>
  </xdr:twoCellAnchor>
  <xdr:twoCellAnchor editAs="oneCell">
    <xdr:from>
      <xdr:col>10</xdr:col>
      <xdr:colOff>12699</xdr:colOff>
      <xdr:row>56</xdr:row>
      <xdr:rowOff>10776</xdr:rowOff>
    </xdr:from>
    <xdr:to>
      <xdr:col>12</xdr:col>
      <xdr:colOff>0</xdr:colOff>
      <xdr:row>57</xdr:row>
      <xdr:rowOff>571499</xdr:rowOff>
    </xdr:to>
    <xdr:pic>
      <xdr:nvPicPr>
        <xdr:cNvPr id="9" name="Image 8"/>
        <xdr:cNvPicPr>
          <a:picLocks noChangeAspect="1"/>
        </xdr:cNvPicPr>
      </xdr:nvPicPr>
      <xdr:blipFill>
        <a:blip xmlns:r="http://schemas.openxmlformats.org/officeDocument/2006/relationships" r:embed="rId5"/>
        <a:stretch>
          <a:fillRect/>
        </a:stretch>
      </xdr:blipFill>
      <xdr:spPr>
        <a:xfrm>
          <a:off x="5181599" y="12659976"/>
          <a:ext cx="952501" cy="763923"/>
        </a:xfrm>
        <a:prstGeom prst="rect">
          <a:avLst/>
        </a:prstGeom>
      </xdr:spPr>
    </xdr:pic>
    <xdr:clientData/>
  </xdr:twoCellAnchor>
  <xdr:twoCellAnchor editAs="oneCell">
    <xdr:from>
      <xdr:col>10</xdr:col>
      <xdr:colOff>12700</xdr:colOff>
      <xdr:row>73</xdr:row>
      <xdr:rowOff>12700</xdr:rowOff>
    </xdr:from>
    <xdr:to>
      <xdr:col>11</xdr:col>
      <xdr:colOff>520700</xdr:colOff>
      <xdr:row>74</xdr:row>
      <xdr:rowOff>558800</xdr:rowOff>
    </xdr:to>
    <xdr:pic>
      <xdr:nvPicPr>
        <xdr:cNvPr id="12" name="Image 11"/>
        <xdr:cNvPicPr>
          <a:picLocks noChangeAspect="1"/>
        </xdr:cNvPicPr>
      </xdr:nvPicPr>
      <xdr:blipFill>
        <a:blip xmlns:r="http://schemas.openxmlformats.org/officeDocument/2006/relationships" r:embed="rId6"/>
        <a:stretch>
          <a:fillRect/>
        </a:stretch>
      </xdr:blipFill>
      <xdr:spPr>
        <a:xfrm>
          <a:off x="5181600" y="15798800"/>
          <a:ext cx="927100" cy="749300"/>
        </a:xfrm>
        <a:prstGeom prst="rect">
          <a:avLst/>
        </a:prstGeom>
      </xdr:spPr>
    </xdr:pic>
    <xdr:clientData/>
  </xdr:twoCellAnchor>
  <xdr:twoCellAnchor editAs="oneCell">
    <xdr:from>
      <xdr:col>10</xdr:col>
      <xdr:colOff>63500</xdr:colOff>
      <xdr:row>93</xdr:row>
      <xdr:rowOff>25400</xdr:rowOff>
    </xdr:from>
    <xdr:to>
      <xdr:col>11</xdr:col>
      <xdr:colOff>482600</xdr:colOff>
      <xdr:row>94</xdr:row>
      <xdr:rowOff>555625</xdr:rowOff>
    </xdr:to>
    <xdr:pic>
      <xdr:nvPicPr>
        <xdr:cNvPr id="14" name="Image 13"/>
        <xdr:cNvPicPr>
          <a:picLocks noChangeAspect="1"/>
        </xdr:cNvPicPr>
      </xdr:nvPicPr>
      <xdr:blipFill>
        <a:blip xmlns:r="http://schemas.openxmlformats.org/officeDocument/2006/relationships" r:embed="rId7"/>
        <a:stretch>
          <a:fillRect/>
        </a:stretch>
      </xdr:blipFill>
      <xdr:spPr>
        <a:xfrm>
          <a:off x="5232400" y="18580100"/>
          <a:ext cx="838200" cy="733425"/>
        </a:xfrm>
        <a:prstGeom prst="rect">
          <a:avLst/>
        </a:prstGeom>
      </xdr:spPr>
    </xdr:pic>
    <xdr:clientData/>
  </xdr:twoCellAnchor>
  <xdr:twoCellAnchor editAs="oneCell">
    <xdr:from>
      <xdr:col>10</xdr:col>
      <xdr:colOff>25400</xdr:colOff>
      <xdr:row>83</xdr:row>
      <xdr:rowOff>12700</xdr:rowOff>
    </xdr:from>
    <xdr:to>
      <xdr:col>11</xdr:col>
      <xdr:colOff>533400</xdr:colOff>
      <xdr:row>84</xdr:row>
      <xdr:rowOff>571500</xdr:rowOff>
    </xdr:to>
    <xdr:pic>
      <xdr:nvPicPr>
        <xdr:cNvPr id="17" name="Image 16"/>
        <xdr:cNvPicPr>
          <a:picLocks noChangeAspect="1"/>
        </xdr:cNvPicPr>
      </xdr:nvPicPr>
      <xdr:blipFill>
        <a:blip xmlns:r="http://schemas.openxmlformats.org/officeDocument/2006/relationships" r:embed="rId8"/>
        <a:stretch>
          <a:fillRect/>
        </a:stretch>
      </xdr:blipFill>
      <xdr:spPr>
        <a:xfrm>
          <a:off x="5194300" y="18567400"/>
          <a:ext cx="927100" cy="762000"/>
        </a:xfrm>
        <a:prstGeom prst="rect">
          <a:avLst/>
        </a:prstGeom>
      </xdr:spPr>
    </xdr:pic>
    <xdr:clientData/>
  </xdr:twoCellAnchor>
  <xdr:twoCellAnchor editAs="oneCell">
    <xdr:from>
      <xdr:col>10</xdr:col>
      <xdr:colOff>12701</xdr:colOff>
      <xdr:row>103</xdr:row>
      <xdr:rowOff>17223</xdr:rowOff>
    </xdr:from>
    <xdr:to>
      <xdr:col>11</xdr:col>
      <xdr:colOff>533400</xdr:colOff>
      <xdr:row>104</xdr:row>
      <xdr:rowOff>586462</xdr:rowOff>
    </xdr:to>
    <xdr:pic>
      <xdr:nvPicPr>
        <xdr:cNvPr id="19" name="Image 18"/>
        <xdr:cNvPicPr>
          <a:picLocks noChangeAspect="1"/>
        </xdr:cNvPicPr>
      </xdr:nvPicPr>
      <xdr:blipFill rotWithShape="1">
        <a:blip xmlns:r="http://schemas.openxmlformats.org/officeDocument/2006/relationships" r:embed="rId9"/>
        <a:srcRect l="13403" t="9249" r="12028" b="10983"/>
        <a:stretch/>
      </xdr:blipFill>
      <xdr:spPr>
        <a:xfrm>
          <a:off x="5181601" y="24350423"/>
          <a:ext cx="939799" cy="772439"/>
        </a:xfrm>
        <a:prstGeom prst="rect">
          <a:avLst/>
        </a:prstGeom>
      </xdr:spPr>
    </xdr:pic>
    <xdr:clientData/>
  </xdr:twoCellAnchor>
  <xdr:twoCellAnchor editAs="oneCell">
    <xdr:from>
      <xdr:col>10</xdr:col>
      <xdr:colOff>12699</xdr:colOff>
      <xdr:row>113</xdr:row>
      <xdr:rowOff>12700</xdr:rowOff>
    </xdr:from>
    <xdr:to>
      <xdr:col>11</xdr:col>
      <xdr:colOff>533400</xdr:colOff>
      <xdr:row>114</xdr:row>
      <xdr:rowOff>601724</xdr:rowOff>
    </xdr:to>
    <xdr:pic>
      <xdr:nvPicPr>
        <xdr:cNvPr id="21" name="Image 20"/>
        <xdr:cNvPicPr>
          <a:picLocks noChangeAspect="1"/>
        </xdr:cNvPicPr>
      </xdr:nvPicPr>
      <xdr:blipFill rotWithShape="1">
        <a:blip xmlns:r="http://schemas.openxmlformats.org/officeDocument/2006/relationships" r:embed="rId10"/>
        <a:srcRect r="23794"/>
        <a:stretch/>
      </xdr:blipFill>
      <xdr:spPr>
        <a:xfrm>
          <a:off x="5181599" y="27254200"/>
          <a:ext cx="939801" cy="792224"/>
        </a:xfrm>
        <a:prstGeom prst="rect">
          <a:avLst/>
        </a:prstGeom>
      </xdr:spPr>
    </xdr:pic>
    <xdr:clientData/>
  </xdr:twoCellAnchor>
  <xdr:twoCellAnchor editAs="oneCell">
    <xdr:from>
      <xdr:col>10</xdr:col>
      <xdr:colOff>12700</xdr:colOff>
      <xdr:row>194</xdr:row>
      <xdr:rowOff>25401</xdr:rowOff>
    </xdr:from>
    <xdr:to>
      <xdr:col>11</xdr:col>
      <xdr:colOff>533399</xdr:colOff>
      <xdr:row>195</xdr:row>
      <xdr:rowOff>584201</xdr:rowOff>
    </xdr:to>
    <xdr:pic>
      <xdr:nvPicPr>
        <xdr:cNvPr id="28" name="Image 27"/>
        <xdr:cNvPicPr>
          <a:picLocks noChangeAspect="1"/>
        </xdr:cNvPicPr>
      </xdr:nvPicPr>
      <xdr:blipFill rotWithShape="1">
        <a:blip xmlns:r="http://schemas.openxmlformats.org/officeDocument/2006/relationships" r:embed="rId11"/>
        <a:srcRect l="17500" r="14000" b="6500"/>
        <a:stretch/>
      </xdr:blipFill>
      <xdr:spPr>
        <a:xfrm>
          <a:off x="5181600" y="30797501"/>
          <a:ext cx="939799" cy="762000"/>
        </a:xfrm>
        <a:prstGeom prst="rect">
          <a:avLst/>
        </a:prstGeom>
      </xdr:spPr>
    </xdr:pic>
    <xdr:clientData/>
  </xdr:twoCellAnchor>
  <xdr:twoCellAnchor editAs="oneCell">
    <xdr:from>
      <xdr:col>10</xdr:col>
      <xdr:colOff>12700</xdr:colOff>
      <xdr:row>204</xdr:row>
      <xdr:rowOff>12700</xdr:rowOff>
    </xdr:from>
    <xdr:to>
      <xdr:col>11</xdr:col>
      <xdr:colOff>533400</xdr:colOff>
      <xdr:row>205</xdr:row>
      <xdr:rowOff>584200</xdr:rowOff>
    </xdr:to>
    <xdr:pic>
      <xdr:nvPicPr>
        <xdr:cNvPr id="30" name="Image 29"/>
        <xdr:cNvPicPr>
          <a:picLocks noChangeAspect="1"/>
        </xdr:cNvPicPr>
      </xdr:nvPicPr>
      <xdr:blipFill rotWithShape="1">
        <a:blip xmlns:r="http://schemas.openxmlformats.org/officeDocument/2006/relationships" r:embed="rId12"/>
        <a:srcRect l="15444" t="48454" r="8881"/>
        <a:stretch/>
      </xdr:blipFill>
      <xdr:spPr>
        <a:xfrm>
          <a:off x="5181600" y="33883600"/>
          <a:ext cx="939800" cy="774700"/>
        </a:xfrm>
        <a:prstGeom prst="rect">
          <a:avLst/>
        </a:prstGeom>
      </xdr:spPr>
    </xdr:pic>
    <xdr:clientData/>
  </xdr:twoCellAnchor>
  <xdr:twoCellAnchor editAs="oneCell">
    <xdr:from>
      <xdr:col>10</xdr:col>
      <xdr:colOff>12701</xdr:colOff>
      <xdr:row>214</xdr:row>
      <xdr:rowOff>12700</xdr:rowOff>
    </xdr:from>
    <xdr:to>
      <xdr:col>11</xdr:col>
      <xdr:colOff>520701</xdr:colOff>
      <xdr:row>215</xdr:row>
      <xdr:rowOff>584200</xdr:rowOff>
    </xdr:to>
    <xdr:pic>
      <xdr:nvPicPr>
        <xdr:cNvPr id="32" name="Image 31"/>
        <xdr:cNvPicPr>
          <a:picLocks noChangeAspect="1"/>
        </xdr:cNvPicPr>
      </xdr:nvPicPr>
      <xdr:blipFill rotWithShape="1">
        <a:blip xmlns:r="http://schemas.openxmlformats.org/officeDocument/2006/relationships" r:embed="rId13"/>
        <a:srcRect l="54728" t="32639"/>
        <a:stretch/>
      </xdr:blipFill>
      <xdr:spPr>
        <a:xfrm>
          <a:off x="5181601" y="36817300"/>
          <a:ext cx="927100" cy="774700"/>
        </a:xfrm>
        <a:prstGeom prst="rect">
          <a:avLst/>
        </a:prstGeom>
      </xdr:spPr>
    </xdr:pic>
    <xdr:clientData/>
  </xdr:twoCellAnchor>
  <xdr:twoCellAnchor editAs="oneCell">
    <xdr:from>
      <xdr:col>10</xdr:col>
      <xdr:colOff>25401</xdr:colOff>
      <xdr:row>224</xdr:row>
      <xdr:rowOff>25400</xdr:rowOff>
    </xdr:from>
    <xdr:to>
      <xdr:col>11</xdr:col>
      <xdr:colOff>533400</xdr:colOff>
      <xdr:row>225</xdr:row>
      <xdr:rowOff>584200</xdr:rowOff>
    </xdr:to>
    <xdr:pic>
      <xdr:nvPicPr>
        <xdr:cNvPr id="34" name="Image 33"/>
        <xdr:cNvPicPr>
          <a:picLocks noChangeAspect="1"/>
        </xdr:cNvPicPr>
      </xdr:nvPicPr>
      <xdr:blipFill>
        <a:blip xmlns:r="http://schemas.openxmlformats.org/officeDocument/2006/relationships" r:embed="rId14"/>
        <a:stretch>
          <a:fillRect/>
        </a:stretch>
      </xdr:blipFill>
      <xdr:spPr>
        <a:xfrm>
          <a:off x="5194301" y="39763700"/>
          <a:ext cx="927099" cy="762000"/>
        </a:xfrm>
        <a:prstGeom prst="rect">
          <a:avLst/>
        </a:prstGeom>
      </xdr:spPr>
    </xdr:pic>
    <xdr:clientData/>
  </xdr:twoCellAnchor>
  <xdr:twoCellAnchor editAs="oneCell">
    <xdr:from>
      <xdr:col>10</xdr:col>
      <xdr:colOff>88900</xdr:colOff>
      <xdr:row>133</xdr:row>
      <xdr:rowOff>12700</xdr:rowOff>
    </xdr:from>
    <xdr:to>
      <xdr:col>11</xdr:col>
      <xdr:colOff>482599</xdr:colOff>
      <xdr:row>134</xdr:row>
      <xdr:rowOff>620661</xdr:rowOff>
    </xdr:to>
    <xdr:pic>
      <xdr:nvPicPr>
        <xdr:cNvPr id="6" name="Image 5"/>
        <xdr:cNvPicPr>
          <a:picLocks noChangeAspect="1"/>
        </xdr:cNvPicPr>
      </xdr:nvPicPr>
      <xdr:blipFill rotWithShape="1">
        <a:blip xmlns:r="http://schemas.openxmlformats.org/officeDocument/2006/relationships" r:embed="rId15"/>
        <a:srcRect l="51971" r="3584"/>
        <a:stretch/>
      </xdr:blipFill>
      <xdr:spPr>
        <a:xfrm>
          <a:off x="5257800" y="30784800"/>
          <a:ext cx="812799" cy="811161"/>
        </a:xfrm>
        <a:prstGeom prst="rect">
          <a:avLst/>
        </a:prstGeom>
      </xdr:spPr>
    </xdr:pic>
    <xdr:clientData/>
  </xdr:twoCellAnchor>
  <xdr:twoCellAnchor editAs="oneCell">
    <xdr:from>
      <xdr:col>10</xdr:col>
      <xdr:colOff>25400</xdr:colOff>
      <xdr:row>147</xdr:row>
      <xdr:rowOff>38100</xdr:rowOff>
    </xdr:from>
    <xdr:to>
      <xdr:col>11</xdr:col>
      <xdr:colOff>508000</xdr:colOff>
      <xdr:row>148</xdr:row>
      <xdr:rowOff>628935</xdr:rowOff>
    </xdr:to>
    <xdr:pic>
      <xdr:nvPicPr>
        <xdr:cNvPr id="8" name="Image 7"/>
        <xdr:cNvPicPr>
          <a:picLocks noChangeAspect="1"/>
        </xdr:cNvPicPr>
      </xdr:nvPicPr>
      <xdr:blipFill rotWithShape="1">
        <a:blip xmlns:r="http://schemas.openxmlformats.org/officeDocument/2006/relationships" r:embed="rId16"/>
        <a:srcRect l="36443" t="28049" r="4001"/>
        <a:stretch/>
      </xdr:blipFill>
      <xdr:spPr>
        <a:xfrm>
          <a:off x="5194300" y="33832800"/>
          <a:ext cx="901700" cy="794035"/>
        </a:xfrm>
        <a:prstGeom prst="rect">
          <a:avLst/>
        </a:prstGeom>
      </xdr:spPr>
    </xdr:pic>
    <xdr:clientData/>
  </xdr:twoCellAnchor>
  <xdr:twoCellAnchor editAs="oneCell">
    <xdr:from>
      <xdr:col>10</xdr:col>
      <xdr:colOff>101600</xdr:colOff>
      <xdr:row>157</xdr:row>
      <xdr:rowOff>25399</xdr:rowOff>
    </xdr:from>
    <xdr:to>
      <xdr:col>11</xdr:col>
      <xdr:colOff>474636</xdr:colOff>
      <xdr:row>158</xdr:row>
      <xdr:rowOff>635000</xdr:rowOff>
    </xdr:to>
    <xdr:pic>
      <xdr:nvPicPr>
        <xdr:cNvPr id="10" name="Image 9"/>
        <xdr:cNvPicPr>
          <a:picLocks noChangeAspect="1"/>
        </xdr:cNvPicPr>
      </xdr:nvPicPr>
      <xdr:blipFill rotWithShape="1">
        <a:blip xmlns:r="http://schemas.openxmlformats.org/officeDocument/2006/relationships" r:embed="rId17"/>
        <a:srcRect l="6862" t="2140" r="5461" b="2819"/>
        <a:stretch/>
      </xdr:blipFill>
      <xdr:spPr>
        <a:xfrm>
          <a:off x="5270500" y="36956999"/>
          <a:ext cx="792136" cy="812801"/>
        </a:xfrm>
        <a:prstGeom prst="rect">
          <a:avLst/>
        </a:prstGeom>
      </xdr:spPr>
    </xdr:pic>
    <xdr:clientData/>
  </xdr:twoCellAnchor>
  <xdr:twoCellAnchor editAs="oneCell">
    <xdr:from>
      <xdr:col>10</xdr:col>
      <xdr:colOff>12700</xdr:colOff>
      <xdr:row>167</xdr:row>
      <xdr:rowOff>12700</xdr:rowOff>
    </xdr:from>
    <xdr:to>
      <xdr:col>11</xdr:col>
      <xdr:colOff>533400</xdr:colOff>
      <xdr:row>168</xdr:row>
      <xdr:rowOff>676917</xdr:rowOff>
    </xdr:to>
    <xdr:pic>
      <xdr:nvPicPr>
        <xdr:cNvPr id="11" name="Image 10"/>
        <xdr:cNvPicPr>
          <a:picLocks noChangeAspect="1"/>
        </xdr:cNvPicPr>
      </xdr:nvPicPr>
      <xdr:blipFill rotWithShape="1">
        <a:blip xmlns:r="http://schemas.openxmlformats.org/officeDocument/2006/relationships" r:embed="rId18"/>
        <a:srcRect l="5818" t="7104" r="24000"/>
        <a:stretch/>
      </xdr:blipFill>
      <xdr:spPr>
        <a:xfrm>
          <a:off x="5181600" y="40106600"/>
          <a:ext cx="939800" cy="867417"/>
        </a:xfrm>
        <a:prstGeom prst="rect">
          <a:avLst/>
        </a:prstGeom>
      </xdr:spPr>
    </xdr:pic>
    <xdr:clientData/>
  </xdr:twoCellAnchor>
  <xdr:twoCellAnchor>
    <xdr:from>
      <xdr:col>0</xdr:col>
      <xdr:colOff>698500</xdr:colOff>
      <xdr:row>46</xdr:row>
      <xdr:rowOff>0</xdr:rowOff>
    </xdr:from>
    <xdr:to>
      <xdr:col>1</xdr:col>
      <xdr:colOff>736600</xdr:colOff>
      <xdr:row>48</xdr:row>
      <xdr:rowOff>101600</xdr:rowOff>
    </xdr:to>
    <xdr:sp macro="" textlink="">
      <xdr:nvSpPr>
        <xdr:cNvPr id="25" name="Rectangle 24"/>
        <xdr:cNvSpPr/>
      </xdr:nvSpPr>
      <xdr:spPr>
        <a:xfrm>
          <a:off x="698500" y="9639300"/>
          <a:ext cx="863600" cy="889000"/>
        </a:xfrm>
        <a:prstGeom prst="rect">
          <a:avLst/>
        </a:prstGeom>
        <a:solidFill>
          <a:schemeClr val="accent2">
            <a:lumMod val="60000"/>
            <a:lumOff val="40000"/>
          </a:schemeClr>
        </a:solidFill>
        <a:ln>
          <a:noFill/>
        </a:ln>
        <a:effectLst/>
      </xdr:spPr>
      <xdr:style>
        <a:lnRef idx="1">
          <a:schemeClr val="accent1"/>
        </a:lnRef>
        <a:fillRef idx="3">
          <a:schemeClr val="accent1"/>
        </a:fillRef>
        <a:effectRef idx="2">
          <a:schemeClr val="accent1"/>
        </a:effectRef>
        <a:fontRef idx="minor">
          <a:schemeClr val="lt1"/>
        </a:fontRef>
      </xdr:style>
      <xdr:txBody>
        <a:bodyPr vertOverflow="clip" horzOverflow="clip" lIns="36000" tIns="0" rIns="36000" bIns="0" rtlCol="0" anchor="t"/>
        <a:lstStyle/>
        <a:p>
          <a:pPr algn="l"/>
          <a:r>
            <a:rPr lang="fr-FR" sz="1100">
              <a:solidFill>
                <a:schemeClr val="tx1"/>
              </a:solidFill>
            </a:rPr>
            <a:t>1 = Médiocre</a:t>
          </a:r>
        </a:p>
        <a:p>
          <a:pPr algn="l"/>
          <a:r>
            <a:rPr lang="fr-FR" sz="1100">
              <a:solidFill>
                <a:schemeClr val="tx1"/>
              </a:solidFill>
            </a:rPr>
            <a:t>2</a:t>
          </a:r>
          <a:r>
            <a:rPr lang="fr-FR" sz="1100" baseline="0">
              <a:solidFill>
                <a:schemeClr val="tx1"/>
              </a:solidFill>
            </a:rPr>
            <a:t> = Moyen</a:t>
          </a:r>
        </a:p>
        <a:p>
          <a:pPr algn="l"/>
          <a:r>
            <a:rPr lang="fr-FR" sz="1100" baseline="0">
              <a:solidFill>
                <a:schemeClr val="tx1"/>
              </a:solidFill>
            </a:rPr>
            <a:t>3 = Bon</a:t>
          </a:r>
        </a:p>
        <a:p>
          <a:pPr algn="l"/>
          <a:r>
            <a:rPr lang="fr-FR" sz="1100" baseline="0">
              <a:solidFill>
                <a:schemeClr val="tx1"/>
              </a:solidFill>
            </a:rPr>
            <a:t>4 = Très bon</a:t>
          </a:r>
        </a:p>
        <a:p>
          <a:pPr algn="l"/>
          <a:r>
            <a:rPr lang="fr-FR" sz="1100" baseline="0">
              <a:solidFill>
                <a:schemeClr val="tx1"/>
              </a:solidFill>
            </a:rPr>
            <a:t>5 = Excellent</a:t>
          </a:r>
          <a:endParaRPr lang="fr-FR" sz="1100">
            <a:solidFill>
              <a:schemeClr val="tx1"/>
            </a:solidFill>
          </a:endParaRPr>
        </a:p>
      </xdr:txBody>
    </xdr:sp>
    <xdr:clientData/>
  </xdr:twoCellAnchor>
  <xdr:twoCellAnchor>
    <xdr:from>
      <xdr:col>0</xdr:col>
      <xdr:colOff>723900</xdr:colOff>
      <xdr:row>73</xdr:row>
      <xdr:rowOff>12700</xdr:rowOff>
    </xdr:from>
    <xdr:to>
      <xdr:col>1</xdr:col>
      <xdr:colOff>762000</xdr:colOff>
      <xdr:row>75</xdr:row>
      <xdr:rowOff>127000</xdr:rowOff>
    </xdr:to>
    <xdr:sp macro="" textlink="">
      <xdr:nvSpPr>
        <xdr:cNvPr id="27" name="Rectangle 26"/>
        <xdr:cNvSpPr/>
      </xdr:nvSpPr>
      <xdr:spPr>
        <a:xfrm>
          <a:off x="723900" y="15798800"/>
          <a:ext cx="863600" cy="889000"/>
        </a:xfrm>
        <a:prstGeom prst="rect">
          <a:avLst/>
        </a:prstGeom>
        <a:solidFill>
          <a:schemeClr val="accent2">
            <a:lumMod val="60000"/>
            <a:lumOff val="40000"/>
          </a:schemeClr>
        </a:solidFill>
        <a:ln>
          <a:noFill/>
        </a:ln>
        <a:effectLst/>
      </xdr:spPr>
      <xdr:style>
        <a:lnRef idx="1">
          <a:schemeClr val="accent1"/>
        </a:lnRef>
        <a:fillRef idx="3">
          <a:schemeClr val="accent1"/>
        </a:fillRef>
        <a:effectRef idx="2">
          <a:schemeClr val="accent1"/>
        </a:effectRef>
        <a:fontRef idx="minor">
          <a:schemeClr val="lt1"/>
        </a:fontRef>
      </xdr:style>
      <xdr:txBody>
        <a:bodyPr vertOverflow="clip" horzOverflow="clip" lIns="36000" tIns="0" rIns="36000" bIns="0" rtlCol="0" anchor="t"/>
        <a:lstStyle/>
        <a:p>
          <a:pPr algn="l"/>
          <a:r>
            <a:rPr lang="fr-FR" sz="1100">
              <a:solidFill>
                <a:schemeClr val="tx1"/>
              </a:solidFill>
            </a:rPr>
            <a:t>1 = Médiocre</a:t>
          </a:r>
        </a:p>
        <a:p>
          <a:pPr algn="l"/>
          <a:r>
            <a:rPr lang="fr-FR" sz="1100">
              <a:solidFill>
                <a:schemeClr val="tx1"/>
              </a:solidFill>
            </a:rPr>
            <a:t>2</a:t>
          </a:r>
          <a:r>
            <a:rPr lang="fr-FR" sz="1100" baseline="0">
              <a:solidFill>
                <a:schemeClr val="tx1"/>
              </a:solidFill>
            </a:rPr>
            <a:t> = Moyen</a:t>
          </a:r>
        </a:p>
        <a:p>
          <a:pPr algn="l"/>
          <a:r>
            <a:rPr lang="fr-FR" sz="1100" baseline="0">
              <a:solidFill>
                <a:schemeClr val="tx1"/>
              </a:solidFill>
            </a:rPr>
            <a:t>3 = Bon</a:t>
          </a:r>
        </a:p>
        <a:p>
          <a:pPr algn="l"/>
          <a:r>
            <a:rPr lang="fr-FR" sz="1100" baseline="0">
              <a:solidFill>
                <a:schemeClr val="tx1"/>
              </a:solidFill>
            </a:rPr>
            <a:t>4 = Très bon</a:t>
          </a:r>
        </a:p>
        <a:p>
          <a:pPr algn="l"/>
          <a:r>
            <a:rPr lang="fr-FR" sz="1100" baseline="0">
              <a:solidFill>
                <a:schemeClr val="tx1"/>
              </a:solidFill>
            </a:rPr>
            <a:t>5 = Excellent</a:t>
          </a:r>
          <a:endParaRPr lang="fr-FR" sz="1100">
            <a:solidFill>
              <a:schemeClr val="tx1"/>
            </a:solidFill>
          </a:endParaRPr>
        </a:p>
      </xdr:txBody>
    </xdr:sp>
    <xdr:clientData/>
  </xdr:twoCellAnchor>
  <xdr:twoCellAnchor>
    <xdr:from>
      <xdr:col>0</xdr:col>
      <xdr:colOff>736600</xdr:colOff>
      <xdr:row>133</xdr:row>
      <xdr:rowOff>12700</xdr:rowOff>
    </xdr:from>
    <xdr:to>
      <xdr:col>1</xdr:col>
      <xdr:colOff>774700</xdr:colOff>
      <xdr:row>135</xdr:row>
      <xdr:rowOff>63500</xdr:rowOff>
    </xdr:to>
    <xdr:sp macro="" textlink="">
      <xdr:nvSpPr>
        <xdr:cNvPr id="29" name="Rectangle 28"/>
        <xdr:cNvSpPr/>
      </xdr:nvSpPr>
      <xdr:spPr>
        <a:xfrm>
          <a:off x="736600" y="30784800"/>
          <a:ext cx="863600" cy="889000"/>
        </a:xfrm>
        <a:prstGeom prst="rect">
          <a:avLst/>
        </a:prstGeom>
        <a:solidFill>
          <a:schemeClr val="accent2">
            <a:lumMod val="60000"/>
            <a:lumOff val="40000"/>
          </a:schemeClr>
        </a:solidFill>
        <a:ln>
          <a:noFill/>
        </a:ln>
        <a:effectLst/>
      </xdr:spPr>
      <xdr:style>
        <a:lnRef idx="1">
          <a:schemeClr val="accent1"/>
        </a:lnRef>
        <a:fillRef idx="3">
          <a:schemeClr val="accent1"/>
        </a:fillRef>
        <a:effectRef idx="2">
          <a:schemeClr val="accent1"/>
        </a:effectRef>
        <a:fontRef idx="minor">
          <a:schemeClr val="lt1"/>
        </a:fontRef>
      </xdr:style>
      <xdr:txBody>
        <a:bodyPr vertOverflow="clip" horzOverflow="clip" lIns="36000" tIns="0" rIns="36000" bIns="0" rtlCol="0" anchor="t"/>
        <a:lstStyle/>
        <a:p>
          <a:pPr algn="l"/>
          <a:r>
            <a:rPr lang="fr-FR" sz="1100">
              <a:solidFill>
                <a:schemeClr val="tx1"/>
              </a:solidFill>
            </a:rPr>
            <a:t>1 = Médiocre</a:t>
          </a:r>
        </a:p>
        <a:p>
          <a:pPr algn="l"/>
          <a:r>
            <a:rPr lang="fr-FR" sz="1100">
              <a:solidFill>
                <a:schemeClr val="tx1"/>
              </a:solidFill>
            </a:rPr>
            <a:t>2</a:t>
          </a:r>
          <a:r>
            <a:rPr lang="fr-FR" sz="1100" baseline="0">
              <a:solidFill>
                <a:schemeClr val="tx1"/>
              </a:solidFill>
            </a:rPr>
            <a:t> = Moyen</a:t>
          </a:r>
        </a:p>
        <a:p>
          <a:pPr algn="l"/>
          <a:r>
            <a:rPr lang="fr-FR" sz="1100" baseline="0">
              <a:solidFill>
                <a:schemeClr val="tx1"/>
              </a:solidFill>
            </a:rPr>
            <a:t>3 = Bon</a:t>
          </a:r>
        </a:p>
        <a:p>
          <a:pPr algn="l"/>
          <a:r>
            <a:rPr lang="fr-FR" sz="1100" baseline="0">
              <a:solidFill>
                <a:schemeClr val="tx1"/>
              </a:solidFill>
            </a:rPr>
            <a:t>4 = Très bon</a:t>
          </a:r>
        </a:p>
        <a:p>
          <a:pPr algn="l"/>
          <a:r>
            <a:rPr lang="fr-FR" sz="1100" baseline="0">
              <a:solidFill>
                <a:schemeClr val="tx1"/>
              </a:solidFill>
            </a:rPr>
            <a:t>5 = Excellent</a:t>
          </a:r>
          <a:endParaRPr lang="fr-FR" sz="1100">
            <a:solidFill>
              <a:schemeClr val="tx1"/>
            </a:solidFill>
          </a:endParaRPr>
        </a:p>
      </xdr:txBody>
    </xdr:sp>
    <xdr:clientData/>
  </xdr:twoCellAnchor>
  <xdr:twoCellAnchor>
    <xdr:from>
      <xdr:col>0</xdr:col>
      <xdr:colOff>749300</xdr:colOff>
      <xdr:row>194</xdr:row>
      <xdr:rowOff>0</xdr:rowOff>
    </xdr:from>
    <xdr:to>
      <xdr:col>1</xdr:col>
      <xdr:colOff>787400</xdr:colOff>
      <xdr:row>196</xdr:row>
      <xdr:rowOff>76200</xdr:rowOff>
    </xdr:to>
    <xdr:sp macro="" textlink="">
      <xdr:nvSpPr>
        <xdr:cNvPr id="31" name="Rectangle 30"/>
        <xdr:cNvSpPr/>
      </xdr:nvSpPr>
      <xdr:spPr>
        <a:xfrm>
          <a:off x="749300" y="43459400"/>
          <a:ext cx="863600" cy="889000"/>
        </a:xfrm>
        <a:prstGeom prst="rect">
          <a:avLst/>
        </a:prstGeom>
        <a:solidFill>
          <a:schemeClr val="accent2">
            <a:lumMod val="60000"/>
            <a:lumOff val="40000"/>
          </a:schemeClr>
        </a:solidFill>
        <a:ln>
          <a:noFill/>
        </a:ln>
        <a:effectLst/>
      </xdr:spPr>
      <xdr:style>
        <a:lnRef idx="1">
          <a:schemeClr val="accent1"/>
        </a:lnRef>
        <a:fillRef idx="3">
          <a:schemeClr val="accent1"/>
        </a:fillRef>
        <a:effectRef idx="2">
          <a:schemeClr val="accent1"/>
        </a:effectRef>
        <a:fontRef idx="minor">
          <a:schemeClr val="lt1"/>
        </a:fontRef>
      </xdr:style>
      <xdr:txBody>
        <a:bodyPr vertOverflow="clip" horzOverflow="clip" lIns="36000" tIns="0" rIns="36000" bIns="0" rtlCol="0" anchor="t"/>
        <a:lstStyle/>
        <a:p>
          <a:pPr algn="l"/>
          <a:r>
            <a:rPr lang="fr-FR" sz="1100">
              <a:solidFill>
                <a:schemeClr val="tx1"/>
              </a:solidFill>
            </a:rPr>
            <a:t>1 = Médiocre</a:t>
          </a:r>
        </a:p>
        <a:p>
          <a:pPr algn="l"/>
          <a:r>
            <a:rPr lang="fr-FR" sz="1100">
              <a:solidFill>
                <a:schemeClr val="tx1"/>
              </a:solidFill>
            </a:rPr>
            <a:t>2</a:t>
          </a:r>
          <a:r>
            <a:rPr lang="fr-FR" sz="1100" baseline="0">
              <a:solidFill>
                <a:schemeClr val="tx1"/>
              </a:solidFill>
            </a:rPr>
            <a:t> = Moyen</a:t>
          </a:r>
        </a:p>
        <a:p>
          <a:pPr algn="l"/>
          <a:r>
            <a:rPr lang="fr-FR" sz="1100" baseline="0">
              <a:solidFill>
                <a:schemeClr val="tx1"/>
              </a:solidFill>
            </a:rPr>
            <a:t>3 = Bon</a:t>
          </a:r>
        </a:p>
        <a:p>
          <a:pPr algn="l"/>
          <a:r>
            <a:rPr lang="fr-FR" sz="1100" baseline="0">
              <a:solidFill>
                <a:schemeClr val="tx1"/>
              </a:solidFill>
            </a:rPr>
            <a:t>4 = Très bon</a:t>
          </a:r>
        </a:p>
        <a:p>
          <a:pPr algn="l"/>
          <a:r>
            <a:rPr lang="fr-FR" sz="1100" baseline="0">
              <a:solidFill>
                <a:schemeClr val="tx1"/>
              </a:solidFill>
            </a:rPr>
            <a:t>5 = Excellent</a:t>
          </a:r>
          <a:endParaRPr lang="fr-FR" sz="1100">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2</xdr:row>
      <xdr:rowOff>0</xdr:rowOff>
    </xdr:from>
    <xdr:to>
      <xdr:col>8</xdr:col>
      <xdr:colOff>317500</xdr:colOff>
      <xdr:row>20</xdr:row>
      <xdr:rowOff>114300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2</xdr:row>
      <xdr:rowOff>0</xdr:rowOff>
    </xdr:from>
    <xdr:to>
      <xdr:col>8</xdr:col>
      <xdr:colOff>317500</xdr:colOff>
      <xdr:row>20</xdr:row>
      <xdr:rowOff>114300</xdr:rowOff>
    </xdr:to>
    <xdr:graphicFrame macro="">
      <xdr:nvGraphicFramePr>
        <xdr:cNvPr id="4"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12700</xdr:colOff>
      <xdr:row>21</xdr:row>
      <xdr:rowOff>12700</xdr:rowOff>
    </xdr:from>
    <xdr:to>
      <xdr:col>12</xdr:col>
      <xdr:colOff>457200</xdr:colOff>
      <xdr:row>35</xdr:row>
      <xdr:rowOff>88900</xdr:rowOff>
    </xdr:to>
    <xdr:graphicFrame macro="">
      <xdr:nvGraphicFramePr>
        <xdr:cNvPr id="2" name="Graphique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12700</xdr:colOff>
      <xdr:row>21</xdr:row>
      <xdr:rowOff>12700</xdr:rowOff>
    </xdr:from>
    <xdr:to>
      <xdr:col>6</xdr:col>
      <xdr:colOff>457200</xdr:colOff>
      <xdr:row>35</xdr:row>
      <xdr:rowOff>88900</xdr:rowOff>
    </xdr:to>
    <xdr:graphicFrame macro="">
      <xdr:nvGraphicFramePr>
        <xdr:cNvPr id="3" name="Graphique 1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12700</xdr:colOff>
      <xdr:row>36</xdr:row>
      <xdr:rowOff>0</xdr:rowOff>
    </xdr:from>
    <xdr:to>
      <xdr:col>6</xdr:col>
      <xdr:colOff>457200</xdr:colOff>
      <xdr:row>50</xdr:row>
      <xdr:rowOff>76200</xdr:rowOff>
    </xdr:to>
    <xdr:graphicFrame macro="">
      <xdr:nvGraphicFramePr>
        <xdr:cNvPr id="5" name="Graphique 1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12700</xdr:colOff>
      <xdr:row>51</xdr:row>
      <xdr:rowOff>12700</xdr:rowOff>
    </xdr:from>
    <xdr:to>
      <xdr:col>6</xdr:col>
      <xdr:colOff>457200</xdr:colOff>
      <xdr:row>65</xdr:row>
      <xdr:rowOff>88900</xdr:rowOff>
    </xdr:to>
    <xdr:graphicFrame macro="">
      <xdr:nvGraphicFramePr>
        <xdr:cNvPr id="6" name="Graphique 2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7</xdr:col>
      <xdr:colOff>0</xdr:colOff>
      <xdr:row>66</xdr:row>
      <xdr:rowOff>12700</xdr:rowOff>
    </xdr:from>
    <xdr:to>
      <xdr:col>12</xdr:col>
      <xdr:colOff>444500</xdr:colOff>
      <xdr:row>80</xdr:row>
      <xdr:rowOff>88900</xdr:rowOff>
    </xdr:to>
    <xdr:graphicFrame macro="">
      <xdr:nvGraphicFramePr>
        <xdr:cNvPr id="7" name="Graphique 2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12</xdr:col>
      <xdr:colOff>596900</xdr:colOff>
      <xdr:row>66</xdr:row>
      <xdr:rowOff>25400</xdr:rowOff>
    </xdr:from>
    <xdr:to>
      <xdr:col>18</xdr:col>
      <xdr:colOff>215900</xdr:colOff>
      <xdr:row>80</xdr:row>
      <xdr:rowOff>101600</xdr:rowOff>
    </xdr:to>
    <xdr:graphicFrame macro="">
      <xdr:nvGraphicFramePr>
        <xdr:cNvPr id="8" name="Graphique 2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12700</xdr:colOff>
      <xdr:row>66</xdr:row>
      <xdr:rowOff>12700</xdr:rowOff>
    </xdr:from>
    <xdr:to>
      <xdr:col>6</xdr:col>
      <xdr:colOff>457200</xdr:colOff>
      <xdr:row>80</xdr:row>
      <xdr:rowOff>88900</xdr:rowOff>
    </xdr:to>
    <xdr:graphicFrame macro="">
      <xdr:nvGraphicFramePr>
        <xdr:cNvPr id="9" name="Graphique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18</xdr:col>
      <xdr:colOff>406400</xdr:colOff>
      <xdr:row>66</xdr:row>
      <xdr:rowOff>25400</xdr:rowOff>
    </xdr:from>
    <xdr:to>
      <xdr:col>24</xdr:col>
      <xdr:colOff>25400</xdr:colOff>
      <xdr:row>80</xdr:row>
      <xdr:rowOff>101600</xdr:rowOff>
    </xdr:to>
    <xdr:graphicFrame macro="">
      <xdr:nvGraphicFramePr>
        <xdr:cNvPr id="10" name="Graphique 2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xdr:col>
      <xdr:colOff>12700</xdr:colOff>
      <xdr:row>81</xdr:row>
      <xdr:rowOff>12700</xdr:rowOff>
    </xdr:from>
    <xdr:to>
      <xdr:col>6</xdr:col>
      <xdr:colOff>457200</xdr:colOff>
      <xdr:row>95</xdr:row>
      <xdr:rowOff>88900</xdr:rowOff>
    </xdr:to>
    <xdr:graphicFrame macro="">
      <xdr:nvGraphicFramePr>
        <xdr:cNvPr id="11" name="Graphique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7</xdr:col>
      <xdr:colOff>0</xdr:colOff>
      <xdr:row>81</xdr:row>
      <xdr:rowOff>0</xdr:rowOff>
    </xdr:from>
    <xdr:to>
      <xdr:col>12</xdr:col>
      <xdr:colOff>444500</xdr:colOff>
      <xdr:row>95</xdr:row>
      <xdr:rowOff>76200</xdr:rowOff>
    </xdr:to>
    <xdr:graphicFrame macro="">
      <xdr:nvGraphicFramePr>
        <xdr:cNvPr id="12" name="Graphique 2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2</xdr:row>
      <xdr:rowOff>0</xdr:rowOff>
    </xdr:from>
    <xdr:to>
      <xdr:col>8</xdr:col>
      <xdr:colOff>317500</xdr:colOff>
      <xdr:row>20</xdr:row>
      <xdr:rowOff>114300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787400</xdr:colOff>
      <xdr:row>306</xdr:row>
      <xdr:rowOff>12700</xdr:rowOff>
    </xdr:from>
    <xdr:to>
      <xdr:col>12</xdr:col>
      <xdr:colOff>406400</xdr:colOff>
      <xdr:row>320</xdr:row>
      <xdr:rowOff>88900</xdr:rowOff>
    </xdr:to>
    <xdr:graphicFrame macro="">
      <xdr:nvGraphicFramePr>
        <xdr:cNvPr id="3" name="Graphique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2</xdr:row>
      <xdr:rowOff>0</xdr:rowOff>
    </xdr:from>
    <xdr:to>
      <xdr:col>8</xdr:col>
      <xdr:colOff>317500</xdr:colOff>
      <xdr:row>20</xdr:row>
      <xdr:rowOff>114300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787400</xdr:colOff>
      <xdr:row>306</xdr:row>
      <xdr:rowOff>12700</xdr:rowOff>
    </xdr:from>
    <xdr:to>
      <xdr:col>12</xdr:col>
      <xdr:colOff>406400</xdr:colOff>
      <xdr:row>320</xdr:row>
      <xdr:rowOff>88900</xdr:rowOff>
    </xdr:to>
    <xdr:graphicFrame macro="">
      <xdr:nvGraphicFramePr>
        <xdr:cNvPr id="3" name="Graphique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2</xdr:row>
      <xdr:rowOff>0</xdr:rowOff>
    </xdr:from>
    <xdr:to>
      <xdr:col>8</xdr:col>
      <xdr:colOff>317500</xdr:colOff>
      <xdr:row>20</xdr:row>
      <xdr:rowOff>114300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2</xdr:row>
      <xdr:rowOff>0</xdr:rowOff>
    </xdr:from>
    <xdr:to>
      <xdr:col>8</xdr:col>
      <xdr:colOff>317500</xdr:colOff>
      <xdr:row>20</xdr:row>
      <xdr:rowOff>114300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2</xdr:row>
      <xdr:rowOff>0</xdr:rowOff>
    </xdr:from>
    <xdr:to>
      <xdr:col>8</xdr:col>
      <xdr:colOff>317500</xdr:colOff>
      <xdr:row>20</xdr:row>
      <xdr:rowOff>114300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0</xdr:colOff>
      <xdr:row>2</xdr:row>
      <xdr:rowOff>0</xdr:rowOff>
    </xdr:from>
    <xdr:to>
      <xdr:col>8</xdr:col>
      <xdr:colOff>317500</xdr:colOff>
      <xdr:row>20</xdr:row>
      <xdr:rowOff>114300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0</xdr:colOff>
      <xdr:row>2</xdr:row>
      <xdr:rowOff>0</xdr:rowOff>
    </xdr:from>
    <xdr:to>
      <xdr:col>8</xdr:col>
      <xdr:colOff>317500</xdr:colOff>
      <xdr:row>20</xdr:row>
      <xdr:rowOff>114300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787400</xdr:colOff>
      <xdr:row>306</xdr:row>
      <xdr:rowOff>12700</xdr:rowOff>
    </xdr:from>
    <xdr:to>
      <xdr:col>12</xdr:col>
      <xdr:colOff>406400</xdr:colOff>
      <xdr:row>320</xdr:row>
      <xdr:rowOff>88900</xdr:rowOff>
    </xdr:to>
    <xdr:graphicFrame macro="">
      <xdr:nvGraphicFramePr>
        <xdr:cNvPr id="3" name="Graphique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2</xdr:row>
      <xdr:rowOff>0</xdr:rowOff>
    </xdr:from>
    <xdr:to>
      <xdr:col>8</xdr:col>
      <xdr:colOff>317500</xdr:colOff>
      <xdr:row>20</xdr:row>
      <xdr:rowOff>114300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787400</xdr:colOff>
      <xdr:row>306</xdr:row>
      <xdr:rowOff>12700</xdr:rowOff>
    </xdr:from>
    <xdr:to>
      <xdr:col>12</xdr:col>
      <xdr:colOff>406400</xdr:colOff>
      <xdr:row>320</xdr:row>
      <xdr:rowOff>88900</xdr:rowOff>
    </xdr:to>
    <xdr:graphicFrame macro="">
      <xdr:nvGraphicFramePr>
        <xdr:cNvPr id="3" name="Graphique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xdr:col>
      <xdr:colOff>0</xdr:colOff>
      <xdr:row>2</xdr:row>
      <xdr:rowOff>0</xdr:rowOff>
    </xdr:from>
    <xdr:to>
      <xdr:col>8</xdr:col>
      <xdr:colOff>317500</xdr:colOff>
      <xdr:row>20</xdr:row>
      <xdr:rowOff>114300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787400</xdr:colOff>
      <xdr:row>306</xdr:row>
      <xdr:rowOff>12700</xdr:rowOff>
    </xdr:from>
    <xdr:to>
      <xdr:col>12</xdr:col>
      <xdr:colOff>406400</xdr:colOff>
      <xdr:row>320</xdr:row>
      <xdr:rowOff>88900</xdr:rowOff>
    </xdr:to>
    <xdr:graphicFrame macro="">
      <xdr:nvGraphicFramePr>
        <xdr:cNvPr id="3" name="Graphique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1</xdr:col>
      <xdr:colOff>0</xdr:colOff>
      <xdr:row>2</xdr:row>
      <xdr:rowOff>0</xdr:rowOff>
    </xdr:from>
    <xdr:to>
      <xdr:col>8</xdr:col>
      <xdr:colOff>317500</xdr:colOff>
      <xdr:row>20</xdr:row>
      <xdr:rowOff>114300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1</xdr:col>
      <xdr:colOff>0</xdr:colOff>
      <xdr:row>2</xdr:row>
      <xdr:rowOff>0</xdr:rowOff>
    </xdr:from>
    <xdr:to>
      <xdr:col>8</xdr:col>
      <xdr:colOff>317500</xdr:colOff>
      <xdr:row>20</xdr:row>
      <xdr:rowOff>114300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1</xdr:col>
      <xdr:colOff>0</xdr:colOff>
      <xdr:row>2</xdr:row>
      <xdr:rowOff>0</xdr:rowOff>
    </xdr:from>
    <xdr:to>
      <xdr:col>8</xdr:col>
      <xdr:colOff>317500</xdr:colOff>
      <xdr:row>20</xdr:row>
      <xdr:rowOff>114300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xdr:col>
      <xdr:colOff>0</xdr:colOff>
      <xdr:row>2</xdr:row>
      <xdr:rowOff>0</xdr:rowOff>
    </xdr:from>
    <xdr:to>
      <xdr:col>8</xdr:col>
      <xdr:colOff>317500</xdr:colOff>
      <xdr:row>20</xdr:row>
      <xdr:rowOff>114300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AV274"/>
  <sheetViews>
    <sheetView tabSelected="1" topLeftCell="A230" zoomScale="65" zoomScaleNormal="65" zoomScalePageLayoutView="65" workbookViewId="0">
      <selection activeCell="I275" sqref="I275"/>
    </sheetView>
  </sheetViews>
  <sheetFormatPr baseColWidth="10" defaultRowHeight="15" x14ac:dyDescent="0"/>
  <cols>
    <col min="3" max="3" width="7.5" customWidth="1"/>
    <col min="4" max="5" width="8" customWidth="1"/>
    <col min="6" max="6" width="7.6640625" customWidth="1"/>
    <col min="7" max="7" width="7.5" customWidth="1"/>
    <col min="8" max="8" width="7.1640625" customWidth="1"/>
    <col min="9" max="9" width="6.33203125" customWidth="1"/>
    <col min="10" max="10" width="6.83203125" customWidth="1"/>
    <col min="11" max="11" width="5.5" customWidth="1"/>
    <col min="12" max="12" width="7.1640625" customWidth="1"/>
    <col min="13" max="13" width="5" customWidth="1"/>
    <col min="14" max="14" width="9.83203125" customWidth="1"/>
    <col min="15" max="15" width="10" customWidth="1"/>
    <col min="16" max="16" width="13" customWidth="1"/>
    <col min="17" max="17" width="3.6640625" customWidth="1"/>
    <col min="18" max="18" width="9.33203125" customWidth="1"/>
    <col min="19" max="19" width="9.1640625" customWidth="1"/>
    <col min="20" max="20" width="3.6640625" customWidth="1"/>
    <col min="21" max="21" width="9.1640625" customWidth="1"/>
    <col min="22" max="22" width="6.83203125" customWidth="1"/>
    <col min="23" max="23" width="8.5" customWidth="1"/>
    <col min="24" max="24" width="9.33203125" customWidth="1"/>
    <col min="25" max="25" width="8.5" customWidth="1"/>
    <col min="26" max="26" width="10.83203125" customWidth="1"/>
    <col min="27" max="27" width="9.6640625" customWidth="1"/>
    <col min="28" max="28" width="3.6640625" customWidth="1"/>
    <col min="29" max="29" width="9.33203125" customWidth="1"/>
    <col min="30" max="30" width="3.6640625" customWidth="1"/>
    <col min="31" max="31" width="9.1640625" customWidth="1"/>
    <col min="32" max="33" width="3.6640625" customWidth="1"/>
    <col min="34" max="34" width="10.1640625" customWidth="1"/>
    <col min="35" max="35" width="10.33203125" customWidth="1"/>
    <col min="36" max="37" width="3.6640625" customWidth="1"/>
    <col min="38" max="38" width="9" customWidth="1"/>
    <col min="39" max="39" width="3.6640625" customWidth="1"/>
    <col min="40" max="40" width="9.33203125" customWidth="1"/>
  </cols>
  <sheetData>
    <row r="3" spans="3:45" ht="16" thickBot="1"/>
    <row r="4" spans="3:45" ht="16" customHeight="1" thickBot="1">
      <c r="C4" s="58" t="s">
        <v>0</v>
      </c>
      <c r="E4" s="107" t="s">
        <v>16</v>
      </c>
      <c r="F4" s="108"/>
      <c r="G4" s="108"/>
      <c r="H4" s="108"/>
      <c r="I4" s="108"/>
      <c r="J4" s="109"/>
      <c r="K4" s="78"/>
      <c r="L4" s="79"/>
      <c r="M4" s="13"/>
      <c r="N4" s="113" t="s">
        <v>212</v>
      </c>
      <c r="O4" s="25"/>
      <c r="P4" s="110" t="s">
        <v>30</v>
      </c>
      <c r="Q4" s="106" t="s">
        <v>31</v>
      </c>
      <c r="R4" s="82" t="s">
        <v>32</v>
      </c>
      <c r="S4" s="106" t="s">
        <v>33</v>
      </c>
      <c r="T4" s="82" t="s">
        <v>34</v>
      </c>
      <c r="U4" s="106" t="s">
        <v>35</v>
      </c>
      <c r="V4" s="82" t="s">
        <v>36</v>
      </c>
      <c r="W4" s="82" t="s">
        <v>37</v>
      </c>
      <c r="X4" s="82" t="s">
        <v>38</v>
      </c>
      <c r="Y4" s="82" t="s">
        <v>39</v>
      </c>
      <c r="Z4" s="106" t="s">
        <v>40</v>
      </c>
      <c r="AA4" s="106" t="s">
        <v>50</v>
      </c>
      <c r="AB4" s="106" t="s">
        <v>41</v>
      </c>
      <c r="AC4" s="106" t="s">
        <v>42</v>
      </c>
      <c r="AD4" s="106" t="s">
        <v>43</v>
      </c>
      <c r="AE4" s="82" t="s">
        <v>51</v>
      </c>
      <c r="AF4" s="106" t="s">
        <v>44</v>
      </c>
      <c r="AG4" s="106" t="s">
        <v>45</v>
      </c>
      <c r="AH4" s="106" t="s">
        <v>46</v>
      </c>
      <c r="AI4" s="106" t="s">
        <v>47</v>
      </c>
      <c r="AJ4" s="106" t="s">
        <v>48</v>
      </c>
      <c r="AK4" s="82" t="s">
        <v>49</v>
      </c>
      <c r="AL4" s="82" t="s">
        <v>52</v>
      </c>
      <c r="AM4" s="106" t="s">
        <v>53</v>
      </c>
      <c r="AN4" s="106" t="s">
        <v>54</v>
      </c>
      <c r="AO4" s="9"/>
      <c r="AP4" s="9"/>
      <c r="AQ4" s="9"/>
      <c r="AR4" s="9"/>
      <c r="AS4" s="9"/>
    </row>
    <row r="5" spans="3:45" ht="49" customHeight="1" thickBot="1">
      <c r="C5" s="58"/>
      <c r="E5" s="7" t="s">
        <v>28</v>
      </c>
      <c r="F5" s="84" t="s">
        <v>1</v>
      </c>
      <c r="G5" s="85"/>
      <c r="H5" s="85"/>
      <c r="I5" s="85"/>
      <c r="J5" s="86"/>
      <c r="K5" s="62"/>
      <c r="L5" s="80"/>
      <c r="M5" s="13"/>
      <c r="N5" s="113"/>
      <c r="O5" s="25"/>
      <c r="P5" s="111"/>
      <c r="Q5" s="106"/>
      <c r="R5" s="82"/>
      <c r="S5" s="106"/>
      <c r="T5" s="82"/>
      <c r="U5" s="106"/>
      <c r="V5" s="82"/>
      <c r="W5" s="82"/>
      <c r="X5" s="82"/>
      <c r="Y5" s="82"/>
      <c r="Z5" s="106"/>
      <c r="AA5" s="106"/>
      <c r="AB5" s="106"/>
      <c r="AC5" s="106"/>
      <c r="AD5" s="106"/>
      <c r="AE5" s="82"/>
      <c r="AF5" s="106"/>
      <c r="AG5" s="106"/>
      <c r="AH5" s="106"/>
      <c r="AI5" s="106"/>
      <c r="AJ5" s="106"/>
      <c r="AK5" s="82"/>
      <c r="AL5" s="82"/>
      <c r="AM5" s="106"/>
      <c r="AN5" s="106"/>
      <c r="AO5" s="9"/>
      <c r="AP5" s="9"/>
      <c r="AQ5" s="9"/>
      <c r="AR5" s="9"/>
      <c r="AS5" s="9"/>
    </row>
    <row r="6" spans="3:45" ht="66" customHeight="1" thickBot="1">
      <c r="C6" s="58"/>
      <c r="E6" s="8" t="s">
        <v>29</v>
      </c>
      <c r="F6" s="85" t="s">
        <v>2</v>
      </c>
      <c r="G6" s="85"/>
      <c r="H6" s="85"/>
      <c r="I6" s="85"/>
      <c r="J6" s="85"/>
      <c r="K6" s="85"/>
      <c r="L6" s="86"/>
      <c r="M6" s="20"/>
      <c r="N6" s="113"/>
      <c r="O6" s="25"/>
      <c r="P6" s="112"/>
      <c r="Q6" s="106"/>
      <c r="R6" s="82"/>
      <c r="S6" s="106"/>
      <c r="T6" s="82"/>
      <c r="U6" s="106"/>
      <c r="V6" s="82"/>
      <c r="W6" s="82"/>
      <c r="X6" s="82"/>
      <c r="Y6" s="82"/>
      <c r="Z6" s="106"/>
      <c r="AA6" s="106"/>
      <c r="AB6" s="106"/>
      <c r="AC6" s="106"/>
      <c r="AD6" s="106"/>
      <c r="AE6" s="82"/>
      <c r="AF6" s="106"/>
      <c r="AG6" s="106"/>
      <c r="AH6" s="106"/>
      <c r="AI6" s="106"/>
      <c r="AJ6" s="106"/>
      <c r="AK6" s="82"/>
      <c r="AL6" s="82"/>
      <c r="AM6" s="106"/>
      <c r="AN6" s="106"/>
      <c r="AO6" s="9"/>
      <c r="AP6" s="9"/>
      <c r="AQ6" s="9"/>
      <c r="AR6" s="9"/>
      <c r="AS6" s="9"/>
    </row>
    <row r="7" spans="3:45" ht="32" thickBot="1">
      <c r="C7" s="58"/>
      <c r="E7" s="66" t="s">
        <v>17</v>
      </c>
      <c r="F7" s="67"/>
      <c r="G7" s="67"/>
      <c r="H7" s="68"/>
      <c r="I7" s="67" t="s">
        <v>3</v>
      </c>
      <c r="J7" s="67"/>
      <c r="K7" s="67"/>
      <c r="L7" s="68"/>
      <c r="M7" s="13"/>
      <c r="N7" s="113"/>
      <c r="O7" s="25" t="s">
        <v>216</v>
      </c>
      <c r="P7" s="10" t="s">
        <v>213</v>
      </c>
      <c r="Q7" s="10" t="s">
        <v>214</v>
      </c>
      <c r="R7" s="10" t="s">
        <v>213</v>
      </c>
      <c r="S7" s="10" t="s">
        <v>214</v>
      </c>
      <c r="T7" s="10" t="s">
        <v>213</v>
      </c>
      <c r="U7" s="10" t="s">
        <v>214</v>
      </c>
      <c r="V7" s="10" t="s">
        <v>213</v>
      </c>
      <c r="W7" s="10" t="s">
        <v>213</v>
      </c>
      <c r="X7" s="10" t="s">
        <v>213</v>
      </c>
      <c r="Y7" s="10" t="s">
        <v>213</v>
      </c>
      <c r="Z7" s="10" t="s">
        <v>214</v>
      </c>
      <c r="AA7" s="10" t="s">
        <v>214</v>
      </c>
      <c r="AB7" s="10" t="s">
        <v>214</v>
      </c>
      <c r="AC7" s="10" t="s">
        <v>214</v>
      </c>
      <c r="AD7" s="10" t="s">
        <v>214</v>
      </c>
      <c r="AE7" s="10" t="s">
        <v>213</v>
      </c>
      <c r="AF7" s="10" t="s">
        <v>214</v>
      </c>
      <c r="AG7" s="10" t="s">
        <v>214</v>
      </c>
      <c r="AH7" s="10" t="s">
        <v>214</v>
      </c>
      <c r="AI7" s="10" t="s">
        <v>214</v>
      </c>
      <c r="AJ7" s="10" t="s">
        <v>214</v>
      </c>
      <c r="AK7" s="10" t="s">
        <v>213</v>
      </c>
      <c r="AL7" s="10" t="s">
        <v>213</v>
      </c>
      <c r="AM7" s="10" t="s">
        <v>214</v>
      </c>
      <c r="AN7" s="10" t="s">
        <v>214</v>
      </c>
    </row>
    <row r="8" spans="3:45" ht="28" thickBot="1">
      <c r="C8" s="58"/>
      <c r="E8" s="66" t="s">
        <v>9</v>
      </c>
      <c r="F8" s="67"/>
      <c r="G8" s="66" t="s">
        <v>10</v>
      </c>
      <c r="H8" s="68"/>
      <c r="I8" s="67" t="s">
        <v>9</v>
      </c>
      <c r="J8" s="67"/>
      <c r="K8" s="66" t="s">
        <v>10</v>
      </c>
      <c r="L8" s="68"/>
      <c r="M8" s="13"/>
      <c r="N8" s="113"/>
      <c r="O8" s="25" t="s">
        <v>215</v>
      </c>
      <c r="P8" s="10">
        <v>29</v>
      </c>
      <c r="Q8" s="10"/>
      <c r="R8" s="10"/>
      <c r="S8" s="10"/>
      <c r="T8" s="10"/>
      <c r="U8" s="10"/>
      <c r="V8" s="10"/>
      <c r="W8" s="10"/>
      <c r="X8" s="10"/>
      <c r="Y8" s="10"/>
      <c r="Z8" s="10"/>
      <c r="AA8" s="10"/>
      <c r="AB8" s="10"/>
      <c r="AC8" s="10"/>
      <c r="AD8" s="10"/>
      <c r="AE8" s="10"/>
      <c r="AF8" s="10"/>
      <c r="AG8" s="10"/>
      <c r="AH8" s="10"/>
      <c r="AI8" s="10"/>
      <c r="AJ8" s="10"/>
      <c r="AK8" s="10"/>
      <c r="AL8" s="10"/>
      <c r="AM8" s="10"/>
      <c r="AN8" s="10"/>
    </row>
    <row r="9" spans="3:45">
      <c r="C9" s="58"/>
      <c r="E9" s="1">
        <v>1</v>
      </c>
      <c r="F9" s="2" t="s">
        <v>18</v>
      </c>
      <c r="G9" s="1">
        <v>1</v>
      </c>
      <c r="H9" s="3" t="s">
        <v>23</v>
      </c>
      <c r="I9" s="2">
        <v>1</v>
      </c>
      <c r="J9" s="2" t="s">
        <v>11</v>
      </c>
      <c r="K9" s="1">
        <v>1</v>
      </c>
      <c r="L9" s="3" t="s">
        <v>4</v>
      </c>
      <c r="M9" s="2"/>
      <c r="N9" s="2"/>
      <c r="O9" s="24"/>
      <c r="P9" s="10">
        <v>25</v>
      </c>
      <c r="Q9" s="10"/>
      <c r="R9" s="10">
        <v>25</v>
      </c>
      <c r="S9" s="10">
        <v>50</v>
      </c>
      <c r="T9" s="10"/>
      <c r="U9" s="10">
        <v>16</v>
      </c>
      <c r="V9" s="10">
        <v>18</v>
      </c>
      <c r="W9" s="10">
        <v>7</v>
      </c>
      <c r="X9" s="10">
        <v>10</v>
      </c>
      <c r="Y9" s="10">
        <v>33</v>
      </c>
      <c r="Z9" s="10">
        <v>45</v>
      </c>
      <c r="AA9" s="10">
        <v>50</v>
      </c>
      <c r="AB9" s="10"/>
      <c r="AC9" s="10">
        <v>41</v>
      </c>
      <c r="AD9" s="10"/>
      <c r="AE9" s="10">
        <v>10</v>
      </c>
      <c r="AF9" s="10"/>
      <c r="AG9" s="10"/>
      <c r="AH9" s="10">
        <v>43</v>
      </c>
      <c r="AI9" s="10">
        <v>11</v>
      </c>
      <c r="AJ9" s="10"/>
      <c r="AK9" s="10"/>
      <c r="AL9" s="10">
        <v>25</v>
      </c>
      <c r="AM9" s="10"/>
      <c r="AN9" s="10">
        <v>35</v>
      </c>
    </row>
    <row r="10" spans="3:45">
      <c r="C10" s="58"/>
      <c r="E10" s="1">
        <v>2</v>
      </c>
      <c r="F10" s="2" t="s">
        <v>19</v>
      </c>
      <c r="G10" s="1">
        <v>2</v>
      </c>
      <c r="H10" s="3" t="s">
        <v>24</v>
      </c>
      <c r="I10" s="2">
        <v>2</v>
      </c>
      <c r="J10" s="2" t="s">
        <v>12</v>
      </c>
      <c r="K10" s="1">
        <v>2</v>
      </c>
      <c r="L10" s="3" t="s">
        <v>5</v>
      </c>
      <c r="M10" s="2"/>
      <c r="N10" s="2"/>
      <c r="O10" s="10"/>
      <c r="P10" s="10">
        <v>4</v>
      </c>
      <c r="Q10" s="10"/>
      <c r="R10" s="10">
        <v>4</v>
      </c>
      <c r="S10" s="10">
        <v>5</v>
      </c>
      <c r="T10" s="10"/>
      <c r="U10" s="10">
        <v>1</v>
      </c>
      <c r="V10" s="10">
        <v>3</v>
      </c>
      <c r="W10" s="10">
        <v>2</v>
      </c>
      <c r="X10" s="10">
        <v>2</v>
      </c>
      <c r="Y10" s="10">
        <v>5</v>
      </c>
      <c r="Z10" s="10">
        <v>5</v>
      </c>
      <c r="AA10" s="10">
        <v>5</v>
      </c>
      <c r="AB10" s="10"/>
      <c r="AC10" s="10">
        <v>4</v>
      </c>
      <c r="AD10" s="10"/>
      <c r="AE10" s="10"/>
      <c r="AF10" s="10"/>
      <c r="AG10" s="10"/>
      <c r="AH10" s="10">
        <v>4</v>
      </c>
      <c r="AI10" s="10">
        <v>1</v>
      </c>
      <c r="AJ10" s="10"/>
      <c r="AK10" s="10"/>
      <c r="AL10" s="10">
        <v>4</v>
      </c>
      <c r="AM10" s="10"/>
      <c r="AN10" s="10">
        <v>4</v>
      </c>
    </row>
    <row r="11" spans="3:45">
      <c r="C11" s="58"/>
      <c r="E11" s="1">
        <v>3</v>
      </c>
      <c r="F11" s="2" t="s">
        <v>20</v>
      </c>
      <c r="G11" s="1">
        <v>3</v>
      </c>
      <c r="H11" s="3" t="s">
        <v>25</v>
      </c>
      <c r="I11" s="2">
        <v>3</v>
      </c>
      <c r="J11" s="2" t="s">
        <v>13</v>
      </c>
      <c r="K11" s="1">
        <v>3</v>
      </c>
      <c r="L11" s="3" t="s">
        <v>6</v>
      </c>
      <c r="M11" s="2"/>
      <c r="N11" s="2"/>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row>
    <row r="12" spans="3:45">
      <c r="C12" s="58"/>
      <c r="E12" s="1">
        <v>4</v>
      </c>
      <c r="F12" s="2" t="s">
        <v>21</v>
      </c>
      <c r="G12" s="1">
        <v>4</v>
      </c>
      <c r="H12" s="3" t="s">
        <v>26</v>
      </c>
      <c r="I12" s="2">
        <v>4</v>
      </c>
      <c r="J12" s="2" t="s">
        <v>14</v>
      </c>
      <c r="K12" s="1">
        <v>4</v>
      </c>
      <c r="L12" s="3" t="s">
        <v>8</v>
      </c>
      <c r="M12" s="2"/>
      <c r="N12" s="2"/>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row>
    <row r="13" spans="3:45" ht="16" thickBot="1">
      <c r="C13" s="58"/>
      <c r="E13" s="4">
        <v>5</v>
      </c>
      <c r="F13" s="5" t="s">
        <v>22</v>
      </c>
      <c r="G13" s="4">
        <v>5</v>
      </c>
      <c r="H13" s="6" t="s">
        <v>27</v>
      </c>
      <c r="I13" s="5">
        <v>5</v>
      </c>
      <c r="J13" s="5" t="s">
        <v>15</v>
      </c>
      <c r="K13" s="4">
        <v>5</v>
      </c>
      <c r="L13" s="6" t="s">
        <v>7</v>
      </c>
      <c r="M13" s="2"/>
      <c r="N13" s="2"/>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row>
    <row r="14" spans="3:45">
      <c r="C14" s="58"/>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row>
    <row r="15" spans="3:45" ht="16" thickBot="1">
      <c r="C15" s="58"/>
    </row>
    <row r="16" spans="3:45" ht="16" customHeight="1" thickBot="1">
      <c r="C16" s="58"/>
      <c r="E16" s="107" t="s">
        <v>55</v>
      </c>
      <c r="F16" s="108"/>
      <c r="G16" s="108"/>
      <c r="H16" s="108"/>
      <c r="I16" s="108"/>
      <c r="J16" s="109"/>
      <c r="K16" s="78"/>
      <c r="L16" s="79"/>
      <c r="M16" s="13"/>
      <c r="N16" s="13"/>
      <c r="O16" s="88" t="s">
        <v>212</v>
      </c>
      <c r="P16" s="82" t="s">
        <v>30</v>
      </c>
      <c r="Q16" s="81" t="s">
        <v>31</v>
      </c>
      <c r="R16" s="83" t="s">
        <v>32</v>
      </c>
      <c r="S16" s="81" t="s">
        <v>33</v>
      </c>
      <c r="T16" s="83" t="s">
        <v>34</v>
      </c>
      <c r="U16" s="81" t="s">
        <v>35</v>
      </c>
      <c r="V16" s="83" t="s">
        <v>36</v>
      </c>
      <c r="W16" s="83" t="s">
        <v>37</v>
      </c>
      <c r="X16" s="83" t="s">
        <v>38</v>
      </c>
      <c r="Y16" s="83" t="s">
        <v>39</v>
      </c>
      <c r="Z16" s="81" t="s">
        <v>40</v>
      </c>
      <c r="AA16" s="81" t="s">
        <v>50</v>
      </c>
      <c r="AB16" s="81" t="s">
        <v>41</v>
      </c>
      <c r="AC16" s="81" t="s">
        <v>42</v>
      </c>
      <c r="AD16" s="81" t="s">
        <v>43</v>
      </c>
      <c r="AE16" s="83" t="s">
        <v>51</v>
      </c>
      <c r="AF16" s="81" t="s">
        <v>44</v>
      </c>
      <c r="AG16" s="81" t="s">
        <v>45</v>
      </c>
      <c r="AH16" s="81" t="s">
        <v>46</v>
      </c>
      <c r="AI16" s="81" t="s">
        <v>47</v>
      </c>
      <c r="AJ16" s="81" t="s">
        <v>48</v>
      </c>
      <c r="AK16" s="83" t="s">
        <v>49</v>
      </c>
      <c r="AL16" s="83" t="s">
        <v>52</v>
      </c>
      <c r="AM16" s="81" t="s">
        <v>53</v>
      </c>
      <c r="AN16" s="81" t="s">
        <v>54</v>
      </c>
    </row>
    <row r="17" spans="3:40" ht="32" customHeight="1" thickBot="1">
      <c r="C17" s="58"/>
      <c r="E17" s="7" t="s">
        <v>28</v>
      </c>
      <c r="F17" s="84" t="s">
        <v>56</v>
      </c>
      <c r="G17" s="85"/>
      <c r="H17" s="85"/>
      <c r="I17" s="85"/>
      <c r="J17" s="86"/>
      <c r="K17" s="62"/>
      <c r="L17" s="80"/>
      <c r="M17" s="13"/>
      <c r="N17" s="13"/>
      <c r="O17" s="89"/>
      <c r="P17" s="82"/>
      <c r="Q17" s="81"/>
      <c r="R17" s="83"/>
      <c r="S17" s="81"/>
      <c r="T17" s="83"/>
      <c r="U17" s="81"/>
      <c r="V17" s="83"/>
      <c r="W17" s="83"/>
      <c r="X17" s="83"/>
      <c r="Y17" s="83"/>
      <c r="Z17" s="81"/>
      <c r="AA17" s="81"/>
      <c r="AB17" s="81"/>
      <c r="AC17" s="81"/>
      <c r="AD17" s="81"/>
      <c r="AE17" s="83"/>
      <c r="AF17" s="81"/>
      <c r="AG17" s="81"/>
      <c r="AH17" s="81"/>
      <c r="AI17" s="81"/>
      <c r="AJ17" s="81"/>
      <c r="AK17" s="83"/>
      <c r="AL17" s="83"/>
      <c r="AM17" s="81"/>
      <c r="AN17" s="81"/>
    </row>
    <row r="18" spans="3:40" ht="51" customHeight="1" thickBot="1">
      <c r="C18" s="58"/>
      <c r="E18" s="8" t="s">
        <v>29</v>
      </c>
      <c r="F18" s="85" t="s">
        <v>57</v>
      </c>
      <c r="G18" s="85"/>
      <c r="H18" s="85"/>
      <c r="I18" s="85"/>
      <c r="J18" s="85"/>
      <c r="K18" s="85"/>
      <c r="L18" s="86"/>
      <c r="M18" s="20"/>
      <c r="N18" s="20"/>
      <c r="O18" s="89"/>
      <c r="P18" s="82"/>
      <c r="Q18" s="81"/>
      <c r="R18" s="83"/>
      <c r="S18" s="81"/>
      <c r="T18" s="83"/>
      <c r="U18" s="81"/>
      <c r="V18" s="83"/>
      <c r="W18" s="83"/>
      <c r="X18" s="83"/>
      <c r="Y18" s="83"/>
      <c r="Z18" s="81"/>
      <c r="AA18" s="81"/>
      <c r="AB18" s="81"/>
      <c r="AC18" s="81"/>
      <c r="AD18" s="81"/>
      <c r="AE18" s="83"/>
      <c r="AF18" s="81"/>
      <c r="AG18" s="81"/>
      <c r="AH18" s="81"/>
      <c r="AI18" s="81"/>
      <c r="AJ18" s="81"/>
      <c r="AK18" s="83"/>
      <c r="AL18" s="83"/>
      <c r="AM18" s="81"/>
      <c r="AN18" s="81"/>
    </row>
    <row r="19" spans="3:40" ht="16" thickBot="1">
      <c r="C19" s="58"/>
      <c r="E19" s="66" t="s">
        <v>17</v>
      </c>
      <c r="F19" s="67"/>
      <c r="G19" s="67"/>
      <c r="H19" s="68"/>
      <c r="I19" s="67" t="s">
        <v>3</v>
      </c>
      <c r="J19" s="67"/>
      <c r="K19" s="67"/>
      <c r="L19" s="68"/>
      <c r="M19" s="13"/>
      <c r="N19" s="13"/>
      <c r="O19" s="90"/>
      <c r="P19" s="10" t="s">
        <v>213</v>
      </c>
      <c r="Q19" s="10" t="s">
        <v>214</v>
      </c>
      <c r="R19" s="10" t="s">
        <v>213</v>
      </c>
      <c r="S19" s="10" t="s">
        <v>214</v>
      </c>
      <c r="T19" s="10" t="s">
        <v>213</v>
      </c>
      <c r="U19" s="10" t="s">
        <v>214</v>
      </c>
      <c r="V19" s="10" t="s">
        <v>213</v>
      </c>
      <c r="W19" s="10" t="s">
        <v>213</v>
      </c>
      <c r="X19" s="10" t="s">
        <v>213</v>
      </c>
      <c r="Y19" s="10" t="s">
        <v>213</v>
      </c>
      <c r="Z19" s="10" t="s">
        <v>214</v>
      </c>
      <c r="AA19" s="10" t="s">
        <v>214</v>
      </c>
      <c r="AB19" s="10" t="s">
        <v>214</v>
      </c>
      <c r="AC19" s="10" t="s">
        <v>214</v>
      </c>
      <c r="AD19" s="10" t="s">
        <v>214</v>
      </c>
      <c r="AE19" s="10" t="s">
        <v>213</v>
      </c>
      <c r="AF19" s="10" t="s">
        <v>214</v>
      </c>
      <c r="AG19" s="10" t="s">
        <v>214</v>
      </c>
      <c r="AH19" s="10" t="s">
        <v>214</v>
      </c>
      <c r="AI19" s="10" t="s">
        <v>214</v>
      </c>
      <c r="AJ19" s="10" t="s">
        <v>214</v>
      </c>
      <c r="AK19" s="10" t="s">
        <v>213</v>
      </c>
      <c r="AL19" s="10" t="s">
        <v>213</v>
      </c>
      <c r="AM19" s="10" t="s">
        <v>214</v>
      </c>
      <c r="AN19" s="10" t="s">
        <v>214</v>
      </c>
    </row>
    <row r="20" spans="3:40">
      <c r="C20" s="58"/>
      <c r="E20" s="69">
        <v>1</v>
      </c>
      <c r="F20" s="70"/>
      <c r="G20" s="70" t="s">
        <v>58</v>
      </c>
      <c r="H20" s="102"/>
      <c r="I20" s="69">
        <v>1</v>
      </c>
      <c r="J20" s="70"/>
      <c r="K20" s="70" t="s">
        <v>63</v>
      </c>
      <c r="L20" s="102"/>
      <c r="M20" s="13"/>
      <c r="N20" s="13"/>
      <c r="O20" s="10"/>
      <c r="P20" s="10" t="s">
        <v>284</v>
      </c>
      <c r="Q20" s="10"/>
      <c r="R20" s="10" t="s">
        <v>286</v>
      </c>
      <c r="S20" s="10" t="s">
        <v>369</v>
      </c>
      <c r="T20" s="10"/>
      <c r="U20" s="10" t="s">
        <v>369</v>
      </c>
      <c r="V20" s="10" t="s">
        <v>286</v>
      </c>
      <c r="W20" s="10" t="s">
        <v>286</v>
      </c>
      <c r="X20" s="10" t="s">
        <v>286</v>
      </c>
      <c r="Y20" s="10" t="s">
        <v>288</v>
      </c>
      <c r="Z20" s="10" t="s">
        <v>286</v>
      </c>
      <c r="AA20" s="10" t="s">
        <v>286</v>
      </c>
      <c r="AB20" s="10"/>
      <c r="AC20" s="10" t="s">
        <v>229</v>
      </c>
      <c r="AD20" s="10"/>
      <c r="AE20" s="10" t="s">
        <v>286</v>
      </c>
      <c r="AF20" s="10"/>
      <c r="AG20" s="10"/>
      <c r="AH20" s="10" t="s">
        <v>290</v>
      </c>
      <c r="AI20" s="10" t="s">
        <v>369</v>
      </c>
      <c r="AJ20" s="10"/>
      <c r="AK20" s="10"/>
      <c r="AL20" s="10" t="s">
        <v>286</v>
      </c>
      <c r="AM20" s="10"/>
      <c r="AN20" s="10" t="s">
        <v>217</v>
      </c>
    </row>
    <row r="21" spans="3:40">
      <c r="C21" s="58"/>
      <c r="E21" s="69">
        <v>2</v>
      </c>
      <c r="F21" s="70"/>
      <c r="G21" s="70" t="s">
        <v>59</v>
      </c>
      <c r="H21" s="102"/>
      <c r="I21" s="69">
        <v>2</v>
      </c>
      <c r="J21" s="70"/>
      <c r="K21" s="70" t="s">
        <v>64</v>
      </c>
      <c r="L21" s="102"/>
      <c r="M21" s="13"/>
      <c r="N21" s="13"/>
      <c r="O21" s="10"/>
      <c r="P21" s="10">
        <v>2</v>
      </c>
      <c r="Q21" s="10"/>
      <c r="R21" s="10">
        <v>1</v>
      </c>
      <c r="S21" s="10">
        <v>5</v>
      </c>
      <c r="T21" s="10"/>
      <c r="U21" s="10">
        <v>5</v>
      </c>
      <c r="V21" s="10">
        <v>1</v>
      </c>
      <c r="W21" s="10"/>
      <c r="X21" s="10">
        <v>1</v>
      </c>
      <c r="Y21" s="10">
        <v>3</v>
      </c>
      <c r="Z21" s="10">
        <v>1</v>
      </c>
      <c r="AA21" s="10">
        <v>1</v>
      </c>
      <c r="AB21" s="10"/>
      <c r="AC21" s="10">
        <v>1</v>
      </c>
      <c r="AD21" s="10"/>
      <c r="AE21" s="10"/>
      <c r="AF21" s="10"/>
      <c r="AG21" s="10"/>
      <c r="AH21" s="10">
        <v>2</v>
      </c>
      <c r="AI21" s="10">
        <v>5</v>
      </c>
      <c r="AJ21" s="10"/>
      <c r="AK21" s="10"/>
      <c r="AL21" s="10">
        <v>1</v>
      </c>
      <c r="AM21" s="10"/>
      <c r="AN21" s="10">
        <v>1</v>
      </c>
    </row>
    <row r="22" spans="3:40">
      <c r="C22" s="58"/>
      <c r="E22" s="69">
        <v>3</v>
      </c>
      <c r="F22" s="70"/>
      <c r="G22" s="70" t="s">
        <v>60</v>
      </c>
      <c r="H22" s="102"/>
      <c r="I22" s="69">
        <v>3</v>
      </c>
      <c r="J22" s="70"/>
      <c r="K22" s="70" t="s">
        <v>65</v>
      </c>
      <c r="L22" s="102"/>
      <c r="M22" s="13"/>
      <c r="N22" s="13"/>
      <c r="O22" s="10"/>
      <c r="P22" s="10" t="s">
        <v>285</v>
      </c>
      <c r="Q22" s="10"/>
      <c r="R22" s="10" t="s">
        <v>287</v>
      </c>
      <c r="S22" s="10" t="s">
        <v>370</v>
      </c>
      <c r="T22" s="10"/>
      <c r="U22" s="10" t="s">
        <v>368</v>
      </c>
      <c r="V22" s="10" t="s">
        <v>285</v>
      </c>
      <c r="W22" s="10" t="s">
        <v>285</v>
      </c>
      <c r="X22" s="10" t="s">
        <v>285</v>
      </c>
      <c r="Y22" s="10" t="s">
        <v>289</v>
      </c>
      <c r="Z22" s="10" t="s">
        <v>286</v>
      </c>
      <c r="AA22" s="10" t="s">
        <v>286</v>
      </c>
      <c r="AB22" s="10"/>
      <c r="AC22" s="10" t="s">
        <v>218</v>
      </c>
      <c r="AD22" s="10"/>
      <c r="AE22" s="10" t="s">
        <v>285</v>
      </c>
      <c r="AF22" s="10"/>
      <c r="AG22" s="10"/>
      <c r="AH22" s="10" t="s">
        <v>285</v>
      </c>
      <c r="AI22" s="10" t="s">
        <v>370</v>
      </c>
      <c r="AJ22" s="10"/>
      <c r="AK22" s="10"/>
      <c r="AL22" s="10" t="s">
        <v>285</v>
      </c>
      <c r="AM22" s="10"/>
      <c r="AN22" s="10" t="s">
        <v>218</v>
      </c>
    </row>
    <row r="23" spans="3:40">
      <c r="C23" s="58"/>
      <c r="E23" s="69">
        <v>4</v>
      </c>
      <c r="F23" s="70"/>
      <c r="G23" s="70" t="s">
        <v>61</v>
      </c>
      <c r="H23" s="102"/>
      <c r="I23" s="69">
        <v>4</v>
      </c>
      <c r="J23" s="70"/>
      <c r="K23" s="70" t="s">
        <v>66</v>
      </c>
      <c r="L23" s="102"/>
      <c r="M23" s="13"/>
      <c r="N23" s="13"/>
      <c r="O23" s="10"/>
      <c r="P23" s="10">
        <v>1</v>
      </c>
      <c r="Q23" s="10"/>
      <c r="R23" s="10">
        <v>2</v>
      </c>
      <c r="S23" s="10">
        <v>5</v>
      </c>
      <c r="T23" s="10"/>
      <c r="U23" s="10">
        <v>2</v>
      </c>
      <c r="V23" s="10">
        <v>1</v>
      </c>
      <c r="W23" s="10"/>
      <c r="X23" s="10">
        <v>1</v>
      </c>
      <c r="Y23" s="10">
        <v>3</v>
      </c>
      <c r="Z23" s="10">
        <v>1</v>
      </c>
      <c r="AA23" s="10">
        <v>1</v>
      </c>
      <c r="AB23" s="10"/>
      <c r="AC23" s="10">
        <v>1</v>
      </c>
      <c r="AD23" s="10"/>
      <c r="AE23" s="10"/>
      <c r="AF23" s="10"/>
      <c r="AG23" s="10"/>
      <c r="AH23" s="10">
        <v>1</v>
      </c>
      <c r="AI23" s="10">
        <v>5</v>
      </c>
      <c r="AJ23" s="10"/>
      <c r="AK23" s="10"/>
      <c r="AL23" s="10">
        <v>1</v>
      </c>
      <c r="AM23" s="10"/>
      <c r="AN23" s="10">
        <v>1</v>
      </c>
    </row>
    <row r="24" spans="3:40" ht="16" thickBot="1">
      <c r="C24" s="58"/>
      <c r="E24" s="62">
        <v>5</v>
      </c>
      <c r="F24" s="63"/>
      <c r="G24" s="63" t="s">
        <v>62</v>
      </c>
      <c r="H24" s="80"/>
      <c r="I24" s="62">
        <v>5</v>
      </c>
      <c r="J24" s="63"/>
      <c r="K24" s="63" t="s">
        <v>67</v>
      </c>
      <c r="L24" s="80"/>
      <c r="M24" s="13"/>
      <c r="N24" s="13"/>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row>
    <row r="25" spans="3:40" ht="16" thickBot="1">
      <c r="C25" s="58"/>
      <c r="O25" s="2"/>
      <c r="P25" s="2"/>
      <c r="Q25" s="2"/>
      <c r="R25" s="2"/>
      <c r="S25" s="2"/>
      <c r="T25" s="2"/>
      <c r="U25" s="2"/>
      <c r="V25" s="2"/>
      <c r="W25" s="2"/>
      <c r="X25" s="2"/>
      <c r="Y25" s="2"/>
      <c r="Z25" s="2"/>
      <c r="AA25" s="2"/>
      <c r="AB25" s="2"/>
      <c r="AC25" s="2"/>
      <c r="AD25" s="2"/>
      <c r="AE25" s="2"/>
      <c r="AF25" s="2"/>
      <c r="AG25" s="2"/>
      <c r="AH25" s="2"/>
      <c r="AI25" s="2"/>
      <c r="AJ25" s="2"/>
      <c r="AK25" s="2"/>
      <c r="AL25" s="2"/>
      <c r="AM25" s="2"/>
      <c r="AN25" s="2"/>
    </row>
    <row r="26" spans="3:40" ht="16" customHeight="1" thickBot="1">
      <c r="C26" s="58"/>
      <c r="E26" s="107" t="s">
        <v>68</v>
      </c>
      <c r="F26" s="108"/>
      <c r="G26" s="108"/>
      <c r="H26" s="108"/>
      <c r="I26" s="108"/>
      <c r="J26" s="109"/>
      <c r="K26" s="78"/>
      <c r="L26" s="79"/>
      <c r="M26" s="13"/>
      <c r="N26" s="13"/>
      <c r="O26" s="88" t="s">
        <v>212</v>
      </c>
      <c r="P26" s="82" t="s">
        <v>30</v>
      </c>
      <c r="Q26" s="81" t="s">
        <v>31</v>
      </c>
      <c r="R26" s="83" t="s">
        <v>32</v>
      </c>
      <c r="S26" s="81" t="s">
        <v>33</v>
      </c>
      <c r="T26" s="83" t="s">
        <v>34</v>
      </c>
      <c r="U26" s="81" t="s">
        <v>35</v>
      </c>
      <c r="V26" s="83" t="s">
        <v>36</v>
      </c>
      <c r="W26" s="83" t="s">
        <v>37</v>
      </c>
      <c r="X26" s="83" t="s">
        <v>38</v>
      </c>
      <c r="Y26" s="83" t="s">
        <v>39</v>
      </c>
      <c r="Z26" s="81" t="s">
        <v>40</v>
      </c>
      <c r="AA26" s="81" t="s">
        <v>50</v>
      </c>
      <c r="AB26" s="81" t="s">
        <v>41</v>
      </c>
      <c r="AC26" s="81" t="s">
        <v>42</v>
      </c>
      <c r="AD26" s="81" t="s">
        <v>43</v>
      </c>
      <c r="AE26" s="83" t="s">
        <v>51</v>
      </c>
      <c r="AF26" s="81" t="s">
        <v>44</v>
      </c>
      <c r="AG26" s="81" t="s">
        <v>45</v>
      </c>
      <c r="AH26" s="81" t="s">
        <v>46</v>
      </c>
      <c r="AI26" s="81" t="s">
        <v>47</v>
      </c>
      <c r="AJ26" s="81" t="s">
        <v>48</v>
      </c>
      <c r="AK26" s="83" t="s">
        <v>49</v>
      </c>
      <c r="AL26" s="83" t="s">
        <v>52</v>
      </c>
      <c r="AM26" s="81" t="s">
        <v>53</v>
      </c>
      <c r="AN26" s="81" t="s">
        <v>54</v>
      </c>
    </row>
    <row r="27" spans="3:40" ht="47" customHeight="1" thickBot="1">
      <c r="C27" s="58"/>
      <c r="E27" s="7" t="s">
        <v>28</v>
      </c>
      <c r="F27" s="84" t="s">
        <v>69</v>
      </c>
      <c r="G27" s="85"/>
      <c r="H27" s="85"/>
      <c r="I27" s="85"/>
      <c r="J27" s="86"/>
      <c r="K27" s="62"/>
      <c r="L27" s="80"/>
      <c r="M27" s="13"/>
      <c r="N27" s="13"/>
      <c r="O27" s="89"/>
      <c r="P27" s="82"/>
      <c r="Q27" s="81"/>
      <c r="R27" s="83"/>
      <c r="S27" s="81"/>
      <c r="T27" s="83"/>
      <c r="U27" s="81"/>
      <c r="V27" s="83"/>
      <c r="W27" s="83"/>
      <c r="X27" s="83"/>
      <c r="Y27" s="83"/>
      <c r="Z27" s="81"/>
      <c r="AA27" s="81"/>
      <c r="AB27" s="81"/>
      <c r="AC27" s="81"/>
      <c r="AD27" s="81"/>
      <c r="AE27" s="83"/>
      <c r="AF27" s="81"/>
      <c r="AG27" s="81"/>
      <c r="AH27" s="81"/>
      <c r="AI27" s="81"/>
      <c r="AJ27" s="81"/>
      <c r="AK27" s="83"/>
      <c r="AL27" s="83"/>
      <c r="AM27" s="81"/>
      <c r="AN27" s="81"/>
    </row>
    <row r="28" spans="3:40" ht="50" customHeight="1" thickBot="1">
      <c r="C28" s="58"/>
      <c r="E28" s="8" t="s">
        <v>29</v>
      </c>
      <c r="F28" s="85" t="s">
        <v>70</v>
      </c>
      <c r="G28" s="85"/>
      <c r="H28" s="85"/>
      <c r="I28" s="85"/>
      <c r="J28" s="85"/>
      <c r="K28" s="85"/>
      <c r="L28" s="86"/>
      <c r="M28" s="20"/>
      <c r="N28" s="20"/>
      <c r="O28" s="89"/>
      <c r="P28" s="82"/>
      <c r="Q28" s="81"/>
      <c r="R28" s="83"/>
      <c r="S28" s="81"/>
      <c r="T28" s="83"/>
      <c r="U28" s="81"/>
      <c r="V28" s="83"/>
      <c r="W28" s="83"/>
      <c r="X28" s="83"/>
      <c r="Y28" s="83"/>
      <c r="Z28" s="81"/>
      <c r="AA28" s="81"/>
      <c r="AB28" s="81"/>
      <c r="AC28" s="81"/>
      <c r="AD28" s="81"/>
      <c r="AE28" s="83"/>
      <c r="AF28" s="81"/>
      <c r="AG28" s="81"/>
      <c r="AH28" s="81"/>
      <c r="AI28" s="81"/>
      <c r="AJ28" s="81"/>
      <c r="AK28" s="83"/>
      <c r="AL28" s="83"/>
      <c r="AM28" s="81"/>
      <c r="AN28" s="81"/>
    </row>
    <row r="29" spans="3:40" ht="16" thickBot="1">
      <c r="C29" s="58"/>
      <c r="E29" s="66" t="s">
        <v>17</v>
      </c>
      <c r="F29" s="67"/>
      <c r="G29" s="67"/>
      <c r="H29" s="68"/>
      <c r="I29" s="67" t="s">
        <v>3</v>
      </c>
      <c r="J29" s="67"/>
      <c r="K29" s="67"/>
      <c r="L29" s="68"/>
      <c r="M29" s="13"/>
      <c r="N29" s="13"/>
      <c r="O29" s="90"/>
      <c r="P29" s="10" t="s">
        <v>213</v>
      </c>
      <c r="Q29" s="10" t="s">
        <v>214</v>
      </c>
      <c r="R29" s="10" t="s">
        <v>213</v>
      </c>
      <c r="S29" s="10" t="s">
        <v>214</v>
      </c>
      <c r="T29" s="10" t="s">
        <v>213</v>
      </c>
      <c r="U29" s="10" t="s">
        <v>214</v>
      </c>
      <c r="V29" s="10" t="s">
        <v>213</v>
      </c>
      <c r="W29" s="10" t="s">
        <v>213</v>
      </c>
      <c r="X29" s="10" t="s">
        <v>213</v>
      </c>
      <c r="Y29" s="10" t="s">
        <v>213</v>
      </c>
      <c r="Z29" s="10" t="s">
        <v>214</v>
      </c>
      <c r="AA29" s="10" t="s">
        <v>214</v>
      </c>
      <c r="AB29" s="10" t="s">
        <v>214</v>
      </c>
      <c r="AC29" s="10" t="s">
        <v>214</v>
      </c>
      <c r="AD29" s="10" t="s">
        <v>214</v>
      </c>
      <c r="AE29" s="10" t="s">
        <v>213</v>
      </c>
      <c r="AF29" s="10" t="s">
        <v>214</v>
      </c>
      <c r="AG29" s="10" t="s">
        <v>214</v>
      </c>
      <c r="AH29" s="10" t="s">
        <v>214</v>
      </c>
      <c r="AI29" s="10" t="s">
        <v>214</v>
      </c>
      <c r="AJ29" s="10" t="s">
        <v>214</v>
      </c>
      <c r="AK29" s="10" t="s">
        <v>213</v>
      </c>
      <c r="AL29" s="10" t="s">
        <v>213</v>
      </c>
      <c r="AM29" s="10" t="s">
        <v>214</v>
      </c>
      <c r="AN29" s="10" t="s">
        <v>214</v>
      </c>
    </row>
    <row r="30" spans="3:40">
      <c r="C30" s="58"/>
      <c r="E30" s="69">
        <v>1</v>
      </c>
      <c r="F30" s="70"/>
      <c r="G30" s="70" t="s">
        <v>63</v>
      </c>
      <c r="H30" s="102"/>
      <c r="I30" s="69">
        <v>1</v>
      </c>
      <c r="J30" s="70"/>
      <c r="K30" s="70" t="s">
        <v>71</v>
      </c>
      <c r="L30" s="102"/>
      <c r="M30" s="13"/>
      <c r="N30" s="13"/>
      <c r="O30" s="10"/>
      <c r="P30" s="10">
        <v>2</v>
      </c>
      <c r="Q30" s="10"/>
      <c r="R30" s="10">
        <v>3</v>
      </c>
      <c r="S30" s="10">
        <v>16</v>
      </c>
      <c r="T30" s="10"/>
      <c r="U30" s="10">
        <v>1</v>
      </c>
      <c r="V30" s="10">
        <v>0</v>
      </c>
      <c r="W30" s="10">
        <v>2</v>
      </c>
      <c r="X30" s="10">
        <v>0</v>
      </c>
      <c r="Y30" s="10">
        <v>0</v>
      </c>
      <c r="Z30" s="10">
        <v>4</v>
      </c>
      <c r="AA30" s="10">
        <v>10</v>
      </c>
      <c r="AB30" s="10"/>
      <c r="AC30" s="10">
        <v>6</v>
      </c>
      <c r="AD30" s="10"/>
      <c r="AE30" s="10">
        <v>2</v>
      </c>
      <c r="AF30" s="10"/>
      <c r="AG30" s="10"/>
      <c r="AH30" s="10">
        <v>8</v>
      </c>
      <c r="AI30" s="10">
        <v>2</v>
      </c>
      <c r="AJ30" s="10"/>
      <c r="AK30" s="10"/>
      <c r="AL30" s="10">
        <v>0</v>
      </c>
      <c r="AM30" s="10"/>
      <c r="AN30" s="10">
        <v>9</v>
      </c>
    </row>
    <row r="31" spans="3:40">
      <c r="C31" s="58"/>
      <c r="E31" s="69">
        <v>2</v>
      </c>
      <c r="F31" s="70"/>
      <c r="G31" s="70" t="s">
        <v>64</v>
      </c>
      <c r="H31" s="102"/>
      <c r="I31" s="69">
        <v>2</v>
      </c>
      <c r="J31" s="70"/>
      <c r="K31" s="70" t="s">
        <v>72</v>
      </c>
      <c r="L31" s="102"/>
      <c r="M31" s="13"/>
      <c r="N31" s="13"/>
      <c r="O31" s="10"/>
      <c r="P31" s="10">
        <v>2</v>
      </c>
      <c r="Q31" s="10"/>
      <c r="R31" s="10">
        <v>2</v>
      </c>
      <c r="S31" s="10">
        <v>4</v>
      </c>
      <c r="T31" s="10"/>
      <c r="U31" s="10">
        <v>1</v>
      </c>
      <c r="V31" s="10">
        <v>1</v>
      </c>
      <c r="W31" s="10"/>
      <c r="X31" s="10">
        <v>1</v>
      </c>
      <c r="Y31" s="10">
        <v>1</v>
      </c>
      <c r="Z31" s="10">
        <v>1</v>
      </c>
      <c r="AA31" s="10">
        <v>3</v>
      </c>
      <c r="AB31" s="10"/>
      <c r="AC31" s="10">
        <v>2</v>
      </c>
      <c r="AD31" s="10"/>
      <c r="AE31" s="10"/>
      <c r="AF31" s="10"/>
      <c r="AG31" s="10"/>
      <c r="AH31" s="10">
        <v>2</v>
      </c>
      <c r="AI31" s="10">
        <v>1</v>
      </c>
      <c r="AJ31" s="10"/>
      <c r="AK31" s="10"/>
      <c r="AL31" s="10">
        <v>1</v>
      </c>
      <c r="AM31" s="10"/>
      <c r="AN31" s="10">
        <v>2</v>
      </c>
    </row>
    <row r="32" spans="3:40">
      <c r="C32" s="58"/>
      <c r="E32" s="69">
        <v>3</v>
      </c>
      <c r="F32" s="70"/>
      <c r="G32" s="70" t="s">
        <v>65</v>
      </c>
      <c r="H32" s="102"/>
      <c r="I32" s="69">
        <v>3</v>
      </c>
      <c r="J32" s="70"/>
      <c r="K32" s="70" t="s">
        <v>73</v>
      </c>
      <c r="L32" s="102"/>
      <c r="M32" s="13"/>
      <c r="N32" s="13"/>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row>
    <row r="33" spans="3:40">
      <c r="C33" s="58"/>
      <c r="E33" s="69">
        <v>4</v>
      </c>
      <c r="F33" s="70"/>
      <c r="G33" s="70" t="s">
        <v>66</v>
      </c>
      <c r="H33" s="102"/>
      <c r="I33" s="69">
        <v>4</v>
      </c>
      <c r="J33" s="70"/>
      <c r="K33" s="70" t="s">
        <v>74</v>
      </c>
      <c r="L33" s="102"/>
      <c r="M33" s="13"/>
      <c r="N33" s="13"/>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row>
    <row r="34" spans="3:40" ht="16" thickBot="1">
      <c r="C34" s="58"/>
      <c r="E34" s="62">
        <v>5</v>
      </c>
      <c r="F34" s="63"/>
      <c r="G34" s="63" t="s">
        <v>67</v>
      </c>
      <c r="H34" s="80"/>
      <c r="I34" s="62">
        <v>5</v>
      </c>
      <c r="J34" s="63"/>
      <c r="K34" s="63" t="s">
        <v>75</v>
      </c>
      <c r="L34" s="80"/>
      <c r="M34" s="13"/>
      <c r="N34" s="13"/>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row>
    <row r="35" spans="3:40">
      <c r="C35" s="58"/>
      <c r="E35" s="36"/>
      <c r="F35" s="36"/>
      <c r="G35" s="36"/>
      <c r="H35" s="36"/>
      <c r="I35" s="36"/>
      <c r="J35" s="36"/>
      <c r="K35" s="36"/>
      <c r="L35" s="36"/>
      <c r="M35" s="36"/>
      <c r="N35" s="36"/>
      <c r="O35" s="2"/>
      <c r="P35" s="2"/>
      <c r="Q35" s="2"/>
      <c r="R35" s="2"/>
      <c r="S35" s="2"/>
      <c r="T35" s="2"/>
      <c r="U35" s="2"/>
      <c r="V35" s="2"/>
      <c r="W35" s="2"/>
      <c r="X35" s="2"/>
      <c r="Y35" s="2"/>
      <c r="Z35" s="2"/>
      <c r="AA35" s="2"/>
      <c r="AB35" s="2"/>
      <c r="AC35" s="2"/>
      <c r="AD35" s="2"/>
      <c r="AE35" s="2"/>
      <c r="AF35" s="2"/>
      <c r="AG35" s="2"/>
      <c r="AH35" s="2"/>
      <c r="AI35" s="2"/>
      <c r="AJ35" s="2"/>
      <c r="AK35" s="2"/>
      <c r="AL35" s="2"/>
      <c r="AM35" s="2"/>
      <c r="AN35" s="2"/>
    </row>
    <row r="36" spans="3:40">
      <c r="C36" s="58"/>
      <c r="E36" s="36"/>
      <c r="F36" s="36"/>
      <c r="G36" s="36"/>
      <c r="H36" s="36"/>
      <c r="I36" s="36"/>
      <c r="J36" s="36"/>
      <c r="K36" s="36"/>
      <c r="L36" s="36"/>
      <c r="M36" s="36"/>
      <c r="N36" s="36"/>
      <c r="O36" s="2"/>
      <c r="P36" s="2"/>
      <c r="Q36" s="2"/>
      <c r="R36" s="2"/>
      <c r="S36" s="2"/>
      <c r="T36" s="2"/>
      <c r="U36" s="2"/>
      <c r="V36" s="2"/>
      <c r="W36" s="2"/>
      <c r="X36" s="2"/>
      <c r="Y36" s="2"/>
      <c r="Z36" s="2"/>
      <c r="AA36" s="2"/>
      <c r="AB36" s="2"/>
      <c r="AC36" s="2"/>
      <c r="AD36" s="2"/>
      <c r="AE36" s="2"/>
      <c r="AF36" s="2"/>
      <c r="AG36" s="2"/>
      <c r="AH36" s="2"/>
      <c r="AI36" s="2"/>
      <c r="AJ36" s="2"/>
      <c r="AK36" s="2"/>
      <c r="AL36" s="2"/>
      <c r="AM36" s="2"/>
      <c r="AN36" s="2"/>
    </row>
    <row r="37" spans="3:40">
      <c r="C37" s="58"/>
      <c r="E37" s="36"/>
      <c r="F37" s="36"/>
      <c r="G37" s="36"/>
      <c r="H37" s="36"/>
      <c r="I37" s="36"/>
      <c r="J37" s="36"/>
      <c r="K37" s="36"/>
      <c r="L37" s="36"/>
      <c r="M37" s="36"/>
      <c r="N37" s="36"/>
      <c r="O37" s="2"/>
      <c r="P37" s="40" t="s">
        <v>296</v>
      </c>
      <c r="Q37" s="41" t="s">
        <v>297</v>
      </c>
      <c r="R37" s="40" t="s">
        <v>298</v>
      </c>
      <c r="S37" s="41" t="s">
        <v>299</v>
      </c>
      <c r="T37" s="40" t="s">
        <v>300</v>
      </c>
      <c r="U37" s="41" t="s">
        <v>301</v>
      </c>
      <c r="V37" s="40" t="s">
        <v>302</v>
      </c>
      <c r="W37" s="40" t="s">
        <v>303</v>
      </c>
      <c r="X37" s="40" t="s">
        <v>304</v>
      </c>
      <c r="Y37" s="40" t="s">
        <v>305</v>
      </c>
      <c r="Z37" s="41" t="s">
        <v>306</v>
      </c>
      <c r="AA37" s="41" t="s">
        <v>307</v>
      </c>
      <c r="AB37" s="41" t="s">
        <v>308</v>
      </c>
      <c r="AC37" s="41" t="s">
        <v>309</v>
      </c>
      <c r="AD37" s="41" t="s">
        <v>309</v>
      </c>
      <c r="AE37" s="40" t="s">
        <v>310</v>
      </c>
      <c r="AF37" s="41" t="s">
        <v>311</v>
      </c>
      <c r="AG37" s="41" t="s">
        <v>312</v>
      </c>
      <c r="AH37" s="41" t="s">
        <v>313</v>
      </c>
      <c r="AI37" s="41" t="s">
        <v>314</v>
      </c>
      <c r="AJ37" s="41" t="s">
        <v>315</v>
      </c>
      <c r="AK37" s="40" t="s">
        <v>316</v>
      </c>
      <c r="AL37" s="40" t="s">
        <v>317</v>
      </c>
      <c r="AM37" s="41" t="s">
        <v>318</v>
      </c>
      <c r="AN37" s="41" t="s">
        <v>297</v>
      </c>
    </row>
    <row r="38" spans="3:40">
      <c r="C38" s="58"/>
      <c r="E38" s="36"/>
      <c r="F38" s="36"/>
      <c r="G38" s="36"/>
      <c r="H38" s="36"/>
      <c r="I38" s="36"/>
      <c r="J38" s="36"/>
      <c r="K38" s="36"/>
      <c r="L38" s="36"/>
      <c r="M38" s="36"/>
      <c r="N38" s="43" t="s">
        <v>320</v>
      </c>
      <c r="O38" s="10"/>
      <c r="P38" s="42">
        <f t="shared" ref="P38:AN38" si="0">IF(P23=0,"",P23)</f>
        <v>1</v>
      </c>
      <c r="Q38" s="42" t="str">
        <f t="shared" si="0"/>
        <v/>
      </c>
      <c r="R38" s="42">
        <f t="shared" si="0"/>
        <v>2</v>
      </c>
      <c r="S38" s="42">
        <f t="shared" si="0"/>
        <v>5</v>
      </c>
      <c r="T38" s="42" t="str">
        <f t="shared" si="0"/>
        <v/>
      </c>
      <c r="U38" s="42">
        <f t="shared" si="0"/>
        <v>2</v>
      </c>
      <c r="V38" s="42">
        <f t="shared" si="0"/>
        <v>1</v>
      </c>
      <c r="W38" s="42" t="str">
        <f t="shared" si="0"/>
        <v/>
      </c>
      <c r="X38" s="42">
        <f t="shared" si="0"/>
        <v>1</v>
      </c>
      <c r="Y38" s="42">
        <f t="shared" si="0"/>
        <v>3</v>
      </c>
      <c r="Z38" s="42">
        <f t="shared" si="0"/>
        <v>1</v>
      </c>
      <c r="AA38" s="42">
        <f t="shared" si="0"/>
        <v>1</v>
      </c>
      <c r="AB38" s="42" t="str">
        <f t="shared" si="0"/>
        <v/>
      </c>
      <c r="AC38" s="42">
        <f t="shared" si="0"/>
        <v>1</v>
      </c>
      <c r="AD38" s="42" t="str">
        <f t="shared" si="0"/>
        <v/>
      </c>
      <c r="AE38" s="42" t="str">
        <f t="shared" si="0"/>
        <v/>
      </c>
      <c r="AF38" s="42" t="str">
        <f t="shared" si="0"/>
        <v/>
      </c>
      <c r="AG38" s="42" t="str">
        <f t="shared" si="0"/>
        <v/>
      </c>
      <c r="AH38" s="42">
        <f t="shared" si="0"/>
        <v>1</v>
      </c>
      <c r="AI38" s="42">
        <f t="shared" si="0"/>
        <v>5</v>
      </c>
      <c r="AJ38" s="42" t="str">
        <f t="shared" si="0"/>
        <v/>
      </c>
      <c r="AK38" s="42" t="str">
        <f t="shared" si="0"/>
        <v/>
      </c>
      <c r="AL38" s="42">
        <f t="shared" si="0"/>
        <v>1</v>
      </c>
      <c r="AM38" s="42" t="str">
        <f t="shared" si="0"/>
        <v/>
      </c>
      <c r="AN38" s="42">
        <f t="shared" si="0"/>
        <v>1</v>
      </c>
    </row>
    <row r="39" spans="3:40">
      <c r="C39" s="58"/>
      <c r="E39" s="36"/>
      <c r="F39" s="36"/>
      <c r="G39" s="36"/>
      <c r="H39" s="36"/>
      <c r="I39" s="36"/>
      <c r="J39" s="36"/>
      <c r="K39" s="36"/>
      <c r="L39" s="36"/>
      <c r="M39" s="36"/>
      <c r="N39" s="43" t="s">
        <v>321</v>
      </c>
      <c r="O39" s="10"/>
      <c r="P39" s="42">
        <f t="shared" ref="P39:AN39" si="1">IF(P21=0,"",P21)</f>
        <v>2</v>
      </c>
      <c r="Q39" s="42" t="str">
        <f t="shared" si="1"/>
        <v/>
      </c>
      <c r="R39" s="42">
        <f t="shared" si="1"/>
        <v>1</v>
      </c>
      <c r="S39" s="42">
        <f t="shared" si="1"/>
        <v>5</v>
      </c>
      <c r="T39" s="42" t="str">
        <f t="shared" si="1"/>
        <v/>
      </c>
      <c r="U39" s="42">
        <f t="shared" si="1"/>
        <v>5</v>
      </c>
      <c r="V39" s="42">
        <f t="shared" si="1"/>
        <v>1</v>
      </c>
      <c r="W39" s="42" t="str">
        <f t="shared" si="1"/>
        <v/>
      </c>
      <c r="X39" s="42">
        <f t="shared" si="1"/>
        <v>1</v>
      </c>
      <c r="Y39" s="42">
        <f t="shared" si="1"/>
        <v>3</v>
      </c>
      <c r="Z39" s="42">
        <f t="shared" si="1"/>
        <v>1</v>
      </c>
      <c r="AA39" s="42">
        <f t="shared" si="1"/>
        <v>1</v>
      </c>
      <c r="AB39" s="42" t="str">
        <f t="shared" si="1"/>
        <v/>
      </c>
      <c r="AC39" s="42">
        <f t="shared" si="1"/>
        <v>1</v>
      </c>
      <c r="AD39" s="42" t="str">
        <f t="shared" si="1"/>
        <v/>
      </c>
      <c r="AE39" s="42" t="str">
        <f t="shared" si="1"/>
        <v/>
      </c>
      <c r="AF39" s="42" t="str">
        <f t="shared" si="1"/>
        <v/>
      </c>
      <c r="AG39" s="42" t="str">
        <f t="shared" si="1"/>
        <v/>
      </c>
      <c r="AH39" s="42">
        <f t="shared" si="1"/>
        <v>2</v>
      </c>
      <c r="AI39" s="42">
        <f t="shared" si="1"/>
        <v>5</v>
      </c>
      <c r="AJ39" s="42" t="str">
        <f t="shared" si="1"/>
        <v/>
      </c>
      <c r="AK39" s="42" t="str">
        <f t="shared" si="1"/>
        <v/>
      </c>
      <c r="AL39" s="42">
        <f t="shared" si="1"/>
        <v>1</v>
      </c>
      <c r="AM39" s="42" t="str">
        <f t="shared" si="1"/>
        <v/>
      </c>
      <c r="AN39" s="42">
        <f t="shared" si="1"/>
        <v>1</v>
      </c>
    </row>
    <row r="40" spans="3:40">
      <c r="C40" s="58"/>
      <c r="E40" s="37"/>
      <c r="F40" s="37"/>
      <c r="G40" s="37"/>
      <c r="H40" s="37"/>
      <c r="I40" s="37"/>
      <c r="J40" s="37"/>
      <c r="K40" s="37"/>
      <c r="L40" s="37"/>
      <c r="M40" s="37"/>
      <c r="N40" s="51" t="s">
        <v>323</v>
      </c>
      <c r="O40" s="10"/>
      <c r="P40" s="42">
        <f>IFERROR(AVERAGE(P38:P39),"")</f>
        <v>1.5</v>
      </c>
      <c r="Q40" s="42" t="str">
        <f t="shared" ref="Q40:AN40" si="2">IFERROR(AVERAGE(Q38:Q39),"")</f>
        <v/>
      </c>
      <c r="R40" s="42">
        <f t="shared" si="2"/>
        <v>1.5</v>
      </c>
      <c r="S40" s="42">
        <f t="shared" si="2"/>
        <v>5</v>
      </c>
      <c r="T40" s="42" t="str">
        <f t="shared" si="2"/>
        <v/>
      </c>
      <c r="U40" s="42">
        <f t="shared" si="2"/>
        <v>3.5</v>
      </c>
      <c r="V40" s="42">
        <f t="shared" si="2"/>
        <v>1</v>
      </c>
      <c r="W40" s="42" t="str">
        <f t="shared" si="2"/>
        <v/>
      </c>
      <c r="X40" s="42">
        <f t="shared" si="2"/>
        <v>1</v>
      </c>
      <c r="Y40" s="42">
        <f t="shared" si="2"/>
        <v>3</v>
      </c>
      <c r="Z40" s="42">
        <f t="shared" si="2"/>
        <v>1</v>
      </c>
      <c r="AA40" s="42">
        <f t="shared" si="2"/>
        <v>1</v>
      </c>
      <c r="AB40" s="42" t="str">
        <f t="shared" si="2"/>
        <v/>
      </c>
      <c r="AC40" s="42">
        <f t="shared" si="2"/>
        <v>1</v>
      </c>
      <c r="AD40" s="42" t="str">
        <f t="shared" si="2"/>
        <v/>
      </c>
      <c r="AE40" s="42" t="str">
        <f t="shared" si="2"/>
        <v/>
      </c>
      <c r="AF40" s="42" t="str">
        <f t="shared" si="2"/>
        <v/>
      </c>
      <c r="AG40" s="42" t="str">
        <f t="shared" si="2"/>
        <v/>
      </c>
      <c r="AH40" s="42">
        <f t="shared" si="2"/>
        <v>1.5</v>
      </c>
      <c r="AI40" s="42">
        <f t="shared" si="2"/>
        <v>5</v>
      </c>
      <c r="AJ40" s="42" t="str">
        <f t="shared" si="2"/>
        <v/>
      </c>
      <c r="AK40" s="42" t="str">
        <f t="shared" si="2"/>
        <v/>
      </c>
      <c r="AL40" s="42">
        <f t="shared" si="2"/>
        <v>1</v>
      </c>
      <c r="AM40" s="42" t="str">
        <f t="shared" si="2"/>
        <v/>
      </c>
      <c r="AN40" s="42">
        <f t="shared" si="2"/>
        <v>1</v>
      </c>
    </row>
    <row r="41" spans="3:40">
      <c r="C41" s="58"/>
      <c r="E41" s="36"/>
      <c r="F41" s="36"/>
      <c r="G41" s="36"/>
      <c r="H41" s="36"/>
      <c r="I41" s="36"/>
      <c r="J41" s="36"/>
      <c r="K41" s="36"/>
      <c r="L41" s="36"/>
      <c r="M41" s="36"/>
      <c r="N41" s="43" t="s">
        <v>322</v>
      </c>
      <c r="O41" s="10"/>
      <c r="P41" s="42">
        <f t="shared" ref="P41:AN41" si="3">IF(P31=0,"",P31)</f>
        <v>2</v>
      </c>
      <c r="Q41" s="42" t="str">
        <f t="shared" si="3"/>
        <v/>
      </c>
      <c r="R41" s="42">
        <f t="shared" si="3"/>
        <v>2</v>
      </c>
      <c r="S41" s="42">
        <f t="shared" si="3"/>
        <v>4</v>
      </c>
      <c r="T41" s="42" t="str">
        <f t="shared" si="3"/>
        <v/>
      </c>
      <c r="U41" s="42">
        <f t="shared" si="3"/>
        <v>1</v>
      </c>
      <c r="V41" s="42">
        <f t="shared" si="3"/>
        <v>1</v>
      </c>
      <c r="W41" s="42" t="str">
        <f t="shared" si="3"/>
        <v/>
      </c>
      <c r="X41" s="42">
        <f t="shared" si="3"/>
        <v>1</v>
      </c>
      <c r="Y41" s="42">
        <f t="shared" si="3"/>
        <v>1</v>
      </c>
      <c r="Z41" s="42">
        <f t="shared" si="3"/>
        <v>1</v>
      </c>
      <c r="AA41" s="42">
        <f t="shared" si="3"/>
        <v>3</v>
      </c>
      <c r="AB41" s="42" t="str">
        <f t="shared" si="3"/>
        <v/>
      </c>
      <c r="AC41" s="42">
        <f t="shared" si="3"/>
        <v>2</v>
      </c>
      <c r="AD41" s="42" t="str">
        <f t="shared" si="3"/>
        <v/>
      </c>
      <c r="AE41" s="42" t="str">
        <f t="shared" si="3"/>
        <v/>
      </c>
      <c r="AF41" s="42" t="str">
        <f t="shared" si="3"/>
        <v/>
      </c>
      <c r="AG41" s="42" t="str">
        <f t="shared" si="3"/>
        <v/>
      </c>
      <c r="AH41" s="42">
        <f t="shared" si="3"/>
        <v>2</v>
      </c>
      <c r="AI41" s="42">
        <f t="shared" si="3"/>
        <v>1</v>
      </c>
      <c r="AJ41" s="42" t="str">
        <f t="shared" si="3"/>
        <v/>
      </c>
      <c r="AK41" s="42" t="str">
        <f t="shared" si="3"/>
        <v/>
      </c>
      <c r="AL41" s="42">
        <f t="shared" si="3"/>
        <v>1</v>
      </c>
      <c r="AM41" s="42" t="str">
        <f t="shared" si="3"/>
        <v/>
      </c>
      <c r="AN41" s="42">
        <f t="shared" si="3"/>
        <v>2</v>
      </c>
    </row>
    <row r="42" spans="3:40">
      <c r="C42" s="58"/>
      <c r="N42" s="43" t="s">
        <v>319</v>
      </c>
      <c r="O42" s="44"/>
      <c r="P42" s="45">
        <f>IF(P$10=0,"",P$10)</f>
        <v>4</v>
      </c>
      <c r="Q42" s="45" t="str">
        <f t="shared" ref="Q42:AN42" si="4">IF(Q$10=0,"",Q$10)</f>
        <v/>
      </c>
      <c r="R42" s="45">
        <f t="shared" si="4"/>
        <v>4</v>
      </c>
      <c r="S42" s="45">
        <f t="shared" si="4"/>
        <v>5</v>
      </c>
      <c r="T42" s="45" t="str">
        <f t="shared" si="4"/>
        <v/>
      </c>
      <c r="U42" s="45">
        <f t="shared" si="4"/>
        <v>1</v>
      </c>
      <c r="V42" s="45">
        <f t="shared" si="4"/>
        <v>3</v>
      </c>
      <c r="W42" s="45">
        <f t="shared" si="4"/>
        <v>2</v>
      </c>
      <c r="X42" s="45">
        <f t="shared" si="4"/>
        <v>2</v>
      </c>
      <c r="Y42" s="45">
        <f t="shared" si="4"/>
        <v>5</v>
      </c>
      <c r="Z42" s="45">
        <f t="shared" si="4"/>
        <v>5</v>
      </c>
      <c r="AA42" s="45">
        <f t="shared" si="4"/>
        <v>5</v>
      </c>
      <c r="AB42" s="45" t="str">
        <f t="shared" si="4"/>
        <v/>
      </c>
      <c r="AC42" s="45">
        <f t="shared" si="4"/>
        <v>4</v>
      </c>
      <c r="AD42" s="45" t="str">
        <f t="shared" si="4"/>
        <v/>
      </c>
      <c r="AE42" s="45" t="str">
        <f t="shared" si="4"/>
        <v/>
      </c>
      <c r="AF42" s="45" t="str">
        <f t="shared" si="4"/>
        <v/>
      </c>
      <c r="AG42" s="45" t="str">
        <f t="shared" si="4"/>
        <v/>
      </c>
      <c r="AH42" s="45">
        <f t="shared" si="4"/>
        <v>4</v>
      </c>
      <c r="AI42" s="45">
        <f t="shared" si="4"/>
        <v>1</v>
      </c>
      <c r="AJ42" s="45" t="str">
        <f t="shared" si="4"/>
        <v/>
      </c>
      <c r="AK42" s="45" t="str">
        <f t="shared" si="4"/>
        <v/>
      </c>
      <c r="AL42" s="45">
        <f t="shared" si="4"/>
        <v>4</v>
      </c>
      <c r="AM42" s="45" t="str">
        <f t="shared" si="4"/>
        <v/>
      </c>
      <c r="AN42" s="45">
        <f t="shared" si="4"/>
        <v>4</v>
      </c>
    </row>
    <row r="43" spans="3:40">
      <c r="C43" s="58"/>
      <c r="N43" s="37"/>
      <c r="O43" s="48"/>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row>
    <row r="44" spans="3:40">
      <c r="C44" s="58"/>
      <c r="O44" s="46" t="s">
        <v>230</v>
      </c>
      <c r="P44" s="47">
        <f>SUM(P$10,P$21,P$23,P$31)</f>
        <v>9</v>
      </c>
      <c r="Q44" s="47">
        <f t="shared" ref="Q44:AN44" si="5">SUM(Q$10,Q$21,Q$23,Q$31)</f>
        <v>0</v>
      </c>
      <c r="R44" s="47">
        <f t="shared" si="5"/>
        <v>9</v>
      </c>
      <c r="S44" s="47">
        <f t="shared" si="5"/>
        <v>19</v>
      </c>
      <c r="T44" s="47">
        <f t="shared" si="5"/>
        <v>0</v>
      </c>
      <c r="U44" s="47">
        <f t="shared" si="5"/>
        <v>9</v>
      </c>
      <c r="V44" s="47">
        <f t="shared" si="5"/>
        <v>6</v>
      </c>
      <c r="W44" s="47">
        <f t="shared" si="5"/>
        <v>2</v>
      </c>
      <c r="X44" s="47">
        <f t="shared" si="5"/>
        <v>5</v>
      </c>
      <c r="Y44" s="47">
        <f t="shared" si="5"/>
        <v>12</v>
      </c>
      <c r="Z44" s="47">
        <f t="shared" si="5"/>
        <v>8</v>
      </c>
      <c r="AA44" s="47">
        <f t="shared" si="5"/>
        <v>10</v>
      </c>
      <c r="AB44" s="47">
        <f t="shared" si="5"/>
        <v>0</v>
      </c>
      <c r="AC44" s="47">
        <f t="shared" si="5"/>
        <v>8</v>
      </c>
      <c r="AD44" s="47">
        <f t="shared" si="5"/>
        <v>0</v>
      </c>
      <c r="AE44" s="47">
        <f t="shared" si="5"/>
        <v>0</v>
      </c>
      <c r="AF44" s="47">
        <f t="shared" si="5"/>
        <v>0</v>
      </c>
      <c r="AG44" s="47">
        <f t="shared" si="5"/>
        <v>0</v>
      </c>
      <c r="AH44" s="47">
        <f t="shared" si="5"/>
        <v>9</v>
      </c>
      <c r="AI44" s="47">
        <f t="shared" si="5"/>
        <v>12</v>
      </c>
      <c r="AJ44" s="47">
        <f t="shared" si="5"/>
        <v>0</v>
      </c>
      <c r="AK44" s="47">
        <f t="shared" si="5"/>
        <v>0</v>
      </c>
      <c r="AL44" s="47">
        <f t="shared" si="5"/>
        <v>7</v>
      </c>
      <c r="AM44" s="47">
        <f t="shared" si="5"/>
        <v>0</v>
      </c>
      <c r="AN44" s="47">
        <f t="shared" si="5"/>
        <v>8</v>
      </c>
    </row>
    <row r="45" spans="3:40">
      <c r="C45" s="58"/>
      <c r="O45" s="30" t="s">
        <v>238</v>
      </c>
      <c r="P45" s="39">
        <f>IF(P44=0,"",P44/4)</f>
        <v>2.25</v>
      </c>
      <c r="Q45" s="39" t="str">
        <f t="shared" ref="Q45:AN45" si="6">IF(Q44=0,"",Q44/4)</f>
        <v/>
      </c>
      <c r="R45" s="39">
        <f t="shared" si="6"/>
        <v>2.25</v>
      </c>
      <c r="S45" s="39">
        <f t="shared" si="6"/>
        <v>4.75</v>
      </c>
      <c r="T45" s="39" t="str">
        <f t="shared" si="6"/>
        <v/>
      </c>
      <c r="U45" s="39">
        <f t="shared" si="6"/>
        <v>2.25</v>
      </c>
      <c r="V45" s="39">
        <f t="shared" si="6"/>
        <v>1.5</v>
      </c>
      <c r="W45" s="39">
        <f t="shared" si="6"/>
        <v>0.5</v>
      </c>
      <c r="X45" s="39">
        <f t="shared" si="6"/>
        <v>1.25</v>
      </c>
      <c r="Y45" s="39">
        <f t="shared" si="6"/>
        <v>3</v>
      </c>
      <c r="Z45" s="39">
        <f t="shared" si="6"/>
        <v>2</v>
      </c>
      <c r="AA45" s="39">
        <f t="shared" si="6"/>
        <v>2.5</v>
      </c>
      <c r="AB45" s="39" t="str">
        <f t="shared" si="6"/>
        <v/>
      </c>
      <c r="AC45" s="39">
        <f t="shared" si="6"/>
        <v>2</v>
      </c>
      <c r="AD45" s="39" t="str">
        <f t="shared" si="6"/>
        <v/>
      </c>
      <c r="AE45" s="39" t="str">
        <f t="shared" si="6"/>
        <v/>
      </c>
      <c r="AF45" s="39" t="str">
        <f t="shared" si="6"/>
        <v/>
      </c>
      <c r="AG45" s="39" t="str">
        <f t="shared" si="6"/>
        <v/>
      </c>
      <c r="AH45" s="39">
        <f t="shared" si="6"/>
        <v>2.25</v>
      </c>
      <c r="AI45" s="39">
        <f t="shared" si="6"/>
        <v>3</v>
      </c>
      <c r="AJ45" s="39" t="str">
        <f t="shared" si="6"/>
        <v/>
      </c>
      <c r="AK45" s="39" t="str">
        <f t="shared" si="6"/>
        <v/>
      </c>
      <c r="AL45" s="39">
        <f t="shared" si="6"/>
        <v>1.75</v>
      </c>
      <c r="AM45" s="39" t="str">
        <f t="shared" si="6"/>
        <v/>
      </c>
      <c r="AN45" s="39">
        <f t="shared" si="6"/>
        <v>2</v>
      </c>
    </row>
    <row r="46" spans="3:40" ht="16" thickBot="1">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row>
    <row r="47" spans="3:40" ht="16" customHeight="1" thickBot="1">
      <c r="C47" s="57" t="s">
        <v>99</v>
      </c>
      <c r="E47" s="103" t="s">
        <v>76</v>
      </c>
      <c r="F47" s="104"/>
      <c r="G47" s="104"/>
      <c r="H47" s="104"/>
      <c r="I47" s="104"/>
      <c r="J47" s="105"/>
      <c r="K47" s="78"/>
      <c r="L47" s="79"/>
      <c r="M47" s="13"/>
      <c r="N47" s="13"/>
      <c r="O47" s="88" t="s">
        <v>212</v>
      </c>
      <c r="P47" s="82" t="s">
        <v>30</v>
      </c>
      <c r="Q47" s="81" t="s">
        <v>31</v>
      </c>
      <c r="R47" s="83" t="s">
        <v>32</v>
      </c>
      <c r="S47" s="81" t="s">
        <v>33</v>
      </c>
      <c r="T47" s="83" t="s">
        <v>34</v>
      </c>
      <c r="U47" s="81" t="s">
        <v>35</v>
      </c>
      <c r="V47" s="83" t="s">
        <v>36</v>
      </c>
      <c r="W47" s="83" t="s">
        <v>37</v>
      </c>
      <c r="X47" s="83" t="s">
        <v>38</v>
      </c>
      <c r="Y47" s="83" t="s">
        <v>39</v>
      </c>
      <c r="Z47" s="81" t="s">
        <v>40</v>
      </c>
      <c r="AA47" s="81" t="s">
        <v>50</v>
      </c>
      <c r="AB47" s="81" t="s">
        <v>41</v>
      </c>
      <c r="AC47" s="81" t="s">
        <v>42</v>
      </c>
      <c r="AD47" s="81" t="s">
        <v>43</v>
      </c>
      <c r="AE47" s="83" t="s">
        <v>51</v>
      </c>
      <c r="AF47" s="81" t="s">
        <v>44</v>
      </c>
      <c r="AG47" s="81" t="s">
        <v>45</v>
      </c>
      <c r="AH47" s="81" t="s">
        <v>46</v>
      </c>
      <c r="AI47" s="81" t="s">
        <v>47</v>
      </c>
      <c r="AJ47" s="81" t="s">
        <v>48</v>
      </c>
      <c r="AK47" s="83" t="s">
        <v>49</v>
      </c>
      <c r="AL47" s="83" t="s">
        <v>52</v>
      </c>
      <c r="AM47" s="81" t="s">
        <v>53</v>
      </c>
      <c r="AN47" s="81" t="s">
        <v>54</v>
      </c>
    </row>
    <row r="48" spans="3:40" ht="46" customHeight="1" thickBot="1">
      <c r="C48" s="57"/>
      <c r="E48" s="7" t="s">
        <v>28</v>
      </c>
      <c r="F48" s="84" t="s">
        <v>77</v>
      </c>
      <c r="G48" s="85"/>
      <c r="H48" s="85"/>
      <c r="I48" s="85"/>
      <c r="J48" s="86"/>
      <c r="K48" s="62"/>
      <c r="L48" s="80"/>
      <c r="M48" s="13"/>
      <c r="N48" s="13"/>
      <c r="O48" s="89"/>
      <c r="P48" s="82"/>
      <c r="Q48" s="81"/>
      <c r="R48" s="83"/>
      <c r="S48" s="81"/>
      <c r="T48" s="83"/>
      <c r="U48" s="81"/>
      <c r="V48" s="83"/>
      <c r="W48" s="83"/>
      <c r="X48" s="83"/>
      <c r="Y48" s="83"/>
      <c r="Z48" s="81"/>
      <c r="AA48" s="81"/>
      <c r="AB48" s="81"/>
      <c r="AC48" s="81"/>
      <c r="AD48" s="81"/>
      <c r="AE48" s="83"/>
      <c r="AF48" s="81"/>
      <c r="AG48" s="81"/>
      <c r="AH48" s="81"/>
      <c r="AI48" s="81"/>
      <c r="AJ48" s="81"/>
      <c r="AK48" s="83"/>
      <c r="AL48" s="83"/>
      <c r="AM48" s="81"/>
      <c r="AN48" s="81"/>
    </row>
    <row r="49" spans="3:40" ht="67" customHeight="1" thickBot="1">
      <c r="C49" s="57"/>
      <c r="E49" s="8" t="s">
        <v>29</v>
      </c>
      <c r="F49" s="85" t="s">
        <v>78</v>
      </c>
      <c r="G49" s="85"/>
      <c r="H49" s="85"/>
      <c r="I49" s="85"/>
      <c r="J49" s="85"/>
      <c r="K49" s="85"/>
      <c r="L49" s="86"/>
      <c r="M49" s="20"/>
      <c r="N49" s="20"/>
      <c r="O49" s="89"/>
      <c r="P49" s="82"/>
      <c r="Q49" s="81"/>
      <c r="R49" s="83"/>
      <c r="S49" s="81"/>
      <c r="T49" s="83"/>
      <c r="U49" s="81"/>
      <c r="V49" s="83"/>
      <c r="W49" s="83"/>
      <c r="X49" s="83"/>
      <c r="Y49" s="83"/>
      <c r="Z49" s="81"/>
      <c r="AA49" s="81"/>
      <c r="AB49" s="81"/>
      <c r="AC49" s="81"/>
      <c r="AD49" s="81"/>
      <c r="AE49" s="83"/>
      <c r="AF49" s="81"/>
      <c r="AG49" s="81"/>
      <c r="AH49" s="81"/>
      <c r="AI49" s="81"/>
      <c r="AJ49" s="81"/>
      <c r="AK49" s="83"/>
      <c r="AL49" s="83"/>
      <c r="AM49" s="81"/>
      <c r="AN49" s="81"/>
    </row>
    <row r="50" spans="3:40" ht="16" thickBot="1">
      <c r="C50" s="57"/>
      <c r="E50" s="66" t="s">
        <v>17</v>
      </c>
      <c r="F50" s="67"/>
      <c r="G50" s="67"/>
      <c r="H50" s="68"/>
      <c r="I50" s="67" t="s">
        <v>3</v>
      </c>
      <c r="J50" s="67"/>
      <c r="K50" s="67"/>
      <c r="L50" s="68"/>
      <c r="M50" s="13"/>
      <c r="N50" s="13"/>
      <c r="O50" s="90"/>
      <c r="P50" s="10" t="s">
        <v>213</v>
      </c>
      <c r="Q50" s="10" t="s">
        <v>214</v>
      </c>
      <c r="R50" s="10" t="s">
        <v>213</v>
      </c>
      <c r="S50" s="10" t="s">
        <v>214</v>
      </c>
      <c r="T50" s="10" t="s">
        <v>213</v>
      </c>
      <c r="U50" s="10" t="s">
        <v>214</v>
      </c>
      <c r="V50" s="10" t="s">
        <v>213</v>
      </c>
      <c r="W50" s="10" t="s">
        <v>213</v>
      </c>
      <c r="X50" s="10" t="s">
        <v>213</v>
      </c>
      <c r="Y50" s="10" t="s">
        <v>213</v>
      </c>
      <c r="Z50" s="10" t="s">
        <v>214</v>
      </c>
      <c r="AA50" s="10" t="s">
        <v>214</v>
      </c>
      <c r="AB50" s="10" t="s">
        <v>214</v>
      </c>
      <c r="AC50" s="10" t="s">
        <v>214</v>
      </c>
      <c r="AD50" s="10" t="s">
        <v>214</v>
      </c>
      <c r="AE50" s="10" t="s">
        <v>213</v>
      </c>
      <c r="AF50" s="10" t="s">
        <v>214</v>
      </c>
      <c r="AG50" s="10" t="s">
        <v>214</v>
      </c>
      <c r="AH50" s="10" t="s">
        <v>214</v>
      </c>
      <c r="AI50" s="10" t="s">
        <v>214</v>
      </c>
      <c r="AJ50" s="10" t="s">
        <v>214</v>
      </c>
      <c r="AK50" s="10" t="s">
        <v>213</v>
      </c>
      <c r="AL50" s="10" t="s">
        <v>213</v>
      </c>
      <c r="AM50" s="10" t="s">
        <v>214</v>
      </c>
      <c r="AN50" s="10" t="s">
        <v>214</v>
      </c>
    </row>
    <row r="51" spans="3:40">
      <c r="C51" s="57"/>
      <c r="E51" s="69">
        <v>1</v>
      </c>
      <c r="F51" s="70"/>
      <c r="G51" s="70" t="s">
        <v>79</v>
      </c>
      <c r="H51" s="102"/>
      <c r="I51" s="69">
        <v>1</v>
      </c>
      <c r="J51" s="70"/>
      <c r="K51" s="70" t="s">
        <v>81</v>
      </c>
      <c r="L51" s="102"/>
      <c r="M51" s="13"/>
      <c r="N51" s="13"/>
      <c r="O51" s="10"/>
      <c r="P51" s="10">
        <v>33</v>
      </c>
      <c r="Q51" s="10"/>
      <c r="R51" s="10">
        <v>34</v>
      </c>
      <c r="S51" s="10">
        <v>39</v>
      </c>
      <c r="T51" s="10"/>
      <c r="U51" s="10">
        <v>38</v>
      </c>
      <c r="V51" s="10">
        <v>22</v>
      </c>
      <c r="W51" s="10">
        <v>32</v>
      </c>
      <c r="X51" s="10">
        <v>29</v>
      </c>
      <c r="Y51" s="10">
        <v>26</v>
      </c>
      <c r="Z51" s="10">
        <v>32</v>
      </c>
      <c r="AA51" s="10">
        <v>26</v>
      </c>
      <c r="AB51" s="10"/>
      <c r="AC51" s="10">
        <v>42</v>
      </c>
      <c r="AD51" s="10"/>
      <c r="AE51" s="10">
        <v>35</v>
      </c>
      <c r="AF51" s="10"/>
      <c r="AG51" s="10"/>
      <c r="AH51" s="10">
        <v>35</v>
      </c>
      <c r="AI51" s="10">
        <v>49</v>
      </c>
      <c r="AJ51" s="10"/>
      <c r="AK51" s="10"/>
      <c r="AL51" s="10">
        <v>29</v>
      </c>
      <c r="AM51" s="10"/>
      <c r="AN51" s="10">
        <v>36</v>
      </c>
    </row>
    <row r="52" spans="3:40">
      <c r="C52" s="57"/>
      <c r="E52" s="69">
        <v>2</v>
      </c>
      <c r="F52" s="70"/>
      <c r="G52" s="70" t="s">
        <v>80</v>
      </c>
      <c r="H52" s="102"/>
      <c r="I52" s="69">
        <v>2</v>
      </c>
      <c r="J52" s="70"/>
      <c r="K52" s="70" t="s">
        <v>82</v>
      </c>
      <c r="L52" s="102"/>
      <c r="M52" s="13"/>
      <c r="N52" s="13"/>
      <c r="O52" s="10"/>
      <c r="P52" s="10">
        <v>32</v>
      </c>
      <c r="Q52" s="10"/>
      <c r="R52" s="10">
        <v>36</v>
      </c>
      <c r="S52" s="10">
        <v>41</v>
      </c>
      <c r="T52" s="10"/>
      <c r="U52" s="10">
        <v>42</v>
      </c>
      <c r="V52" s="10">
        <v>22</v>
      </c>
      <c r="W52" s="10"/>
      <c r="X52" s="10">
        <v>28</v>
      </c>
      <c r="Y52" s="10">
        <v>31</v>
      </c>
      <c r="Z52" s="10">
        <v>40</v>
      </c>
      <c r="AA52" s="10">
        <v>26</v>
      </c>
      <c r="AB52" s="10"/>
      <c r="AC52" s="26">
        <v>46</v>
      </c>
      <c r="AD52" s="10"/>
      <c r="AE52" s="10"/>
      <c r="AF52" s="10"/>
      <c r="AG52" s="10"/>
      <c r="AH52" s="10">
        <v>34</v>
      </c>
      <c r="AI52" s="10">
        <v>51</v>
      </c>
      <c r="AJ52" s="10"/>
      <c r="AK52" s="10"/>
      <c r="AL52" s="10">
        <v>30</v>
      </c>
      <c r="AM52" s="10"/>
      <c r="AN52" s="10">
        <v>38</v>
      </c>
    </row>
    <row r="53" spans="3:40">
      <c r="C53" s="57"/>
      <c r="E53" s="69">
        <v>3</v>
      </c>
      <c r="F53" s="70"/>
      <c r="G53" s="70" t="s">
        <v>81</v>
      </c>
      <c r="H53" s="102"/>
      <c r="I53" s="69">
        <v>3</v>
      </c>
      <c r="J53" s="70"/>
      <c r="K53" s="70" t="s">
        <v>84</v>
      </c>
      <c r="L53" s="102"/>
      <c r="M53" s="13"/>
      <c r="N53" s="13"/>
      <c r="O53" s="10"/>
      <c r="P53" s="10"/>
      <c r="Q53" s="10"/>
      <c r="R53" s="10"/>
      <c r="S53" s="10">
        <v>43</v>
      </c>
      <c r="T53" s="10"/>
      <c r="U53" s="10">
        <v>45</v>
      </c>
      <c r="V53" s="10">
        <v>21</v>
      </c>
      <c r="W53" s="10"/>
      <c r="X53" s="10">
        <v>29</v>
      </c>
      <c r="Y53" s="10"/>
      <c r="Z53" s="10">
        <v>40</v>
      </c>
      <c r="AA53" s="10">
        <v>36</v>
      </c>
      <c r="AB53" s="10"/>
      <c r="AC53" s="10">
        <v>41</v>
      </c>
      <c r="AD53" s="10"/>
      <c r="AE53" s="10"/>
      <c r="AF53" s="10"/>
      <c r="AG53" s="10"/>
      <c r="AH53" s="10"/>
      <c r="AI53" s="10">
        <v>50</v>
      </c>
      <c r="AJ53" s="10"/>
      <c r="AK53" s="10"/>
      <c r="AL53" s="10">
        <v>29</v>
      </c>
      <c r="AM53" s="10"/>
      <c r="AN53" s="26">
        <v>41</v>
      </c>
    </row>
    <row r="54" spans="3:40">
      <c r="C54" s="57"/>
      <c r="E54" s="69">
        <v>4</v>
      </c>
      <c r="F54" s="70"/>
      <c r="G54" s="70" t="s">
        <v>82</v>
      </c>
      <c r="H54" s="102"/>
      <c r="I54" s="69">
        <v>4</v>
      </c>
      <c r="J54" s="70"/>
      <c r="K54" s="70" t="s">
        <v>85</v>
      </c>
      <c r="L54" s="102"/>
      <c r="M54" s="13"/>
      <c r="N54" s="13"/>
      <c r="O54" s="10"/>
      <c r="P54" s="10">
        <v>1</v>
      </c>
      <c r="Q54" s="10"/>
      <c r="R54" s="10">
        <v>1</v>
      </c>
      <c r="S54" s="10">
        <v>1</v>
      </c>
      <c r="T54" s="10"/>
      <c r="U54" s="10">
        <v>1</v>
      </c>
      <c r="V54" s="10">
        <v>1</v>
      </c>
      <c r="W54" s="10"/>
      <c r="X54" s="10">
        <v>1</v>
      </c>
      <c r="Y54" s="10">
        <v>1</v>
      </c>
      <c r="Z54" s="10">
        <v>1</v>
      </c>
      <c r="AA54" s="10">
        <v>1</v>
      </c>
      <c r="AB54" s="10"/>
      <c r="AC54" s="10">
        <v>1</v>
      </c>
      <c r="AD54" s="10"/>
      <c r="AE54" s="10"/>
      <c r="AF54" s="10"/>
      <c r="AG54" s="10"/>
      <c r="AH54" s="10">
        <v>1</v>
      </c>
      <c r="AI54" s="10">
        <v>2</v>
      </c>
      <c r="AJ54" s="10"/>
      <c r="AK54" s="10"/>
      <c r="AL54" s="10">
        <v>1</v>
      </c>
      <c r="AM54" s="10"/>
      <c r="AN54" s="10">
        <v>1</v>
      </c>
    </row>
    <row r="55" spans="3:40" ht="16" thickBot="1">
      <c r="C55" s="57"/>
      <c r="E55" s="62">
        <v>5</v>
      </c>
      <c r="F55" s="63"/>
      <c r="G55" s="63" t="s">
        <v>83</v>
      </c>
      <c r="H55" s="80"/>
      <c r="I55" s="62">
        <v>5</v>
      </c>
      <c r="J55" s="63"/>
      <c r="K55" s="63" t="s">
        <v>85</v>
      </c>
      <c r="L55" s="80"/>
      <c r="M55" s="13"/>
      <c r="N55" s="13"/>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row>
    <row r="56" spans="3:40" ht="16" thickBot="1">
      <c r="C56" s="57"/>
    </row>
    <row r="57" spans="3:40" ht="16" customHeight="1" thickBot="1">
      <c r="C57" s="57"/>
      <c r="E57" s="103" t="s">
        <v>86</v>
      </c>
      <c r="F57" s="104"/>
      <c r="G57" s="104"/>
      <c r="H57" s="104"/>
      <c r="I57" s="104"/>
      <c r="J57" s="105"/>
      <c r="K57" s="78"/>
      <c r="L57" s="79"/>
      <c r="M57" s="13"/>
      <c r="N57" s="13"/>
      <c r="O57" s="88" t="s">
        <v>212</v>
      </c>
      <c r="P57" s="82" t="s">
        <v>30</v>
      </c>
      <c r="Q57" s="81" t="s">
        <v>31</v>
      </c>
      <c r="R57" s="83" t="s">
        <v>32</v>
      </c>
      <c r="S57" s="81" t="s">
        <v>33</v>
      </c>
      <c r="T57" s="83" t="s">
        <v>34</v>
      </c>
      <c r="U57" s="81" t="s">
        <v>35</v>
      </c>
      <c r="V57" s="83" t="s">
        <v>36</v>
      </c>
      <c r="W57" s="83" t="s">
        <v>37</v>
      </c>
      <c r="X57" s="83" t="s">
        <v>38</v>
      </c>
      <c r="Y57" s="83" t="s">
        <v>39</v>
      </c>
      <c r="Z57" s="81" t="s">
        <v>40</v>
      </c>
      <c r="AA57" s="81" t="s">
        <v>50</v>
      </c>
      <c r="AB57" s="81" t="s">
        <v>41</v>
      </c>
      <c r="AC57" s="81" t="s">
        <v>42</v>
      </c>
      <c r="AD57" s="81" t="s">
        <v>43</v>
      </c>
      <c r="AE57" s="83" t="s">
        <v>51</v>
      </c>
      <c r="AF57" s="81" t="s">
        <v>44</v>
      </c>
      <c r="AG57" s="81" t="s">
        <v>45</v>
      </c>
      <c r="AH57" s="81" t="s">
        <v>46</v>
      </c>
      <c r="AI57" s="81" t="s">
        <v>47</v>
      </c>
      <c r="AJ57" s="81" t="s">
        <v>48</v>
      </c>
      <c r="AK57" s="83" t="s">
        <v>49</v>
      </c>
      <c r="AL57" s="83" t="s">
        <v>52</v>
      </c>
      <c r="AM57" s="81" t="s">
        <v>53</v>
      </c>
      <c r="AN57" s="81" t="s">
        <v>54</v>
      </c>
    </row>
    <row r="58" spans="3:40" ht="46" customHeight="1" thickBot="1">
      <c r="C58" s="57"/>
      <c r="E58" s="7" t="s">
        <v>28</v>
      </c>
      <c r="F58" s="84" t="s">
        <v>87</v>
      </c>
      <c r="G58" s="85"/>
      <c r="H58" s="85"/>
      <c r="I58" s="85"/>
      <c r="J58" s="86"/>
      <c r="K58" s="62"/>
      <c r="L58" s="80"/>
      <c r="M58" s="13"/>
      <c r="N58" s="13"/>
      <c r="O58" s="89"/>
      <c r="P58" s="82"/>
      <c r="Q58" s="81"/>
      <c r="R58" s="83"/>
      <c r="S58" s="81"/>
      <c r="T58" s="83"/>
      <c r="U58" s="81"/>
      <c r="V58" s="83"/>
      <c r="W58" s="83"/>
      <c r="X58" s="83"/>
      <c r="Y58" s="83"/>
      <c r="Z58" s="81"/>
      <c r="AA58" s="81"/>
      <c r="AB58" s="81"/>
      <c r="AC58" s="81"/>
      <c r="AD58" s="81"/>
      <c r="AE58" s="83"/>
      <c r="AF58" s="81"/>
      <c r="AG58" s="81"/>
      <c r="AH58" s="81"/>
      <c r="AI58" s="81"/>
      <c r="AJ58" s="81"/>
      <c r="AK58" s="83"/>
      <c r="AL58" s="83"/>
      <c r="AM58" s="81"/>
      <c r="AN58" s="81"/>
    </row>
    <row r="59" spans="3:40" ht="47" customHeight="1" thickBot="1">
      <c r="C59" s="57"/>
      <c r="E59" s="8" t="s">
        <v>29</v>
      </c>
      <c r="F59" s="85" t="s">
        <v>88</v>
      </c>
      <c r="G59" s="85"/>
      <c r="H59" s="85"/>
      <c r="I59" s="85"/>
      <c r="J59" s="85"/>
      <c r="K59" s="85"/>
      <c r="L59" s="86"/>
      <c r="M59" s="20"/>
      <c r="N59" s="20"/>
      <c r="O59" s="89"/>
      <c r="P59" s="82"/>
      <c r="Q59" s="81"/>
      <c r="R59" s="83"/>
      <c r="S59" s="81"/>
      <c r="T59" s="83"/>
      <c r="U59" s="81"/>
      <c r="V59" s="83"/>
      <c r="W59" s="83"/>
      <c r="X59" s="83"/>
      <c r="Y59" s="83"/>
      <c r="Z59" s="81"/>
      <c r="AA59" s="81"/>
      <c r="AB59" s="81"/>
      <c r="AC59" s="81"/>
      <c r="AD59" s="81"/>
      <c r="AE59" s="83"/>
      <c r="AF59" s="81"/>
      <c r="AG59" s="81"/>
      <c r="AH59" s="81"/>
      <c r="AI59" s="81"/>
      <c r="AJ59" s="81"/>
      <c r="AK59" s="83"/>
      <c r="AL59" s="83"/>
      <c r="AM59" s="81"/>
      <c r="AN59" s="81"/>
    </row>
    <row r="60" spans="3:40" ht="16" thickBot="1">
      <c r="C60" s="57"/>
      <c r="E60" s="66" t="s">
        <v>17</v>
      </c>
      <c r="F60" s="67"/>
      <c r="G60" s="67"/>
      <c r="H60" s="68"/>
      <c r="I60" s="67" t="s">
        <v>3</v>
      </c>
      <c r="J60" s="67"/>
      <c r="K60" s="67"/>
      <c r="L60" s="68"/>
      <c r="M60" s="13"/>
      <c r="N60" s="13"/>
      <c r="O60" s="90"/>
      <c r="P60" s="10" t="s">
        <v>213</v>
      </c>
      <c r="Q60" s="10" t="s">
        <v>214</v>
      </c>
      <c r="R60" s="10" t="s">
        <v>213</v>
      </c>
      <c r="S60" s="10" t="s">
        <v>214</v>
      </c>
      <c r="T60" s="10" t="s">
        <v>213</v>
      </c>
      <c r="U60" s="10" t="s">
        <v>214</v>
      </c>
      <c r="V60" s="10" t="s">
        <v>213</v>
      </c>
      <c r="W60" s="10" t="s">
        <v>213</v>
      </c>
      <c r="X60" s="10" t="s">
        <v>213</v>
      </c>
      <c r="Y60" s="10" t="s">
        <v>213</v>
      </c>
      <c r="Z60" s="10" t="s">
        <v>214</v>
      </c>
      <c r="AA60" s="10" t="s">
        <v>214</v>
      </c>
      <c r="AB60" s="10" t="s">
        <v>214</v>
      </c>
      <c r="AC60" s="10" t="s">
        <v>214</v>
      </c>
      <c r="AD60" s="10" t="s">
        <v>214</v>
      </c>
      <c r="AE60" s="10" t="s">
        <v>213</v>
      </c>
      <c r="AF60" s="10" t="s">
        <v>214</v>
      </c>
      <c r="AG60" s="10" t="s">
        <v>214</v>
      </c>
      <c r="AH60" s="10" t="s">
        <v>214</v>
      </c>
      <c r="AI60" s="10" t="s">
        <v>214</v>
      </c>
      <c r="AJ60" s="10" t="s">
        <v>214</v>
      </c>
      <c r="AK60" s="10" t="s">
        <v>213</v>
      </c>
      <c r="AL60" s="10" t="s">
        <v>213</v>
      </c>
      <c r="AM60" s="10" t="s">
        <v>214</v>
      </c>
      <c r="AN60" s="10" t="s">
        <v>214</v>
      </c>
    </row>
    <row r="61" spans="3:40">
      <c r="C61" s="57"/>
      <c r="E61" s="69">
        <v>1</v>
      </c>
      <c r="F61" s="70"/>
      <c r="G61" s="70" t="s">
        <v>93</v>
      </c>
      <c r="H61" s="102"/>
      <c r="I61" s="69">
        <v>1</v>
      </c>
      <c r="J61" s="70"/>
      <c r="K61" s="70" t="s">
        <v>94</v>
      </c>
      <c r="L61" s="102"/>
      <c r="M61" s="13"/>
      <c r="N61" s="13"/>
      <c r="O61" s="10"/>
      <c r="P61" s="10">
        <v>1.7</v>
      </c>
      <c r="Q61" s="10"/>
      <c r="R61" s="10">
        <v>1.87</v>
      </c>
      <c r="S61" s="10">
        <v>2.64</v>
      </c>
      <c r="T61" s="10"/>
      <c r="U61" s="10">
        <v>1.9</v>
      </c>
      <c r="V61" s="10">
        <v>1.73</v>
      </c>
      <c r="W61" s="10" t="s">
        <v>394</v>
      </c>
      <c r="X61" s="10">
        <v>1.82</v>
      </c>
      <c r="Y61" s="10">
        <v>1.64</v>
      </c>
      <c r="Z61" s="10">
        <v>2.2200000000000002</v>
      </c>
      <c r="AA61" s="10">
        <v>2.2999999999999998</v>
      </c>
      <c r="AB61" s="10"/>
      <c r="AC61" s="10">
        <v>2.15</v>
      </c>
      <c r="AD61" s="10"/>
      <c r="AE61" s="10">
        <v>1.78</v>
      </c>
      <c r="AF61" s="10"/>
      <c r="AG61" s="10"/>
      <c r="AH61" s="10">
        <v>2</v>
      </c>
      <c r="AI61" s="10">
        <v>2.2400000000000002</v>
      </c>
      <c r="AJ61" s="10"/>
      <c r="AK61" s="10"/>
      <c r="AL61" s="10">
        <v>1.47</v>
      </c>
      <c r="AM61" s="10"/>
      <c r="AN61" s="10">
        <v>2.2999999999999998</v>
      </c>
    </row>
    <row r="62" spans="3:40">
      <c r="C62" s="57"/>
      <c r="E62" s="69">
        <v>2</v>
      </c>
      <c r="F62" s="70"/>
      <c r="G62" s="70" t="s">
        <v>89</v>
      </c>
      <c r="H62" s="102"/>
      <c r="I62" s="69">
        <v>2</v>
      </c>
      <c r="J62" s="70"/>
      <c r="K62" s="70" t="s">
        <v>95</v>
      </c>
      <c r="L62" s="102"/>
      <c r="M62" s="13"/>
      <c r="N62" s="13"/>
      <c r="O62" s="10"/>
      <c r="P62" s="10">
        <v>1.75</v>
      </c>
      <c r="Q62" s="10"/>
      <c r="R62" s="10">
        <v>1.8</v>
      </c>
      <c r="S62" s="10">
        <v>2.72</v>
      </c>
      <c r="T62" s="10"/>
      <c r="U62" s="10">
        <v>2.0499999999999998</v>
      </c>
      <c r="V62" s="10">
        <v>1.69</v>
      </c>
      <c r="W62" s="10"/>
      <c r="X62" s="10">
        <v>1.85</v>
      </c>
      <c r="Y62" s="10">
        <v>1.72</v>
      </c>
      <c r="Z62" s="10">
        <v>2.33</v>
      </c>
      <c r="AA62" s="10">
        <v>2.38</v>
      </c>
      <c r="AB62" s="10"/>
      <c r="AC62" s="10">
        <v>2.27</v>
      </c>
      <c r="AD62" s="10"/>
      <c r="AE62" s="10"/>
      <c r="AF62" s="10"/>
      <c r="AG62" s="10"/>
      <c r="AH62" s="10">
        <v>1.94</v>
      </c>
      <c r="AI62" s="10">
        <v>2.39</v>
      </c>
      <c r="AJ62" s="10"/>
      <c r="AK62" s="10"/>
      <c r="AL62" s="10">
        <v>1.69</v>
      </c>
      <c r="AM62" s="10"/>
      <c r="AN62" s="10">
        <v>2.5</v>
      </c>
    </row>
    <row r="63" spans="3:40">
      <c r="C63" s="57"/>
      <c r="E63" s="69">
        <v>3</v>
      </c>
      <c r="F63" s="70"/>
      <c r="G63" s="70" t="s">
        <v>90</v>
      </c>
      <c r="H63" s="102"/>
      <c r="I63" s="69">
        <v>3</v>
      </c>
      <c r="J63" s="70"/>
      <c r="K63" s="70" t="s">
        <v>96</v>
      </c>
      <c r="L63" s="102"/>
      <c r="M63" s="13"/>
      <c r="N63" s="13"/>
      <c r="O63" s="10"/>
      <c r="P63" s="10"/>
      <c r="Q63" s="10"/>
      <c r="R63" s="10"/>
      <c r="S63" s="10">
        <v>2.62</v>
      </c>
      <c r="T63" s="10"/>
      <c r="U63" s="10">
        <v>2.08</v>
      </c>
      <c r="V63" s="10">
        <v>1.76</v>
      </c>
      <c r="W63" s="10"/>
      <c r="X63" s="10">
        <v>1.83</v>
      </c>
      <c r="Y63" s="10"/>
      <c r="Z63" s="10">
        <v>2.38</v>
      </c>
      <c r="AA63" s="10">
        <v>2.61</v>
      </c>
      <c r="AB63" s="10"/>
      <c r="AC63" s="10">
        <v>2.3199999999999998</v>
      </c>
      <c r="AD63" s="10"/>
      <c r="AE63" s="10"/>
      <c r="AF63" s="10"/>
      <c r="AG63" s="10"/>
      <c r="AH63" s="10"/>
      <c r="AI63" s="10">
        <v>2.44</v>
      </c>
      <c r="AJ63" s="10"/>
      <c r="AK63" s="10"/>
      <c r="AL63" s="10">
        <v>1.49</v>
      </c>
      <c r="AM63" s="10"/>
      <c r="AN63" s="10">
        <v>2.61</v>
      </c>
    </row>
    <row r="64" spans="3:40">
      <c r="C64" s="57"/>
      <c r="E64" s="69">
        <v>4</v>
      </c>
      <c r="F64" s="70"/>
      <c r="G64" s="70" t="s">
        <v>91</v>
      </c>
      <c r="H64" s="102"/>
      <c r="I64" s="69">
        <v>4</v>
      </c>
      <c r="J64" s="70"/>
      <c r="K64" s="70" t="s">
        <v>97</v>
      </c>
      <c r="L64" s="102"/>
      <c r="M64" s="13"/>
      <c r="N64" s="13"/>
      <c r="O64" s="10"/>
      <c r="P64" s="10">
        <v>2</v>
      </c>
      <c r="Q64" s="10"/>
      <c r="R64" s="10">
        <v>2</v>
      </c>
      <c r="S64" s="10">
        <v>3</v>
      </c>
      <c r="T64" s="10"/>
      <c r="U64" s="10">
        <v>2</v>
      </c>
      <c r="V64" s="10">
        <v>2</v>
      </c>
      <c r="W64" s="10"/>
      <c r="X64" s="10">
        <v>2</v>
      </c>
      <c r="Y64" s="10">
        <v>2</v>
      </c>
      <c r="Z64" s="10">
        <v>3</v>
      </c>
      <c r="AA64" s="10">
        <v>3</v>
      </c>
      <c r="AB64" s="10"/>
      <c r="AC64" s="10">
        <v>3</v>
      </c>
      <c r="AD64" s="10"/>
      <c r="AE64" s="10"/>
      <c r="AF64" s="10"/>
      <c r="AG64" s="10"/>
      <c r="AH64" s="10">
        <v>2</v>
      </c>
      <c r="AI64" s="10">
        <v>3</v>
      </c>
      <c r="AJ64" s="10"/>
      <c r="AK64" s="10"/>
      <c r="AL64" s="10">
        <v>2</v>
      </c>
      <c r="AM64" s="10"/>
      <c r="AN64" s="10">
        <v>3</v>
      </c>
    </row>
    <row r="65" spans="3:40" ht="16" thickBot="1">
      <c r="C65" s="57"/>
      <c r="E65" s="62">
        <v>5</v>
      </c>
      <c r="F65" s="63"/>
      <c r="G65" s="63" t="s">
        <v>92</v>
      </c>
      <c r="H65" s="80"/>
      <c r="I65" s="62">
        <v>5</v>
      </c>
      <c r="J65" s="63"/>
      <c r="K65" s="63" t="s">
        <v>98</v>
      </c>
      <c r="L65" s="80"/>
      <c r="M65" s="13"/>
      <c r="N65" s="13"/>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row>
    <row r="66" spans="3:40">
      <c r="C66" s="57"/>
      <c r="E66" s="37"/>
      <c r="F66" s="37"/>
      <c r="G66" s="37"/>
      <c r="H66" s="37"/>
      <c r="I66" s="37"/>
      <c r="J66" s="37"/>
      <c r="K66" s="37"/>
      <c r="L66" s="37"/>
      <c r="M66" s="37"/>
      <c r="N66" s="37"/>
      <c r="O66" s="2"/>
      <c r="P66" s="2"/>
      <c r="Q66" s="2"/>
      <c r="R66" s="2"/>
      <c r="S66" s="2"/>
      <c r="T66" s="2"/>
      <c r="U66" s="2"/>
      <c r="V66" s="2"/>
      <c r="W66" s="2"/>
      <c r="X66" s="2"/>
      <c r="Y66" s="2"/>
      <c r="Z66" s="2"/>
      <c r="AA66" s="2"/>
      <c r="AB66" s="2"/>
      <c r="AC66" s="2"/>
      <c r="AD66" s="2"/>
      <c r="AE66" s="2"/>
      <c r="AF66" s="2"/>
      <c r="AG66" s="2"/>
      <c r="AH66" s="2"/>
      <c r="AI66" s="2"/>
      <c r="AJ66" s="2"/>
      <c r="AK66" s="2"/>
      <c r="AL66" s="2"/>
      <c r="AM66" s="2"/>
      <c r="AN66" s="2"/>
    </row>
    <row r="67" spans="3:40">
      <c r="C67" s="57"/>
      <c r="E67" s="37"/>
      <c r="F67" s="37"/>
      <c r="G67" s="37"/>
      <c r="H67" s="37"/>
      <c r="I67" s="37"/>
      <c r="J67" s="37"/>
      <c r="K67" s="37"/>
      <c r="L67" s="37"/>
      <c r="M67" s="37"/>
      <c r="N67" s="37"/>
      <c r="O67" s="2"/>
      <c r="P67" s="40" t="s">
        <v>296</v>
      </c>
      <c r="Q67" s="41" t="s">
        <v>297</v>
      </c>
      <c r="R67" s="40" t="s">
        <v>298</v>
      </c>
      <c r="S67" s="41" t="s">
        <v>299</v>
      </c>
      <c r="T67" s="40" t="s">
        <v>300</v>
      </c>
      <c r="U67" s="41" t="s">
        <v>301</v>
      </c>
      <c r="V67" s="40" t="s">
        <v>302</v>
      </c>
      <c r="W67" s="40" t="s">
        <v>303</v>
      </c>
      <c r="X67" s="40" t="s">
        <v>304</v>
      </c>
      <c r="Y67" s="40" t="s">
        <v>305</v>
      </c>
      <c r="Z67" s="41" t="s">
        <v>306</v>
      </c>
      <c r="AA67" s="41" t="s">
        <v>307</v>
      </c>
      <c r="AB67" s="41" t="s">
        <v>308</v>
      </c>
      <c r="AC67" s="41" t="s">
        <v>309</v>
      </c>
      <c r="AD67" s="41" t="s">
        <v>309</v>
      </c>
      <c r="AE67" s="40" t="s">
        <v>310</v>
      </c>
      <c r="AF67" s="41" t="s">
        <v>311</v>
      </c>
      <c r="AG67" s="41" t="s">
        <v>312</v>
      </c>
      <c r="AH67" s="41" t="s">
        <v>313</v>
      </c>
      <c r="AI67" s="41" t="s">
        <v>314</v>
      </c>
      <c r="AJ67" s="41" t="s">
        <v>315</v>
      </c>
      <c r="AK67" s="40" t="s">
        <v>316</v>
      </c>
      <c r="AL67" s="40" t="s">
        <v>317</v>
      </c>
      <c r="AM67" s="41" t="s">
        <v>318</v>
      </c>
      <c r="AN67" s="41" t="s">
        <v>297</v>
      </c>
    </row>
    <row r="68" spans="3:40">
      <c r="C68" s="57"/>
      <c r="E68" s="37"/>
      <c r="F68" s="37"/>
      <c r="G68" s="37"/>
      <c r="H68" s="37"/>
      <c r="I68" s="37"/>
      <c r="J68" s="37"/>
      <c r="K68" s="37"/>
      <c r="L68" s="37"/>
      <c r="M68" s="37"/>
      <c r="N68" s="52" t="s">
        <v>324</v>
      </c>
      <c r="O68" s="10"/>
      <c r="P68" s="42">
        <f>IF(P54=0,"",P54)</f>
        <v>1</v>
      </c>
      <c r="Q68" s="42" t="str">
        <f t="shared" ref="Q68:AN68" si="7">IF(Q54=0,"",Q54)</f>
        <v/>
      </c>
      <c r="R68" s="42">
        <f t="shared" si="7"/>
        <v>1</v>
      </c>
      <c r="S68" s="42">
        <f t="shared" si="7"/>
        <v>1</v>
      </c>
      <c r="T68" s="42" t="str">
        <f t="shared" si="7"/>
        <v/>
      </c>
      <c r="U68" s="42">
        <f t="shared" si="7"/>
        <v>1</v>
      </c>
      <c r="V68" s="42">
        <f t="shared" si="7"/>
        <v>1</v>
      </c>
      <c r="W68" s="42" t="str">
        <f t="shared" si="7"/>
        <v/>
      </c>
      <c r="X68" s="42">
        <f t="shared" si="7"/>
        <v>1</v>
      </c>
      <c r="Y68" s="42">
        <f t="shared" si="7"/>
        <v>1</v>
      </c>
      <c r="Z68" s="42">
        <f t="shared" si="7"/>
        <v>1</v>
      </c>
      <c r="AA68" s="42">
        <f t="shared" si="7"/>
        <v>1</v>
      </c>
      <c r="AB68" s="42" t="str">
        <f t="shared" si="7"/>
        <v/>
      </c>
      <c r="AC68" s="42">
        <f t="shared" si="7"/>
        <v>1</v>
      </c>
      <c r="AD68" s="42" t="str">
        <f t="shared" si="7"/>
        <v/>
      </c>
      <c r="AE68" s="42" t="str">
        <f t="shared" si="7"/>
        <v/>
      </c>
      <c r="AF68" s="42" t="str">
        <f t="shared" si="7"/>
        <v/>
      </c>
      <c r="AG68" s="42" t="str">
        <f t="shared" si="7"/>
        <v/>
      </c>
      <c r="AH68" s="42">
        <f t="shared" si="7"/>
        <v>1</v>
      </c>
      <c r="AI68" s="42">
        <f t="shared" si="7"/>
        <v>2</v>
      </c>
      <c r="AJ68" s="42" t="str">
        <f t="shared" si="7"/>
        <v/>
      </c>
      <c r="AK68" s="42" t="str">
        <f t="shared" si="7"/>
        <v/>
      </c>
      <c r="AL68" s="42">
        <f t="shared" si="7"/>
        <v>1</v>
      </c>
      <c r="AM68" s="42" t="str">
        <f t="shared" si="7"/>
        <v/>
      </c>
      <c r="AN68" s="42">
        <f t="shared" si="7"/>
        <v>1</v>
      </c>
    </row>
    <row r="69" spans="3:40">
      <c r="C69" s="57"/>
      <c r="E69" s="37"/>
      <c r="F69" s="37"/>
      <c r="G69" s="37"/>
      <c r="H69" s="37"/>
      <c r="I69" s="37"/>
      <c r="J69" s="37"/>
      <c r="K69" s="37"/>
      <c r="L69" s="37"/>
      <c r="M69" s="37"/>
      <c r="N69" s="52" t="s">
        <v>325</v>
      </c>
      <c r="O69" s="10"/>
      <c r="P69" s="42">
        <f>IF(P64=0,"",P64)</f>
        <v>2</v>
      </c>
      <c r="Q69" s="42" t="str">
        <f t="shared" ref="Q69:AN69" si="8">IF(Q64=0,"",Q64)</f>
        <v/>
      </c>
      <c r="R69" s="42">
        <f t="shared" si="8"/>
        <v>2</v>
      </c>
      <c r="S69" s="42">
        <f t="shared" si="8"/>
        <v>3</v>
      </c>
      <c r="T69" s="42" t="str">
        <f t="shared" si="8"/>
        <v/>
      </c>
      <c r="U69" s="42">
        <f t="shared" si="8"/>
        <v>2</v>
      </c>
      <c r="V69" s="42">
        <f t="shared" si="8"/>
        <v>2</v>
      </c>
      <c r="W69" s="42" t="str">
        <f t="shared" si="8"/>
        <v/>
      </c>
      <c r="X69" s="42">
        <f t="shared" si="8"/>
        <v>2</v>
      </c>
      <c r="Y69" s="42">
        <f t="shared" si="8"/>
        <v>2</v>
      </c>
      <c r="Z69" s="42">
        <f t="shared" si="8"/>
        <v>3</v>
      </c>
      <c r="AA69" s="42">
        <f t="shared" si="8"/>
        <v>3</v>
      </c>
      <c r="AB69" s="42" t="str">
        <f t="shared" si="8"/>
        <v/>
      </c>
      <c r="AC69" s="42">
        <f t="shared" si="8"/>
        <v>3</v>
      </c>
      <c r="AD69" s="42" t="str">
        <f t="shared" si="8"/>
        <v/>
      </c>
      <c r="AE69" s="42" t="str">
        <f t="shared" si="8"/>
        <v/>
      </c>
      <c r="AF69" s="42" t="str">
        <f t="shared" si="8"/>
        <v/>
      </c>
      <c r="AG69" s="42" t="str">
        <f t="shared" si="8"/>
        <v/>
      </c>
      <c r="AH69" s="42">
        <f t="shared" si="8"/>
        <v>2</v>
      </c>
      <c r="AI69" s="42">
        <f t="shared" si="8"/>
        <v>3</v>
      </c>
      <c r="AJ69" s="42" t="str">
        <f t="shared" si="8"/>
        <v/>
      </c>
      <c r="AK69" s="42" t="str">
        <f t="shared" si="8"/>
        <v/>
      </c>
      <c r="AL69" s="42">
        <f t="shared" si="8"/>
        <v>2</v>
      </c>
      <c r="AM69" s="42" t="str">
        <f t="shared" si="8"/>
        <v/>
      </c>
      <c r="AN69" s="42">
        <f t="shared" si="8"/>
        <v>3</v>
      </c>
    </row>
    <row r="70" spans="3:40">
      <c r="C70" s="57"/>
    </row>
    <row r="71" spans="3:40">
      <c r="C71" s="57"/>
      <c r="O71" s="30" t="s">
        <v>230</v>
      </c>
      <c r="P71" s="31">
        <f>SUM(P$54,P$64)</f>
        <v>3</v>
      </c>
      <c r="Q71" s="31">
        <f t="shared" ref="Q71:AN71" si="9">SUM(Q$54,Q$64)</f>
        <v>0</v>
      </c>
      <c r="R71" s="31">
        <f t="shared" si="9"/>
        <v>3</v>
      </c>
      <c r="S71" s="31">
        <f t="shared" si="9"/>
        <v>4</v>
      </c>
      <c r="T71" s="31">
        <f t="shared" si="9"/>
        <v>0</v>
      </c>
      <c r="U71" s="31">
        <f t="shared" si="9"/>
        <v>3</v>
      </c>
      <c r="V71" s="31">
        <f t="shared" si="9"/>
        <v>3</v>
      </c>
      <c r="W71" s="31">
        <f t="shared" si="9"/>
        <v>0</v>
      </c>
      <c r="X71" s="31">
        <f t="shared" si="9"/>
        <v>3</v>
      </c>
      <c r="Y71" s="31">
        <f t="shared" si="9"/>
        <v>3</v>
      </c>
      <c r="Z71" s="31">
        <f t="shared" si="9"/>
        <v>4</v>
      </c>
      <c r="AA71" s="31">
        <f t="shared" si="9"/>
        <v>4</v>
      </c>
      <c r="AB71" s="31">
        <f t="shared" si="9"/>
        <v>0</v>
      </c>
      <c r="AC71" s="31">
        <f t="shared" si="9"/>
        <v>4</v>
      </c>
      <c r="AD71" s="31">
        <f t="shared" si="9"/>
        <v>0</v>
      </c>
      <c r="AE71" s="31">
        <f t="shared" si="9"/>
        <v>0</v>
      </c>
      <c r="AF71" s="31">
        <f t="shared" si="9"/>
        <v>0</v>
      </c>
      <c r="AG71" s="31">
        <f t="shared" si="9"/>
        <v>0</v>
      </c>
      <c r="AH71" s="31">
        <f t="shared" si="9"/>
        <v>3</v>
      </c>
      <c r="AI71" s="31">
        <f t="shared" si="9"/>
        <v>5</v>
      </c>
      <c r="AJ71" s="31">
        <f t="shared" si="9"/>
        <v>0</v>
      </c>
      <c r="AK71" s="31">
        <f t="shared" si="9"/>
        <v>0</v>
      </c>
      <c r="AL71" s="31">
        <f t="shared" si="9"/>
        <v>3</v>
      </c>
      <c r="AM71" s="31">
        <f t="shared" si="9"/>
        <v>0</v>
      </c>
      <c r="AN71" s="31">
        <f t="shared" si="9"/>
        <v>4</v>
      </c>
    </row>
    <row r="72" spans="3:40">
      <c r="C72" s="57"/>
      <c r="O72" s="30" t="s">
        <v>237</v>
      </c>
      <c r="P72" s="39">
        <f>IF(P71=0,"",P71/2)</f>
        <v>1.5</v>
      </c>
      <c r="Q72" s="39" t="str">
        <f>IF(Q71=0,"",Q71/2)</f>
        <v/>
      </c>
      <c r="R72" s="39">
        <f>IF(R71=0,"",R71/2)</f>
        <v>1.5</v>
      </c>
      <c r="S72" s="39">
        <f t="shared" ref="S72:AN72" si="10">IF(S71=0,"",S71/2)</f>
        <v>2</v>
      </c>
      <c r="T72" s="39" t="str">
        <f t="shared" si="10"/>
        <v/>
      </c>
      <c r="U72" s="39">
        <f t="shared" si="10"/>
        <v>1.5</v>
      </c>
      <c r="V72" s="39">
        <f t="shared" si="10"/>
        <v>1.5</v>
      </c>
      <c r="W72" s="39" t="str">
        <f t="shared" si="10"/>
        <v/>
      </c>
      <c r="X72" s="39">
        <f t="shared" si="10"/>
        <v>1.5</v>
      </c>
      <c r="Y72" s="39">
        <f t="shared" si="10"/>
        <v>1.5</v>
      </c>
      <c r="Z72" s="39">
        <f t="shared" si="10"/>
        <v>2</v>
      </c>
      <c r="AA72" s="39">
        <f t="shared" si="10"/>
        <v>2</v>
      </c>
      <c r="AB72" s="39" t="str">
        <f t="shared" si="10"/>
        <v/>
      </c>
      <c r="AC72" s="39">
        <f t="shared" si="10"/>
        <v>2</v>
      </c>
      <c r="AD72" s="39" t="str">
        <f t="shared" si="10"/>
        <v/>
      </c>
      <c r="AE72" s="39" t="str">
        <f t="shared" si="10"/>
        <v/>
      </c>
      <c r="AF72" s="39" t="str">
        <f t="shared" si="10"/>
        <v/>
      </c>
      <c r="AG72" s="39" t="str">
        <f t="shared" si="10"/>
        <v/>
      </c>
      <c r="AH72" s="39">
        <f t="shared" si="10"/>
        <v>1.5</v>
      </c>
      <c r="AI72" s="39">
        <f t="shared" si="10"/>
        <v>2.5</v>
      </c>
      <c r="AJ72" s="39" t="str">
        <f t="shared" si="10"/>
        <v/>
      </c>
      <c r="AK72" s="39" t="str">
        <f t="shared" si="10"/>
        <v/>
      </c>
      <c r="AL72" s="39">
        <f t="shared" si="10"/>
        <v>1.5</v>
      </c>
      <c r="AM72" s="39" t="str">
        <f t="shared" si="10"/>
        <v/>
      </c>
      <c r="AN72" s="39">
        <f t="shared" si="10"/>
        <v>2</v>
      </c>
    </row>
    <row r="73" spans="3:40" ht="16" thickBot="1"/>
    <row r="74" spans="3:40" ht="16" customHeight="1" thickBot="1">
      <c r="C74" s="59" t="s">
        <v>148</v>
      </c>
      <c r="E74" s="95" t="s">
        <v>100</v>
      </c>
      <c r="F74" s="96"/>
      <c r="G74" s="96"/>
      <c r="H74" s="96"/>
      <c r="I74" s="96"/>
      <c r="J74" s="97"/>
      <c r="K74" s="78"/>
      <c r="L74" s="79"/>
      <c r="M74" s="13"/>
      <c r="N74" s="13"/>
      <c r="O74" s="88" t="s">
        <v>212</v>
      </c>
      <c r="P74" s="82" t="s">
        <v>30</v>
      </c>
      <c r="Q74" s="81" t="s">
        <v>31</v>
      </c>
      <c r="R74" s="83" t="s">
        <v>32</v>
      </c>
      <c r="S74" s="81" t="s">
        <v>33</v>
      </c>
      <c r="T74" s="83" t="s">
        <v>34</v>
      </c>
      <c r="U74" s="81" t="s">
        <v>35</v>
      </c>
      <c r="V74" s="83" t="s">
        <v>36</v>
      </c>
      <c r="W74" s="83" t="s">
        <v>37</v>
      </c>
      <c r="X74" s="83" t="s">
        <v>38</v>
      </c>
      <c r="Y74" s="83" t="s">
        <v>39</v>
      </c>
      <c r="Z74" s="81" t="s">
        <v>40</v>
      </c>
      <c r="AA74" s="81" t="s">
        <v>50</v>
      </c>
      <c r="AB74" s="81" t="s">
        <v>41</v>
      </c>
      <c r="AC74" s="81" t="s">
        <v>42</v>
      </c>
      <c r="AD74" s="81" t="s">
        <v>43</v>
      </c>
      <c r="AE74" s="83" t="s">
        <v>51</v>
      </c>
      <c r="AF74" s="81" t="s">
        <v>44</v>
      </c>
      <c r="AG74" s="81" t="s">
        <v>45</v>
      </c>
      <c r="AH74" s="81" t="s">
        <v>46</v>
      </c>
      <c r="AI74" s="81" t="s">
        <v>47</v>
      </c>
      <c r="AJ74" s="81" t="s">
        <v>48</v>
      </c>
      <c r="AK74" s="83" t="s">
        <v>49</v>
      </c>
      <c r="AL74" s="83" t="s">
        <v>52</v>
      </c>
      <c r="AM74" s="81" t="s">
        <v>53</v>
      </c>
      <c r="AN74" s="81" t="s">
        <v>54</v>
      </c>
    </row>
    <row r="75" spans="3:40" ht="45" customHeight="1" thickBot="1">
      <c r="C75" s="59"/>
      <c r="E75" s="7" t="s">
        <v>28</v>
      </c>
      <c r="F75" s="84" t="s">
        <v>101</v>
      </c>
      <c r="G75" s="85"/>
      <c r="H75" s="85"/>
      <c r="I75" s="85"/>
      <c r="J75" s="86"/>
      <c r="K75" s="62"/>
      <c r="L75" s="80"/>
      <c r="M75" s="13"/>
      <c r="N75" s="13"/>
      <c r="O75" s="89"/>
      <c r="P75" s="82"/>
      <c r="Q75" s="81"/>
      <c r="R75" s="83"/>
      <c r="S75" s="81"/>
      <c r="T75" s="83"/>
      <c r="U75" s="81"/>
      <c r="V75" s="83"/>
      <c r="W75" s="83"/>
      <c r="X75" s="83"/>
      <c r="Y75" s="83"/>
      <c r="Z75" s="81"/>
      <c r="AA75" s="81"/>
      <c r="AB75" s="81"/>
      <c r="AC75" s="81"/>
      <c r="AD75" s="81"/>
      <c r="AE75" s="83"/>
      <c r="AF75" s="81"/>
      <c r="AG75" s="81"/>
      <c r="AH75" s="81"/>
      <c r="AI75" s="81"/>
      <c r="AJ75" s="81"/>
      <c r="AK75" s="83"/>
      <c r="AL75" s="83"/>
      <c r="AM75" s="81"/>
      <c r="AN75" s="81"/>
    </row>
    <row r="76" spans="3:40" ht="49" customHeight="1" thickBot="1">
      <c r="C76" s="59"/>
      <c r="E76" s="8" t="s">
        <v>29</v>
      </c>
      <c r="F76" s="85" t="s">
        <v>102</v>
      </c>
      <c r="G76" s="85"/>
      <c r="H76" s="85"/>
      <c r="I76" s="85"/>
      <c r="J76" s="85"/>
      <c r="K76" s="85"/>
      <c r="L76" s="86"/>
      <c r="M76" s="20"/>
      <c r="N76" s="20"/>
      <c r="O76" s="89"/>
      <c r="P76" s="82"/>
      <c r="Q76" s="81"/>
      <c r="R76" s="83"/>
      <c r="S76" s="81"/>
      <c r="T76" s="83"/>
      <c r="U76" s="81"/>
      <c r="V76" s="83"/>
      <c r="W76" s="83"/>
      <c r="X76" s="83"/>
      <c r="Y76" s="83"/>
      <c r="Z76" s="81"/>
      <c r="AA76" s="81"/>
      <c r="AB76" s="81"/>
      <c r="AC76" s="81"/>
      <c r="AD76" s="81"/>
      <c r="AE76" s="83"/>
      <c r="AF76" s="81"/>
      <c r="AG76" s="81"/>
      <c r="AH76" s="81"/>
      <c r="AI76" s="81"/>
      <c r="AJ76" s="81"/>
      <c r="AK76" s="83"/>
      <c r="AL76" s="83"/>
      <c r="AM76" s="81"/>
      <c r="AN76" s="81"/>
    </row>
    <row r="77" spans="3:40" ht="16" thickBot="1">
      <c r="C77" s="59"/>
      <c r="E77" s="66" t="s">
        <v>17</v>
      </c>
      <c r="F77" s="67"/>
      <c r="G77" s="67"/>
      <c r="H77" s="68"/>
      <c r="I77" s="67" t="s">
        <v>3</v>
      </c>
      <c r="J77" s="67"/>
      <c r="K77" s="67"/>
      <c r="L77" s="68"/>
      <c r="M77" s="13"/>
      <c r="N77" s="13"/>
      <c r="O77" s="90"/>
      <c r="P77" s="10" t="s">
        <v>213</v>
      </c>
      <c r="Q77" s="10" t="s">
        <v>214</v>
      </c>
      <c r="R77" s="10" t="s">
        <v>213</v>
      </c>
      <c r="S77" s="10" t="s">
        <v>214</v>
      </c>
      <c r="T77" s="10" t="s">
        <v>213</v>
      </c>
      <c r="U77" s="10" t="s">
        <v>214</v>
      </c>
      <c r="V77" s="10" t="s">
        <v>213</v>
      </c>
      <c r="W77" s="10" t="s">
        <v>213</v>
      </c>
      <c r="X77" s="10" t="s">
        <v>213</v>
      </c>
      <c r="Y77" s="10" t="s">
        <v>213</v>
      </c>
      <c r="Z77" s="10" t="s">
        <v>214</v>
      </c>
      <c r="AA77" s="10" t="s">
        <v>214</v>
      </c>
      <c r="AB77" s="10" t="s">
        <v>214</v>
      </c>
      <c r="AC77" s="10" t="s">
        <v>214</v>
      </c>
      <c r="AD77" s="10" t="s">
        <v>214</v>
      </c>
      <c r="AE77" s="10" t="s">
        <v>213</v>
      </c>
      <c r="AF77" s="10" t="s">
        <v>214</v>
      </c>
      <c r="AG77" s="10" t="s">
        <v>214</v>
      </c>
      <c r="AH77" s="10" t="s">
        <v>214</v>
      </c>
      <c r="AI77" s="10" t="s">
        <v>214</v>
      </c>
      <c r="AJ77" s="10" t="s">
        <v>214</v>
      </c>
      <c r="AK77" s="10" t="s">
        <v>213</v>
      </c>
      <c r="AL77" s="10" t="s">
        <v>213</v>
      </c>
      <c r="AM77" s="10" t="s">
        <v>214</v>
      </c>
      <c r="AN77" s="10" t="s">
        <v>214</v>
      </c>
    </row>
    <row r="78" spans="3:40">
      <c r="C78" s="59"/>
      <c r="E78" s="69">
        <v>1</v>
      </c>
      <c r="F78" s="70"/>
      <c r="G78" s="73" t="s">
        <v>103</v>
      </c>
      <c r="H78" s="74"/>
      <c r="I78" s="69">
        <v>1</v>
      </c>
      <c r="J78" s="70"/>
      <c r="K78" s="73" t="s">
        <v>108</v>
      </c>
      <c r="L78" s="74"/>
      <c r="M78" s="14"/>
      <c r="N78" s="14"/>
      <c r="O78" s="10"/>
      <c r="P78" s="29">
        <v>2700</v>
      </c>
      <c r="Q78" s="29"/>
      <c r="R78" s="29"/>
      <c r="S78" s="29"/>
      <c r="T78" s="29"/>
      <c r="U78" s="29"/>
      <c r="V78" s="29"/>
      <c r="W78" s="29">
        <v>2200</v>
      </c>
      <c r="X78" s="29"/>
      <c r="Y78" s="29"/>
      <c r="Z78" s="29"/>
      <c r="AA78" s="29"/>
      <c r="AB78" s="29"/>
      <c r="AC78" s="29">
        <v>2700</v>
      </c>
      <c r="AD78" s="29"/>
      <c r="AE78" s="29"/>
      <c r="AF78" s="29"/>
      <c r="AG78" s="29"/>
      <c r="AH78" s="29"/>
      <c r="AI78" s="29"/>
      <c r="AJ78" s="29"/>
      <c r="AK78" s="29"/>
      <c r="AL78" s="29"/>
      <c r="AM78" s="29"/>
      <c r="AN78" s="29">
        <v>2900</v>
      </c>
    </row>
    <row r="79" spans="3:40">
      <c r="C79" s="59"/>
      <c r="E79" s="69">
        <v>2</v>
      </c>
      <c r="F79" s="70"/>
      <c r="G79" s="73" t="s">
        <v>104</v>
      </c>
      <c r="H79" s="74"/>
      <c r="I79" s="69">
        <v>2</v>
      </c>
      <c r="J79" s="70"/>
      <c r="K79" s="73" t="s">
        <v>110</v>
      </c>
      <c r="L79" s="74"/>
      <c r="M79" s="14"/>
      <c r="N79" s="14"/>
      <c r="O79" s="10"/>
      <c r="P79" s="10">
        <v>5</v>
      </c>
      <c r="Q79" s="10"/>
      <c r="R79" s="10"/>
      <c r="S79" s="10"/>
      <c r="T79" s="10"/>
      <c r="U79" s="10"/>
      <c r="V79" s="10"/>
      <c r="W79" s="10">
        <v>4</v>
      </c>
      <c r="X79" s="10"/>
      <c r="Y79" s="10"/>
      <c r="Z79" s="10"/>
      <c r="AA79" s="10"/>
      <c r="AB79" s="10"/>
      <c r="AC79" s="10">
        <v>4</v>
      </c>
      <c r="AD79" s="10"/>
      <c r="AE79" s="10"/>
      <c r="AF79" s="10"/>
      <c r="AG79" s="10"/>
      <c r="AH79" s="10"/>
      <c r="AI79" s="10"/>
      <c r="AJ79" s="10"/>
      <c r="AK79" s="10"/>
      <c r="AL79" s="10"/>
      <c r="AM79" s="10"/>
      <c r="AN79" s="10">
        <v>5</v>
      </c>
    </row>
    <row r="80" spans="3:40">
      <c r="C80" s="59"/>
      <c r="E80" s="69">
        <v>3</v>
      </c>
      <c r="F80" s="70"/>
      <c r="G80" s="73" t="s">
        <v>105</v>
      </c>
      <c r="H80" s="74"/>
      <c r="I80" s="69">
        <v>3</v>
      </c>
      <c r="J80" s="70"/>
      <c r="K80" s="73" t="s">
        <v>109</v>
      </c>
      <c r="L80" s="74"/>
      <c r="M80" s="14"/>
      <c r="N80" s="14"/>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row>
    <row r="81" spans="3:40">
      <c r="C81" s="59"/>
      <c r="E81" s="69">
        <v>4</v>
      </c>
      <c r="F81" s="70"/>
      <c r="G81" s="73" t="s">
        <v>106</v>
      </c>
      <c r="H81" s="74"/>
      <c r="I81" s="69">
        <v>4</v>
      </c>
      <c r="J81" s="70"/>
      <c r="K81" s="73" t="s">
        <v>111</v>
      </c>
      <c r="L81" s="74"/>
      <c r="M81" s="14"/>
      <c r="N81" s="14"/>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row>
    <row r="82" spans="3:40" ht="16" thickBot="1">
      <c r="C82" s="59"/>
      <c r="E82" s="62">
        <v>5</v>
      </c>
      <c r="F82" s="63"/>
      <c r="G82" s="64" t="s">
        <v>107</v>
      </c>
      <c r="H82" s="65"/>
      <c r="I82" s="62">
        <v>5</v>
      </c>
      <c r="J82" s="63"/>
      <c r="K82" s="64" t="s">
        <v>112</v>
      </c>
      <c r="L82" s="65"/>
      <c r="M82" s="14"/>
      <c r="N82" s="14"/>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row>
    <row r="83" spans="3:40" ht="16" thickBot="1">
      <c r="C83" s="59"/>
      <c r="E83" s="11"/>
      <c r="F83" s="11"/>
      <c r="G83" s="14"/>
      <c r="H83" s="14"/>
      <c r="I83" s="11"/>
      <c r="J83" s="11"/>
      <c r="K83" s="14"/>
      <c r="L83" s="14"/>
      <c r="M83" s="14"/>
      <c r="N83" s="14"/>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row>
    <row r="84" spans="3:40" ht="16" customHeight="1" thickBot="1">
      <c r="C84" s="59"/>
      <c r="E84" s="95" t="s">
        <v>120</v>
      </c>
      <c r="F84" s="96"/>
      <c r="G84" s="96"/>
      <c r="H84" s="96"/>
      <c r="I84" s="96"/>
      <c r="J84" s="97"/>
      <c r="K84" s="78"/>
      <c r="L84" s="79"/>
      <c r="M84" s="13"/>
      <c r="N84" s="13"/>
      <c r="O84" s="88" t="s">
        <v>212</v>
      </c>
      <c r="P84" s="82" t="s">
        <v>30</v>
      </c>
      <c r="Q84" s="81" t="s">
        <v>31</v>
      </c>
      <c r="R84" s="83" t="s">
        <v>32</v>
      </c>
      <c r="S84" s="81" t="s">
        <v>33</v>
      </c>
      <c r="T84" s="83" t="s">
        <v>34</v>
      </c>
      <c r="U84" s="81" t="s">
        <v>35</v>
      </c>
      <c r="V84" s="83" t="s">
        <v>36</v>
      </c>
      <c r="W84" s="83" t="s">
        <v>37</v>
      </c>
      <c r="X84" s="83" t="s">
        <v>38</v>
      </c>
      <c r="Y84" s="83" t="s">
        <v>39</v>
      </c>
      <c r="Z84" s="81" t="s">
        <v>40</v>
      </c>
      <c r="AA84" s="81" t="s">
        <v>50</v>
      </c>
      <c r="AB84" s="81" t="s">
        <v>41</v>
      </c>
      <c r="AC84" s="81" t="s">
        <v>42</v>
      </c>
      <c r="AD84" s="81" t="s">
        <v>43</v>
      </c>
      <c r="AE84" s="83" t="s">
        <v>51</v>
      </c>
      <c r="AF84" s="81" t="s">
        <v>44</v>
      </c>
      <c r="AG84" s="81" t="s">
        <v>45</v>
      </c>
      <c r="AH84" s="81" t="s">
        <v>46</v>
      </c>
      <c r="AI84" s="81" t="s">
        <v>47</v>
      </c>
      <c r="AJ84" s="81" t="s">
        <v>48</v>
      </c>
      <c r="AK84" s="83" t="s">
        <v>49</v>
      </c>
      <c r="AL84" s="83" t="s">
        <v>52</v>
      </c>
      <c r="AM84" s="81" t="s">
        <v>53</v>
      </c>
      <c r="AN84" s="81" t="s">
        <v>54</v>
      </c>
    </row>
    <row r="85" spans="3:40" ht="46" customHeight="1" thickBot="1">
      <c r="C85" s="59"/>
      <c r="E85" s="7" t="s">
        <v>28</v>
      </c>
      <c r="F85" s="84" t="s">
        <v>118</v>
      </c>
      <c r="G85" s="85"/>
      <c r="H85" s="85"/>
      <c r="I85" s="85"/>
      <c r="J85" s="86"/>
      <c r="K85" s="62"/>
      <c r="L85" s="80"/>
      <c r="M85" s="13"/>
      <c r="N85" s="13"/>
      <c r="O85" s="89"/>
      <c r="P85" s="82"/>
      <c r="Q85" s="81"/>
      <c r="R85" s="83"/>
      <c r="S85" s="81"/>
      <c r="T85" s="83"/>
      <c r="U85" s="81"/>
      <c r="V85" s="83"/>
      <c r="W85" s="83"/>
      <c r="X85" s="83"/>
      <c r="Y85" s="83"/>
      <c r="Z85" s="81"/>
      <c r="AA85" s="81"/>
      <c r="AB85" s="81"/>
      <c r="AC85" s="81"/>
      <c r="AD85" s="81"/>
      <c r="AE85" s="83"/>
      <c r="AF85" s="81"/>
      <c r="AG85" s="81"/>
      <c r="AH85" s="81"/>
      <c r="AI85" s="81"/>
      <c r="AJ85" s="81"/>
      <c r="AK85" s="83"/>
      <c r="AL85" s="83"/>
      <c r="AM85" s="81"/>
      <c r="AN85" s="81"/>
    </row>
    <row r="86" spans="3:40" ht="55" customHeight="1" thickBot="1">
      <c r="C86" s="59"/>
      <c r="E86" s="8" t="s">
        <v>29</v>
      </c>
      <c r="F86" s="85" t="s">
        <v>119</v>
      </c>
      <c r="G86" s="85"/>
      <c r="H86" s="85"/>
      <c r="I86" s="85"/>
      <c r="J86" s="85"/>
      <c r="K86" s="85"/>
      <c r="L86" s="86"/>
      <c r="M86" s="20"/>
      <c r="N86" s="20"/>
      <c r="O86" s="89"/>
      <c r="P86" s="82"/>
      <c r="Q86" s="81"/>
      <c r="R86" s="83"/>
      <c r="S86" s="81"/>
      <c r="T86" s="83"/>
      <c r="U86" s="81"/>
      <c r="V86" s="83"/>
      <c r="W86" s="83"/>
      <c r="X86" s="83"/>
      <c r="Y86" s="83"/>
      <c r="Z86" s="81"/>
      <c r="AA86" s="81"/>
      <c r="AB86" s="81"/>
      <c r="AC86" s="81"/>
      <c r="AD86" s="81"/>
      <c r="AE86" s="83"/>
      <c r="AF86" s="81"/>
      <c r="AG86" s="81"/>
      <c r="AH86" s="81"/>
      <c r="AI86" s="81"/>
      <c r="AJ86" s="81"/>
      <c r="AK86" s="83"/>
      <c r="AL86" s="83"/>
      <c r="AM86" s="81"/>
      <c r="AN86" s="81"/>
    </row>
    <row r="87" spans="3:40" ht="16" thickBot="1">
      <c r="C87" s="59"/>
      <c r="E87" s="66" t="s">
        <v>17</v>
      </c>
      <c r="F87" s="67"/>
      <c r="G87" s="67"/>
      <c r="H87" s="68"/>
      <c r="I87" s="67" t="s">
        <v>3</v>
      </c>
      <c r="J87" s="67"/>
      <c r="K87" s="67"/>
      <c r="L87" s="68"/>
      <c r="M87" s="13"/>
      <c r="N87" s="13"/>
      <c r="O87" s="90"/>
      <c r="P87" s="10" t="s">
        <v>213</v>
      </c>
      <c r="Q87" s="10" t="s">
        <v>214</v>
      </c>
      <c r="R87" s="10" t="s">
        <v>213</v>
      </c>
      <c r="S87" s="10" t="s">
        <v>214</v>
      </c>
      <c r="T87" s="10" t="s">
        <v>213</v>
      </c>
      <c r="U87" s="10" t="s">
        <v>214</v>
      </c>
      <c r="V87" s="10" t="s">
        <v>213</v>
      </c>
      <c r="W87" s="10" t="s">
        <v>213</v>
      </c>
      <c r="X87" s="10" t="s">
        <v>213</v>
      </c>
      <c r="Y87" s="10" t="s">
        <v>213</v>
      </c>
      <c r="Z87" s="10" t="s">
        <v>214</v>
      </c>
      <c r="AA87" s="10" t="s">
        <v>214</v>
      </c>
      <c r="AB87" s="10" t="s">
        <v>214</v>
      </c>
      <c r="AC87" s="10" t="s">
        <v>214</v>
      </c>
      <c r="AD87" s="10" t="s">
        <v>214</v>
      </c>
      <c r="AE87" s="10" t="s">
        <v>213</v>
      </c>
      <c r="AF87" s="10" t="s">
        <v>214</v>
      </c>
      <c r="AG87" s="10" t="s">
        <v>214</v>
      </c>
      <c r="AH87" s="10" t="s">
        <v>214</v>
      </c>
      <c r="AI87" s="10" t="s">
        <v>214</v>
      </c>
      <c r="AJ87" s="10" t="s">
        <v>214</v>
      </c>
      <c r="AK87" s="10" t="s">
        <v>213</v>
      </c>
      <c r="AL87" s="10" t="s">
        <v>213</v>
      </c>
      <c r="AM87" s="10" t="s">
        <v>214</v>
      </c>
      <c r="AN87" s="10" t="s">
        <v>214</v>
      </c>
    </row>
    <row r="88" spans="3:40">
      <c r="C88" s="59"/>
      <c r="E88" s="69">
        <v>1</v>
      </c>
      <c r="F88" s="70"/>
      <c r="G88" s="100"/>
      <c r="H88" s="101"/>
      <c r="I88" s="69">
        <v>1</v>
      </c>
      <c r="J88" s="70"/>
      <c r="K88" s="100"/>
      <c r="L88" s="101"/>
      <c r="M88" s="23"/>
      <c r="N88" s="23"/>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row>
    <row r="89" spans="3:40">
      <c r="C89" s="59"/>
      <c r="E89" s="69">
        <v>2</v>
      </c>
      <c r="F89" s="70"/>
      <c r="G89" s="100"/>
      <c r="H89" s="101"/>
      <c r="I89" s="69">
        <v>2</v>
      </c>
      <c r="J89" s="70"/>
      <c r="K89" s="100"/>
      <c r="L89" s="101"/>
      <c r="M89" s="23"/>
      <c r="N89" s="23"/>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row>
    <row r="90" spans="3:40">
      <c r="C90" s="59"/>
      <c r="E90" s="69">
        <v>3</v>
      </c>
      <c r="F90" s="70"/>
      <c r="G90" s="100"/>
      <c r="H90" s="101"/>
      <c r="I90" s="69">
        <v>3</v>
      </c>
      <c r="J90" s="70"/>
      <c r="K90" s="100"/>
      <c r="L90" s="101"/>
      <c r="M90" s="23"/>
      <c r="N90" s="23"/>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row>
    <row r="91" spans="3:40">
      <c r="C91" s="59"/>
      <c r="E91" s="69">
        <v>4</v>
      </c>
      <c r="F91" s="70"/>
      <c r="G91" s="100"/>
      <c r="H91" s="101"/>
      <c r="I91" s="69">
        <v>4</v>
      </c>
      <c r="J91" s="70"/>
      <c r="K91" s="100"/>
      <c r="L91" s="101"/>
      <c r="M91" s="23"/>
      <c r="N91" s="23"/>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row>
    <row r="92" spans="3:40" ht="16" thickBot="1">
      <c r="C92" s="59"/>
      <c r="E92" s="62">
        <v>5</v>
      </c>
      <c r="F92" s="63"/>
      <c r="G92" s="98"/>
      <c r="H92" s="99"/>
      <c r="I92" s="62">
        <v>5</v>
      </c>
      <c r="J92" s="63"/>
      <c r="K92" s="98"/>
      <c r="L92" s="99"/>
      <c r="M92" s="23"/>
      <c r="N92" s="23"/>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row>
    <row r="93" spans="3:40" ht="16" thickBot="1">
      <c r="C93" s="59"/>
      <c r="E93" s="11"/>
      <c r="F93" s="11"/>
      <c r="G93" s="14"/>
      <c r="H93" s="14"/>
      <c r="I93" s="11"/>
      <c r="J93" s="11"/>
      <c r="K93" s="14"/>
      <c r="L93" s="14"/>
      <c r="M93" s="14"/>
      <c r="N93" s="14"/>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row>
    <row r="94" spans="3:40" ht="16" customHeight="1" thickBot="1">
      <c r="C94" s="59"/>
      <c r="E94" s="95" t="s">
        <v>113</v>
      </c>
      <c r="F94" s="96"/>
      <c r="G94" s="96"/>
      <c r="H94" s="96"/>
      <c r="I94" s="96"/>
      <c r="J94" s="97"/>
      <c r="K94" s="78"/>
      <c r="L94" s="79"/>
      <c r="M94" s="13"/>
      <c r="N94" s="13"/>
      <c r="O94" s="88" t="s">
        <v>212</v>
      </c>
      <c r="P94" s="82" t="s">
        <v>30</v>
      </c>
      <c r="Q94" s="81" t="s">
        <v>31</v>
      </c>
      <c r="R94" s="83" t="s">
        <v>32</v>
      </c>
      <c r="S94" s="81" t="s">
        <v>33</v>
      </c>
      <c r="T94" s="83" t="s">
        <v>34</v>
      </c>
      <c r="U94" s="81" t="s">
        <v>35</v>
      </c>
      <c r="V94" s="83" t="s">
        <v>36</v>
      </c>
      <c r="W94" s="83" t="s">
        <v>37</v>
      </c>
      <c r="X94" s="83" t="s">
        <v>38</v>
      </c>
      <c r="Y94" s="83" t="s">
        <v>39</v>
      </c>
      <c r="Z94" s="81" t="s">
        <v>40</v>
      </c>
      <c r="AA94" s="81" t="s">
        <v>50</v>
      </c>
      <c r="AB94" s="81" t="s">
        <v>41</v>
      </c>
      <c r="AC94" s="81" t="s">
        <v>42</v>
      </c>
      <c r="AD94" s="81" t="s">
        <v>43</v>
      </c>
      <c r="AE94" s="83" t="s">
        <v>51</v>
      </c>
      <c r="AF94" s="81" t="s">
        <v>44</v>
      </c>
      <c r="AG94" s="81" t="s">
        <v>45</v>
      </c>
      <c r="AH94" s="81" t="s">
        <v>46</v>
      </c>
      <c r="AI94" s="81" t="s">
        <v>47</v>
      </c>
      <c r="AJ94" s="81" t="s">
        <v>48</v>
      </c>
      <c r="AK94" s="83" t="s">
        <v>49</v>
      </c>
      <c r="AL94" s="83" t="s">
        <v>52</v>
      </c>
      <c r="AM94" s="81" t="s">
        <v>53</v>
      </c>
      <c r="AN94" s="81" t="s">
        <v>54</v>
      </c>
    </row>
    <row r="95" spans="3:40" ht="45" customHeight="1" thickBot="1">
      <c r="C95" s="59"/>
      <c r="E95" s="7" t="s">
        <v>28</v>
      </c>
      <c r="F95" s="84" t="s">
        <v>114</v>
      </c>
      <c r="G95" s="85"/>
      <c r="H95" s="85"/>
      <c r="I95" s="85"/>
      <c r="J95" s="86"/>
      <c r="K95" s="62"/>
      <c r="L95" s="80"/>
      <c r="M95" s="13"/>
      <c r="N95" s="13"/>
      <c r="O95" s="89"/>
      <c r="P95" s="82"/>
      <c r="Q95" s="81"/>
      <c r="R95" s="83"/>
      <c r="S95" s="81"/>
      <c r="T95" s="83"/>
      <c r="U95" s="81"/>
      <c r="V95" s="83"/>
      <c r="W95" s="83"/>
      <c r="X95" s="83"/>
      <c r="Y95" s="83"/>
      <c r="Z95" s="81"/>
      <c r="AA95" s="81"/>
      <c r="AB95" s="81"/>
      <c r="AC95" s="81"/>
      <c r="AD95" s="81"/>
      <c r="AE95" s="83"/>
      <c r="AF95" s="81"/>
      <c r="AG95" s="81"/>
      <c r="AH95" s="81"/>
      <c r="AI95" s="81"/>
      <c r="AJ95" s="81"/>
      <c r="AK95" s="83"/>
      <c r="AL95" s="83"/>
      <c r="AM95" s="81"/>
      <c r="AN95" s="81"/>
    </row>
    <row r="96" spans="3:40" ht="61" customHeight="1" thickBot="1">
      <c r="C96" s="59"/>
      <c r="E96" s="8" t="s">
        <v>29</v>
      </c>
      <c r="F96" s="85" t="s">
        <v>115</v>
      </c>
      <c r="G96" s="85"/>
      <c r="H96" s="85"/>
      <c r="I96" s="85"/>
      <c r="J96" s="85"/>
      <c r="K96" s="85"/>
      <c r="L96" s="86"/>
      <c r="M96" s="20"/>
      <c r="N96" s="20"/>
      <c r="O96" s="89"/>
      <c r="P96" s="82"/>
      <c r="Q96" s="81"/>
      <c r="R96" s="83"/>
      <c r="S96" s="81"/>
      <c r="T96" s="83"/>
      <c r="U96" s="81"/>
      <c r="V96" s="83"/>
      <c r="W96" s="83"/>
      <c r="X96" s="83"/>
      <c r="Y96" s="83"/>
      <c r="Z96" s="81"/>
      <c r="AA96" s="81"/>
      <c r="AB96" s="81"/>
      <c r="AC96" s="81"/>
      <c r="AD96" s="81"/>
      <c r="AE96" s="83"/>
      <c r="AF96" s="81"/>
      <c r="AG96" s="81"/>
      <c r="AH96" s="81"/>
      <c r="AI96" s="81"/>
      <c r="AJ96" s="81"/>
      <c r="AK96" s="83"/>
      <c r="AL96" s="83"/>
      <c r="AM96" s="81"/>
      <c r="AN96" s="81"/>
    </row>
    <row r="97" spans="3:40" ht="16" thickBot="1">
      <c r="C97" s="59"/>
      <c r="E97" s="66" t="s">
        <v>17</v>
      </c>
      <c r="F97" s="67"/>
      <c r="G97" s="67"/>
      <c r="H97" s="68"/>
      <c r="I97" s="67" t="s">
        <v>3</v>
      </c>
      <c r="J97" s="67"/>
      <c r="K97" s="67"/>
      <c r="L97" s="68"/>
      <c r="M97" s="13"/>
      <c r="N97" s="13"/>
      <c r="O97" s="90"/>
      <c r="P97" s="10" t="s">
        <v>213</v>
      </c>
      <c r="Q97" s="10" t="s">
        <v>214</v>
      </c>
      <c r="R97" s="10" t="s">
        <v>213</v>
      </c>
      <c r="S97" s="10" t="s">
        <v>214</v>
      </c>
      <c r="T97" s="10" t="s">
        <v>213</v>
      </c>
      <c r="U97" s="10" t="s">
        <v>214</v>
      </c>
      <c r="V97" s="10" t="s">
        <v>213</v>
      </c>
      <c r="W97" s="10" t="s">
        <v>213</v>
      </c>
      <c r="X97" s="10" t="s">
        <v>213</v>
      </c>
      <c r="Y97" s="10" t="s">
        <v>213</v>
      </c>
      <c r="Z97" s="10" t="s">
        <v>214</v>
      </c>
      <c r="AA97" s="10" t="s">
        <v>214</v>
      </c>
      <c r="AB97" s="10" t="s">
        <v>214</v>
      </c>
      <c r="AC97" s="10" t="s">
        <v>214</v>
      </c>
      <c r="AD97" s="10" t="s">
        <v>214</v>
      </c>
      <c r="AE97" s="10" t="s">
        <v>213</v>
      </c>
      <c r="AF97" s="10" t="s">
        <v>214</v>
      </c>
      <c r="AG97" s="10" t="s">
        <v>214</v>
      </c>
      <c r="AH97" s="10" t="s">
        <v>214</v>
      </c>
      <c r="AI97" s="10" t="s">
        <v>214</v>
      </c>
      <c r="AJ97" s="10" t="s">
        <v>214</v>
      </c>
      <c r="AK97" s="10" t="s">
        <v>213</v>
      </c>
      <c r="AL97" s="10" t="s">
        <v>213</v>
      </c>
      <c r="AM97" s="10" t="s">
        <v>214</v>
      </c>
      <c r="AN97" s="10" t="s">
        <v>214</v>
      </c>
    </row>
    <row r="98" spans="3:40">
      <c r="C98" s="59"/>
      <c r="E98" s="69">
        <v>1</v>
      </c>
      <c r="F98" s="70"/>
      <c r="G98" s="73" t="s">
        <v>116</v>
      </c>
      <c r="H98" s="74"/>
      <c r="I98" s="69">
        <v>1</v>
      </c>
      <c r="J98" s="70"/>
      <c r="K98" s="73" t="s">
        <v>116</v>
      </c>
      <c r="L98" s="74"/>
      <c r="M98" s="14"/>
      <c r="N98" s="14"/>
      <c r="O98" s="10"/>
      <c r="P98" s="10" t="s">
        <v>220</v>
      </c>
      <c r="Q98" s="10"/>
      <c r="R98" s="10" t="s">
        <v>220</v>
      </c>
      <c r="S98" s="10" t="s">
        <v>220</v>
      </c>
      <c r="T98" s="10"/>
      <c r="U98" s="10" t="s">
        <v>220</v>
      </c>
      <c r="V98" s="10" t="s">
        <v>220</v>
      </c>
      <c r="W98" s="10" t="s">
        <v>220</v>
      </c>
      <c r="X98" s="10" t="s">
        <v>220</v>
      </c>
      <c r="Y98" s="10" t="s">
        <v>220</v>
      </c>
      <c r="Z98" s="10" t="s">
        <v>220</v>
      </c>
      <c r="AA98" s="10" t="s">
        <v>220</v>
      </c>
      <c r="AB98" s="10"/>
      <c r="AC98" s="10" t="s">
        <v>220</v>
      </c>
      <c r="AD98" s="10"/>
      <c r="AE98" s="10" t="s">
        <v>220</v>
      </c>
      <c r="AF98" s="10"/>
      <c r="AG98" s="10"/>
      <c r="AH98" s="10" t="s">
        <v>220</v>
      </c>
      <c r="AI98" s="10" t="s">
        <v>220</v>
      </c>
      <c r="AJ98" s="10"/>
      <c r="AK98" s="10"/>
      <c r="AL98" s="10" t="s">
        <v>220</v>
      </c>
      <c r="AM98" s="10"/>
      <c r="AN98" s="10" t="s">
        <v>219</v>
      </c>
    </row>
    <row r="99" spans="3:40">
      <c r="C99" s="59"/>
      <c r="E99" s="69">
        <v>2</v>
      </c>
      <c r="F99" s="70"/>
      <c r="G99" s="73" t="s">
        <v>117</v>
      </c>
      <c r="H99" s="74"/>
      <c r="I99" s="69">
        <v>2</v>
      </c>
      <c r="J99" s="70"/>
      <c r="K99" s="73" t="s">
        <v>117</v>
      </c>
      <c r="L99" s="74"/>
      <c r="M99" s="14"/>
      <c r="N99" s="14"/>
      <c r="O99" s="10"/>
      <c r="P99" s="10">
        <v>5</v>
      </c>
      <c r="Q99" s="10"/>
      <c r="R99" s="10">
        <v>5</v>
      </c>
      <c r="S99" s="10">
        <v>5</v>
      </c>
      <c r="T99" s="10"/>
      <c r="U99" s="10">
        <v>5</v>
      </c>
      <c r="V99" s="10">
        <v>5</v>
      </c>
      <c r="W99" s="10"/>
      <c r="X99" s="10">
        <v>5</v>
      </c>
      <c r="Y99" s="10">
        <v>5</v>
      </c>
      <c r="Z99" s="10">
        <v>5</v>
      </c>
      <c r="AA99" s="10">
        <v>5</v>
      </c>
      <c r="AB99" s="10"/>
      <c r="AC99" s="10">
        <v>5</v>
      </c>
      <c r="AD99" s="10"/>
      <c r="AE99" s="10">
        <v>5</v>
      </c>
      <c r="AF99" s="10"/>
      <c r="AG99" s="10"/>
      <c r="AH99" s="10">
        <v>5</v>
      </c>
      <c r="AI99" s="10">
        <v>5</v>
      </c>
      <c r="AJ99" s="10"/>
      <c r="AK99" s="10"/>
      <c r="AL99" s="10">
        <v>5</v>
      </c>
      <c r="AM99" s="10"/>
      <c r="AN99" s="10">
        <v>3</v>
      </c>
    </row>
    <row r="100" spans="3:40">
      <c r="C100" s="59"/>
      <c r="E100" s="69">
        <v>3</v>
      </c>
      <c r="F100" s="70"/>
      <c r="G100" s="73" t="s">
        <v>126</v>
      </c>
      <c r="H100" s="74"/>
      <c r="I100" s="69">
        <v>3</v>
      </c>
      <c r="J100" s="70"/>
      <c r="K100" s="73" t="s">
        <v>126</v>
      </c>
      <c r="L100" s="74"/>
      <c r="M100" s="14"/>
      <c r="N100" s="14"/>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row>
    <row r="101" spans="3:40">
      <c r="C101" s="59"/>
      <c r="E101" s="69">
        <v>4</v>
      </c>
      <c r="F101" s="70"/>
      <c r="G101" s="73" t="s">
        <v>127</v>
      </c>
      <c r="H101" s="74"/>
      <c r="I101" s="69">
        <v>4</v>
      </c>
      <c r="J101" s="70"/>
      <c r="K101" s="73" t="s">
        <v>127</v>
      </c>
      <c r="L101" s="74"/>
      <c r="M101" s="14"/>
      <c r="N101" s="14"/>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row>
    <row r="102" spans="3:40" ht="16" thickBot="1">
      <c r="C102" s="59"/>
      <c r="E102" s="62">
        <v>5</v>
      </c>
      <c r="F102" s="63"/>
      <c r="G102" s="64" t="s">
        <v>128</v>
      </c>
      <c r="H102" s="65"/>
      <c r="I102" s="62">
        <v>5</v>
      </c>
      <c r="J102" s="63"/>
      <c r="K102" s="64" t="s">
        <v>128</v>
      </c>
      <c r="L102" s="65"/>
      <c r="M102" s="14"/>
      <c r="N102" s="14"/>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row>
    <row r="103" spans="3:40" ht="16" thickBot="1">
      <c r="C103" s="59"/>
    </row>
    <row r="104" spans="3:40" ht="16" customHeight="1" thickBot="1">
      <c r="C104" s="59"/>
      <c r="E104" s="95" t="s">
        <v>121</v>
      </c>
      <c r="F104" s="96"/>
      <c r="G104" s="96"/>
      <c r="H104" s="96"/>
      <c r="I104" s="96"/>
      <c r="J104" s="97"/>
      <c r="K104" s="78"/>
      <c r="L104" s="79"/>
      <c r="M104" s="13"/>
      <c r="N104" s="13"/>
      <c r="O104" s="88" t="s">
        <v>212</v>
      </c>
      <c r="P104" s="82" t="s">
        <v>30</v>
      </c>
      <c r="Q104" s="81" t="s">
        <v>31</v>
      </c>
      <c r="R104" s="83" t="s">
        <v>32</v>
      </c>
      <c r="S104" s="81" t="s">
        <v>33</v>
      </c>
      <c r="T104" s="83" t="s">
        <v>34</v>
      </c>
      <c r="U104" s="81" t="s">
        <v>35</v>
      </c>
      <c r="V104" s="83" t="s">
        <v>36</v>
      </c>
      <c r="W104" s="83" t="s">
        <v>37</v>
      </c>
      <c r="X104" s="83" t="s">
        <v>38</v>
      </c>
      <c r="Y104" s="83" t="s">
        <v>39</v>
      </c>
      <c r="Z104" s="81" t="s">
        <v>40</v>
      </c>
      <c r="AA104" s="81" t="s">
        <v>50</v>
      </c>
      <c r="AB104" s="81" t="s">
        <v>41</v>
      </c>
      <c r="AC104" s="81" t="s">
        <v>42</v>
      </c>
      <c r="AD104" s="81" t="s">
        <v>43</v>
      </c>
      <c r="AE104" s="83" t="s">
        <v>51</v>
      </c>
      <c r="AF104" s="81" t="s">
        <v>44</v>
      </c>
      <c r="AG104" s="81" t="s">
        <v>45</v>
      </c>
      <c r="AH104" s="81" t="s">
        <v>46</v>
      </c>
      <c r="AI104" s="81" t="s">
        <v>47</v>
      </c>
      <c r="AJ104" s="81" t="s">
        <v>48</v>
      </c>
      <c r="AK104" s="83" t="s">
        <v>49</v>
      </c>
      <c r="AL104" s="83" t="s">
        <v>52</v>
      </c>
      <c r="AM104" s="81" t="s">
        <v>53</v>
      </c>
      <c r="AN104" s="81" t="s">
        <v>54</v>
      </c>
    </row>
    <row r="105" spans="3:40" ht="47" customHeight="1" thickBot="1">
      <c r="C105" s="59"/>
      <c r="E105" s="7" t="s">
        <v>28</v>
      </c>
      <c r="F105" s="84" t="s">
        <v>122</v>
      </c>
      <c r="G105" s="85"/>
      <c r="H105" s="85"/>
      <c r="I105" s="85"/>
      <c r="J105" s="86"/>
      <c r="K105" s="62"/>
      <c r="L105" s="80"/>
      <c r="M105" s="13"/>
      <c r="N105" s="13"/>
      <c r="O105" s="89"/>
      <c r="P105" s="82"/>
      <c r="Q105" s="81"/>
      <c r="R105" s="83"/>
      <c r="S105" s="81"/>
      <c r="T105" s="83"/>
      <c r="U105" s="81"/>
      <c r="V105" s="83"/>
      <c r="W105" s="83"/>
      <c r="X105" s="83"/>
      <c r="Y105" s="83"/>
      <c r="Z105" s="81"/>
      <c r="AA105" s="81"/>
      <c r="AB105" s="81"/>
      <c r="AC105" s="81"/>
      <c r="AD105" s="81"/>
      <c r="AE105" s="83"/>
      <c r="AF105" s="81"/>
      <c r="AG105" s="81"/>
      <c r="AH105" s="81"/>
      <c r="AI105" s="81"/>
      <c r="AJ105" s="81"/>
      <c r="AK105" s="83"/>
      <c r="AL105" s="83"/>
      <c r="AM105" s="81"/>
      <c r="AN105" s="81"/>
    </row>
    <row r="106" spans="3:40" ht="58" customHeight="1" thickBot="1">
      <c r="C106" s="59"/>
      <c r="E106" s="8" t="s">
        <v>29</v>
      </c>
      <c r="F106" s="91" t="s">
        <v>123</v>
      </c>
      <c r="G106" s="85"/>
      <c r="H106" s="85"/>
      <c r="I106" s="85"/>
      <c r="J106" s="85"/>
      <c r="K106" s="85"/>
      <c r="L106" s="86"/>
      <c r="M106" s="20"/>
      <c r="N106" s="20"/>
      <c r="O106" s="89"/>
      <c r="P106" s="82"/>
      <c r="Q106" s="81"/>
      <c r="R106" s="83"/>
      <c r="S106" s="81"/>
      <c r="T106" s="83"/>
      <c r="U106" s="81"/>
      <c r="V106" s="83"/>
      <c r="W106" s="83"/>
      <c r="X106" s="83"/>
      <c r="Y106" s="83"/>
      <c r="Z106" s="81"/>
      <c r="AA106" s="81"/>
      <c r="AB106" s="81"/>
      <c r="AC106" s="81"/>
      <c r="AD106" s="81"/>
      <c r="AE106" s="83"/>
      <c r="AF106" s="81"/>
      <c r="AG106" s="81"/>
      <c r="AH106" s="81"/>
      <c r="AI106" s="81"/>
      <c r="AJ106" s="81"/>
      <c r="AK106" s="83"/>
      <c r="AL106" s="83"/>
      <c r="AM106" s="81"/>
      <c r="AN106" s="81"/>
    </row>
    <row r="107" spans="3:40" ht="16" thickBot="1">
      <c r="C107" s="59"/>
      <c r="E107" s="66" t="s">
        <v>17</v>
      </c>
      <c r="F107" s="67"/>
      <c r="G107" s="67"/>
      <c r="H107" s="68"/>
      <c r="I107" s="67" t="s">
        <v>3</v>
      </c>
      <c r="J107" s="67"/>
      <c r="K107" s="67"/>
      <c r="L107" s="68"/>
      <c r="M107" s="13"/>
      <c r="N107" s="13"/>
      <c r="O107" s="90"/>
      <c r="P107" s="10" t="s">
        <v>213</v>
      </c>
      <c r="Q107" s="10" t="s">
        <v>214</v>
      </c>
      <c r="R107" s="10" t="s">
        <v>213</v>
      </c>
      <c r="S107" s="10" t="s">
        <v>214</v>
      </c>
      <c r="T107" s="10" t="s">
        <v>213</v>
      </c>
      <c r="U107" s="10" t="s">
        <v>214</v>
      </c>
      <c r="V107" s="10" t="s">
        <v>213</v>
      </c>
      <c r="W107" s="10" t="s">
        <v>213</v>
      </c>
      <c r="X107" s="10" t="s">
        <v>213</v>
      </c>
      <c r="Y107" s="10" t="s">
        <v>213</v>
      </c>
      <c r="Z107" s="10" t="s">
        <v>214</v>
      </c>
      <c r="AA107" s="10" t="s">
        <v>214</v>
      </c>
      <c r="AB107" s="10" t="s">
        <v>214</v>
      </c>
      <c r="AC107" s="10" t="s">
        <v>214</v>
      </c>
      <c r="AD107" s="10" t="s">
        <v>214</v>
      </c>
      <c r="AE107" s="10" t="s">
        <v>213</v>
      </c>
      <c r="AF107" s="10" t="s">
        <v>214</v>
      </c>
      <c r="AG107" s="10" t="s">
        <v>214</v>
      </c>
      <c r="AH107" s="10" t="s">
        <v>214</v>
      </c>
      <c r="AI107" s="10" t="s">
        <v>214</v>
      </c>
      <c r="AJ107" s="10" t="s">
        <v>214</v>
      </c>
      <c r="AK107" s="10" t="s">
        <v>213</v>
      </c>
      <c r="AL107" s="10" t="s">
        <v>213</v>
      </c>
      <c r="AM107" s="10" t="s">
        <v>214</v>
      </c>
      <c r="AN107" s="10" t="s">
        <v>214</v>
      </c>
    </row>
    <row r="108" spans="3:40">
      <c r="C108" s="59"/>
      <c r="E108" s="69">
        <v>1</v>
      </c>
      <c r="F108" s="70"/>
      <c r="G108" s="73" t="s">
        <v>124</v>
      </c>
      <c r="H108" s="74"/>
      <c r="I108" s="69">
        <v>1</v>
      </c>
      <c r="J108" s="70"/>
      <c r="K108" s="73" t="s">
        <v>125</v>
      </c>
      <c r="L108" s="74"/>
      <c r="M108" s="14"/>
      <c r="N108" s="14"/>
      <c r="O108" s="10"/>
      <c r="P108" s="10" t="s">
        <v>266</v>
      </c>
      <c r="Q108" s="10"/>
      <c r="R108" s="10" t="s">
        <v>266</v>
      </c>
      <c r="S108" s="10" t="s">
        <v>222</v>
      </c>
      <c r="T108" s="10"/>
      <c r="U108" s="10" t="s">
        <v>222</v>
      </c>
      <c r="V108" s="10" t="s">
        <v>266</v>
      </c>
      <c r="W108" s="10" t="s">
        <v>220</v>
      </c>
      <c r="X108" s="10" t="s">
        <v>340</v>
      </c>
      <c r="Y108" s="10" t="s">
        <v>266</v>
      </c>
      <c r="Z108" s="10" t="s">
        <v>222</v>
      </c>
      <c r="AA108" s="10" t="s">
        <v>222</v>
      </c>
      <c r="AB108" s="10"/>
      <c r="AC108" s="10" t="s">
        <v>222</v>
      </c>
      <c r="AD108" s="10"/>
      <c r="AE108" s="10" t="s">
        <v>266</v>
      </c>
      <c r="AF108" s="10"/>
      <c r="AG108" s="10"/>
      <c r="AH108" s="10" t="s">
        <v>266</v>
      </c>
      <c r="AI108" s="10" t="s">
        <v>222</v>
      </c>
      <c r="AJ108" s="10"/>
      <c r="AK108" s="10"/>
      <c r="AL108" s="10" t="s">
        <v>266</v>
      </c>
      <c r="AM108" s="10"/>
      <c r="AN108" s="10" t="s">
        <v>221</v>
      </c>
    </row>
    <row r="109" spans="3:40">
      <c r="C109" s="59"/>
      <c r="E109" s="69">
        <v>2</v>
      </c>
      <c r="F109" s="70"/>
      <c r="G109" s="73" t="s">
        <v>129</v>
      </c>
      <c r="H109" s="74"/>
      <c r="I109" s="69">
        <v>2</v>
      </c>
      <c r="J109" s="70"/>
      <c r="K109" s="73" t="s">
        <v>132</v>
      </c>
      <c r="L109" s="74"/>
      <c r="M109" s="14"/>
      <c r="N109" s="14"/>
      <c r="O109" s="10"/>
      <c r="P109" s="10">
        <v>5</v>
      </c>
      <c r="Q109" s="10"/>
      <c r="R109" s="10">
        <v>5</v>
      </c>
      <c r="S109" s="10">
        <v>5</v>
      </c>
      <c r="T109" s="10"/>
      <c r="U109" s="10">
        <v>5</v>
      </c>
      <c r="V109" s="10" t="s">
        <v>222</v>
      </c>
      <c r="W109" s="10"/>
      <c r="X109" s="10">
        <v>3</v>
      </c>
      <c r="Y109" s="10">
        <v>5</v>
      </c>
      <c r="Z109" s="10">
        <v>5</v>
      </c>
      <c r="AA109" s="10">
        <v>5</v>
      </c>
      <c r="AB109" s="10"/>
      <c r="AC109" s="10">
        <v>5</v>
      </c>
      <c r="AD109" s="10"/>
      <c r="AE109" s="10">
        <v>5</v>
      </c>
      <c r="AF109" s="10"/>
      <c r="AG109" s="10"/>
      <c r="AH109" s="10">
        <v>5</v>
      </c>
      <c r="AI109" s="10">
        <v>5</v>
      </c>
      <c r="AJ109" s="10"/>
      <c r="AK109" s="10"/>
      <c r="AL109" s="10">
        <v>5</v>
      </c>
      <c r="AM109" s="10"/>
      <c r="AN109" s="10">
        <v>4</v>
      </c>
    </row>
    <row r="110" spans="3:40">
      <c r="C110" s="59"/>
      <c r="E110" s="69">
        <v>3</v>
      </c>
      <c r="F110" s="70"/>
      <c r="G110" s="73" t="s">
        <v>130</v>
      </c>
      <c r="H110" s="74"/>
      <c r="I110" s="69">
        <v>3</v>
      </c>
      <c r="J110" s="70"/>
      <c r="K110" s="73" t="s">
        <v>133</v>
      </c>
      <c r="L110" s="74"/>
      <c r="M110" s="14"/>
      <c r="N110" s="14"/>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row>
    <row r="111" spans="3:40">
      <c r="C111" s="59"/>
      <c r="E111" s="69">
        <v>4</v>
      </c>
      <c r="F111" s="70"/>
      <c r="G111" s="73" t="s">
        <v>131</v>
      </c>
      <c r="H111" s="74"/>
      <c r="I111" s="69">
        <v>4</v>
      </c>
      <c r="J111" s="70"/>
      <c r="K111" s="73" t="s">
        <v>135</v>
      </c>
      <c r="L111" s="74"/>
      <c r="M111" s="14"/>
      <c r="N111" s="14"/>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row>
    <row r="112" spans="3:40" ht="16" thickBot="1">
      <c r="C112" s="59"/>
      <c r="E112" s="62">
        <v>5</v>
      </c>
      <c r="F112" s="63"/>
      <c r="G112" s="64" t="s">
        <v>128</v>
      </c>
      <c r="H112" s="65"/>
      <c r="I112" s="62">
        <v>5</v>
      </c>
      <c r="J112" s="63"/>
      <c r="K112" s="64" t="s">
        <v>136</v>
      </c>
      <c r="L112" s="65"/>
      <c r="M112" s="14"/>
      <c r="N112" s="14"/>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row>
    <row r="113" spans="3:40" ht="16" thickBot="1">
      <c r="C113" s="59"/>
    </row>
    <row r="114" spans="3:40" ht="16" customHeight="1" thickBot="1">
      <c r="C114" s="59"/>
      <c r="E114" s="95" t="s">
        <v>137</v>
      </c>
      <c r="F114" s="96"/>
      <c r="G114" s="96"/>
      <c r="H114" s="96"/>
      <c r="I114" s="96"/>
      <c r="J114" s="97"/>
      <c r="K114" s="78"/>
      <c r="L114" s="79"/>
      <c r="M114" s="13"/>
      <c r="N114" s="13"/>
      <c r="O114" s="88" t="s">
        <v>212</v>
      </c>
      <c r="P114" s="82" t="s">
        <v>30</v>
      </c>
      <c r="Q114" s="81" t="s">
        <v>31</v>
      </c>
      <c r="R114" s="83" t="s">
        <v>32</v>
      </c>
      <c r="S114" s="81" t="s">
        <v>33</v>
      </c>
      <c r="T114" s="83" t="s">
        <v>34</v>
      </c>
      <c r="U114" s="81" t="s">
        <v>35</v>
      </c>
      <c r="V114" s="83" t="s">
        <v>36</v>
      </c>
      <c r="W114" s="83" t="s">
        <v>37</v>
      </c>
      <c r="X114" s="83" t="s">
        <v>38</v>
      </c>
      <c r="Y114" s="83" t="s">
        <v>39</v>
      </c>
      <c r="Z114" s="81" t="s">
        <v>40</v>
      </c>
      <c r="AA114" s="81" t="s">
        <v>50</v>
      </c>
      <c r="AB114" s="81" t="s">
        <v>41</v>
      </c>
      <c r="AC114" s="81" t="s">
        <v>42</v>
      </c>
      <c r="AD114" s="81" t="s">
        <v>43</v>
      </c>
      <c r="AE114" s="83" t="s">
        <v>51</v>
      </c>
      <c r="AF114" s="81" t="s">
        <v>44</v>
      </c>
      <c r="AG114" s="81" t="s">
        <v>45</v>
      </c>
      <c r="AH114" s="81" t="s">
        <v>46</v>
      </c>
      <c r="AI114" s="81" t="s">
        <v>47</v>
      </c>
      <c r="AJ114" s="81" t="s">
        <v>48</v>
      </c>
      <c r="AK114" s="83" t="s">
        <v>49</v>
      </c>
      <c r="AL114" s="83" t="s">
        <v>52</v>
      </c>
      <c r="AM114" s="81" t="s">
        <v>53</v>
      </c>
      <c r="AN114" s="81" t="s">
        <v>54</v>
      </c>
    </row>
    <row r="115" spans="3:40" ht="49" customHeight="1" thickBot="1">
      <c r="C115" s="59"/>
      <c r="E115" s="7" t="s">
        <v>28</v>
      </c>
      <c r="F115" s="84" t="s">
        <v>138</v>
      </c>
      <c r="G115" s="85"/>
      <c r="H115" s="85"/>
      <c r="I115" s="85"/>
      <c r="J115" s="86"/>
      <c r="K115" s="62"/>
      <c r="L115" s="80"/>
      <c r="M115" s="13"/>
      <c r="N115" s="13"/>
      <c r="O115" s="89"/>
      <c r="P115" s="82"/>
      <c r="Q115" s="81"/>
      <c r="R115" s="83"/>
      <c r="S115" s="81"/>
      <c r="T115" s="83"/>
      <c r="U115" s="81"/>
      <c r="V115" s="83"/>
      <c r="W115" s="83"/>
      <c r="X115" s="83"/>
      <c r="Y115" s="83"/>
      <c r="Z115" s="81"/>
      <c r="AA115" s="81"/>
      <c r="AB115" s="81"/>
      <c r="AC115" s="81"/>
      <c r="AD115" s="81"/>
      <c r="AE115" s="83"/>
      <c r="AF115" s="81"/>
      <c r="AG115" s="81"/>
      <c r="AH115" s="81"/>
      <c r="AI115" s="81"/>
      <c r="AJ115" s="81"/>
      <c r="AK115" s="83"/>
      <c r="AL115" s="83"/>
      <c r="AM115" s="81"/>
      <c r="AN115" s="81"/>
    </row>
    <row r="116" spans="3:40" ht="75" customHeight="1" thickBot="1">
      <c r="C116" s="59"/>
      <c r="E116" s="8" t="s">
        <v>29</v>
      </c>
      <c r="F116" s="91" t="s">
        <v>139</v>
      </c>
      <c r="G116" s="85"/>
      <c r="H116" s="85"/>
      <c r="I116" s="85"/>
      <c r="J116" s="85"/>
      <c r="K116" s="85"/>
      <c r="L116" s="86"/>
      <c r="M116" s="20"/>
      <c r="N116" s="20"/>
      <c r="O116" s="89"/>
      <c r="P116" s="82"/>
      <c r="Q116" s="81"/>
      <c r="R116" s="83"/>
      <c r="S116" s="81"/>
      <c r="T116" s="83"/>
      <c r="U116" s="81"/>
      <c r="V116" s="83"/>
      <c r="W116" s="83"/>
      <c r="X116" s="83"/>
      <c r="Y116" s="83"/>
      <c r="Z116" s="81"/>
      <c r="AA116" s="81"/>
      <c r="AB116" s="81"/>
      <c r="AC116" s="81"/>
      <c r="AD116" s="81"/>
      <c r="AE116" s="83"/>
      <c r="AF116" s="81"/>
      <c r="AG116" s="81"/>
      <c r="AH116" s="81"/>
      <c r="AI116" s="81"/>
      <c r="AJ116" s="81"/>
      <c r="AK116" s="83"/>
      <c r="AL116" s="83"/>
      <c r="AM116" s="81"/>
      <c r="AN116" s="81"/>
    </row>
    <row r="117" spans="3:40" ht="16" thickBot="1">
      <c r="C117" s="59"/>
      <c r="E117" s="66" t="s">
        <v>17</v>
      </c>
      <c r="F117" s="67"/>
      <c r="G117" s="67"/>
      <c r="H117" s="68"/>
      <c r="I117" s="67" t="s">
        <v>3</v>
      </c>
      <c r="J117" s="67"/>
      <c r="K117" s="67"/>
      <c r="L117" s="68"/>
      <c r="M117" s="13"/>
      <c r="N117" s="13"/>
      <c r="O117" s="90"/>
      <c r="P117" s="10" t="s">
        <v>213</v>
      </c>
      <c r="Q117" s="10" t="s">
        <v>214</v>
      </c>
      <c r="R117" s="10" t="s">
        <v>213</v>
      </c>
      <c r="S117" s="10" t="s">
        <v>214</v>
      </c>
      <c r="T117" s="10" t="s">
        <v>213</v>
      </c>
      <c r="U117" s="10" t="s">
        <v>214</v>
      </c>
      <c r="V117" s="10" t="s">
        <v>213</v>
      </c>
      <c r="W117" s="10" t="s">
        <v>213</v>
      </c>
      <c r="X117" s="10" t="s">
        <v>213</v>
      </c>
      <c r="Y117" s="10" t="s">
        <v>213</v>
      </c>
      <c r="Z117" s="10" t="s">
        <v>214</v>
      </c>
      <c r="AA117" s="10" t="s">
        <v>214</v>
      </c>
      <c r="AB117" s="10" t="s">
        <v>214</v>
      </c>
      <c r="AC117" s="10" t="s">
        <v>214</v>
      </c>
      <c r="AD117" s="10" t="s">
        <v>214</v>
      </c>
      <c r="AE117" s="10" t="s">
        <v>213</v>
      </c>
      <c r="AF117" s="10" t="s">
        <v>214</v>
      </c>
      <c r="AG117" s="10" t="s">
        <v>214</v>
      </c>
      <c r="AH117" s="10" t="s">
        <v>214</v>
      </c>
      <c r="AI117" s="10" t="s">
        <v>214</v>
      </c>
      <c r="AJ117" s="10" t="s">
        <v>214</v>
      </c>
      <c r="AK117" s="10" t="s">
        <v>213</v>
      </c>
      <c r="AL117" s="10" t="s">
        <v>213</v>
      </c>
      <c r="AM117" s="10" t="s">
        <v>214</v>
      </c>
      <c r="AN117" s="10" t="s">
        <v>214</v>
      </c>
    </row>
    <row r="118" spans="3:40">
      <c r="C118" s="59"/>
      <c r="E118" s="69">
        <v>1</v>
      </c>
      <c r="F118" s="70"/>
      <c r="G118" s="73" t="s">
        <v>140</v>
      </c>
      <c r="H118" s="74"/>
      <c r="I118" s="69">
        <v>1</v>
      </c>
      <c r="J118" s="70"/>
      <c r="K118" s="73" t="s">
        <v>125</v>
      </c>
      <c r="L118" s="74"/>
      <c r="M118" s="14"/>
      <c r="N118" s="14"/>
      <c r="O118" s="10"/>
      <c r="P118" s="10" t="s">
        <v>268</v>
      </c>
      <c r="Q118" s="10"/>
      <c r="R118" s="10" t="s">
        <v>272</v>
      </c>
      <c r="S118" s="10" t="s">
        <v>361</v>
      </c>
      <c r="T118" s="10"/>
      <c r="U118" s="10" t="s">
        <v>360</v>
      </c>
      <c r="V118" s="10" t="s">
        <v>366</v>
      </c>
      <c r="W118" s="10" t="s">
        <v>391</v>
      </c>
      <c r="X118" s="10" t="s">
        <v>345</v>
      </c>
      <c r="Y118" s="10" t="s">
        <v>291</v>
      </c>
      <c r="Z118" s="10" t="s">
        <v>339</v>
      </c>
      <c r="AA118" s="10" t="s">
        <v>341</v>
      </c>
      <c r="AB118" s="10"/>
      <c r="AC118" s="10" t="s">
        <v>292</v>
      </c>
      <c r="AD118" s="10"/>
      <c r="AE118" s="10" t="s">
        <v>390</v>
      </c>
      <c r="AF118" s="10"/>
      <c r="AG118" s="10"/>
      <c r="AH118" s="10" t="s">
        <v>293</v>
      </c>
      <c r="AI118" s="10" t="s">
        <v>367</v>
      </c>
      <c r="AJ118" s="10"/>
      <c r="AK118" s="10"/>
      <c r="AL118" s="10" t="s">
        <v>346</v>
      </c>
      <c r="AM118" s="10"/>
      <c r="AN118" s="10" t="s">
        <v>223</v>
      </c>
    </row>
    <row r="119" spans="3:40">
      <c r="C119" s="59"/>
      <c r="E119" s="69">
        <v>2</v>
      </c>
      <c r="F119" s="70"/>
      <c r="G119" s="73" t="s">
        <v>141</v>
      </c>
      <c r="H119" s="74"/>
      <c r="I119" s="69">
        <v>2</v>
      </c>
      <c r="J119" s="70"/>
      <c r="K119" s="73" t="s">
        <v>145</v>
      </c>
      <c r="L119" s="74"/>
      <c r="M119" s="14"/>
      <c r="N119" s="14"/>
      <c r="O119" s="10"/>
      <c r="P119" s="10">
        <v>5</v>
      </c>
      <c r="Q119" s="10"/>
      <c r="R119" s="10">
        <v>2</v>
      </c>
      <c r="S119" s="10">
        <v>3</v>
      </c>
      <c r="T119" s="10"/>
      <c r="U119" s="10">
        <v>4</v>
      </c>
      <c r="V119" s="10">
        <v>1</v>
      </c>
      <c r="W119" s="10"/>
      <c r="X119" s="10">
        <v>2</v>
      </c>
      <c r="Y119" s="10">
        <v>2</v>
      </c>
      <c r="Z119" s="10">
        <v>2</v>
      </c>
      <c r="AA119" s="10">
        <v>2</v>
      </c>
      <c r="AB119" s="10"/>
      <c r="AC119" s="10">
        <v>2</v>
      </c>
      <c r="AD119" s="10"/>
      <c r="AE119" s="10">
        <v>2</v>
      </c>
      <c r="AF119" s="10"/>
      <c r="AG119" s="10"/>
      <c r="AH119" s="10">
        <v>4</v>
      </c>
      <c r="AI119" s="10">
        <v>2</v>
      </c>
      <c r="AJ119" s="10"/>
      <c r="AK119" s="10"/>
      <c r="AL119" s="10">
        <v>2</v>
      </c>
      <c r="AM119" s="10"/>
      <c r="AN119" s="10">
        <v>2</v>
      </c>
    </row>
    <row r="120" spans="3:40">
      <c r="C120" s="59"/>
      <c r="E120" s="69">
        <v>3</v>
      </c>
      <c r="F120" s="70"/>
      <c r="G120" s="73" t="s">
        <v>142</v>
      </c>
      <c r="H120" s="74"/>
      <c r="I120" s="69">
        <v>3</v>
      </c>
      <c r="J120" s="70"/>
      <c r="K120" s="73" t="s">
        <v>134</v>
      </c>
      <c r="L120" s="74"/>
      <c r="M120" s="14"/>
      <c r="N120" s="14"/>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row>
    <row r="121" spans="3:40">
      <c r="C121" s="59"/>
      <c r="E121" s="69">
        <v>4</v>
      </c>
      <c r="F121" s="70"/>
      <c r="G121" s="73" t="s">
        <v>143</v>
      </c>
      <c r="H121" s="74"/>
      <c r="I121" s="69">
        <v>4</v>
      </c>
      <c r="J121" s="70"/>
      <c r="K121" s="73" t="s">
        <v>146</v>
      </c>
      <c r="L121" s="74"/>
      <c r="M121" s="14"/>
      <c r="N121" s="14"/>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row>
    <row r="122" spans="3:40" ht="16" thickBot="1">
      <c r="C122" s="59"/>
      <c r="E122" s="62">
        <v>5</v>
      </c>
      <c r="F122" s="63"/>
      <c r="G122" s="64" t="s">
        <v>144</v>
      </c>
      <c r="H122" s="65"/>
      <c r="I122" s="62">
        <v>5</v>
      </c>
      <c r="J122" s="63"/>
      <c r="K122" s="64" t="s">
        <v>147</v>
      </c>
      <c r="L122" s="65"/>
      <c r="M122" s="14"/>
      <c r="N122" s="14"/>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row>
    <row r="123" spans="3:40">
      <c r="C123" s="59"/>
      <c r="E123" s="37"/>
      <c r="F123" s="37"/>
      <c r="G123" s="38"/>
      <c r="H123" s="38"/>
      <c r="I123" s="37"/>
      <c r="J123" s="37"/>
      <c r="K123" s="38"/>
      <c r="L123" s="38"/>
      <c r="M123" s="38"/>
      <c r="N123" s="38"/>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row>
    <row r="124" spans="3:40">
      <c r="C124" s="59"/>
      <c r="E124" s="37"/>
      <c r="F124" s="37"/>
      <c r="G124" s="38"/>
      <c r="H124" s="38"/>
      <c r="I124" s="37"/>
      <c r="J124" s="37"/>
      <c r="K124" s="38"/>
      <c r="L124" s="38"/>
      <c r="M124" s="38"/>
      <c r="N124" s="37"/>
      <c r="O124" s="2"/>
      <c r="P124" s="40" t="s">
        <v>296</v>
      </c>
      <c r="Q124" s="41" t="s">
        <v>297</v>
      </c>
      <c r="R124" s="40" t="s">
        <v>298</v>
      </c>
      <c r="S124" s="41" t="s">
        <v>299</v>
      </c>
      <c r="T124" s="40" t="s">
        <v>300</v>
      </c>
      <c r="U124" s="41" t="s">
        <v>301</v>
      </c>
      <c r="V124" s="40" t="s">
        <v>302</v>
      </c>
      <c r="W124" s="40" t="s">
        <v>303</v>
      </c>
      <c r="X124" s="40" t="s">
        <v>304</v>
      </c>
      <c r="Y124" s="40" t="s">
        <v>305</v>
      </c>
      <c r="Z124" s="41" t="s">
        <v>306</v>
      </c>
      <c r="AA124" s="41" t="s">
        <v>307</v>
      </c>
      <c r="AB124" s="41" t="s">
        <v>308</v>
      </c>
      <c r="AC124" s="41" t="s">
        <v>309</v>
      </c>
      <c r="AD124" s="41" t="s">
        <v>309</v>
      </c>
      <c r="AE124" s="40" t="s">
        <v>310</v>
      </c>
      <c r="AF124" s="41" t="s">
        <v>311</v>
      </c>
      <c r="AG124" s="41" t="s">
        <v>312</v>
      </c>
      <c r="AH124" s="41" t="s">
        <v>313</v>
      </c>
      <c r="AI124" s="41" t="s">
        <v>314</v>
      </c>
      <c r="AJ124" s="41" t="s">
        <v>315</v>
      </c>
      <c r="AK124" s="40" t="s">
        <v>316</v>
      </c>
      <c r="AL124" s="40" t="s">
        <v>317</v>
      </c>
      <c r="AM124" s="41" t="s">
        <v>318</v>
      </c>
      <c r="AN124" s="41" t="s">
        <v>297</v>
      </c>
    </row>
    <row r="125" spans="3:40">
      <c r="C125" s="59"/>
      <c r="E125" s="37"/>
      <c r="F125" s="37"/>
      <c r="G125" s="38"/>
      <c r="H125" s="38"/>
      <c r="I125" s="37"/>
      <c r="J125" s="37"/>
      <c r="K125" s="38"/>
      <c r="L125" s="38"/>
      <c r="M125" s="38"/>
      <c r="N125" s="43" t="s">
        <v>326</v>
      </c>
      <c r="O125" s="10"/>
      <c r="P125" s="42">
        <f>IF(P79=0,"",P79)</f>
        <v>5</v>
      </c>
      <c r="Q125" s="42" t="str">
        <f t="shared" ref="Q125:AN125" si="11">IF(Q79=0,"",Q79)</f>
        <v/>
      </c>
      <c r="R125" s="42" t="str">
        <f t="shared" si="11"/>
        <v/>
      </c>
      <c r="S125" s="42" t="str">
        <f t="shared" si="11"/>
        <v/>
      </c>
      <c r="T125" s="42" t="str">
        <f t="shared" si="11"/>
        <v/>
      </c>
      <c r="U125" s="42" t="str">
        <f t="shared" si="11"/>
        <v/>
      </c>
      <c r="V125" s="42" t="str">
        <f t="shared" si="11"/>
        <v/>
      </c>
      <c r="W125" s="42">
        <f t="shared" si="11"/>
        <v>4</v>
      </c>
      <c r="X125" s="42" t="str">
        <f t="shared" si="11"/>
        <v/>
      </c>
      <c r="Y125" s="42" t="str">
        <f t="shared" si="11"/>
        <v/>
      </c>
      <c r="Z125" s="42" t="str">
        <f t="shared" si="11"/>
        <v/>
      </c>
      <c r="AA125" s="42" t="str">
        <f t="shared" si="11"/>
        <v/>
      </c>
      <c r="AB125" s="42" t="str">
        <f t="shared" si="11"/>
        <v/>
      </c>
      <c r="AC125" s="42">
        <f t="shared" si="11"/>
        <v>4</v>
      </c>
      <c r="AD125" s="42" t="str">
        <f t="shared" si="11"/>
        <v/>
      </c>
      <c r="AE125" s="42" t="str">
        <f t="shared" si="11"/>
        <v/>
      </c>
      <c r="AF125" s="42" t="str">
        <f t="shared" si="11"/>
        <v/>
      </c>
      <c r="AG125" s="42" t="str">
        <f t="shared" si="11"/>
        <v/>
      </c>
      <c r="AH125" s="42" t="str">
        <f t="shared" si="11"/>
        <v/>
      </c>
      <c r="AI125" s="42" t="str">
        <f t="shared" si="11"/>
        <v/>
      </c>
      <c r="AJ125" s="42" t="str">
        <f t="shared" si="11"/>
        <v/>
      </c>
      <c r="AK125" s="42" t="str">
        <f t="shared" si="11"/>
        <v/>
      </c>
      <c r="AL125" s="42" t="str">
        <f t="shared" si="11"/>
        <v/>
      </c>
      <c r="AM125" s="42" t="str">
        <f t="shared" si="11"/>
        <v/>
      </c>
      <c r="AN125" s="42">
        <f t="shared" si="11"/>
        <v>5</v>
      </c>
    </row>
    <row r="126" spans="3:40">
      <c r="C126" s="59"/>
      <c r="E126" s="37"/>
      <c r="F126" s="37"/>
      <c r="G126" s="38"/>
      <c r="H126" s="38"/>
      <c r="I126" s="37"/>
      <c r="J126" s="37"/>
      <c r="K126" s="38"/>
      <c r="L126" s="38"/>
      <c r="M126" s="38"/>
      <c r="N126" s="43" t="s">
        <v>327</v>
      </c>
      <c r="O126" s="10"/>
      <c r="P126" s="42" t="str">
        <f>IF(P89=0,"",P89)</f>
        <v/>
      </c>
      <c r="Q126" s="42" t="str">
        <f t="shared" ref="Q126:AN126" si="12">IF(Q89=0,"",Q89)</f>
        <v/>
      </c>
      <c r="R126" s="42" t="str">
        <f t="shared" si="12"/>
        <v/>
      </c>
      <c r="S126" s="42" t="str">
        <f t="shared" si="12"/>
        <v/>
      </c>
      <c r="T126" s="42" t="str">
        <f t="shared" si="12"/>
        <v/>
      </c>
      <c r="U126" s="42" t="str">
        <f t="shared" si="12"/>
        <v/>
      </c>
      <c r="V126" s="42" t="str">
        <f t="shared" si="12"/>
        <v/>
      </c>
      <c r="W126" s="42" t="str">
        <f t="shared" si="12"/>
        <v/>
      </c>
      <c r="X126" s="42" t="str">
        <f t="shared" si="12"/>
        <v/>
      </c>
      <c r="Y126" s="42" t="str">
        <f t="shared" si="12"/>
        <v/>
      </c>
      <c r="Z126" s="42" t="str">
        <f t="shared" si="12"/>
        <v/>
      </c>
      <c r="AA126" s="42" t="str">
        <f t="shared" si="12"/>
        <v/>
      </c>
      <c r="AB126" s="42" t="str">
        <f t="shared" si="12"/>
        <v/>
      </c>
      <c r="AC126" s="42" t="str">
        <f t="shared" si="12"/>
        <v/>
      </c>
      <c r="AD126" s="42" t="str">
        <f t="shared" si="12"/>
        <v/>
      </c>
      <c r="AE126" s="42" t="str">
        <f t="shared" si="12"/>
        <v/>
      </c>
      <c r="AF126" s="42" t="str">
        <f t="shared" si="12"/>
        <v/>
      </c>
      <c r="AG126" s="42" t="str">
        <f t="shared" si="12"/>
        <v/>
      </c>
      <c r="AH126" s="42" t="str">
        <f t="shared" si="12"/>
        <v/>
      </c>
      <c r="AI126" s="42" t="str">
        <f t="shared" si="12"/>
        <v/>
      </c>
      <c r="AJ126" s="42" t="str">
        <f t="shared" si="12"/>
        <v/>
      </c>
      <c r="AK126" s="42" t="str">
        <f t="shared" si="12"/>
        <v/>
      </c>
      <c r="AL126" s="42" t="str">
        <f t="shared" si="12"/>
        <v/>
      </c>
      <c r="AM126" s="42" t="str">
        <f t="shared" si="12"/>
        <v/>
      </c>
      <c r="AN126" s="42" t="str">
        <f t="shared" si="12"/>
        <v/>
      </c>
    </row>
    <row r="127" spans="3:40">
      <c r="C127" s="59"/>
      <c r="E127" s="37"/>
      <c r="F127" s="37"/>
      <c r="G127" s="38"/>
      <c r="H127" s="38"/>
      <c r="I127" s="37"/>
      <c r="J127" s="37"/>
      <c r="K127" s="38"/>
      <c r="L127" s="38"/>
      <c r="M127" s="38"/>
      <c r="N127" s="51" t="s">
        <v>328</v>
      </c>
      <c r="O127" s="10"/>
      <c r="P127" s="42">
        <f>IF(P99=0,"",P99)</f>
        <v>5</v>
      </c>
      <c r="Q127" s="42" t="str">
        <f t="shared" ref="Q127:AN127" si="13">IF(Q99=0,"",Q99)</f>
        <v/>
      </c>
      <c r="R127" s="42">
        <f t="shared" si="13"/>
        <v>5</v>
      </c>
      <c r="S127" s="42">
        <f t="shared" si="13"/>
        <v>5</v>
      </c>
      <c r="T127" s="42" t="str">
        <f t="shared" si="13"/>
        <v/>
      </c>
      <c r="U127" s="42">
        <f t="shared" si="13"/>
        <v>5</v>
      </c>
      <c r="V127" s="42">
        <f t="shared" si="13"/>
        <v>5</v>
      </c>
      <c r="W127" s="42" t="str">
        <f t="shared" si="13"/>
        <v/>
      </c>
      <c r="X127" s="42">
        <f t="shared" si="13"/>
        <v>5</v>
      </c>
      <c r="Y127" s="42">
        <f t="shared" si="13"/>
        <v>5</v>
      </c>
      <c r="Z127" s="42">
        <f t="shared" si="13"/>
        <v>5</v>
      </c>
      <c r="AA127" s="42">
        <f t="shared" si="13"/>
        <v>5</v>
      </c>
      <c r="AB127" s="42" t="str">
        <f t="shared" si="13"/>
        <v/>
      </c>
      <c r="AC127" s="42">
        <f t="shared" si="13"/>
        <v>5</v>
      </c>
      <c r="AD127" s="42" t="str">
        <f t="shared" si="13"/>
        <v/>
      </c>
      <c r="AE127" s="42">
        <f t="shared" si="13"/>
        <v>5</v>
      </c>
      <c r="AF127" s="42" t="str">
        <f t="shared" si="13"/>
        <v/>
      </c>
      <c r="AG127" s="42" t="str">
        <f t="shared" si="13"/>
        <v/>
      </c>
      <c r="AH127" s="42">
        <f t="shared" si="13"/>
        <v>5</v>
      </c>
      <c r="AI127" s="42">
        <f t="shared" si="13"/>
        <v>5</v>
      </c>
      <c r="AJ127" s="42" t="str">
        <f t="shared" si="13"/>
        <v/>
      </c>
      <c r="AK127" s="42" t="str">
        <f t="shared" si="13"/>
        <v/>
      </c>
      <c r="AL127" s="42">
        <f t="shared" si="13"/>
        <v>5</v>
      </c>
      <c r="AM127" s="42" t="str">
        <f t="shared" si="13"/>
        <v/>
      </c>
      <c r="AN127" s="42">
        <f t="shared" si="13"/>
        <v>3</v>
      </c>
    </row>
    <row r="128" spans="3:40">
      <c r="C128" s="59"/>
      <c r="E128" s="37"/>
      <c r="F128" s="37"/>
      <c r="G128" s="38"/>
      <c r="H128" s="38"/>
      <c r="I128" s="37"/>
      <c r="J128" s="37"/>
      <c r="K128" s="38"/>
      <c r="L128" s="38"/>
      <c r="M128" s="38"/>
      <c r="N128" s="43" t="s">
        <v>329</v>
      </c>
      <c r="O128" s="10"/>
      <c r="P128" s="42">
        <f>IF(P109=0,"",P109)</f>
        <v>5</v>
      </c>
      <c r="Q128" s="42" t="str">
        <f t="shared" ref="Q128:AN128" si="14">IF(Q109=0,"",Q109)</f>
        <v/>
      </c>
      <c r="R128" s="42">
        <f t="shared" si="14"/>
        <v>5</v>
      </c>
      <c r="S128" s="42">
        <f t="shared" si="14"/>
        <v>5</v>
      </c>
      <c r="T128" s="42" t="str">
        <f t="shared" si="14"/>
        <v/>
      </c>
      <c r="U128" s="42">
        <f t="shared" si="14"/>
        <v>5</v>
      </c>
      <c r="V128" s="42" t="str">
        <f t="shared" si="14"/>
        <v>5'</v>
      </c>
      <c r="W128" s="42" t="str">
        <f t="shared" si="14"/>
        <v/>
      </c>
      <c r="X128" s="42">
        <f t="shared" si="14"/>
        <v>3</v>
      </c>
      <c r="Y128" s="42">
        <f t="shared" si="14"/>
        <v>5</v>
      </c>
      <c r="Z128" s="42">
        <f t="shared" si="14"/>
        <v>5</v>
      </c>
      <c r="AA128" s="42">
        <f t="shared" si="14"/>
        <v>5</v>
      </c>
      <c r="AB128" s="42" t="str">
        <f t="shared" si="14"/>
        <v/>
      </c>
      <c r="AC128" s="42">
        <f t="shared" si="14"/>
        <v>5</v>
      </c>
      <c r="AD128" s="42" t="str">
        <f t="shared" si="14"/>
        <v/>
      </c>
      <c r="AE128" s="42">
        <f t="shared" si="14"/>
        <v>5</v>
      </c>
      <c r="AF128" s="42" t="str">
        <f t="shared" si="14"/>
        <v/>
      </c>
      <c r="AG128" s="42" t="str">
        <f t="shared" si="14"/>
        <v/>
      </c>
      <c r="AH128" s="42">
        <f t="shared" si="14"/>
        <v>5</v>
      </c>
      <c r="AI128" s="42">
        <f t="shared" si="14"/>
        <v>5</v>
      </c>
      <c r="AJ128" s="42" t="str">
        <f t="shared" si="14"/>
        <v/>
      </c>
      <c r="AK128" s="42" t="str">
        <f t="shared" si="14"/>
        <v/>
      </c>
      <c r="AL128" s="42">
        <f t="shared" si="14"/>
        <v>5</v>
      </c>
      <c r="AM128" s="42" t="str">
        <f t="shared" si="14"/>
        <v/>
      </c>
      <c r="AN128" s="42">
        <f t="shared" si="14"/>
        <v>4</v>
      </c>
    </row>
    <row r="129" spans="3:41">
      <c r="C129" s="59"/>
      <c r="E129" s="37"/>
      <c r="F129" s="37"/>
      <c r="G129" s="38"/>
      <c r="H129" s="38"/>
      <c r="I129" s="37"/>
      <c r="J129" s="37"/>
      <c r="K129" s="38"/>
      <c r="L129" s="38"/>
      <c r="M129" s="38"/>
      <c r="N129" s="43" t="s">
        <v>330</v>
      </c>
      <c r="O129" s="10"/>
      <c r="P129" s="42">
        <f>IF(P119=0,"",P119)</f>
        <v>5</v>
      </c>
      <c r="Q129" s="42" t="str">
        <f t="shared" ref="Q129:AN129" si="15">IF(Q119=0,"",Q119)</f>
        <v/>
      </c>
      <c r="R129" s="42">
        <f t="shared" si="15"/>
        <v>2</v>
      </c>
      <c r="S129" s="42">
        <f t="shared" si="15"/>
        <v>3</v>
      </c>
      <c r="T129" s="42" t="str">
        <f t="shared" si="15"/>
        <v/>
      </c>
      <c r="U129" s="42">
        <f t="shared" si="15"/>
        <v>4</v>
      </c>
      <c r="V129" s="42">
        <f t="shared" si="15"/>
        <v>1</v>
      </c>
      <c r="W129" s="42" t="str">
        <f t="shared" si="15"/>
        <v/>
      </c>
      <c r="X129" s="42">
        <f t="shared" si="15"/>
        <v>2</v>
      </c>
      <c r="Y129" s="42">
        <f t="shared" si="15"/>
        <v>2</v>
      </c>
      <c r="Z129" s="42">
        <f t="shared" si="15"/>
        <v>2</v>
      </c>
      <c r="AA129" s="42">
        <f t="shared" si="15"/>
        <v>2</v>
      </c>
      <c r="AB129" s="42" t="str">
        <f t="shared" si="15"/>
        <v/>
      </c>
      <c r="AC129" s="42">
        <f t="shared" si="15"/>
        <v>2</v>
      </c>
      <c r="AD129" s="42" t="str">
        <f t="shared" si="15"/>
        <v/>
      </c>
      <c r="AE129" s="42">
        <f t="shared" si="15"/>
        <v>2</v>
      </c>
      <c r="AF129" s="42" t="str">
        <f t="shared" si="15"/>
        <v/>
      </c>
      <c r="AG129" s="42" t="str">
        <f t="shared" si="15"/>
        <v/>
      </c>
      <c r="AH129" s="42">
        <f t="shared" si="15"/>
        <v>4</v>
      </c>
      <c r="AI129" s="42">
        <f t="shared" si="15"/>
        <v>2</v>
      </c>
      <c r="AJ129" s="42" t="str">
        <f t="shared" si="15"/>
        <v/>
      </c>
      <c r="AK129" s="42" t="str">
        <f t="shared" si="15"/>
        <v/>
      </c>
      <c r="AL129" s="42">
        <f t="shared" si="15"/>
        <v>2</v>
      </c>
      <c r="AM129" s="42" t="str">
        <f t="shared" si="15"/>
        <v/>
      </c>
      <c r="AN129" s="42">
        <f t="shared" si="15"/>
        <v>2</v>
      </c>
    </row>
    <row r="130" spans="3:41">
      <c r="C130" s="59"/>
      <c r="E130" s="13"/>
      <c r="F130" s="13"/>
      <c r="G130" s="14"/>
      <c r="H130" s="14"/>
      <c r="I130" s="13"/>
      <c r="J130" s="13"/>
      <c r="K130" s="14"/>
      <c r="L130" s="14"/>
      <c r="M130" s="14"/>
      <c r="N130" s="14"/>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row>
    <row r="131" spans="3:41">
      <c r="C131" s="59"/>
      <c r="E131" s="17"/>
      <c r="F131" s="17"/>
      <c r="G131" s="18"/>
      <c r="H131" s="18"/>
      <c r="I131" s="17"/>
      <c r="J131" s="17"/>
      <c r="K131" s="18"/>
      <c r="L131" s="18"/>
      <c r="M131" s="18"/>
      <c r="N131" s="18"/>
      <c r="O131" s="30" t="s">
        <v>230</v>
      </c>
      <c r="P131" s="32">
        <f t="shared" ref="P131:AA131" si="16">SUM(P$79,P$89,P$99,P$109,P$119)</f>
        <v>20</v>
      </c>
      <c r="Q131" s="31">
        <f t="shared" si="16"/>
        <v>0</v>
      </c>
      <c r="R131" s="31">
        <f t="shared" si="16"/>
        <v>12</v>
      </c>
      <c r="S131" s="31">
        <f t="shared" si="16"/>
        <v>13</v>
      </c>
      <c r="T131" s="31">
        <f t="shared" si="16"/>
        <v>0</v>
      </c>
      <c r="U131" s="31">
        <f t="shared" si="16"/>
        <v>14</v>
      </c>
      <c r="V131" s="31">
        <f t="shared" si="16"/>
        <v>6</v>
      </c>
      <c r="W131" s="32">
        <f t="shared" si="16"/>
        <v>4</v>
      </c>
      <c r="X131" s="31">
        <f t="shared" si="16"/>
        <v>10</v>
      </c>
      <c r="Y131" s="31">
        <f t="shared" si="16"/>
        <v>12</v>
      </c>
      <c r="Z131" s="31">
        <f t="shared" si="16"/>
        <v>12</v>
      </c>
      <c r="AA131" s="31">
        <f t="shared" si="16"/>
        <v>12</v>
      </c>
      <c r="AB131" s="31">
        <f t="shared" ref="AB131:AN131" si="17">SUM(AB$79,AB$89,AB$99,AB$109,AB$119)</f>
        <v>0</v>
      </c>
      <c r="AC131" s="31">
        <f t="shared" si="17"/>
        <v>16</v>
      </c>
      <c r="AD131" s="31">
        <f t="shared" si="17"/>
        <v>0</v>
      </c>
      <c r="AE131" s="31">
        <f t="shared" si="17"/>
        <v>12</v>
      </c>
      <c r="AF131" s="31">
        <f t="shared" si="17"/>
        <v>0</v>
      </c>
      <c r="AG131" s="31">
        <f t="shared" si="17"/>
        <v>0</v>
      </c>
      <c r="AH131" s="31">
        <f t="shared" si="17"/>
        <v>14</v>
      </c>
      <c r="AI131" s="31">
        <f t="shared" si="17"/>
        <v>12</v>
      </c>
      <c r="AJ131" s="31">
        <f t="shared" si="17"/>
        <v>0</v>
      </c>
      <c r="AK131" s="31">
        <f t="shared" si="17"/>
        <v>0</v>
      </c>
      <c r="AL131" s="31">
        <f t="shared" si="17"/>
        <v>12</v>
      </c>
      <c r="AM131" s="31">
        <f t="shared" si="17"/>
        <v>0</v>
      </c>
      <c r="AN131" s="31">
        <f t="shared" si="17"/>
        <v>14</v>
      </c>
    </row>
    <row r="132" spans="3:41">
      <c r="C132" s="59"/>
      <c r="E132" s="13"/>
      <c r="F132" s="13"/>
      <c r="G132" s="14"/>
      <c r="H132" s="14"/>
      <c r="I132" s="13"/>
      <c r="J132" s="13"/>
      <c r="K132" s="14"/>
      <c r="L132" s="14"/>
      <c r="M132" s="14"/>
      <c r="N132" s="14"/>
      <c r="O132" s="30" t="s">
        <v>236</v>
      </c>
      <c r="P132" s="39">
        <f>P131/4</f>
        <v>5</v>
      </c>
      <c r="Q132" s="31">
        <f t="shared" ref="Q132:AM132" si="18">Q131/4</f>
        <v>0</v>
      </c>
      <c r="R132" s="39">
        <f>R131/4</f>
        <v>3</v>
      </c>
      <c r="S132" s="31">
        <f t="shared" si="18"/>
        <v>3.25</v>
      </c>
      <c r="T132" s="31">
        <f t="shared" si="18"/>
        <v>0</v>
      </c>
      <c r="U132" s="31">
        <f t="shared" si="18"/>
        <v>3.5</v>
      </c>
      <c r="V132" s="31">
        <f t="shared" si="18"/>
        <v>1.5</v>
      </c>
      <c r="W132" s="39">
        <f t="shared" si="18"/>
        <v>1</v>
      </c>
      <c r="X132" s="31">
        <f t="shared" si="18"/>
        <v>2.5</v>
      </c>
      <c r="Y132" s="39">
        <f>Y131/3</f>
        <v>4</v>
      </c>
      <c r="Z132" s="31">
        <f t="shared" si="18"/>
        <v>3</v>
      </c>
      <c r="AA132" s="31">
        <f t="shared" si="18"/>
        <v>3</v>
      </c>
      <c r="AB132" s="31">
        <f t="shared" si="18"/>
        <v>0</v>
      </c>
      <c r="AC132" s="39">
        <f t="shared" si="18"/>
        <v>4</v>
      </c>
      <c r="AD132" s="31">
        <f t="shared" si="18"/>
        <v>0</v>
      </c>
      <c r="AE132" s="31">
        <f t="shared" si="18"/>
        <v>3</v>
      </c>
      <c r="AF132" s="31">
        <f t="shared" si="18"/>
        <v>0</v>
      </c>
      <c r="AG132" s="31">
        <f t="shared" si="18"/>
        <v>0</v>
      </c>
      <c r="AH132" s="39">
        <f>AH131/3</f>
        <v>4.666666666666667</v>
      </c>
      <c r="AI132" s="31">
        <f t="shared" si="18"/>
        <v>3</v>
      </c>
      <c r="AJ132" s="31">
        <f t="shared" si="18"/>
        <v>0</v>
      </c>
      <c r="AK132" s="31">
        <f t="shared" si="18"/>
        <v>0</v>
      </c>
      <c r="AL132" s="31">
        <f t="shared" si="18"/>
        <v>3</v>
      </c>
      <c r="AM132" s="31">
        <f t="shared" si="18"/>
        <v>0</v>
      </c>
      <c r="AN132" s="39">
        <f>AN131/4</f>
        <v>3.5</v>
      </c>
    </row>
    <row r="133" spans="3:41" ht="16" thickBot="1">
      <c r="C133" s="19"/>
      <c r="E133" s="13"/>
      <c r="F133" s="13"/>
      <c r="G133" s="14"/>
      <c r="H133" s="14"/>
      <c r="I133" s="13"/>
      <c r="J133" s="13"/>
      <c r="K133" s="14"/>
      <c r="L133" s="14"/>
      <c r="M133" s="14"/>
      <c r="N133" s="14"/>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row>
    <row r="134" spans="3:41" ht="16" customHeight="1" thickBot="1">
      <c r="C134" s="60" t="s">
        <v>211</v>
      </c>
      <c r="E134" s="92" t="s">
        <v>183</v>
      </c>
      <c r="F134" s="93"/>
      <c r="G134" s="93"/>
      <c r="H134" s="93"/>
      <c r="I134" s="93"/>
      <c r="J134" s="94"/>
      <c r="K134" s="78"/>
      <c r="L134" s="79"/>
      <c r="M134" s="13"/>
      <c r="N134" s="13"/>
      <c r="O134" s="88" t="s">
        <v>212</v>
      </c>
      <c r="P134" s="82" t="s">
        <v>30</v>
      </c>
      <c r="Q134" s="81" t="s">
        <v>31</v>
      </c>
      <c r="R134" s="83" t="s">
        <v>32</v>
      </c>
      <c r="S134" s="81" t="s">
        <v>33</v>
      </c>
      <c r="T134" s="83" t="s">
        <v>34</v>
      </c>
      <c r="U134" s="81" t="s">
        <v>35</v>
      </c>
      <c r="V134" s="83" t="s">
        <v>36</v>
      </c>
      <c r="W134" s="83" t="s">
        <v>37</v>
      </c>
      <c r="X134" s="83" t="s">
        <v>38</v>
      </c>
      <c r="Y134" s="83" t="s">
        <v>39</v>
      </c>
      <c r="Z134" s="81" t="s">
        <v>40</v>
      </c>
      <c r="AA134" s="81" t="s">
        <v>50</v>
      </c>
      <c r="AB134" s="81" t="s">
        <v>41</v>
      </c>
      <c r="AC134" s="81" t="s">
        <v>42</v>
      </c>
      <c r="AD134" s="81" t="s">
        <v>43</v>
      </c>
      <c r="AE134" s="83" t="s">
        <v>51</v>
      </c>
      <c r="AF134" s="81" t="s">
        <v>44</v>
      </c>
      <c r="AG134" s="81" t="s">
        <v>45</v>
      </c>
      <c r="AH134" s="81" t="s">
        <v>46</v>
      </c>
      <c r="AI134" s="81" t="s">
        <v>47</v>
      </c>
      <c r="AJ134" s="81" t="s">
        <v>48</v>
      </c>
      <c r="AK134" s="83" t="s">
        <v>49</v>
      </c>
      <c r="AL134" s="83" t="s">
        <v>52</v>
      </c>
      <c r="AM134" s="81" t="s">
        <v>53</v>
      </c>
      <c r="AN134" s="81" t="s">
        <v>54</v>
      </c>
    </row>
    <row r="135" spans="3:41" ht="50" customHeight="1" thickBot="1">
      <c r="C135" s="60"/>
      <c r="E135" s="7" t="s">
        <v>28</v>
      </c>
      <c r="F135" s="84" t="s">
        <v>198</v>
      </c>
      <c r="G135" s="85"/>
      <c r="H135" s="85"/>
      <c r="I135" s="85"/>
      <c r="J135" s="86"/>
      <c r="K135" s="62"/>
      <c r="L135" s="80"/>
      <c r="M135" s="13"/>
      <c r="N135" s="13"/>
      <c r="O135" s="89"/>
      <c r="P135" s="82"/>
      <c r="Q135" s="81"/>
      <c r="R135" s="83"/>
      <c r="S135" s="81"/>
      <c r="T135" s="83"/>
      <c r="U135" s="81"/>
      <c r="V135" s="83"/>
      <c r="W135" s="83"/>
      <c r="X135" s="83"/>
      <c r="Y135" s="83"/>
      <c r="Z135" s="81"/>
      <c r="AA135" s="81"/>
      <c r="AB135" s="81"/>
      <c r="AC135" s="81"/>
      <c r="AD135" s="81"/>
      <c r="AE135" s="83"/>
      <c r="AF135" s="81"/>
      <c r="AG135" s="81"/>
      <c r="AH135" s="81"/>
      <c r="AI135" s="81"/>
      <c r="AJ135" s="81"/>
      <c r="AK135" s="83"/>
      <c r="AL135" s="83"/>
      <c r="AM135" s="81"/>
      <c r="AN135" s="81"/>
    </row>
    <row r="136" spans="3:41" ht="64" customHeight="1" thickBot="1">
      <c r="C136" s="60"/>
      <c r="E136" s="8" t="s">
        <v>29</v>
      </c>
      <c r="F136" s="114" t="s">
        <v>191</v>
      </c>
      <c r="G136" s="114"/>
      <c r="H136" s="114"/>
      <c r="I136" s="114"/>
      <c r="J136" s="114"/>
      <c r="K136" s="114"/>
      <c r="L136" s="115"/>
      <c r="M136" s="21"/>
      <c r="N136" s="21"/>
      <c r="O136" s="89"/>
      <c r="P136" s="82"/>
      <c r="Q136" s="81"/>
      <c r="R136" s="83"/>
      <c r="S136" s="81"/>
      <c r="T136" s="83"/>
      <c r="U136" s="81"/>
      <c r="V136" s="83"/>
      <c r="W136" s="83"/>
      <c r="X136" s="83"/>
      <c r="Y136" s="83"/>
      <c r="Z136" s="81"/>
      <c r="AA136" s="81"/>
      <c r="AB136" s="81"/>
      <c r="AC136" s="81"/>
      <c r="AD136" s="81"/>
      <c r="AE136" s="83"/>
      <c r="AF136" s="81"/>
      <c r="AG136" s="81"/>
      <c r="AH136" s="81"/>
      <c r="AI136" s="81"/>
      <c r="AJ136" s="81"/>
      <c r="AK136" s="83"/>
      <c r="AL136" s="83"/>
      <c r="AM136" s="81"/>
      <c r="AN136" s="81"/>
      <c r="AO136" t="s">
        <v>196</v>
      </c>
    </row>
    <row r="137" spans="3:41" ht="16" thickBot="1">
      <c r="C137" s="60"/>
      <c r="E137" s="66" t="s">
        <v>184</v>
      </c>
      <c r="F137" s="67"/>
      <c r="G137" s="67"/>
      <c r="H137" s="68"/>
      <c r="I137" s="67" t="s">
        <v>189</v>
      </c>
      <c r="J137" s="67"/>
      <c r="K137" s="67"/>
      <c r="L137" s="68"/>
      <c r="M137" s="13"/>
      <c r="N137" s="13"/>
      <c r="O137" s="90"/>
      <c r="P137" s="10" t="s">
        <v>213</v>
      </c>
      <c r="Q137" s="10" t="s">
        <v>214</v>
      </c>
      <c r="R137" s="10" t="s">
        <v>213</v>
      </c>
      <c r="S137" s="10" t="s">
        <v>214</v>
      </c>
      <c r="T137" s="10" t="s">
        <v>213</v>
      </c>
      <c r="U137" s="10" t="s">
        <v>214</v>
      </c>
      <c r="V137" s="10" t="s">
        <v>213</v>
      </c>
      <c r="W137" s="10" t="s">
        <v>213</v>
      </c>
      <c r="X137" s="10" t="s">
        <v>213</v>
      </c>
      <c r="Y137" s="10" t="s">
        <v>213</v>
      </c>
      <c r="Z137" s="10" t="s">
        <v>214</v>
      </c>
      <c r="AA137" s="10" t="s">
        <v>214</v>
      </c>
      <c r="AB137" s="10" t="s">
        <v>214</v>
      </c>
      <c r="AC137" s="10" t="s">
        <v>214</v>
      </c>
      <c r="AD137" s="10" t="s">
        <v>214</v>
      </c>
      <c r="AE137" s="10" t="s">
        <v>213</v>
      </c>
      <c r="AF137" s="10" t="s">
        <v>214</v>
      </c>
      <c r="AG137" s="10" t="s">
        <v>214</v>
      </c>
      <c r="AH137" s="10" t="s">
        <v>214</v>
      </c>
      <c r="AI137" s="10" t="s">
        <v>214</v>
      </c>
      <c r="AJ137" s="10" t="s">
        <v>214</v>
      </c>
      <c r="AK137" s="10" t="s">
        <v>213</v>
      </c>
      <c r="AL137" s="10" t="s">
        <v>213</v>
      </c>
      <c r="AM137" s="10" t="s">
        <v>214</v>
      </c>
      <c r="AN137" s="10" t="s">
        <v>214</v>
      </c>
    </row>
    <row r="138" spans="3:41">
      <c r="C138" s="60"/>
      <c r="E138" s="69">
        <v>1</v>
      </c>
      <c r="F138" s="70"/>
      <c r="G138" s="73" t="s">
        <v>185</v>
      </c>
      <c r="H138" s="74"/>
      <c r="I138" s="69">
        <v>1</v>
      </c>
      <c r="J138" s="70"/>
      <c r="K138" s="73" t="s">
        <v>190</v>
      </c>
      <c r="L138" s="74"/>
      <c r="M138" s="14"/>
      <c r="N138" s="14"/>
      <c r="O138" s="10"/>
      <c r="P138" s="28" t="s">
        <v>273</v>
      </c>
      <c r="Q138" s="28"/>
      <c r="R138" s="28" t="s">
        <v>267</v>
      </c>
      <c r="S138" s="28" t="s">
        <v>375</v>
      </c>
      <c r="T138" s="28"/>
      <c r="U138" s="28" t="s">
        <v>376</v>
      </c>
      <c r="V138" s="28" t="s">
        <v>363</v>
      </c>
      <c r="W138" s="28" t="s">
        <v>395</v>
      </c>
      <c r="X138" s="28" t="s">
        <v>342</v>
      </c>
      <c r="Y138" s="28" t="s">
        <v>294</v>
      </c>
      <c r="Z138" s="28" t="s">
        <v>348</v>
      </c>
      <c r="AA138" s="28" t="s">
        <v>347</v>
      </c>
      <c r="AB138" s="28"/>
      <c r="AC138" s="28" t="s">
        <v>234</v>
      </c>
      <c r="AD138" s="28"/>
      <c r="AE138" s="28" t="s">
        <v>392</v>
      </c>
      <c r="AF138" s="28"/>
      <c r="AG138" s="28"/>
      <c r="AH138" s="28" t="s">
        <v>275</v>
      </c>
      <c r="AI138" s="28" t="s">
        <v>362</v>
      </c>
      <c r="AJ138" s="28"/>
      <c r="AK138" s="28"/>
      <c r="AL138" s="28" t="s">
        <v>373</v>
      </c>
      <c r="AM138" s="28"/>
      <c r="AN138" s="28" t="s">
        <v>232</v>
      </c>
    </row>
    <row r="139" spans="3:41">
      <c r="C139" s="60"/>
      <c r="E139" s="69">
        <v>2</v>
      </c>
      <c r="F139" s="70"/>
      <c r="G139" s="73" t="s">
        <v>186</v>
      </c>
      <c r="H139" s="74"/>
      <c r="I139" s="69">
        <v>2</v>
      </c>
      <c r="J139" s="70"/>
      <c r="K139" s="73" t="s">
        <v>192</v>
      </c>
      <c r="L139" s="74"/>
      <c r="M139" s="14"/>
      <c r="N139" s="14"/>
      <c r="O139" s="10"/>
      <c r="P139" s="28" t="s">
        <v>279</v>
      </c>
      <c r="Q139" s="28" t="s">
        <v>269</v>
      </c>
      <c r="R139" s="28" t="s">
        <v>270</v>
      </c>
      <c r="S139" s="28" t="s">
        <v>377</v>
      </c>
      <c r="T139" s="28"/>
      <c r="U139" s="28" t="s">
        <v>377</v>
      </c>
      <c r="V139" s="28" t="s">
        <v>364</v>
      </c>
      <c r="W139" s="28" t="s">
        <v>396</v>
      </c>
      <c r="X139" s="28" t="s">
        <v>343</v>
      </c>
      <c r="Y139" s="28" t="s">
        <v>271</v>
      </c>
      <c r="Z139" s="28" t="s">
        <v>350</v>
      </c>
      <c r="AA139" s="28" t="s">
        <v>349</v>
      </c>
      <c r="AB139" s="28"/>
      <c r="AC139" s="28" t="s">
        <v>231</v>
      </c>
      <c r="AD139" s="28" t="s">
        <v>269</v>
      </c>
      <c r="AE139" s="28" t="s">
        <v>393</v>
      </c>
      <c r="AF139" s="28"/>
      <c r="AG139" s="28"/>
      <c r="AH139" s="28" t="s">
        <v>280</v>
      </c>
      <c r="AI139" s="28" t="s">
        <v>365</v>
      </c>
      <c r="AJ139" s="28"/>
      <c r="AK139" s="28"/>
      <c r="AL139" s="28" t="s">
        <v>344</v>
      </c>
      <c r="AM139" s="28"/>
      <c r="AN139" s="28" t="s">
        <v>233</v>
      </c>
    </row>
    <row r="140" spans="3:41">
      <c r="C140" s="60"/>
      <c r="E140" s="69">
        <v>3</v>
      </c>
      <c r="F140" s="70"/>
      <c r="G140" s="73" t="s">
        <v>187</v>
      </c>
      <c r="H140" s="74"/>
      <c r="I140" s="69">
        <v>3</v>
      </c>
      <c r="J140" s="70"/>
      <c r="K140" s="73" t="s">
        <v>193</v>
      </c>
      <c r="L140" s="74"/>
      <c r="M140" s="14"/>
      <c r="N140" s="14"/>
      <c r="O140" s="10"/>
      <c r="P140" s="10">
        <v>7</v>
      </c>
      <c r="Q140" s="10"/>
      <c r="R140" s="10">
        <v>5</v>
      </c>
      <c r="S140" s="10">
        <v>8</v>
      </c>
      <c r="T140" s="10"/>
      <c r="U140" s="10">
        <v>7</v>
      </c>
      <c r="V140" s="10">
        <v>5</v>
      </c>
      <c r="W140" s="10"/>
      <c r="X140" s="10">
        <v>5</v>
      </c>
      <c r="Y140" s="10">
        <v>7</v>
      </c>
      <c r="Z140" s="10">
        <v>7</v>
      </c>
      <c r="AA140" s="10">
        <v>7</v>
      </c>
      <c r="AB140" s="10"/>
      <c r="AC140" s="10">
        <v>7</v>
      </c>
      <c r="AD140" s="10"/>
      <c r="AE140" s="10"/>
      <c r="AF140" s="10"/>
      <c r="AG140" s="10"/>
      <c r="AH140" s="10">
        <v>8</v>
      </c>
      <c r="AI140" s="10">
        <v>6</v>
      </c>
      <c r="AJ140" s="10"/>
      <c r="AK140" s="10"/>
      <c r="AL140" s="10">
        <v>4</v>
      </c>
      <c r="AM140" s="10"/>
      <c r="AN140" s="10">
        <v>5</v>
      </c>
    </row>
    <row r="141" spans="3:41" ht="16" thickBot="1">
      <c r="C141" s="60"/>
      <c r="E141" s="69">
        <v>4</v>
      </c>
      <c r="F141" s="70"/>
      <c r="G141" s="73" t="s">
        <v>140</v>
      </c>
      <c r="H141" s="74"/>
      <c r="I141" s="69">
        <v>4</v>
      </c>
      <c r="J141" s="70"/>
      <c r="K141" s="73" t="s">
        <v>194</v>
      </c>
      <c r="L141" s="74"/>
      <c r="M141" s="14"/>
      <c r="N141" s="14"/>
      <c r="O141" s="54"/>
      <c r="P141" s="54">
        <v>6</v>
      </c>
      <c r="Q141" s="54"/>
      <c r="R141" s="54">
        <v>5</v>
      </c>
      <c r="S141" s="54">
        <v>4</v>
      </c>
      <c r="T141" s="54"/>
      <c r="U141" s="54">
        <v>6</v>
      </c>
      <c r="V141" s="54">
        <v>6</v>
      </c>
      <c r="W141" s="54"/>
      <c r="X141" s="54">
        <v>5</v>
      </c>
      <c r="Y141" s="54">
        <v>7</v>
      </c>
      <c r="Z141" s="54">
        <v>6</v>
      </c>
      <c r="AA141" s="54">
        <v>6</v>
      </c>
      <c r="AB141" s="54"/>
      <c r="AC141" s="54">
        <v>6</v>
      </c>
      <c r="AD141" s="54"/>
      <c r="AE141" s="54"/>
      <c r="AF141" s="54"/>
      <c r="AG141" s="54"/>
      <c r="AH141" s="54">
        <v>5</v>
      </c>
      <c r="AI141" s="54">
        <v>5</v>
      </c>
      <c r="AJ141" s="54"/>
      <c r="AK141" s="54"/>
      <c r="AL141" s="54">
        <v>4</v>
      </c>
      <c r="AM141" s="54"/>
      <c r="AN141" s="54">
        <v>6</v>
      </c>
    </row>
    <row r="142" spans="3:41" ht="17" thickTop="1" thickBot="1">
      <c r="C142" s="60"/>
      <c r="E142" s="62">
        <v>5</v>
      </c>
      <c r="F142" s="63"/>
      <c r="G142" s="64" t="s">
        <v>188</v>
      </c>
      <c r="H142" s="65"/>
      <c r="I142" s="62">
        <v>5</v>
      </c>
      <c r="J142" s="63"/>
      <c r="K142" s="64" t="s">
        <v>195</v>
      </c>
      <c r="L142" s="65"/>
      <c r="M142" s="14"/>
      <c r="N142" s="14"/>
      <c r="O142" s="53"/>
      <c r="P142" s="53">
        <v>4</v>
      </c>
      <c r="Q142" s="53"/>
      <c r="R142" s="53">
        <v>2</v>
      </c>
      <c r="S142" s="53">
        <v>5</v>
      </c>
      <c r="T142" s="53"/>
      <c r="U142" s="53">
        <v>4</v>
      </c>
      <c r="V142" s="53">
        <v>2</v>
      </c>
      <c r="W142" s="53"/>
      <c r="X142" s="53">
        <v>2</v>
      </c>
      <c r="Y142" s="53">
        <v>4</v>
      </c>
      <c r="Z142" s="53">
        <v>4</v>
      </c>
      <c r="AA142" s="53">
        <v>3</v>
      </c>
      <c r="AB142" s="53"/>
      <c r="AC142" s="53">
        <v>4</v>
      </c>
      <c r="AD142" s="53"/>
      <c r="AE142" s="53"/>
      <c r="AF142" s="53"/>
      <c r="AG142" s="53"/>
      <c r="AH142" s="53">
        <v>5</v>
      </c>
      <c r="AI142" s="53">
        <v>3</v>
      </c>
      <c r="AJ142" s="53"/>
      <c r="AK142" s="53"/>
      <c r="AL142" s="53">
        <v>1</v>
      </c>
      <c r="AM142" s="53"/>
      <c r="AN142" s="53">
        <v>2</v>
      </c>
    </row>
    <row r="143" spans="3:41">
      <c r="C143" s="60"/>
      <c r="E143" s="37"/>
      <c r="F143" s="37"/>
      <c r="G143" s="38"/>
      <c r="H143" s="38"/>
      <c r="I143" s="37"/>
      <c r="J143" s="37"/>
      <c r="K143" s="38"/>
      <c r="L143" s="38"/>
      <c r="M143" s="38"/>
      <c r="N143" s="38"/>
      <c r="O143" s="10"/>
      <c r="P143" s="10">
        <v>3</v>
      </c>
      <c r="Q143" s="10"/>
      <c r="R143" s="10">
        <v>3</v>
      </c>
      <c r="S143" s="10">
        <v>3</v>
      </c>
      <c r="T143" s="10"/>
      <c r="U143" s="10">
        <v>3</v>
      </c>
      <c r="V143" s="10">
        <v>3</v>
      </c>
      <c r="W143" s="10"/>
      <c r="X143" s="10">
        <v>3</v>
      </c>
      <c r="Y143" s="10">
        <v>3</v>
      </c>
      <c r="Z143" s="10">
        <v>3</v>
      </c>
      <c r="AA143" s="10">
        <v>4</v>
      </c>
      <c r="AB143" s="10"/>
      <c r="AC143" s="10">
        <v>3</v>
      </c>
      <c r="AD143" s="10"/>
      <c r="AE143" s="10"/>
      <c r="AF143" s="10"/>
      <c r="AG143" s="10"/>
      <c r="AH143" s="10">
        <v>3</v>
      </c>
      <c r="AI143" s="10">
        <v>3</v>
      </c>
      <c r="AJ143" s="10"/>
      <c r="AK143" s="10"/>
      <c r="AL143" s="10">
        <v>3</v>
      </c>
      <c r="AM143" s="10"/>
      <c r="AN143" s="10">
        <v>3</v>
      </c>
    </row>
    <row r="144" spans="3:41">
      <c r="C144" s="60"/>
      <c r="E144" s="37"/>
      <c r="F144" s="37"/>
      <c r="G144" s="38"/>
      <c r="H144" s="38"/>
      <c r="I144" s="37"/>
      <c r="J144" s="37"/>
      <c r="K144" s="38"/>
      <c r="L144" s="38"/>
      <c r="M144" s="38"/>
      <c r="N144" s="38"/>
      <c r="O144" s="10"/>
      <c r="P144" s="10">
        <v>4</v>
      </c>
      <c r="Q144" s="10"/>
      <c r="R144" s="10">
        <v>2</v>
      </c>
      <c r="S144" s="10">
        <v>1</v>
      </c>
      <c r="T144" s="10"/>
      <c r="U144" s="10">
        <v>3</v>
      </c>
      <c r="V144" s="10">
        <v>3</v>
      </c>
      <c r="W144" s="10"/>
      <c r="X144" s="10">
        <v>1</v>
      </c>
      <c r="Y144" s="10">
        <v>4</v>
      </c>
      <c r="Z144" s="10">
        <v>3</v>
      </c>
      <c r="AA144" s="10">
        <v>4</v>
      </c>
      <c r="AB144" s="10"/>
      <c r="AC144" s="10">
        <v>3</v>
      </c>
      <c r="AD144" s="10"/>
      <c r="AE144" s="10"/>
      <c r="AF144" s="10"/>
      <c r="AG144" s="10"/>
      <c r="AH144" s="10">
        <v>2</v>
      </c>
      <c r="AI144" s="10">
        <v>2</v>
      </c>
      <c r="AJ144" s="10"/>
      <c r="AK144" s="10"/>
      <c r="AL144" s="10">
        <v>1</v>
      </c>
      <c r="AM144" s="10"/>
      <c r="AN144" s="10">
        <v>3</v>
      </c>
    </row>
    <row r="145" spans="3:40">
      <c r="C145" s="60"/>
      <c r="E145" s="37"/>
      <c r="F145" s="37"/>
      <c r="G145" s="38"/>
      <c r="H145" s="38"/>
      <c r="I145" s="37"/>
      <c r="J145" s="37"/>
      <c r="K145" s="38"/>
      <c r="L145" s="38"/>
      <c r="M145" s="38"/>
      <c r="N145" s="38"/>
      <c r="O145" s="10"/>
      <c r="P145" s="10">
        <v>3</v>
      </c>
      <c r="Q145" s="10"/>
      <c r="R145" s="10">
        <v>3</v>
      </c>
      <c r="S145" s="10">
        <v>4</v>
      </c>
      <c r="T145" s="10"/>
      <c r="U145" s="10">
        <v>3</v>
      </c>
      <c r="V145" s="10">
        <v>3</v>
      </c>
      <c r="W145" s="10"/>
      <c r="X145" s="10">
        <v>4</v>
      </c>
      <c r="Y145" s="10">
        <v>3</v>
      </c>
      <c r="Z145" s="10">
        <v>3</v>
      </c>
      <c r="AA145" s="10">
        <v>2</v>
      </c>
      <c r="AB145" s="10"/>
      <c r="AC145" s="10">
        <v>3</v>
      </c>
      <c r="AD145" s="10"/>
      <c r="AE145" s="10"/>
      <c r="AF145" s="10"/>
      <c r="AG145" s="10"/>
      <c r="AH145" s="10">
        <v>3</v>
      </c>
      <c r="AI145" s="10">
        <v>3</v>
      </c>
      <c r="AJ145" s="10"/>
      <c r="AK145" s="10"/>
      <c r="AL145" s="10">
        <v>3</v>
      </c>
      <c r="AM145" s="10"/>
      <c r="AN145" s="10">
        <v>3</v>
      </c>
    </row>
    <row r="146" spans="3:40">
      <c r="C146" s="60"/>
      <c r="E146" s="37"/>
      <c r="F146" s="37"/>
      <c r="G146" s="38"/>
      <c r="H146" s="38"/>
      <c r="I146" s="37"/>
      <c r="J146" s="37"/>
      <c r="K146" s="38"/>
      <c r="L146" s="38"/>
      <c r="M146" s="38"/>
      <c r="N146" s="38"/>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row>
    <row r="147" spans="3:40" ht="16" thickBot="1">
      <c r="C147" s="60"/>
      <c r="E147" s="13"/>
      <c r="F147" s="13"/>
      <c r="G147" s="14"/>
      <c r="H147" s="14"/>
      <c r="I147" s="13"/>
      <c r="J147" s="13"/>
      <c r="K147" s="14"/>
      <c r="L147" s="14"/>
      <c r="M147" s="14"/>
      <c r="N147" s="14"/>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row>
    <row r="148" spans="3:40" ht="16" customHeight="1" thickBot="1">
      <c r="C148" s="60"/>
      <c r="E148" s="92" t="s">
        <v>197</v>
      </c>
      <c r="F148" s="93"/>
      <c r="G148" s="93"/>
      <c r="H148" s="93"/>
      <c r="I148" s="93"/>
      <c r="J148" s="94"/>
      <c r="K148" s="78"/>
      <c r="L148" s="79"/>
      <c r="M148" s="13"/>
      <c r="N148" s="13"/>
      <c r="O148" s="88" t="s">
        <v>212</v>
      </c>
      <c r="P148" s="82" t="s">
        <v>30</v>
      </c>
      <c r="Q148" s="81" t="s">
        <v>31</v>
      </c>
      <c r="R148" s="83" t="s">
        <v>32</v>
      </c>
      <c r="S148" s="81" t="s">
        <v>33</v>
      </c>
      <c r="T148" s="83" t="s">
        <v>34</v>
      </c>
      <c r="U148" s="81" t="s">
        <v>35</v>
      </c>
      <c r="V148" s="83" t="s">
        <v>36</v>
      </c>
      <c r="W148" s="83" t="s">
        <v>37</v>
      </c>
      <c r="X148" s="83" t="s">
        <v>38</v>
      </c>
      <c r="Y148" s="83" t="s">
        <v>39</v>
      </c>
      <c r="Z148" s="81" t="s">
        <v>40</v>
      </c>
      <c r="AA148" s="81" t="s">
        <v>50</v>
      </c>
      <c r="AB148" s="81" t="s">
        <v>41</v>
      </c>
      <c r="AC148" s="81" t="s">
        <v>42</v>
      </c>
      <c r="AD148" s="81" t="s">
        <v>43</v>
      </c>
      <c r="AE148" s="83" t="s">
        <v>51</v>
      </c>
      <c r="AF148" s="81" t="s">
        <v>44</v>
      </c>
      <c r="AG148" s="81" t="s">
        <v>45</v>
      </c>
      <c r="AH148" s="81" t="s">
        <v>46</v>
      </c>
      <c r="AI148" s="81" t="s">
        <v>47</v>
      </c>
      <c r="AJ148" s="81" t="s">
        <v>48</v>
      </c>
      <c r="AK148" s="83" t="s">
        <v>49</v>
      </c>
      <c r="AL148" s="83" t="s">
        <v>52</v>
      </c>
      <c r="AM148" s="81" t="s">
        <v>53</v>
      </c>
      <c r="AN148" s="81" t="s">
        <v>54</v>
      </c>
    </row>
    <row r="149" spans="3:40" ht="52" customHeight="1" thickBot="1">
      <c r="C149" s="60"/>
      <c r="E149" s="7" t="s">
        <v>28</v>
      </c>
      <c r="F149" s="84" t="s">
        <v>199</v>
      </c>
      <c r="G149" s="85"/>
      <c r="H149" s="85"/>
      <c r="I149" s="85"/>
      <c r="J149" s="86"/>
      <c r="K149" s="62"/>
      <c r="L149" s="80"/>
      <c r="M149" s="13"/>
      <c r="N149" s="13"/>
      <c r="O149" s="89"/>
      <c r="P149" s="82"/>
      <c r="Q149" s="81"/>
      <c r="R149" s="83"/>
      <c r="S149" s="81"/>
      <c r="T149" s="83"/>
      <c r="U149" s="81"/>
      <c r="V149" s="83"/>
      <c r="W149" s="83"/>
      <c r="X149" s="83"/>
      <c r="Y149" s="83"/>
      <c r="Z149" s="81"/>
      <c r="AA149" s="81"/>
      <c r="AB149" s="81"/>
      <c r="AC149" s="81"/>
      <c r="AD149" s="81"/>
      <c r="AE149" s="83"/>
      <c r="AF149" s="81"/>
      <c r="AG149" s="81"/>
      <c r="AH149" s="81"/>
      <c r="AI149" s="81"/>
      <c r="AJ149" s="81"/>
      <c r="AK149" s="83"/>
      <c r="AL149" s="83"/>
      <c r="AM149" s="81"/>
      <c r="AN149" s="81"/>
    </row>
    <row r="150" spans="3:40" ht="71" customHeight="1" thickBot="1">
      <c r="C150" s="60"/>
      <c r="E150" s="8" t="s">
        <v>29</v>
      </c>
      <c r="F150" s="116" t="s">
        <v>200</v>
      </c>
      <c r="G150" s="116"/>
      <c r="H150" s="116"/>
      <c r="I150" s="116"/>
      <c r="J150" s="116"/>
      <c r="K150" s="116"/>
      <c r="L150" s="117"/>
      <c r="M150" s="22"/>
      <c r="N150" s="22"/>
      <c r="O150" s="89"/>
      <c r="P150" s="82"/>
      <c r="Q150" s="81"/>
      <c r="R150" s="83"/>
      <c r="S150" s="81"/>
      <c r="T150" s="83"/>
      <c r="U150" s="81"/>
      <c r="V150" s="83"/>
      <c r="W150" s="83"/>
      <c r="X150" s="83"/>
      <c r="Y150" s="83"/>
      <c r="Z150" s="81"/>
      <c r="AA150" s="81"/>
      <c r="AB150" s="81"/>
      <c r="AC150" s="81"/>
      <c r="AD150" s="81"/>
      <c r="AE150" s="83"/>
      <c r="AF150" s="81"/>
      <c r="AG150" s="81"/>
      <c r="AH150" s="81"/>
      <c r="AI150" s="81"/>
      <c r="AJ150" s="81"/>
      <c r="AK150" s="83"/>
      <c r="AL150" s="83"/>
      <c r="AM150" s="81"/>
      <c r="AN150" s="81"/>
    </row>
    <row r="151" spans="3:40" ht="16" thickBot="1">
      <c r="C151" s="60"/>
      <c r="E151" s="66" t="s">
        <v>152</v>
      </c>
      <c r="F151" s="67"/>
      <c r="G151" s="67"/>
      <c r="H151" s="67"/>
      <c r="I151" s="67"/>
      <c r="J151" s="67"/>
      <c r="K151" s="67"/>
      <c r="L151" s="68"/>
      <c r="M151" s="13"/>
      <c r="N151" s="13"/>
      <c r="O151" s="90"/>
      <c r="P151" s="10" t="s">
        <v>213</v>
      </c>
      <c r="Q151" s="10" t="s">
        <v>214</v>
      </c>
      <c r="R151" s="10" t="s">
        <v>213</v>
      </c>
      <c r="S151" s="10" t="s">
        <v>214</v>
      </c>
      <c r="T151" s="10" t="s">
        <v>213</v>
      </c>
      <c r="U151" s="10" t="s">
        <v>214</v>
      </c>
      <c r="V151" s="10" t="s">
        <v>213</v>
      </c>
      <c r="W151" s="10" t="s">
        <v>213</v>
      </c>
      <c r="X151" s="10" t="s">
        <v>213</v>
      </c>
      <c r="Y151" s="10" t="s">
        <v>213</v>
      </c>
      <c r="Z151" s="10" t="s">
        <v>214</v>
      </c>
      <c r="AA151" s="10" t="s">
        <v>214</v>
      </c>
      <c r="AB151" s="10" t="s">
        <v>214</v>
      </c>
      <c r="AC151" s="10" t="s">
        <v>214</v>
      </c>
      <c r="AD151" s="10" t="s">
        <v>214</v>
      </c>
      <c r="AE151" s="10" t="s">
        <v>213</v>
      </c>
      <c r="AF151" s="10" t="s">
        <v>214</v>
      </c>
      <c r="AG151" s="10" t="s">
        <v>214</v>
      </c>
      <c r="AH151" s="10" t="s">
        <v>214</v>
      </c>
      <c r="AI151" s="10" t="s">
        <v>214</v>
      </c>
      <c r="AJ151" s="10" t="s">
        <v>214</v>
      </c>
      <c r="AK151" s="10" t="s">
        <v>213</v>
      </c>
      <c r="AL151" s="10" t="s">
        <v>213</v>
      </c>
      <c r="AM151" s="10" t="s">
        <v>214</v>
      </c>
      <c r="AN151" s="10" t="s">
        <v>214</v>
      </c>
    </row>
    <row r="152" spans="3:40">
      <c r="C152" s="60"/>
      <c r="E152" s="78">
        <v>1</v>
      </c>
      <c r="F152" s="118"/>
      <c r="G152" s="118"/>
      <c r="H152" s="79"/>
      <c r="I152" s="78" t="s">
        <v>186</v>
      </c>
      <c r="J152" s="118"/>
      <c r="K152" s="118"/>
      <c r="L152" s="79"/>
      <c r="M152" s="13"/>
      <c r="N152" s="13"/>
      <c r="O152" s="10"/>
      <c r="P152" s="10" t="s">
        <v>226</v>
      </c>
      <c r="Q152" s="10"/>
      <c r="R152" s="10" t="s">
        <v>274</v>
      </c>
      <c r="S152" s="10" t="s">
        <v>235</v>
      </c>
      <c r="T152" s="10"/>
      <c r="U152" s="10" t="s">
        <v>224</v>
      </c>
      <c r="V152" s="10" t="s">
        <v>372</v>
      </c>
      <c r="W152" s="10" t="s">
        <v>235</v>
      </c>
      <c r="X152" s="10" t="s">
        <v>226</v>
      </c>
      <c r="Y152" s="10" t="s">
        <v>276</v>
      </c>
      <c r="Z152" s="10" t="s">
        <v>352</v>
      </c>
      <c r="AA152" s="10" t="s">
        <v>351</v>
      </c>
      <c r="AB152" s="10"/>
      <c r="AC152" s="10" t="s">
        <v>224</v>
      </c>
      <c r="AD152" s="10"/>
      <c r="AE152" s="10" t="s">
        <v>389</v>
      </c>
      <c r="AF152" s="10"/>
      <c r="AG152" s="10"/>
      <c r="AH152" s="10" t="s">
        <v>281</v>
      </c>
      <c r="AI152" s="10" t="s">
        <v>226</v>
      </c>
      <c r="AJ152" s="10"/>
      <c r="AK152" s="10"/>
      <c r="AL152" s="10" t="s">
        <v>353</v>
      </c>
      <c r="AM152" s="10"/>
      <c r="AN152" s="10" t="s">
        <v>235</v>
      </c>
    </row>
    <row r="153" spans="3:40">
      <c r="C153" s="60"/>
      <c r="E153" s="69">
        <v>2</v>
      </c>
      <c r="F153" s="70"/>
      <c r="G153" s="70"/>
      <c r="H153" s="102"/>
      <c r="I153" s="69" t="s">
        <v>201</v>
      </c>
      <c r="J153" s="70"/>
      <c r="K153" s="70"/>
      <c r="L153" s="102"/>
      <c r="M153" s="13"/>
      <c r="N153" s="13"/>
      <c r="O153" s="10"/>
      <c r="P153" s="10">
        <v>1</v>
      </c>
      <c r="Q153" s="10"/>
      <c r="R153" s="10">
        <v>1</v>
      </c>
      <c r="S153" s="10">
        <v>1</v>
      </c>
      <c r="T153" s="10"/>
      <c r="U153" s="10">
        <v>1</v>
      </c>
      <c r="V153" s="10">
        <v>1</v>
      </c>
      <c r="W153" s="10"/>
      <c r="X153" s="10">
        <v>1</v>
      </c>
      <c r="Y153" s="10">
        <v>1</v>
      </c>
      <c r="Z153" s="10">
        <v>3</v>
      </c>
      <c r="AA153" s="10">
        <v>1</v>
      </c>
      <c r="AB153" s="10"/>
      <c r="AC153" s="10">
        <v>1</v>
      </c>
      <c r="AD153" s="10"/>
      <c r="AE153" s="10">
        <v>1</v>
      </c>
      <c r="AF153" s="10"/>
      <c r="AG153" s="10"/>
      <c r="AH153" s="10">
        <v>1</v>
      </c>
      <c r="AI153" s="10">
        <v>1</v>
      </c>
      <c r="AJ153" s="10"/>
      <c r="AK153" s="10"/>
      <c r="AL153" s="10">
        <v>1</v>
      </c>
      <c r="AM153" s="10"/>
      <c r="AN153" s="10">
        <v>1</v>
      </c>
    </row>
    <row r="154" spans="3:40">
      <c r="C154" s="60"/>
      <c r="E154" s="69">
        <v>3</v>
      </c>
      <c r="F154" s="70"/>
      <c r="G154" s="70"/>
      <c r="H154" s="102"/>
      <c r="I154" s="69" t="s">
        <v>204</v>
      </c>
      <c r="J154" s="70"/>
      <c r="K154" s="70"/>
      <c r="L154" s="102"/>
      <c r="M154" s="13"/>
      <c r="N154" s="13"/>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row>
    <row r="155" spans="3:40">
      <c r="C155" s="60"/>
      <c r="E155" s="69">
        <v>4</v>
      </c>
      <c r="F155" s="70"/>
      <c r="G155" s="70"/>
      <c r="H155" s="102"/>
      <c r="I155" s="69" t="s">
        <v>202</v>
      </c>
      <c r="J155" s="70"/>
      <c r="K155" s="70"/>
      <c r="L155" s="102"/>
      <c r="M155" s="13"/>
      <c r="N155" s="13"/>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row>
    <row r="156" spans="3:40" ht="16" thickBot="1">
      <c r="C156" s="60"/>
      <c r="E156" s="62">
        <v>5</v>
      </c>
      <c r="F156" s="63"/>
      <c r="G156" s="63"/>
      <c r="H156" s="80"/>
      <c r="I156" s="62" t="s">
        <v>203</v>
      </c>
      <c r="J156" s="63"/>
      <c r="K156" s="63"/>
      <c r="L156" s="80"/>
      <c r="M156" s="13"/>
      <c r="N156" s="13"/>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row>
    <row r="157" spans="3:40" ht="16" thickBot="1">
      <c r="C157" s="60"/>
      <c r="E157" s="13"/>
      <c r="F157" s="13"/>
      <c r="G157" s="14"/>
      <c r="H157" s="14"/>
      <c r="I157" s="13"/>
      <c r="J157" s="13"/>
      <c r="K157" s="14"/>
      <c r="L157" s="14"/>
      <c r="M157" s="14"/>
      <c r="N157" s="14"/>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row>
    <row r="158" spans="3:40" ht="16" customHeight="1" thickBot="1">
      <c r="C158" s="60"/>
      <c r="E158" s="92" t="s">
        <v>205</v>
      </c>
      <c r="F158" s="93"/>
      <c r="G158" s="93"/>
      <c r="H158" s="93"/>
      <c r="I158" s="93"/>
      <c r="J158" s="94"/>
      <c r="K158" s="78"/>
      <c r="L158" s="79"/>
      <c r="M158" s="13"/>
      <c r="N158" s="13"/>
      <c r="O158" s="88" t="s">
        <v>212</v>
      </c>
      <c r="P158" s="82" t="s">
        <v>30</v>
      </c>
      <c r="Q158" s="81" t="s">
        <v>31</v>
      </c>
      <c r="R158" s="83" t="s">
        <v>32</v>
      </c>
      <c r="S158" s="81" t="s">
        <v>33</v>
      </c>
      <c r="T158" s="83" t="s">
        <v>34</v>
      </c>
      <c r="U158" s="81" t="s">
        <v>35</v>
      </c>
      <c r="V158" s="83" t="s">
        <v>36</v>
      </c>
      <c r="W158" s="83" t="s">
        <v>37</v>
      </c>
      <c r="X158" s="83" t="s">
        <v>38</v>
      </c>
      <c r="Y158" s="83" t="s">
        <v>39</v>
      </c>
      <c r="Z158" s="81" t="s">
        <v>40</v>
      </c>
      <c r="AA158" s="81" t="s">
        <v>50</v>
      </c>
      <c r="AB158" s="81" t="s">
        <v>41</v>
      </c>
      <c r="AC158" s="81" t="s">
        <v>42</v>
      </c>
      <c r="AD158" s="81" t="s">
        <v>43</v>
      </c>
      <c r="AE158" s="83" t="s">
        <v>51</v>
      </c>
      <c r="AF158" s="81" t="s">
        <v>44</v>
      </c>
      <c r="AG158" s="81" t="s">
        <v>45</v>
      </c>
      <c r="AH158" s="81" t="s">
        <v>46</v>
      </c>
      <c r="AI158" s="81" t="s">
        <v>47</v>
      </c>
      <c r="AJ158" s="81" t="s">
        <v>48</v>
      </c>
      <c r="AK158" s="83" t="s">
        <v>49</v>
      </c>
      <c r="AL158" s="83" t="s">
        <v>52</v>
      </c>
      <c r="AM158" s="81" t="s">
        <v>53</v>
      </c>
      <c r="AN158" s="81" t="s">
        <v>54</v>
      </c>
    </row>
    <row r="159" spans="3:40" ht="53" customHeight="1" thickBot="1">
      <c r="C159" s="60"/>
      <c r="E159" s="7" t="s">
        <v>28</v>
      </c>
      <c r="F159" s="84" t="s">
        <v>206</v>
      </c>
      <c r="G159" s="85"/>
      <c r="H159" s="85"/>
      <c r="I159" s="85"/>
      <c r="J159" s="86"/>
      <c r="K159" s="62"/>
      <c r="L159" s="80"/>
      <c r="M159" s="13"/>
      <c r="N159" s="13"/>
      <c r="O159" s="89"/>
      <c r="P159" s="82"/>
      <c r="Q159" s="81"/>
      <c r="R159" s="83"/>
      <c r="S159" s="81"/>
      <c r="T159" s="83"/>
      <c r="U159" s="81"/>
      <c r="V159" s="83"/>
      <c r="W159" s="83"/>
      <c r="X159" s="83"/>
      <c r="Y159" s="83"/>
      <c r="Z159" s="81"/>
      <c r="AA159" s="81"/>
      <c r="AB159" s="81"/>
      <c r="AC159" s="81"/>
      <c r="AD159" s="81"/>
      <c r="AE159" s="83"/>
      <c r="AF159" s="81"/>
      <c r="AG159" s="81"/>
      <c r="AH159" s="81"/>
      <c r="AI159" s="81"/>
      <c r="AJ159" s="81"/>
      <c r="AK159" s="83"/>
      <c r="AL159" s="83"/>
      <c r="AM159" s="81"/>
      <c r="AN159" s="81"/>
    </row>
    <row r="160" spans="3:40" ht="72" customHeight="1" thickBot="1">
      <c r="C160" s="60"/>
      <c r="E160" s="8" t="s">
        <v>29</v>
      </c>
      <c r="F160" s="116" t="s">
        <v>207</v>
      </c>
      <c r="G160" s="116"/>
      <c r="H160" s="116"/>
      <c r="I160" s="116"/>
      <c r="J160" s="116"/>
      <c r="K160" s="116"/>
      <c r="L160" s="117"/>
      <c r="M160" s="22"/>
      <c r="N160" s="22"/>
      <c r="O160" s="89"/>
      <c r="P160" s="82"/>
      <c r="Q160" s="81"/>
      <c r="R160" s="83"/>
      <c r="S160" s="81"/>
      <c r="T160" s="83"/>
      <c r="U160" s="81"/>
      <c r="V160" s="83"/>
      <c r="W160" s="83"/>
      <c r="X160" s="83"/>
      <c r="Y160" s="83"/>
      <c r="Z160" s="81"/>
      <c r="AA160" s="81"/>
      <c r="AB160" s="81"/>
      <c r="AC160" s="81"/>
      <c r="AD160" s="81"/>
      <c r="AE160" s="83"/>
      <c r="AF160" s="81"/>
      <c r="AG160" s="81"/>
      <c r="AH160" s="81"/>
      <c r="AI160" s="81"/>
      <c r="AJ160" s="81"/>
      <c r="AK160" s="83"/>
      <c r="AL160" s="83"/>
      <c r="AM160" s="81"/>
      <c r="AN160" s="81"/>
    </row>
    <row r="161" spans="3:40" ht="16" thickBot="1">
      <c r="C161" s="60"/>
      <c r="E161" s="66" t="s">
        <v>152</v>
      </c>
      <c r="F161" s="67"/>
      <c r="G161" s="67"/>
      <c r="H161" s="67"/>
      <c r="I161" s="67"/>
      <c r="J161" s="67"/>
      <c r="K161" s="67"/>
      <c r="L161" s="68"/>
      <c r="M161" s="13"/>
      <c r="N161" s="13"/>
      <c r="O161" s="90"/>
      <c r="P161" s="10" t="s">
        <v>213</v>
      </c>
      <c r="Q161" s="10" t="s">
        <v>214</v>
      </c>
      <c r="R161" s="10" t="s">
        <v>213</v>
      </c>
      <c r="S161" s="10" t="s">
        <v>214</v>
      </c>
      <c r="T161" s="10" t="s">
        <v>213</v>
      </c>
      <c r="U161" s="10" t="s">
        <v>214</v>
      </c>
      <c r="V161" s="10" t="s">
        <v>213</v>
      </c>
      <c r="W161" s="10" t="s">
        <v>213</v>
      </c>
      <c r="X161" s="10" t="s">
        <v>213</v>
      </c>
      <c r="Y161" s="10" t="s">
        <v>213</v>
      </c>
      <c r="Z161" s="10" t="s">
        <v>214</v>
      </c>
      <c r="AA161" s="10" t="s">
        <v>214</v>
      </c>
      <c r="AB161" s="10" t="s">
        <v>214</v>
      </c>
      <c r="AC161" s="10" t="s">
        <v>214</v>
      </c>
      <c r="AD161" s="10" t="s">
        <v>214</v>
      </c>
      <c r="AE161" s="10" t="s">
        <v>213</v>
      </c>
      <c r="AF161" s="10" t="s">
        <v>214</v>
      </c>
      <c r="AG161" s="10" t="s">
        <v>214</v>
      </c>
      <c r="AH161" s="10" t="s">
        <v>214</v>
      </c>
      <c r="AI161" s="10" t="s">
        <v>214</v>
      </c>
      <c r="AJ161" s="10" t="s">
        <v>214</v>
      </c>
      <c r="AK161" s="10" t="s">
        <v>213</v>
      </c>
      <c r="AL161" s="10" t="s">
        <v>213</v>
      </c>
      <c r="AM161" s="10" t="s">
        <v>214</v>
      </c>
      <c r="AN161" s="10" t="s">
        <v>214</v>
      </c>
    </row>
    <row r="162" spans="3:40">
      <c r="C162" s="60"/>
      <c r="E162" s="78">
        <v>1</v>
      </c>
      <c r="F162" s="118"/>
      <c r="G162" s="118"/>
      <c r="H162" s="79"/>
      <c r="I162" s="78" t="s">
        <v>186</v>
      </c>
      <c r="J162" s="118"/>
      <c r="K162" s="118"/>
      <c r="L162" s="79"/>
      <c r="M162" s="13"/>
      <c r="N162" s="13"/>
      <c r="O162" s="10"/>
      <c r="P162" s="10" t="s">
        <v>224</v>
      </c>
      <c r="Q162" s="10"/>
      <c r="R162" s="10" t="s">
        <v>277</v>
      </c>
      <c r="S162" s="10" t="s">
        <v>274</v>
      </c>
      <c r="T162" s="10"/>
      <c r="U162" s="10" t="s">
        <v>371</v>
      </c>
      <c r="V162" s="10" t="s">
        <v>374</v>
      </c>
      <c r="W162" s="10" t="s">
        <v>235</v>
      </c>
      <c r="X162" s="10" t="s">
        <v>354</v>
      </c>
      <c r="Y162" s="10" t="s">
        <v>278</v>
      </c>
      <c r="Z162" s="10" t="s">
        <v>356</v>
      </c>
      <c r="AA162" s="10" t="s">
        <v>355</v>
      </c>
      <c r="AB162" s="10"/>
      <c r="AC162" s="10" t="s">
        <v>225</v>
      </c>
      <c r="AD162" s="10"/>
      <c r="AE162" s="10" t="s">
        <v>388</v>
      </c>
      <c r="AF162" s="10"/>
      <c r="AG162" s="10"/>
      <c r="AH162" s="10" t="s">
        <v>226</v>
      </c>
      <c r="AI162" s="10" t="s">
        <v>235</v>
      </c>
      <c r="AJ162" s="10"/>
      <c r="AK162" s="10"/>
      <c r="AL162" s="10" t="s">
        <v>225</v>
      </c>
      <c r="AM162" s="10"/>
      <c r="AN162" s="10" t="s">
        <v>226</v>
      </c>
    </row>
    <row r="163" spans="3:40">
      <c r="C163" s="60"/>
      <c r="E163" s="69">
        <v>2</v>
      </c>
      <c r="F163" s="70"/>
      <c r="G163" s="70"/>
      <c r="H163" s="102"/>
      <c r="I163" s="69" t="s">
        <v>201</v>
      </c>
      <c r="J163" s="70"/>
      <c r="K163" s="70"/>
      <c r="L163" s="102"/>
      <c r="M163" s="13"/>
      <c r="N163" s="13"/>
      <c r="O163" s="10"/>
      <c r="P163" s="10">
        <v>1</v>
      </c>
      <c r="Q163" s="10"/>
      <c r="R163" s="10">
        <v>2</v>
      </c>
      <c r="S163" s="10">
        <v>1</v>
      </c>
      <c r="T163" s="10"/>
      <c r="U163" s="10">
        <v>1</v>
      </c>
      <c r="V163" s="10">
        <v>3</v>
      </c>
      <c r="W163" s="10"/>
      <c r="X163" s="10">
        <v>2</v>
      </c>
      <c r="Y163" s="10">
        <v>2</v>
      </c>
      <c r="Z163" s="10">
        <v>3</v>
      </c>
      <c r="AA163" s="10">
        <v>1</v>
      </c>
      <c r="AB163" s="10"/>
      <c r="AC163" s="10">
        <v>1</v>
      </c>
      <c r="AD163" s="10"/>
      <c r="AE163" s="10">
        <v>1</v>
      </c>
      <c r="AF163" s="10"/>
      <c r="AG163" s="10"/>
      <c r="AH163" s="10">
        <v>1</v>
      </c>
      <c r="AI163" s="10">
        <v>1</v>
      </c>
      <c r="AJ163" s="10"/>
      <c r="AK163" s="10"/>
      <c r="AL163" s="10">
        <v>1</v>
      </c>
      <c r="AM163" s="10"/>
      <c r="AN163" s="10">
        <v>1</v>
      </c>
    </row>
    <row r="164" spans="3:40">
      <c r="C164" s="60"/>
      <c r="E164" s="69">
        <v>3</v>
      </c>
      <c r="F164" s="70"/>
      <c r="G164" s="70"/>
      <c r="H164" s="102"/>
      <c r="I164" s="69" t="s">
        <v>204</v>
      </c>
      <c r="J164" s="70"/>
      <c r="K164" s="70"/>
      <c r="L164" s="102"/>
      <c r="M164" s="13"/>
      <c r="N164" s="13"/>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row>
    <row r="165" spans="3:40">
      <c r="C165" s="60"/>
      <c r="E165" s="69">
        <v>4</v>
      </c>
      <c r="F165" s="70"/>
      <c r="G165" s="70"/>
      <c r="H165" s="102"/>
      <c r="I165" s="69" t="s">
        <v>202</v>
      </c>
      <c r="J165" s="70"/>
      <c r="K165" s="70"/>
      <c r="L165" s="102"/>
      <c r="M165" s="13"/>
      <c r="N165" s="13"/>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row>
    <row r="166" spans="3:40" ht="16" thickBot="1">
      <c r="C166" s="60"/>
      <c r="E166" s="62">
        <v>5</v>
      </c>
      <c r="F166" s="63"/>
      <c r="G166" s="63"/>
      <c r="H166" s="80"/>
      <c r="I166" s="62" t="s">
        <v>203</v>
      </c>
      <c r="J166" s="63"/>
      <c r="K166" s="63"/>
      <c r="L166" s="80"/>
      <c r="M166" s="13"/>
      <c r="N166" s="13"/>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row>
    <row r="167" spans="3:40" ht="16" thickBot="1">
      <c r="C167" s="60"/>
      <c r="E167" s="13"/>
      <c r="F167" s="13"/>
      <c r="G167" s="14"/>
      <c r="H167" s="14"/>
      <c r="I167" s="13"/>
      <c r="J167" s="13"/>
      <c r="K167" s="14"/>
      <c r="L167" s="14"/>
      <c r="M167" s="14"/>
      <c r="N167" s="14"/>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row>
    <row r="168" spans="3:40" ht="16" customHeight="1" thickBot="1">
      <c r="C168" s="60"/>
      <c r="E168" s="92" t="s">
        <v>208</v>
      </c>
      <c r="F168" s="93"/>
      <c r="G168" s="93"/>
      <c r="H168" s="93"/>
      <c r="I168" s="93"/>
      <c r="J168" s="94"/>
      <c r="K168" s="78"/>
      <c r="L168" s="79"/>
      <c r="M168" s="13"/>
      <c r="N168" s="13"/>
      <c r="O168" s="88" t="s">
        <v>212</v>
      </c>
      <c r="P168" s="82" t="s">
        <v>30</v>
      </c>
      <c r="Q168" s="81" t="s">
        <v>31</v>
      </c>
      <c r="R168" s="83" t="s">
        <v>32</v>
      </c>
      <c r="S168" s="81" t="s">
        <v>33</v>
      </c>
      <c r="T168" s="83" t="s">
        <v>34</v>
      </c>
      <c r="U168" s="81" t="s">
        <v>35</v>
      </c>
      <c r="V168" s="83" t="s">
        <v>36</v>
      </c>
      <c r="W168" s="83" t="s">
        <v>37</v>
      </c>
      <c r="X168" s="83" t="s">
        <v>38</v>
      </c>
      <c r="Y168" s="83" t="s">
        <v>39</v>
      </c>
      <c r="Z168" s="81" t="s">
        <v>40</v>
      </c>
      <c r="AA168" s="81" t="s">
        <v>50</v>
      </c>
      <c r="AB168" s="81" t="s">
        <v>41</v>
      </c>
      <c r="AC168" s="81" t="s">
        <v>42</v>
      </c>
      <c r="AD168" s="81" t="s">
        <v>43</v>
      </c>
      <c r="AE168" s="83" t="s">
        <v>51</v>
      </c>
      <c r="AF168" s="81" t="s">
        <v>44</v>
      </c>
      <c r="AG168" s="81" t="s">
        <v>45</v>
      </c>
      <c r="AH168" s="81" t="s">
        <v>46</v>
      </c>
      <c r="AI168" s="81" t="s">
        <v>47</v>
      </c>
      <c r="AJ168" s="81" t="s">
        <v>48</v>
      </c>
      <c r="AK168" s="83" t="s">
        <v>49</v>
      </c>
      <c r="AL168" s="83" t="s">
        <v>52</v>
      </c>
      <c r="AM168" s="81" t="s">
        <v>53</v>
      </c>
      <c r="AN168" s="81" t="s">
        <v>54</v>
      </c>
    </row>
    <row r="169" spans="3:40" ht="54" customHeight="1" thickBot="1">
      <c r="C169" s="60"/>
      <c r="E169" s="7" t="s">
        <v>28</v>
      </c>
      <c r="F169" s="84" t="s">
        <v>209</v>
      </c>
      <c r="G169" s="85"/>
      <c r="H169" s="85"/>
      <c r="I169" s="85"/>
      <c r="J169" s="86"/>
      <c r="K169" s="62"/>
      <c r="L169" s="80"/>
      <c r="M169" s="13"/>
      <c r="N169" s="13"/>
      <c r="O169" s="89"/>
      <c r="P169" s="82"/>
      <c r="Q169" s="81"/>
      <c r="R169" s="83"/>
      <c r="S169" s="81"/>
      <c r="T169" s="83"/>
      <c r="U169" s="81"/>
      <c r="V169" s="83"/>
      <c r="W169" s="83"/>
      <c r="X169" s="83"/>
      <c r="Y169" s="83"/>
      <c r="Z169" s="81"/>
      <c r="AA169" s="81"/>
      <c r="AB169" s="81"/>
      <c r="AC169" s="81"/>
      <c r="AD169" s="81"/>
      <c r="AE169" s="83"/>
      <c r="AF169" s="81"/>
      <c r="AG169" s="81"/>
      <c r="AH169" s="81"/>
      <c r="AI169" s="81"/>
      <c r="AJ169" s="81"/>
      <c r="AK169" s="83"/>
      <c r="AL169" s="83"/>
      <c r="AM169" s="81"/>
      <c r="AN169" s="81"/>
    </row>
    <row r="170" spans="3:40" ht="57" customHeight="1" thickBot="1">
      <c r="C170" s="60"/>
      <c r="E170" s="8" t="s">
        <v>29</v>
      </c>
      <c r="F170" s="116" t="s">
        <v>210</v>
      </c>
      <c r="G170" s="116"/>
      <c r="H170" s="116"/>
      <c r="I170" s="116"/>
      <c r="J170" s="116"/>
      <c r="K170" s="116"/>
      <c r="L170" s="117"/>
      <c r="M170" s="22"/>
      <c r="N170" s="22"/>
      <c r="O170" s="89"/>
      <c r="P170" s="82"/>
      <c r="Q170" s="81"/>
      <c r="R170" s="83"/>
      <c r="S170" s="81"/>
      <c r="T170" s="83"/>
      <c r="U170" s="81"/>
      <c r="V170" s="83"/>
      <c r="W170" s="83"/>
      <c r="X170" s="83"/>
      <c r="Y170" s="83"/>
      <c r="Z170" s="81"/>
      <c r="AA170" s="81"/>
      <c r="AB170" s="81"/>
      <c r="AC170" s="81"/>
      <c r="AD170" s="81"/>
      <c r="AE170" s="83"/>
      <c r="AF170" s="81"/>
      <c r="AG170" s="81"/>
      <c r="AH170" s="81"/>
      <c r="AI170" s="81"/>
      <c r="AJ170" s="81"/>
      <c r="AK170" s="83"/>
      <c r="AL170" s="83"/>
      <c r="AM170" s="81"/>
      <c r="AN170" s="81"/>
    </row>
    <row r="171" spans="3:40" ht="16" thickBot="1">
      <c r="C171" s="60"/>
      <c r="E171" s="66" t="s">
        <v>152</v>
      </c>
      <c r="F171" s="67"/>
      <c r="G171" s="67"/>
      <c r="H171" s="67"/>
      <c r="I171" s="67"/>
      <c r="J171" s="67"/>
      <c r="K171" s="67"/>
      <c r="L171" s="68"/>
      <c r="M171" s="13"/>
      <c r="N171" s="13"/>
      <c r="O171" s="90"/>
      <c r="P171" s="10" t="s">
        <v>213</v>
      </c>
      <c r="Q171" s="10" t="s">
        <v>214</v>
      </c>
      <c r="R171" s="10" t="s">
        <v>213</v>
      </c>
      <c r="S171" s="10" t="s">
        <v>214</v>
      </c>
      <c r="T171" s="10" t="s">
        <v>213</v>
      </c>
      <c r="U171" s="10" t="s">
        <v>214</v>
      </c>
      <c r="V171" s="10" t="s">
        <v>213</v>
      </c>
      <c r="W171" s="10" t="s">
        <v>213</v>
      </c>
      <c r="X171" s="10" t="s">
        <v>213</v>
      </c>
      <c r="Y171" s="10" t="s">
        <v>213</v>
      </c>
      <c r="Z171" s="10" t="s">
        <v>214</v>
      </c>
      <c r="AA171" s="10" t="s">
        <v>214</v>
      </c>
      <c r="AB171" s="10" t="s">
        <v>214</v>
      </c>
      <c r="AC171" s="10" t="s">
        <v>214</v>
      </c>
      <c r="AD171" s="10" t="s">
        <v>214</v>
      </c>
      <c r="AE171" s="10" t="s">
        <v>213</v>
      </c>
      <c r="AF171" s="10" t="s">
        <v>214</v>
      </c>
      <c r="AG171" s="10" t="s">
        <v>214</v>
      </c>
      <c r="AH171" s="10" t="s">
        <v>214</v>
      </c>
      <c r="AI171" s="10" t="s">
        <v>214</v>
      </c>
      <c r="AJ171" s="10" t="s">
        <v>214</v>
      </c>
      <c r="AK171" s="10" t="s">
        <v>213</v>
      </c>
      <c r="AL171" s="10" t="s">
        <v>213</v>
      </c>
      <c r="AM171" s="10" t="s">
        <v>214</v>
      </c>
      <c r="AN171" s="10" t="s">
        <v>214</v>
      </c>
    </row>
    <row r="172" spans="3:40">
      <c r="C172" s="60"/>
      <c r="E172" s="78">
        <v>1</v>
      </c>
      <c r="F172" s="118"/>
      <c r="G172" s="118"/>
      <c r="H172" s="79"/>
      <c r="I172" s="78" t="s">
        <v>186</v>
      </c>
      <c r="J172" s="118"/>
      <c r="K172" s="118"/>
      <c r="L172" s="79"/>
      <c r="M172" s="13"/>
      <c r="N172" s="13"/>
      <c r="O172" s="10"/>
      <c r="P172" s="10" t="s">
        <v>228</v>
      </c>
      <c r="Q172" s="10"/>
      <c r="R172" s="10" t="s">
        <v>282</v>
      </c>
      <c r="S172" s="10" t="s">
        <v>228</v>
      </c>
      <c r="T172" s="10"/>
      <c r="U172" s="10" t="s">
        <v>378</v>
      </c>
      <c r="V172" s="10" t="s">
        <v>379</v>
      </c>
      <c r="W172" s="10" t="s">
        <v>220</v>
      </c>
      <c r="X172" s="10" t="s">
        <v>358</v>
      </c>
      <c r="Y172" s="10" t="s">
        <v>228</v>
      </c>
      <c r="Z172" s="10" t="s">
        <v>357</v>
      </c>
      <c r="AA172" s="10" t="s">
        <v>359</v>
      </c>
      <c r="AB172" s="10"/>
      <c r="AC172" s="10" t="s">
        <v>228</v>
      </c>
      <c r="AD172" s="10"/>
      <c r="AE172" s="10" t="s">
        <v>379</v>
      </c>
      <c r="AF172" s="10"/>
      <c r="AG172" s="10"/>
      <c r="AH172" s="10" t="s">
        <v>283</v>
      </c>
      <c r="AI172" s="10" t="s">
        <v>224</v>
      </c>
      <c r="AJ172" s="10"/>
      <c r="AK172" s="10"/>
      <c r="AL172" s="10" t="s">
        <v>355</v>
      </c>
      <c r="AM172" s="10"/>
      <c r="AN172" s="10" t="s">
        <v>227</v>
      </c>
    </row>
    <row r="173" spans="3:40">
      <c r="C173" s="60"/>
      <c r="E173" s="69">
        <v>2</v>
      </c>
      <c r="F173" s="70"/>
      <c r="G173" s="70"/>
      <c r="H173" s="102"/>
      <c r="I173" s="69" t="s">
        <v>201</v>
      </c>
      <c r="J173" s="70"/>
      <c r="K173" s="70"/>
      <c r="L173" s="102"/>
      <c r="M173" s="13"/>
      <c r="N173" s="13"/>
      <c r="O173" s="10"/>
      <c r="P173" s="10">
        <v>5</v>
      </c>
      <c r="Q173" s="10"/>
      <c r="R173" s="10">
        <v>3</v>
      </c>
      <c r="S173" s="10">
        <v>5</v>
      </c>
      <c r="T173" s="10"/>
      <c r="U173" s="10">
        <v>3</v>
      </c>
      <c r="V173" s="10">
        <v>1</v>
      </c>
      <c r="W173" s="10"/>
      <c r="X173" s="10">
        <v>3</v>
      </c>
      <c r="Y173" s="10">
        <v>5</v>
      </c>
      <c r="Z173" s="10">
        <v>1</v>
      </c>
      <c r="AA173" s="10">
        <v>1</v>
      </c>
      <c r="AB173" s="10"/>
      <c r="AC173" s="10">
        <v>5</v>
      </c>
      <c r="AD173" s="10"/>
      <c r="AE173" s="10"/>
      <c r="AF173" s="10"/>
      <c r="AG173" s="10"/>
      <c r="AH173" s="10">
        <v>4</v>
      </c>
      <c r="AI173" s="10">
        <v>1</v>
      </c>
      <c r="AJ173" s="10"/>
      <c r="AK173" s="10"/>
      <c r="AL173" s="10">
        <v>1</v>
      </c>
      <c r="AM173" s="10"/>
      <c r="AN173" s="10">
        <v>3</v>
      </c>
    </row>
    <row r="174" spans="3:40">
      <c r="C174" s="60"/>
      <c r="E174" s="69">
        <v>3</v>
      </c>
      <c r="F174" s="70"/>
      <c r="G174" s="70"/>
      <c r="H174" s="102"/>
      <c r="I174" s="69" t="s">
        <v>204</v>
      </c>
      <c r="J174" s="70"/>
      <c r="K174" s="70"/>
      <c r="L174" s="102"/>
      <c r="M174" s="13"/>
      <c r="N174" s="13"/>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row>
    <row r="175" spans="3:40">
      <c r="C175" s="60"/>
      <c r="E175" s="69">
        <v>4</v>
      </c>
      <c r="F175" s="70"/>
      <c r="G175" s="70"/>
      <c r="H175" s="102"/>
      <c r="I175" s="69" t="s">
        <v>202</v>
      </c>
      <c r="J175" s="70"/>
      <c r="K175" s="70"/>
      <c r="L175" s="102"/>
      <c r="M175" s="13"/>
      <c r="N175" s="13"/>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row>
    <row r="176" spans="3:40" ht="16" thickBot="1">
      <c r="C176" s="60"/>
      <c r="E176" s="62">
        <v>5</v>
      </c>
      <c r="F176" s="63"/>
      <c r="G176" s="63"/>
      <c r="H176" s="80"/>
      <c r="I176" s="62" t="s">
        <v>203</v>
      </c>
      <c r="J176" s="63"/>
      <c r="K176" s="63"/>
      <c r="L176" s="80"/>
      <c r="M176" s="13"/>
      <c r="N176" s="13"/>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row>
    <row r="177" spans="3:40">
      <c r="C177" s="60"/>
      <c r="E177" s="37"/>
      <c r="F177" s="37"/>
      <c r="G177" s="37"/>
      <c r="H177" s="37"/>
      <c r="I177" s="37"/>
      <c r="J177" s="37"/>
      <c r="K177" s="37"/>
      <c r="L177" s="37"/>
      <c r="M177" s="37"/>
      <c r="N177" s="37"/>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row>
    <row r="178" spans="3:40">
      <c r="C178" s="60"/>
      <c r="E178" s="37"/>
      <c r="F178" s="37"/>
      <c r="G178" s="37"/>
      <c r="H178" s="37"/>
      <c r="I178" s="37"/>
      <c r="J178" s="37"/>
      <c r="K178" s="37"/>
      <c r="L178" s="37"/>
      <c r="M178" s="37"/>
      <c r="N178" s="37"/>
      <c r="O178" s="2"/>
      <c r="P178" s="40" t="s">
        <v>296</v>
      </c>
      <c r="Q178" s="41" t="s">
        <v>297</v>
      </c>
      <c r="R178" s="40" t="s">
        <v>298</v>
      </c>
      <c r="S178" s="41" t="s">
        <v>299</v>
      </c>
      <c r="T178" s="40" t="s">
        <v>300</v>
      </c>
      <c r="U178" s="41" t="s">
        <v>301</v>
      </c>
      <c r="V178" s="40" t="s">
        <v>302</v>
      </c>
      <c r="W178" s="40" t="s">
        <v>303</v>
      </c>
      <c r="X178" s="40" t="s">
        <v>304</v>
      </c>
      <c r="Y178" s="40" t="s">
        <v>305</v>
      </c>
      <c r="Z178" s="41" t="s">
        <v>306</v>
      </c>
      <c r="AA178" s="41" t="s">
        <v>307</v>
      </c>
      <c r="AB178" s="41" t="s">
        <v>308</v>
      </c>
      <c r="AC178" s="41" t="s">
        <v>309</v>
      </c>
      <c r="AD178" s="41" t="s">
        <v>309</v>
      </c>
      <c r="AE178" s="40" t="s">
        <v>310</v>
      </c>
      <c r="AF178" s="41" t="s">
        <v>311</v>
      </c>
      <c r="AG178" s="41" t="s">
        <v>312</v>
      </c>
      <c r="AH178" s="41" t="s">
        <v>313</v>
      </c>
      <c r="AI178" s="41" t="s">
        <v>314</v>
      </c>
      <c r="AJ178" s="41" t="s">
        <v>315</v>
      </c>
      <c r="AK178" s="40" t="s">
        <v>316</v>
      </c>
      <c r="AL178" s="40" t="s">
        <v>317</v>
      </c>
      <c r="AM178" s="41" t="s">
        <v>318</v>
      </c>
      <c r="AN178" s="41" t="s">
        <v>297</v>
      </c>
    </row>
    <row r="179" spans="3:40">
      <c r="C179" s="60"/>
      <c r="E179" s="37"/>
      <c r="F179" s="37"/>
      <c r="G179" s="37"/>
      <c r="H179" s="37"/>
      <c r="I179" s="37"/>
      <c r="J179" s="37"/>
      <c r="K179" s="37"/>
      <c r="L179" s="37"/>
      <c r="M179" s="37"/>
      <c r="N179" s="52" t="s">
        <v>331</v>
      </c>
      <c r="O179" s="10"/>
      <c r="P179" s="42">
        <f>IF(P142=0,"",P142)</f>
        <v>4</v>
      </c>
      <c r="Q179" s="42" t="str">
        <f t="shared" ref="Q179:AN179" si="19">IF(Q142=0,"",Q142)</f>
        <v/>
      </c>
      <c r="R179" s="42">
        <f t="shared" si="19"/>
        <v>2</v>
      </c>
      <c r="S179" s="42">
        <f t="shared" si="19"/>
        <v>5</v>
      </c>
      <c r="T179" s="42" t="str">
        <f t="shared" si="19"/>
        <v/>
      </c>
      <c r="U179" s="42">
        <f t="shared" si="19"/>
        <v>4</v>
      </c>
      <c r="V179" s="42">
        <f t="shared" si="19"/>
        <v>2</v>
      </c>
      <c r="W179" s="42" t="str">
        <f t="shared" si="19"/>
        <v/>
      </c>
      <c r="X179" s="42">
        <f t="shared" si="19"/>
        <v>2</v>
      </c>
      <c r="Y179" s="42">
        <f t="shared" si="19"/>
        <v>4</v>
      </c>
      <c r="Z179" s="42">
        <f t="shared" si="19"/>
        <v>4</v>
      </c>
      <c r="AA179" s="42">
        <f t="shared" si="19"/>
        <v>3</v>
      </c>
      <c r="AB179" s="42" t="str">
        <f t="shared" si="19"/>
        <v/>
      </c>
      <c r="AC179" s="42">
        <f t="shared" si="19"/>
        <v>4</v>
      </c>
      <c r="AD179" s="42" t="str">
        <f t="shared" si="19"/>
        <v/>
      </c>
      <c r="AE179" s="42" t="str">
        <f t="shared" si="19"/>
        <v/>
      </c>
      <c r="AF179" s="42" t="str">
        <f t="shared" si="19"/>
        <v/>
      </c>
      <c r="AG179" s="42" t="str">
        <f t="shared" si="19"/>
        <v/>
      </c>
      <c r="AH179" s="42">
        <f t="shared" si="19"/>
        <v>5</v>
      </c>
      <c r="AI179" s="42">
        <f t="shared" si="19"/>
        <v>3</v>
      </c>
      <c r="AJ179" s="42" t="str">
        <f t="shared" si="19"/>
        <v/>
      </c>
      <c r="AK179" s="42" t="str">
        <f t="shared" si="19"/>
        <v/>
      </c>
      <c r="AL179" s="42">
        <f t="shared" si="19"/>
        <v>1</v>
      </c>
      <c r="AM179" s="42" t="str">
        <f t="shared" si="19"/>
        <v/>
      </c>
      <c r="AN179" s="42">
        <f t="shared" si="19"/>
        <v>2</v>
      </c>
    </row>
    <row r="180" spans="3:40">
      <c r="C180" s="60"/>
      <c r="E180" s="37"/>
      <c r="F180" s="37"/>
      <c r="G180" s="37"/>
      <c r="H180" s="37"/>
      <c r="I180" s="37"/>
      <c r="J180" s="37"/>
      <c r="K180" s="37"/>
      <c r="L180" s="37"/>
      <c r="M180" s="37"/>
      <c r="N180" s="52" t="s">
        <v>332</v>
      </c>
      <c r="O180" s="10"/>
      <c r="P180" s="42">
        <f t="shared" ref="P180:AN180" si="20">IF(P143=0,"",P143)</f>
        <v>3</v>
      </c>
      <c r="Q180" s="42" t="str">
        <f t="shared" si="20"/>
        <v/>
      </c>
      <c r="R180" s="42">
        <f t="shared" si="20"/>
        <v>3</v>
      </c>
      <c r="S180" s="42">
        <f t="shared" si="20"/>
        <v>3</v>
      </c>
      <c r="T180" s="42" t="str">
        <f t="shared" si="20"/>
        <v/>
      </c>
      <c r="U180" s="42">
        <f t="shared" si="20"/>
        <v>3</v>
      </c>
      <c r="V180" s="42">
        <f t="shared" si="20"/>
        <v>3</v>
      </c>
      <c r="W180" s="42" t="str">
        <f t="shared" si="20"/>
        <v/>
      </c>
      <c r="X180" s="42">
        <f t="shared" si="20"/>
        <v>3</v>
      </c>
      <c r="Y180" s="42">
        <f t="shared" si="20"/>
        <v>3</v>
      </c>
      <c r="Z180" s="42">
        <f t="shared" si="20"/>
        <v>3</v>
      </c>
      <c r="AA180" s="42">
        <f t="shared" si="20"/>
        <v>4</v>
      </c>
      <c r="AB180" s="42" t="str">
        <f t="shared" si="20"/>
        <v/>
      </c>
      <c r="AC180" s="42">
        <f t="shared" si="20"/>
        <v>3</v>
      </c>
      <c r="AD180" s="42" t="str">
        <f t="shared" si="20"/>
        <v/>
      </c>
      <c r="AE180" s="42" t="str">
        <f t="shared" si="20"/>
        <v/>
      </c>
      <c r="AF180" s="42" t="str">
        <f t="shared" si="20"/>
        <v/>
      </c>
      <c r="AG180" s="42" t="str">
        <f t="shared" si="20"/>
        <v/>
      </c>
      <c r="AH180" s="42">
        <f t="shared" si="20"/>
        <v>3</v>
      </c>
      <c r="AI180" s="42">
        <f t="shared" si="20"/>
        <v>3</v>
      </c>
      <c r="AJ180" s="42" t="str">
        <f t="shared" si="20"/>
        <v/>
      </c>
      <c r="AK180" s="42" t="str">
        <f t="shared" si="20"/>
        <v/>
      </c>
      <c r="AL180" s="42">
        <f t="shared" si="20"/>
        <v>3</v>
      </c>
      <c r="AM180" s="42" t="str">
        <f t="shared" si="20"/>
        <v/>
      </c>
      <c r="AN180" s="42">
        <f t="shared" si="20"/>
        <v>3</v>
      </c>
    </row>
    <row r="181" spans="3:40">
      <c r="C181" s="60"/>
      <c r="E181" s="37"/>
      <c r="F181" s="37"/>
      <c r="G181" s="37"/>
      <c r="H181" s="37"/>
      <c r="I181" s="37"/>
      <c r="J181" s="37"/>
      <c r="K181" s="37"/>
      <c r="L181" s="37"/>
      <c r="M181" s="37"/>
      <c r="N181" s="51" t="s">
        <v>333</v>
      </c>
      <c r="O181" s="10"/>
      <c r="P181" s="42">
        <f t="shared" ref="P181:AN181" si="21">IF(P144=0,"",P144)</f>
        <v>4</v>
      </c>
      <c r="Q181" s="42" t="str">
        <f t="shared" si="21"/>
        <v/>
      </c>
      <c r="R181" s="42">
        <f t="shared" si="21"/>
        <v>2</v>
      </c>
      <c r="S181" s="42">
        <f t="shared" si="21"/>
        <v>1</v>
      </c>
      <c r="T181" s="42" t="str">
        <f t="shared" si="21"/>
        <v/>
      </c>
      <c r="U181" s="42">
        <f t="shared" si="21"/>
        <v>3</v>
      </c>
      <c r="V181" s="42">
        <f t="shared" si="21"/>
        <v>3</v>
      </c>
      <c r="W181" s="42" t="str">
        <f t="shared" si="21"/>
        <v/>
      </c>
      <c r="X181" s="42">
        <f t="shared" si="21"/>
        <v>1</v>
      </c>
      <c r="Y181" s="42">
        <f t="shared" si="21"/>
        <v>4</v>
      </c>
      <c r="Z181" s="42">
        <f t="shared" si="21"/>
        <v>3</v>
      </c>
      <c r="AA181" s="42">
        <f t="shared" si="21"/>
        <v>4</v>
      </c>
      <c r="AB181" s="42" t="str">
        <f t="shared" si="21"/>
        <v/>
      </c>
      <c r="AC181" s="42">
        <f t="shared" si="21"/>
        <v>3</v>
      </c>
      <c r="AD181" s="42" t="str">
        <f t="shared" si="21"/>
        <v/>
      </c>
      <c r="AE181" s="42" t="str">
        <f t="shared" si="21"/>
        <v/>
      </c>
      <c r="AF181" s="42" t="str">
        <f t="shared" si="21"/>
        <v/>
      </c>
      <c r="AG181" s="42" t="str">
        <f t="shared" si="21"/>
        <v/>
      </c>
      <c r="AH181" s="42">
        <f t="shared" si="21"/>
        <v>2</v>
      </c>
      <c r="AI181" s="42">
        <f t="shared" si="21"/>
        <v>2</v>
      </c>
      <c r="AJ181" s="42" t="str">
        <f t="shared" si="21"/>
        <v/>
      </c>
      <c r="AK181" s="42" t="str">
        <f t="shared" si="21"/>
        <v/>
      </c>
      <c r="AL181" s="42">
        <f t="shared" si="21"/>
        <v>1</v>
      </c>
      <c r="AM181" s="42" t="str">
        <f t="shared" si="21"/>
        <v/>
      </c>
      <c r="AN181" s="42">
        <f t="shared" si="21"/>
        <v>3</v>
      </c>
    </row>
    <row r="182" spans="3:40">
      <c r="C182" s="60"/>
      <c r="E182" s="37"/>
      <c r="F182" s="37"/>
      <c r="G182" s="37"/>
      <c r="H182" s="37"/>
      <c r="I182" s="37"/>
      <c r="J182" s="37"/>
      <c r="K182" s="37"/>
      <c r="L182" s="37"/>
      <c r="M182" s="37"/>
      <c r="N182" s="51" t="s">
        <v>334</v>
      </c>
      <c r="O182" s="10"/>
      <c r="P182" s="42">
        <f t="shared" ref="P182:AN182" si="22">IF(P145=0,"",P145)</f>
        <v>3</v>
      </c>
      <c r="Q182" s="42" t="str">
        <f t="shared" si="22"/>
        <v/>
      </c>
      <c r="R182" s="42">
        <f t="shared" si="22"/>
        <v>3</v>
      </c>
      <c r="S182" s="42">
        <f t="shared" si="22"/>
        <v>4</v>
      </c>
      <c r="T182" s="42" t="str">
        <f t="shared" si="22"/>
        <v/>
      </c>
      <c r="U182" s="42">
        <f t="shared" si="22"/>
        <v>3</v>
      </c>
      <c r="V182" s="42">
        <f t="shared" si="22"/>
        <v>3</v>
      </c>
      <c r="W182" s="42" t="str">
        <f t="shared" si="22"/>
        <v/>
      </c>
      <c r="X182" s="42">
        <f t="shared" si="22"/>
        <v>4</v>
      </c>
      <c r="Y182" s="42">
        <f t="shared" si="22"/>
        <v>3</v>
      </c>
      <c r="Z182" s="42">
        <f t="shared" si="22"/>
        <v>3</v>
      </c>
      <c r="AA182" s="42">
        <f t="shared" si="22"/>
        <v>2</v>
      </c>
      <c r="AB182" s="42" t="str">
        <f t="shared" si="22"/>
        <v/>
      </c>
      <c r="AC182" s="42">
        <f t="shared" si="22"/>
        <v>3</v>
      </c>
      <c r="AD182" s="42" t="str">
        <f t="shared" si="22"/>
        <v/>
      </c>
      <c r="AE182" s="42" t="str">
        <f t="shared" si="22"/>
        <v/>
      </c>
      <c r="AF182" s="42" t="str">
        <f t="shared" si="22"/>
        <v/>
      </c>
      <c r="AG182" s="42" t="str">
        <f t="shared" si="22"/>
        <v/>
      </c>
      <c r="AH182" s="42">
        <f t="shared" si="22"/>
        <v>3</v>
      </c>
      <c r="AI182" s="42">
        <f t="shared" si="22"/>
        <v>3</v>
      </c>
      <c r="AJ182" s="42" t="str">
        <f t="shared" si="22"/>
        <v/>
      </c>
      <c r="AK182" s="42" t="str">
        <f t="shared" si="22"/>
        <v/>
      </c>
      <c r="AL182" s="42">
        <f t="shared" si="22"/>
        <v>3</v>
      </c>
      <c r="AM182" s="42" t="str">
        <f t="shared" si="22"/>
        <v/>
      </c>
      <c r="AN182" s="42">
        <f t="shared" si="22"/>
        <v>3</v>
      </c>
    </row>
    <row r="183" spans="3:40">
      <c r="C183" s="60"/>
      <c r="E183" s="55"/>
      <c r="F183" s="55"/>
      <c r="G183" s="55"/>
      <c r="H183" s="55"/>
      <c r="I183" s="55"/>
      <c r="J183" s="55"/>
      <c r="K183" s="55"/>
      <c r="L183" s="55"/>
      <c r="M183" s="55"/>
      <c r="N183" s="51" t="s">
        <v>381</v>
      </c>
      <c r="O183" s="10"/>
      <c r="P183" s="42">
        <f>P180+P182</f>
        <v>6</v>
      </c>
      <c r="Q183" s="42"/>
      <c r="R183" s="42">
        <f t="shared" ref="R183:AN183" si="23">R180+R182</f>
        <v>6</v>
      </c>
      <c r="S183" s="42">
        <f t="shared" si="23"/>
        <v>7</v>
      </c>
      <c r="T183" s="42"/>
      <c r="U183" s="42">
        <f t="shared" si="23"/>
        <v>6</v>
      </c>
      <c r="V183" s="42">
        <f t="shared" si="23"/>
        <v>6</v>
      </c>
      <c r="W183" s="42"/>
      <c r="X183" s="42">
        <f t="shared" si="23"/>
        <v>7</v>
      </c>
      <c r="Y183" s="42">
        <f t="shared" si="23"/>
        <v>6</v>
      </c>
      <c r="Z183" s="42">
        <f t="shared" si="23"/>
        <v>6</v>
      </c>
      <c r="AA183" s="42">
        <f t="shared" si="23"/>
        <v>6</v>
      </c>
      <c r="AB183" s="42"/>
      <c r="AC183" s="42">
        <f t="shared" si="23"/>
        <v>6</v>
      </c>
      <c r="AD183" s="42"/>
      <c r="AE183" s="42"/>
      <c r="AF183" s="42"/>
      <c r="AG183" s="42"/>
      <c r="AH183" s="42">
        <f t="shared" si="23"/>
        <v>6</v>
      </c>
      <c r="AI183" s="42">
        <f t="shared" si="23"/>
        <v>6</v>
      </c>
      <c r="AJ183" s="42"/>
      <c r="AK183" s="42"/>
      <c r="AL183" s="42">
        <f t="shared" si="23"/>
        <v>6</v>
      </c>
      <c r="AM183" s="42"/>
      <c r="AN183" s="42">
        <f t="shared" si="23"/>
        <v>6</v>
      </c>
    </row>
    <row r="184" spans="3:40">
      <c r="C184" s="60"/>
      <c r="E184" s="55"/>
      <c r="F184" s="55"/>
      <c r="G184" s="55"/>
      <c r="H184" s="55"/>
      <c r="I184" s="55"/>
      <c r="J184" s="55"/>
      <c r="K184" s="55"/>
      <c r="L184" s="55"/>
      <c r="M184" s="55"/>
      <c r="N184" s="51" t="s">
        <v>380</v>
      </c>
      <c r="O184" s="10"/>
      <c r="P184" s="42">
        <f>P179+P181</f>
        <v>8</v>
      </c>
      <c r="Q184" s="42"/>
      <c r="R184" s="42">
        <f t="shared" ref="R184:AN184" si="24">R179+R181</f>
        <v>4</v>
      </c>
      <c r="S184" s="42">
        <f t="shared" si="24"/>
        <v>6</v>
      </c>
      <c r="T184" s="42"/>
      <c r="U184" s="42">
        <f t="shared" si="24"/>
        <v>7</v>
      </c>
      <c r="V184" s="42">
        <f t="shared" si="24"/>
        <v>5</v>
      </c>
      <c r="W184" s="42"/>
      <c r="X184" s="42">
        <f t="shared" si="24"/>
        <v>3</v>
      </c>
      <c r="Y184" s="42">
        <f t="shared" si="24"/>
        <v>8</v>
      </c>
      <c r="Z184" s="42">
        <f t="shared" si="24"/>
        <v>7</v>
      </c>
      <c r="AA184" s="42">
        <f t="shared" si="24"/>
        <v>7</v>
      </c>
      <c r="AB184" s="42"/>
      <c r="AC184" s="42">
        <f t="shared" si="24"/>
        <v>7</v>
      </c>
      <c r="AD184" s="42"/>
      <c r="AE184" s="42"/>
      <c r="AF184" s="42"/>
      <c r="AG184" s="42"/>
      <c r="AH184" s="42">
        <f t="shared" si="24"/>
        <v>7</v>
      </c>
      <c r="AI184" s="42">
        <f t="shared" si="24"/>
        <v>5</v>
      </c>
      <c r="AJ184" s="42"/>
      <c r="AK184" s="42"/>
      <c r="AL184" s="42">
        <f t="shared" si="24"/>
        <v>2</v>
      </c>
      <c r="AM184" s="42"/>
      <c r="AN184" s="42">
        <f t="shared" si="24"/>
        <v>5</v>
      </c>
    </row>
    <row r="185" spans="3:40">
      <c r="C185" s="60"/>
      <c r="E185" s="37"/>
      <c r="F185" s="37"/>
      <c r="G185" s="37"/>
      <c r="H185" s="37"/>
      <c r="I185" s="37"/>
      <c r="J185" s="37"/>
      <c r="K185" s="37"/>
      <c r="L185" s="37"/>
      <c r="M185" s="37"/>
      <c r="N185" s="51" t="s">
        <v>338</v>
      </c>
      <c r="O185" s="10"/>
      <c r="P185" s="42">
        <f>IFERROR(AVERAGE(P179:P182),"")</f>
        <v>3.5</v>
      </c>
      <c r="Q185" s="42" t="str">
        <f t="shared" ref="Q185:AN185" si="25">IFERROR(AVERAGE(Q179:Q182),"")</f>
        <v/>
      </c>
      <c r="R185" s="42">
        <f t="shared" si="25"/>
        <v>2.5</v>
      </c>
      <c r="S185" s="42">
        <f t="shared" si="25"/>
        <v>3.25</v>
      </c>
      <c r="T185" s="42" t="str">
        <f t="shared" si="25"/>
        <v/>
      </c>
      <c r="U185" s="42">
        <f t="shared" si="25"/>
        <v>3.25</v>
      </c>
      <c r="V185" s="42">
        <f t="shared" si="25"/>
        <v>2.75</v>
      </c>
      <c r="W185" s="42" t="str">
        <f t="shared" si="25"/>
        <v/>
      </c>
      <c r="X185" s="42">
        <f t="shared" si="25"/>
        <v>2.5</v>
      </c>
      <c r="Y185" s="42">
        <f t="shared" si="25"/>
        <v>3.5</v>
      </c>
      <c r="Z185" s="42">
        <f t="shared" si="25"/>
        <v>3.25</v>
      </c>
      <c r="AA185" s="42">
        <f t="shared" si="25"/>
        <v>3.25</v>
      </c>
      <c r="AB185" s="42" t="str">
        <f t="shared" si="25"/>
        <v/>
      </c>
      <c r="AC185" s="42">
        <f t="shared" si="25"/>
        <v>3.25</v>
      </c>
      <c r="AD185" s="42" t="str">
        <f t="shared" si="25"/>
        <v/>
      </c>
      <c r="AE185" s="42" t="str">
        <f t="shared" si="25"/>
        <v/>
      </c>
      <c r="AF185" s="42" t="str">
        <f t="shared" si="25"/>
        <v/>
      </c>
      <c r="AG185" s="42" t="str">
        <f t="shared" si="25"/>
        <v/>
      </c>
      <c r="AH185" s="42">
        <f t="shared" si="25"/>
        <v>3.25</v>
      </c>
      <c r="AI185" s="42">
        <f t="shared" si="25"/>
        <v>2.75</v>
      </c>
      <c r="AJ185" s="42" t="str">
        <f t="shared" si="25"/>
        <v/>
      </c>
      <c r="AK185" s="42" t="str">
        <f t="shared" si="25"/>
        <v/>
      </c>
      <c r="AL185" s="42">
        <f t="shared" si="25"/>
        <v>2</v>
      </c>
      <c r="AM185" s="42" t="str">
        <f t="shared" si="25"/>
        <v/>
      </c>
      <c r="AN185" s="42">
        <f t="shared" si="25"/>
        <v>2.75</v>
      </c>
    </row>
    <row r="186" spans="3:40">
      <c r="C186" s="60"/>
      <c r="E186" s="37"/>
      <c r="F186" s="37"/>
      <c r="G186" s="37"/>
      <c r="H186" s="37"/>
      <c r="I186" s="37"/>
      <c r="J186" s="37"/>
      <c r="K186" s="37"/>
      <c r="L186" s="37"/>
      <c r="M186" s="37"/>
      <c r="N186" s="43" t="s">
        <v>335</v>
      </c>
      <c r="O186" s="10"/>
      <c r="P186" s="42">
        <f t="shared" ref="P186:AN186" si="26">IF(P153=0,"",P153)</f>
        <v>1</v>
      </c>
      <c r="Q186" s="42" t="str">
        <f t="shared" si="26"/>
        <v/>
      </c>
      <c r="R186" s="42">
        <f t="shared" si="26"/>
        <v>1</v>
      </c>
      <c r="S186" s="42">
        <f t="shared" si="26"/>
        <v>1</v>
      </c>
      <c r="T186" s="42" t="str">
        <f t="shared" si="26"/>
        <v/>
      </c>
      <c r="U186" s="42">
        <f t="shared" si="26"/>
        <v>1</v>
      </c>
      <c r="V186" s="42">
        <f t="shared" si="26"/>
        <v>1</v>
      </c>
      <c r="W186" s="42" t="str">
        <f t="shared" si="26"/>
        <v/>
      </c>
      <c r="X186" s="42">
        <f t="shared" si="26"/>
        <v>1</v>
      </c>
      <c r="Y186" s="42">
        <f t="shared" si="26"/>
        <v>1</v>
      </c>
      <c r="Z186" s="42">
        <f t="shared" si="26"/>
        <v>3</v>
      </c>
      <c r="AA186" s="42">
        <f t="shared" si="26"/>
        <v>1</v>
      </c>
      <c r="AB186" s="42" t="str">
        <f t="shared" si="26"/>
        <v/>
      </c>
      <c r="AC186" s="42">
        <f t="shared" si="26"/>
        <v>1</v>
      </c>
      <c r="AD186" s="42" t="str">
        <f t="shared" si="26"/>
        <v/>
      </c>
      <c r="AE186" s="42">
        <f t="shared" si="26"/>
        <v>1</v>
      </c>
      <c r="AF186" s="42" t="str">
        <f t="shared" si="26"/>
        <v/>
      </c>
      <c r="AG186" s="42" t="str">
        <f t="shared" si="26"/>
        <v/>
      </c>
      <c r="AH186" s="42">
        <f t="shared" si="26"/>
        <v>1</v>
      </c>
      <c r="AI186" s="42">
        <f t="shared" si="26"/>
        <v>1</v>
      </c>
      <c r="AJ186" s="42" t="str">
        <f t="shared" si="26"/>
        <v/>
      </c>
      <c r="AK186" s="42" t="str">
        <f t="shared" si="26"/>
        <v/>
      </c>
      <c r="AL186" s="42">
        <f t="shared" si="26"/>
        <v>1</v>
      </c>
      <c r="AM186" s="42" t="str">
        <f t="shared" si="26"/>
        <v/>
      </c>
      <c r="AN186" s="42">
        <f t="shared" si="26"/>
        <v>1</v>
      </c>
    </row>
    <row r="187" spans="3:40">
      <c r="C187" s="60"/>
      <c r="E187" s="37"/>
      <c r="F187" s="37"/>
      <c r="G187" s="37"/>
      <c r="H187" s="37"/>
      <c r="I187" s="37"/>
      <c r="J187" s="37"/>
      <c r="K187" s="37"/>
      <c r="L187" s="37"/>
      <c r="M187" s="37"/>
      <c r="N187" s="50" t="s">
        <v>336</v>
      </c>
      <c r="O187" s="10"/>
      <c r="P187" s="42">
        <f t="shared" ref="P187:AN187" si="27">IF(P163=0,"",P163)</f>
        <v>1</v>
      </c>
      <c r="Q187" s="42" t="str">
        <f t="shared" si="27"/>
        <v/>
      </c>
      <c r="R187" s="42">
        <f t="shared" si="27"/>
        <v>2</v>
      </c>
      <c r="S187" s="42">
        <f t="shared" si="27"/>
        <v>1</v>
      </c>
      <c r="T187" s="42" t="str">
        <f t="shared" si="27"/>
        <v/>
      </c>
      <c r="U187" s="42">
        <f t="shared" si="27"/>
        <v>1</v>
      </c>
      <c r="V187" s="42">
        <f t="shared" si="27"/>
        <v>3</v>
      </c>
      <c r="W187" s="42" t="str">
        <f t="shared" si="27"/>
        <v/>
      </c>
      <c r="X187" s="42">
        <f t="shared" si="27"/>
        <v>2</v>
      </c>
      <c r="Y187" s="42">
        <f t="shared" si="27"/>
        <v>2</v>
      </c>
      <c r="Z187" s="42">
        <f t="shared" si="27"/>
        <v>3</v>
      </c>
      <c r="AA187" s="42">
        <f t="shared" si="27"/>
        <v>1</v>
      </c>
      <c r="AB187" s="42" t="str">
        <f t="shared" si="27"/>
        <v/>
      </c>
      <c r="AC187" s="42">
        <f t="shared" si="27"/>
        <v>1</v>
      </c>
      <c r="AD187" s="42" t="str">
        <f t="shared" si="27"/>
        <v/>
      </c>
      <c r="AE187" s="42">
        <f t="shared" si="27"/>
        <v>1</v>
      </c>
      <c r="AF187" s="42" t="str">
        <f t="shared" si="27"/>
        <v/>
      </c>
      <c r="AG187" s="42" t="str">
        <f t="shared" si="27"/>
        <v/>
      </c>
      <c r="AH187" s="42">
        <f t="shared" si="27"/>
        <v>1</v>
      </c>
      <c r="AI187" s="42">
        <f t="shared" si="27"/>
        <v>1</v>
      </c>
      <c r="AJ187" s="42" t="str">
        <f t="shared" si="27"/>
        <v/>
      </c>
      <c r="AK187" s="42" t="str">
        <f t="shared" si="27"/>
        <v/>
      </c>
      <c r="AL187" s="42">
        <f t="shared" si="27"/>
        <v>1</v>
      </c>
      <c r="AM187" s="42" t="str">
        <f t="shared" si="27"/>
        <v/>
      </c>
      <c r="AN187" s="42">
        <f t="shared" si="27"/>
        <v>1</v>
      </c>
    </row>
    <row r="188" spans="3:40">
      <c r="C188" s="60"/>
      <c r="E188" s="37"/>
      <c r="F188" s="37"/>
      <c r="G188" s="37"/>
      <c r="H188" s="37"/>
      <c r="I188" s="37"/>
      <c r="J188" s="37"/>
      <c r="K188" s="37"/>
      <c r="L188" s="37"/>
      <c r="M188" s="37"/>
      <c r="N188" s="50" t="s">
        <v>337</v>
      </c>
      <c r="O188" s="10"/>
      <c r="P188" s="42">
        <f t="shared" ref="P188:AN188" si="28">IF(P173=0,"",P173)</f>
        <v>5</v>
      </c>
      <c r="Q188" s="42" t="str">
        <f t="shared" si="28"/>
        <v/>
      </c>
      <c r="R188" s="42">
        <f t="shared" si="28"/>
        <v>3</v>
      </c>
      <c r="S188" s="42">
        <f t="shared" si="28"/>
        <v>5</v>
      </c>
      <c r="T188" s="42" t="str">
        <f t="shared" si="28"/>
        <v/>
      </c>
      <c r="U188" s="42">
        <f t="shared" si="28"/>
        <v>3</v>
      </c>
      <c r="V188" s="42">
        <f t="shared" si="28"/>
        <v>1</v>
      </c>
      <c r="W188" s="42" t="str">
        <f t="shared" si="28"/>
        <v/>
      </c>
      <c r="X188" s="42">
        <f t="shared" si="28"/>
        <v>3</v>
      </c>
      <c r="Y188" s="42">
        <f t="shared" si="28"/>
        <v>5</v>
      </c>
      <c r="Z188" s="42">
        <f t="shared" si="28"/>
        <v>1</v>
      </c>
      <c r="AA188" s="42">
        <f t="shared" si="28"/>
        <v>1</v>
      </c>
      <c r="AB188" s="42" t="str">
        <f t="shared" si="28"/>
        <v/>
      </c>
      <c r="AC188" s="42">
        <f t="shared" si="28"/>
        <v>5</v>
      </c>
      <c r="AD188" s="42" t="str">
        <f t="shared" si="28"/>
        <v/>
      </c>
      <c r="AE188" s="42" t="str">
        <f t="shared" si="28"/>
        <v/>
      </c>
      <c r="AF188" s="42" t="str">
        <f t="shared" si="28"/>
        <v/>
      </c>
      <c r="AG188" s="42" t="str">
        <f t="shared" si="28"/>
        <v/>
      </c>
      <c r="AH188" s="42">
        <f t="shared" si="28"/>
        <v>4</v>
      </c>
      <c r="AI188" s="42">
        <f t="shared" si="28"/>
        <v>1</v>
      </c>
      <c r="AJ188" s="42" t="str">
        <f t="shared" si="28"/>
        <v/>
      </c>
      <c r="AK188" s="42" t="str">
        <f t="shared" si="28"/>
        <v/>
      </c>
      <c r="AL188" s="42">
        <f t="shared" si="28"/>
        <v>1</v>
      </c>
      <c r="AM188" s="42" t="str">
        <f t="shared" si="28"/>
        <v/>
      </c>
      <c r="AN188" s="42">
        <f t="shared" si="28"/>
        <v>3</v>
      </c>
    </row>
    <row r="189" spans="3:40">
      <c r="C189" s="60"/>
      <c r="E189" s="37"/>
      <c r="F189" s="37"/>
      <c r="G189" s="37"/>
      <c r="H189" s="37"/>
      <c r="I189" s="37"/>
      <c r="J189" s="37"/>
      <c r="K189" s="37"/>
      <c r="L189" s="37"/>
      <c r="M189" s="37"/>
      <c r="N189" s="37"/>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row>
    <row r="190" spans="3:40">
      <c r="C190" s="60"/>
      <c r="E190" s="37"/>
      <c r="F190" s="37"/>
      <c r="G190" s="37"/>
      <c r="H190" s="37"/>
      <c r="I190" s="37"/>
      <c r="J190" s="37"/>
      <c r="K190" s="37"/>
      <c r="L190" s="37"/>
      <c r="M190" s="37"/>
      <c r="N190" s="37"/>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row>
    <row r="191" spans="3:40">
      <c r="C191" s="60"/>
    </row>
    <row r="192" spans="3:40">
      <c r="C192" s="60"/>
      <c r="O192" s="30" t="s">
        <v>230</v>
      </c>
      <c r="P192" s="31">
        <f t="shared" ref="P192:AA192" si="29">SUM(P$140,P$141,P$153,P$163,P$173)</f>
        <v>20</v>
      </c>
      <c r="Q192" s="31">
        <f t="shared" si="29"/>
        <v>0</v>
      </c>
      <c r="R192" s="31">
        <f t="shared" si="29"/>
        <v>16</v>
      </c>
      <c r="S192" s="31">
        <f t="shared" si="29"/>
        <v>19</v>
      </c>
      <c r="T192" s="31">
        <f t="shared" si="29"/>
        <v>0</v>
      </c>
      <c r="U192" s="31">
        <f t="shared" si="29"/>
        <v>18</v>
      </c>
      <c r="V192" s="31">
        <f t="shared" si="29"/>
        <v>16</v>
      </c>
      <c r="W192" s="31">
        <f t="shared" si="29"/>
        <v>0</v>
      </c>
      <c r="X192" s="31">
        <f t="shared" si="29"/>
        <v>16</v>
      </c>
      <c r="Y192" s="31">
        <f t="shared" si="29"/>
        <v>22</v>
      </c>
      <c r="Z192" s="31">
        <f t="shared" si="29"/>
        <v>20</v>
      </c>
      <c r="AA192" s="31">
        <f t="shared" si="29"/>
        <v>16</v>
      </c>
      <c r="AB192" s="31">
        <f t="shared" ref="AB192:AN192" si="30">SUM(AB$140,AB$141,AB$153,AB$163,AB$173)</f>
        <v>0</v>
      </c>
      <c r="AC192" s="32">
        <f t="shared" si="30"/>
        <v>20</v>
      </c>
      <c r="AD192" s="31">
        <f t="shared" si="30"/>
        <v>0</v>
      </c>
      <c r="AE192" s="31">
        <f t="shared" si="30"/>
        <v>2</v>
      </c>
      <c r="AF192" s="31">
        <f t="shared" si="30"/>
        <v>0</v>
      </c>
      <c r="AG192" s="31">
        <f t="shared" si="30"/>
        <v>0</v>
      </c>
      <c r="AH192" s="31">
        <f t="shared" si="30"/>
        <v>19</v>
      </c>
      <c r="AI192" s="31">
        <f t="shared" si="30"/>
        <v>14</v>
      </c>
      <c r="AJ192" s="31">
        <f t="shared" si="30"/>
        <v>0</v>
      </c>
      <c r="AK192" s="31">
        <f t="shared" si="30"/>
        <v>0</v>
      </c>
      <c r="AL192" s="31">
        <f t="shared" si="30"/>
        <v>11</v>
      </c>
      <c r="AM192" s="31">
        <f t="shared" si="30"/>
        <v>0</v>
      </c>
      <c r="AN192" s="32">
        <f t="shared" si="30"/>
        <v>16</v>
      </c>
    </row>
    <row r="193" spans="3:48">
      <c r="C193" s="60"/>
      <c r="O193" s="30" t="s">
        <v>239</v>
      </c>
      <c r="P193" s="31">
        <f>P192/7</f>
        <v>2.8571428571428572</v>
      </c>
      <c r="Q193" s="31">
        <f t="shared" ref="Q193:AN193" si="31">Q192/7</f>
        <v>0</v>
      </c>
      <c r="R193" s="31">
        <f t="shared" si="31"/>
        <v>2.2857142857142856</v>
      </c>
      <c r="S193" s="31">
        <f t="shared" si="31"/>
        <v>2.7142857142857144</v>
      </c>
      <c r="T193" s="31">
        <f t="shared" si="31"/>
        <v>0</v>
      </c>
      <c r="U193" s="31">
        <f t="shared" si="31"/>
        <v>2.5714285714285716</v>
      </c>
      <c r="V193" s="31">
        <f t="shared" si="31"/>
        <v>2.2857142857142856</v>
      </c>
      <c r="W193" s="31">
        <f t="shared" si="31"/>
        <v>0</v>
      </c>
      <c r="X193" s="31">
        <f t="shared" si="31"/>
        <v>2.2857142857142856</v>
      </c>
      <c r="Y193" s="31">
        <f t="shared" si="31"/>
        <v>3.1428571428571428</v>
      </c>
      <c r="Z193" s="31">
        <f t="shared" si="31"/>
        <v>2.8571428571428572</v>
      </c>
      <c r="AA193" s="31">
        <f t="shared" si="31"/>
        <v>2.2857142857142856</v>
      </c>
      <c r="AB193" s="31">
        <f t="shared" si="31"/>
        <v>0</v>
      </c>
      <c r="AC193" s="33">
        <f t="shared" si="31"/>
        <v>2.8571428571428572</v>
      </c>
      <c r="AD193" s="31">
        <f t="shared" si="31"/>
        <v>0</v>
      </c>
      <c r="AE193" s="31">
        <f t="shared" si="31"/>
        <v>0.2857142857142857</v>
      </c>
      <c r="AF193" s="31">
        <f t="shared" si="31"/>
        <v>0</v>
      </c>
      <c r="AG193" s="31">
        <f t="shared" si="31"/>
        <v>0</v>
      </c>
      <c r="AH193" s="31">
        <f t="shared" si="31"/>
        <v>2.7142857142857144</v>
      </c>
      <c r="AI193" s="31">
        <f t="shared" si="31"/>
        <v>2</v>
      </c>
      <c r="AJ193" s="31">
        <f t="shared" si="31"/>
        <v>0</v>
      </c>
      <c r="AK193" s="31">
        <f t="shared" si="31"/>
        <v>0</v>
      </c>
      <c r="AL193" s="31">
        <f t="shared" si="31"/>
        <v>1.5714285714285714</v>
      </c>
      <c r="AM193" s="31">
        <f t="shared" si="31"/>
        <v>0</v>
      </c>
      <c r="AN193" s="33">
        <f t="shared" si="31"/>
        <v>2.2857142857142856</v>
      </c>
    </row>
    <row r="194" spans="3:48" ht="16" thickBot="1">
      <c r="AP194" s="15"/>
      <c r="AQ194" s="16"/>
      <c r="AR194" s="16"/>
      <c r="AS194" s="16"/>
      <c r="AT194" s="16"/>
      <c r="AU194" s="16"/>
      <c r="AV194" s="16"/>
    </row>
    <row r="195" spans="3:48" ht="16" customHeight="1" thickBot="1">
      <c r="C195" s="61" t="s">
        <v>182</v>
      </c>
      <c r="E195" s="75" t="s">
        <v>149</v>
      </c>
      <c r="F195" s="76"/>
      <c r="G195" s="76"/>
      <c r="H195" s="76"/>
      <c r="I195" s="76"/>
      <c r="J195" s="77"/>
      <c r="K195" s="78"/>
      <c r="L195" s="79"/>
      <c r="M195" s="13"/>
      <c r="N195" s="13"/>
      <c r="O195" s="88" t="s">
        <v>212</v>
      </c>
      <c r="P195" s="82" t="s">
        <v>30</v>
      </c>
      <c r="Q195" s="81" t="s">
        <v>31</v>
      </c>
      <c r="R195" s="83" t="s">
        <v>32</v>
      </c>
      <c r="S195" s="81" t="s">
        <v>33</v>
      </c>
      <c r="T195" s="83" t="s">
        <v>34</v>
      </c>
      <c r="U195" s="81" t="s">
        <v>35</v>
      </c>
      <c r="V195" s="83" t="s">
        <v>36</v>
      </c>
      <c r="W195" s="83" t="s">
        <v>37</v>
      </c>
      <c r="X195" s="83" t="s">
        <v>38</v>
      </c>
      <c r="Y195" s="83" t="s">
        <v>39</v>
      </c>
      <c r="Z195" s="81" t="s">
        <v>40</v>
      </c>
      <c r="AA195" s="81" t="s">
        <v>50</v>
      </c>
      <c r="AB195" s="81" t="s">
        <v>41</v>
      </c>
      <c r="AC195" s="81" t="s">
        <v>42</v>
      </c>
      <c r="AD195" s="81" t="s">
        <v>43</v>
      </c>
      <c r="AE195" s="83" t="s">
        <v>51</v>
      </c>
      <c r="AF195" s="81" t="s">
        <v>44</v>
      </c>
      <c r="AG195" s="81" t="s">
        <v>45</v>
      </c>
      <c r="AH195" s="81" t="s">
        <v>46</v>
      </c>
      <c r="AI195" s="81" t="s">
        <v>47</v>
      </c>
      <c r="AJ195" s="81" t="s">
        <v>48</v>
      </c>
      <c r="AK195" s="83" t="s">
        <v>49</v>
      </c>
      <c r="AL195" s="83" t="s">
        <v>52</v>
      </c>
      <c r="AM195" s="81" t="s">
        <v>53</v>
      </c>
      <c r="AN195" s="81" t="s">
        <v>54</v>
      </c>
    </row>
    <row r="196" spans="3:48" ht="48" customHeight="1" thickBot="1">
      <c r="C196" s="61"/>
      <c r="E196" s="7" t="s">
        <v>28</v>
      </c>
      <c r="F196" s="84" t="s">
        <v>150</v>
      </c>
      <c r="G196" s="85"/>
      <c r="H196" s="85"/>
      <c r="I196" s="85"/>
      <c r="J196" s="86"/>
      <c r="K196" s="62"/>
      <c r="L196" s="80"/>
      <c r="M196" s="13"/>
      <c r="N196" s="13"/>
      <c r="O196" s="89"/>
      <c r="P196" s="82"/>
      <c r="Q196" s="81"/>
      <c r="R196" s="83"/>
      <c r="S196" s="81"/>
      <c r="T196" s="83"/>
      <c r="U196" s="81"/>
      <c r="V196" s="83"/>
      <c r="W196" s="83"/>
      <c r="X196" s="83"/>
      <c r="Y196" s="83"/>
      <c r="Z196" s="81"/>
      <c r="AA196" s="81"/>
      <c r="AB196" s="81"/>
      <c r="AC196" s="81"/>
      <c r="AD196" s="81"/>
      <c r="AE196" s="83"/>
      <c r="AF196" s="81"/>
      <c r="AG196" s="81"/>
      <c r="AH196" s="81"/>
      <c r="AI196" s="81"/>
      <c r="AJ196" s="81"/>
      <c r="AK196" s="83"/>
      <c r="AL196" s="83"/>
      <c r="AM196" s="81"/>
      <c r="AN196" s="81"/>
    </row>
    <row r="197" spans="3:48" ht="72" customHeight="1" thickBot="1">
      <c r="C197" s="61"/>
      <c r="E197" s="8" t="s">
        <v>29</v>
      </c>
      <c r="F197" s="91" t="s">
        <v>151</v>
      </c>
      <c r="G197" s="85"/>
      <c r="H197" s="85"/>
      <c r="I197" s="85"/>
      <c r="J197" s="85"/>
      <c r="K197" s="85"/>
      <c r="L197" s="86"/>
      <c r="M197" s="20"/>
      <c r="N197" s="20"/>
      <c r="O197" s="89"/>
      <c r="P197" s="82"/>
      <c r="Q197" s="81"/>
      <c r="R197" s="83"/>
      <c r="S197" s="81"/>
      <c r="T197" s="83"/>
      <c r="U197" s="81"/>
      <c r="V197" s="83"/>
      <c r="W197" s="83"/>
      <c r="X197" s="83"/>
      <c r="Y197" s="83"/>
      <c r="Z197" s="81"/>
      <c r="AA197" s="81"/>
      <c r="AB197" s="81"/>
      <c r="AC197" s="81"/>
      <c r="AD197" s="81"/>
      <c r="AE197" s="83"/>
      <c r="AF197" s="81"/>
      <c r="AG197" s="81"/>
      <c r="AH197" s="81"/>
      <c r="AI197" s="81"/>
      <c r="AJ197" s="81"/>
      <c r="AK197" s="83"/>
      <c r="AL197" s="83"/>
      <c r="AM197" s="81"/>
      <c r="AN197" s="81"/>
    </row>
    <row r="198" spans="3:48" ht="16" thickBot="1">
      <c r="C198" s="61"/>
      <c r="E198" s="66" t="s">
        <v>152</v>
      </c>
      <c r="F198" s="67"/>
      <c r="G198" s="67"/>
      <c r="H198" s="67"/>
      <c r="I198" s="67"/>
      <c r="J198" s="67"/>
      <c r="K198" s="67"/>
      <c r="L198" s="68"/>
      <c r="M198" s="13"/>
      <c r="N198" s="13"/>
      <c r="O198" s="90"/>
      <c r="P198" s="10" t="s">
        <v>213</v>
      </c>
      <c r="Q198" s="10" t="s">
        <v>214</v>
      </c>
      <c r="R198" s="10" t="s">
        <v>213</v>
      </c>
      <c r="S198" s="10" t="s">
        <v>214</v>
      </c>
      <c r="T198" s="10" t="s">
        <v>213</v>
      </c>
      <c r="U198" s="10" t="s">
        <v>214</v>
      </c>
      <c r="V198" s="10" t="s">
        <v>213</v>
      </c>
      <c r="W198" s="10" t="s">
        <v>213</v>
      </c>
      <c r="X198" s="10" t="s">
        <v>213</v>
      </c>
      <c r="Y198" s="10" t="s">
        <v>213</v>
      </c>
      <c r="Z198" s="10" t="s">
        <v>214</v>
      </c>
      <c r="AA198" s="10" t="s">
        <v>214</v>
      </c>
      <c r="AB198" s="10" t="s">
        <v>214</v>
      </c>
      <c r="AC198" s="10" t="s">
        <v>214</v>
      </c>
      <c r="AD198" s="10" t="s">
        <v>214</v>
      </c>
      <c r="AE198" s="10" t="s">
        <v>213</v>
      </c>
      <c r="AF198" s="10" t="s">
        <v>214</v>
      </c>
      <c r="AG198" s="10" t="s">
        <v>214</v>
      </c>
      <c r="AH198" s="10" t="s">
        <v>214</v>
      </c>
      <c r="AI198" s="10" t="s">
        <v>214</v>
      </c>
      <c r="AJ198" s="10" t="s">
        <v>214</v>
      </c>
      <c r="AK198" s="10" t="s">
        <v>213</v>
      </c>
      <c r="AL198" s="10" t="s">
        <v>213</v>
      </c>
      <c r="AM198" s="10" t="s">
        <v>214</v>
      </c>
      <c r="AN198" s="10" t="s">
        <v>214</v>
      </c>
    </row>
    <row r="199" spans="3:48">
      <c r="C199" s="61"/>
      <c r="E199" s="69">
        <v>1</v>
      </c>
      <c r="F199" s="70"/>
      <c r="G199" s="71" t="s">
        <v>153</v>
      </c>
      <c r="H199" s="71"/>
      <c r="I199" s="71"/>
      <c r="J199" s="71"/>
      <c r="K199" s="71"/>
      <c r="L199" s="72"/>
      <c r="M199" s="14"/>
      <c r="N199" s="14"/>
      <c r="O199" s="10"/>
      <c r="P199" s="10" t="s">
        <v>214</v>
      </c>
      <c r="Q199" s="10"/>
      <c r="R199" s="10" t="s">
        <v>214</v>
      </c>
      <c r="S199" s="10" t="s">
        <v>214</v>
      </c>
      <c r="T199" s="10"/>
      <c r="U199" s="10" t="s">
        <v>214</v>
      </c>
      <c r="V199" s="10" t="s">
        <v>214</v>
      </c>
      <c r="W199" s="10" t="s">
        <v>214</v>
      </c>
      <c r="X199" s="10" t="s">
        <v>214</v>
      </c>
      <c r="Y199" s="10" t="s">
        <v>214</v>
      </c>
      <c r="Z199" s="10" t="s">
        <v>214</v>
      </c>
      <c r="AA199" s="10" t="s">
        <v>214</v>
      </c>
      <c r="AB199" s="10"/>
      <c r="AC199" s="10" t="s">
        <v>214</v>
      </c>
      <c r="AD199" s="10"/>
      <c r="AE199" s="10" t="s">
        <v>214</v>
      </c>
      <c r="AF199" s="10"/>
      <c r="AG199" s="10"/>
      <c r="AH199" s="10" t="s">
        <v>214</v>
      </c>
      <c r="AI199" s="10" t="s">
        <v>214</v>
      </c>
      <c r="AJ199" s="10"/>
      <c r="AK199" s="10"/>
      <c r="AL199" s="10" t="s">
        <v>214</v>
      </c>
      <c r="AM199" s="10"/>
      <c r="AN199" s="10" t="s">
        <v>214</v>
      </c>
    </row>
    <row r="200" spans="3:48">
      <c r="C200" s="61"/>
      <c r="E200" s="69">
        <v>2</v>
      </c>
      <c r="F200" s="70"/>
      <c r="G200" s="73" t="s">
        <v>154</v>
      </c>
      <c r="H200" s="73"/>
      <c r="I200" s="73"/>
      <c r="J200" s="73"/>
      <c r="K200" s="73"/>
      <c r="L200" s="74"/>
      <c r="M200" s="14"/>
      <c r="N200" s="14"/>
      <c r="O200" s="10"/>
      <c r="P200" s="10">
        <v>4</v>
      </c>
      <c r="Q200" s="10"/>
      <c r="R200" s="10">
        <v>1</v>
      </c>
      <c r="S200" s="10">
        <v>5</v>
      </c>
      <c r="T200" s="10"/>
      <c r="U200" s="10">
        <v>4</v>
      </c>
      <c r="V200" s="10">
        <v>5</v>
      </c>
      <c r="W200" s="10">
        <v>4</v>
      </c>
      <c r="X200" s="10">
        <v>4</v>
      </c>
      <c r="Y200" s="10">
        <v>3</v>
      </c>
      <c r="Z200" s="10">
        <v>1</v>
      </c>
      <c r="AA200" s="10">
        <v>3</v>
      </c>
      <c r="AB200" s="10"/>
      <c r="AC200" s="10">
        <v>1</v>
      </c>
      <c r="AD200" s="10"/>
      <c r="AE200" s="10">
        <v>4</v>
      </c>
      <c r="AF200" s="10"/>
      <c r="AG200" s="10"/>
      <c r="AH200" s="10">
        <v>3</v>
      </c>
      <c r="AI200" s="10">
        <v>4</v>
      </c>
      <c r="AJ200" s="10"/>
      <c r="AK200" s="10"/>
      <c r="AL200" s="10">
        <v>3</v>
      </c>
      <c r="AM200" s="10"/>
      <c r="AN200" s="10">
        <v>5</v>
      </c>
    </row>
    <row r="201" spans="3:48">
      <c r="C201" s="61"/>
      <c r="E201" s="69">
        <v>3</v>
      </c>
      <c r="F201" s="70"/>
      <c r="G201" s="73" t="s">
        <v>155</v>
      </c>
      <c r="H201" s="73"/>
      <c r="I201" s="73"/>
      <c r="J201" s="73"/>
      <c r="K201" s="73"/>
      <c r="L201" s="74"/>
      <c r="M201" s="14"/>
      <c r="N201" s="14"/>
      <c r="O201" s="10"/>
      <c r="P201" s="10" t="s">
        <v>295</v>
      </c>
      <c r="Q201" s="10"/>
      <c r="R201" s="10" t="s">
        <v>295</v>
      </c>
      <c r="S201" s="10" t="s">
        <v>295</v>
      </c>
      <c r="T201" s="10"/>
      <c r="U201" s="10" t="s">
        <v>295</v>
      </c>
      <c r="V201" s="10" t="s">
        <v>295</v>
      </c>
      <c r="W201" s="10" t="s">
        <v>295</v>
      </c>
      <c r="X201" s="10" t="s">
        <v>295</v>
      </c>
      <c r="Y201" s="10" t="s">
        <v>295</v>
      </c>
      <c r="Z201" s="10" t="s">
        <v>295</v>
      </c>
      <c r="AA201" s="10" t="s">
        <v>295</v>
      </c>
      <c r="AB201" s="10"/>
      <c r="AC201" s="10" t="s">
        <v>295</v>
      </c>
      <c r="AD201" s="10"/>
      <c r="AE201" s="10" t="s">
        <v>295</v>
      </c>
      <c r="AF201" s="10"/>
      <c r="AG201" s="10"/>
      <c r="AH201" s="10" t="s">
        <v>295</v>
      </c>
      <c r="AI201" s="10" t="s">
        <v>295</v>
      </c>
      <c r="AJ201" s="10"/>
      <c r="AK201" s="10"/>
      <c r="AL201" s="10" t="s">
        <v>295</v>
      </c>
      <c r="AM201" s="10"/>
      <c r="AN201" s="10" t="s">
        <v>295</v>
      </c>
    </row>
    <row r="202" spans="3:48">
      <c r="C202" s="61"/>
      <c r="E202" s="69">
        <v>4</v>
      </c>
      <c r="F202" s="70"/>
      <c r="G202" s="73" t="s">
        <v>156</v>
      </c>
      <c r="H202" s="73"/>
      <c r="I202" s="73"/>
      <c r="J202" s="73"/>
      <c r="K202" s="73"/>
      <c r="L202" s="74"/>
      <c r="M202" s="14"/>
      <c r="N202" s="14"/>
      <c r="O202" s="10"/>
      <c r="P202" s="10">
        <v>3</v>
      </c>
      <c r="Q202" s="10"/>
      <c r="R202" s="10">
        <v>1</v>
      </c>
      <c r="S202" s="10">
        <v>5</v>
      </c>
      <c r="T202" s="10"/>
      <c r="U202" s="10">
        <v>3</v>
      </c>
      <c r="V202" s="10">
        <v>5</v>
      </c>
      <c r="W202" s="10">
        <v>5</v>
      </c>
      <c r="X202" s="10">
        <v>3</v>
      </c>
      <c r="Y202" s="10">
        <v>4</v>
      </c>
      <c r="Z202" s="10">
        <v>1</v>
      </c>
      <c r="AA202" s="10">
        <v>2</v>
      </c>
      <c r="AB202" s="10"/>
      <c r="AC202" s="10">
        <v>2</v>
      </c>
      <c r="AD202" s="10"/>
      <c r="AE202" s="10">
        <v>4</v>
      </c>
      <c r="AF202" s="10"/>
      <c r="AG202" s="10"/>
      <c r="AH202" s="10">
        <v>4</v>
      </c>
      <c r="AI202" s="10">
        <v>3</v>
      </c>
      <c r="AJ202" s="10"/>
      <c r="AK202" s="10"/>
      <c r="AL202" s="10">
        <v>2</v>
      </c>
      <c r="AM202" s="10"/>
      <c r="AN202" s="10">
        <v>5</v>
      </c>
    </row>
    <row r="203" spans="3:48" ht="16" thickBot="1">
      <c r="C203" s="61"/>
      <c r="E203" s="62">
        <v>5</v>
      </c>
      <c r="F203" s="63"/>
      <c r="G203" s="64" t="s">
        <v>157</v>
      </c>
      <c r="H203" s="64"/>
      <c r="I203" s="64"/>
      <c r="J203" s="64"/>
      <c r="K203" s="64"/>
      <c r="L203" s="65"/>
      <c r="M203" s="14"/>
      <c r="N203" s="14"/>
      <c r="O203" s="10"/>
      <c r="P203" s="10"/>
      <c r="Q203" s="10"/>
      <c r="R203" s="10"/>
      <c r="S203" s="10"/>
      <c r="T203" s="10"/>
      <c r="U203" s="10"/>
      <c r="V203" s="10"/>
      <c r="W203" s="10"/>
      <c r="X203" s="10"/>
      <c r="Y203" s="10"/>
      <c r="Z203" s="10"/>
      <c r="AA203" s="10"/>
      <c r="AB203" s="10"/>
      <c r="AC203" s="10"/>
      <c r="AD203" s="10"/>
      <c r="AE203" s="10"/>
      <c r="AF203" s="10"/>
      <c r="AG203" s="10"/>
      <c r="AH203" s="10"/>
      <c r="AI203" s="10"/>
      <c r="AJ203" s="10"/>
      <c r="AK203" s="10"/>
      <c r="AL203" s="10"/>
      <c r="AM203" s="10"/>
      <c r="AN203" s="10"/>
    </row>
    <row r="204" spans="3:48" ht="16" thickBot="1">
      <c r="C204" s="61"/>
    </row>
    <row r="205" spans="3:48" ht="16" customHeight="1" thickBot="1">
      <c r="C205" s="61"/>
      <c r="E205" s="75" t="s">
        <v>158</v>
      </c>
      <c r="F205" s="76"/>
      <c r="G205" s="76"/>
      <c r="H205" s="76"/>
      <c r="I205" s="76"/>
      <c r="J205" s="77"/>
      <c r="K205" s="78"/>
      <c r="L205" s="79"/>
      <c r="M205" s="13"/>
      <c r="N205" s="13"/>
      <c r="O205" s="88" t="s">
        <v>212</v>
      </c>
      <c r="P205" s="82" t="s">
        <v>30</v>
      </c>
      <c r="Q205" s="81" t="s">
        <v>31</v>
      </c>
      <c r="R205" s="83" t="s">
        <v>32</v>
      </c>
      <c r="S205" s="81" t="s">
        <v>33</v>
      </c>
      <c r="T205" s="83" t="s">
        <v>34</v>
      </c>
      <c r="U205" s="81" t="s">
        <v>35</v>
      </c>
      <c r="V205" s="83" t="s">
        <v>36</v>
      </c>
      <c r="W205" s="83" t="s">
        <v>37</v>
      </c>
      <c r="X205" s="83" t="s">
        <v>38</v>
      </c>
      <c r="Y205" s="83" t="s">
        <v>39</v>
      </c>
      <c r="Z205" s="81" t="s">
        <v>40</v>
      </c>
      <c r="AA205" s="81" t="s">
        <v>50</v>
      </c>
      <c r="AB205" s="81" t="s">
        <v>41</v>
      </c>
      <c r="AC205" s="81" t="s">
        <v>42</v>
      </c>
      <c r="AD205" s="81" t="s">
        <v>43</v>
      </c>
      <c r="AE205" s="83" t="s">
        <v>51</v>
      </c>
      <c r="AF205" s="81" t="s">
        <v>44</v>
      </c>
      <c r="AG205" s="81" t="s">
        <v>45</v>
      </c>
      <c r="AH205" s="81" t="s">
        <v>46</v>
      </c>
      <c r="AI205" s="81" t="s">
        <v>47</v>
      </c>
      <c r="AJ205" s="81" t="s">
        <v>48</v>
      </c>
      <c r="AK205" s="83" t="s">
        <v>49</v>
      </c>
      <c r="AL205" s="83" t="s">
        <v>52</v>
      </c>
      <c r="AM205" s="81" t="s">
        <v>53</v>
      </c>
      <c r="AN205" s="81" t="s">
        <v>54</v>
      </c>
    </row>
    <row r="206" spans="3:48" ht="47" customHeight="1" thickBot="1">
      <c r="C206" s="61"/>
      <c r="E206" s="7" t="s">
        <v>28</v>
      </c>
      <c r="F206" s="84" t="s">
        <v>159</v>
      </c>
      <c r="G206" s="85"/>
      <c r="H206" s="85"/>
      <c r="I206" s="85"/>
      <c r="J206" s="86"/>
      <c r="K206" s="62"/>
      <c r="L206" s="80"/>
      <c r="M206" s="13"/>
      <c r="N206" s="13"/>
      <c r="O206" s="89"/>
      <c r="P206" s="82"/>
      <c r="Q206" s="81"/>
      <c r="R206" s="83"/>
      <c r="S206" s="81"/>
      <c r="T206" s="83"/>
      <c r="U206" s="81"/>
      <c r="V206" s="83"/>
      <c r="W206" s="83"/>
      <c r="X206" s="83"/>
      <c r="Y206" s="83"/>
      <c r="Z206" s="81"/>
      <c r="AA206" s="81"/>
      <c r="AB206" s="81"/>
      <c r="AC206" s="81"/>
      <c r="AD206" s="81"/>
      <c r="AE206" s="83"/>
      <c r="AF206" s="81"/>
      <c r="AG206" s="81"/>
      <c r="AH206" s="81"/>
      <c r="AI206" s="81"/>
      <c r="AJ206" s="81"/>
      <c r="AK206" s="83"/>
      <c r="AL206" s="83"/>
      <c r="AM206" s="81"/>
      <c r="AN206" s="81"/>
    </row>
    <row r="207" spans="3:48" ht="60" customHeight="1" thickBot="1">
      <c r="C207" s="61"/>
      <c r="E207" s="8" t="s">
        <v>29</v>
      </c>
      <c r="F207" s="87" t="s">
        <v>160</v>
      </c>
      <c r="G207" s="85"/>
      <c r="H207" s="85"/>
      <c r="I207" s="85"/>
      <c r="J207" s="85"/>
      <c r="K207" s="85"/>
      <c r="L207" s="86"/>
      <c r="M207" s="20"/>
      <c r="N207" s="20"/>
      <c r="O207" s="89"/>
      <c r="P207" s="82"/>
      <c r="Q207" s="81"/>
      <c r="R207" s="83"/>
      <c r="S207" s="81"/>
      <c r="T207" s="83"/>
      <c r="U207" s="81"/>
      <c r="V207" s="83"/>
      <c r="W207" s="83"/>
      <c r="X207" s="83"/>
      <c r="Y207" s="83"/>
      <c r="Z207" s="81"/>
      <c r="AA207" s="81"/>
      <c r="AB207" s="81"/>
      <c r="AC207" s="81"/>
      <c r="AD207" s="81"/>
      <c r="AE207" s="83"/>
      <c r="AF207" s="81"/>
      <c r="AG207" s="81"/>
      <c r="AH207" s="81"/>
      <c r="AI207" s="81"/>
      <c r="AJ207" s="81"/>
      <c r="AK207" s="83"/>
      <c r="AL207" s="83"/>
      <c r="AM207" s="81"/>
      <c r="AN207" s="81"/>
    </row>
    <row r="208" spans="3:48" ht="16" thickBot="1">
      <c r="C208" s="61"/>
      <c r="E208" s="66" t="s">
        <v>152</v>
      </c>
      <c r="F208" s="67"/>
      <c r="G208" s="67"/>
      <c r="H208" s="67"/>
      <c r="I208" s="67"/>
      <c r="J208" s="67"/>
      <c r="K208" s="67"/>
      <c r="L208" s="68"/>
      <c r="M208" s="13"/>
      <c r="N208" s="13"/>
      <c r="O208" s="90"/>
      <c r="P208" s="10" t="s">
        <v>213</v>
      </c>
      <c r="Q208" s="10" t="s">
        <v>214</v>
      </c>
      <c r="R208" s="10" t="s">
        <v>213</v>
      </c>
      <c r="S208" s="10" t="s">
        <v>214</v>
      </c>
      <c r="T208" s="10" t="s">
        <v>213</v>
      </c>
      <c r="U208" s="10" t="s">
        <v>214</v>
      </c>
      <c r="V208" s="10" t="s">
        <v>213</v>
      </c>
      <c r="W208" s="10" t="s">
        <v>213</v>
      </c>
      <c r="X208" s="10" t="s">
        <v>213</v>
      </c>
      <c r="Y208" s="10" t="s">
        <v>213</v>
      </c>
      <c r="Z208" s="10" t="s">
        <v>214</v>
      </c>
      <c r="AA208" s="10" t="s">
        <v>214</v>
      </c>
      <c r="AB208" s="10" t="s">
        <v>214</v>
      </c>
      <c r="AC208" s="10" t="s">
        <v>214</v>
      </c>
      <c r="AD208" s="10" t="s">
        <v>214</v>
      </c>
      <c r="AE208" s="10" t="s">
        <v>213</v>
      </c>
      <c r="AF208" s="10" t="s">
        <v>214</v>
      </c>
      <c r="AG208" s="10" t="s">
        <v>214</v>
      </c>
      <c r="AH208" s="10" t="s">
        <v>214</v>
      </c>
      <c r="AI208" s="10" t="s">
        <v>214</v>
      </c>
      <c r="AJ208" s="10" t="s">
        <v>214</v>
      </c>
      <c r="AK208" s="10" t="s">
        <v>213</v>
      </c>
      <c r="AL208" s="10" t="s">
        <v>213</v>
      </c>
      <c r="AM208" s="10" t="s">
        <v>214</v>
      </c>
      <c r="AN208" s="10" t="s">
        <v>214</v>
      </c>
    </row>
    <row r="209" spans="3:40">
      <c r="C209" s="61"/>
      <c r="E209" s="69">
        <v>1</v>
      </c>
      <c r="F209" s="70"/>
      <c r="G209" s="71" t="s">
        <v>161</v>
      </c>
      <c r="H209" s="71"/>
      <c r="I209" s="71"/>
      <c r="J209" s="71"/>
      <c r="K209" s="71"/>
      <c r="L209" s="72"/>
      <c r="M209" s="14"/>
      <c r="N209" s="14"/>
      <c r="O209" s="10"/>
      <c r="P209" s="10">
        <v>5</v>
      </c>
      <c r="Q209" s="10"/>
      <c r="R209" s="10">
        <v>5</v>
      </c>
      <c r="S209" s="10">
        <v>5</v>
      </c>
      <c r="T209" s="10"/>
      <c r="U209" s="10">
        <v>3</v>
      </c>
      <c r="V209" s="10">
        <v>5</v>
      </c>
      <c r="W209" s="10">
        <v>5</v>
      </c>
      <c r="X209" s="10">
        <v>4</v>
      </c>
      <c r="Y209" s="10">
        <v>5</v>
      </c>
      <c r="Z209" s="10">
        <v>2</v>
      </c>
      <c r="AA209" s="10">
        <v>5</v>
      </c>
      <c r="AB209" s="10"/>
      <c r="AC209" s="10">
        <v>5</v>
      </c>
      <c r="AD209" s="10"/>
      <c r="AE209" s="10">
        <v>5</v>
      </c>
      <c r="AF209" s="10"/>
      <c r="AG209" s="10"/>
      <c r="AH209" s="10">
        <v>5</v>
      </c>
      <c r="AI209" s="10">
        <v>5</v>
      </c>
      <c r="AJ209" s="10"/>
      <c r="AK209" s="10"/>
      <c r="AL209" s="10">
        <v>3</v>
      </c>
      <c r="AM209" s="10"/>
      <c r="AN209" s="10">
        <v>5</v>
      </c>
    </row>
    <row r="210" spans="3:40">
      <c r="C210" s="61"/>
      <c r="E210" s="69">
        <v>2</v>
      </c>
      <c r="F210" s="70"/>
      <c r="G210" s="73" t="s">
        <v>162</v>
      </c>
      <c r="H210" s="73"/>
      <c r="I210" s="73"/>
      <c r="J210" s="73"/>
      <c r="K210" s="73"/>
      <c r="L210" s="74"/>
      <c r="M210" s="14"/>
      <c r="N210" s="14"/>
      <c r="O210" s="10"/>
      <c r="P210" s="10"/>
      <c r="Q210" s="10"/>
      <c r="R210" s="10"/>
      <c r="S210" s="10"/>
      <c r="T210" s="10"/>
      <c r="U210" s="10"/>
      <c r="V210" s="10"/>
      <c r="W210" s="10"/>
      <c r="X210" s="10"/>
      <c r="Y210" s="10"/>
      <c r="Z210" s="10"/>
      <c r="AA210" s="10"/>
      <c r="AB210" s="10"/>
      <c r="AC210" s="10"/>
      <c r="AD210" s="10"/>
      <c r="AE210" s="10"/>
      <c r="AF210" s="10"/>
      <c r="AG210" s="10"/>
      <c r="AH210" s="10"/>
      <c r="AI210" s="10"/>
      <c r="AJ210" s="10"/>
      <c r="AK210" s="10"/>
      <c r="AL210" s="10"/>
      <c r="AM210" s="10"/>
      <c r="AN210" s="10"/>
    </row>
    <row r="211" spans="3:40">
      <c r="C211" s="61"/>
      <c r="E211" s="69">
        <v>3</v>
      </c>
      <c r="F211" s="70"/>
      <c r="G211" s="73" t="s">
        <v>163</v>
      </c>
      <c r="H211" s="73"/>
      <c r="I211" s="73"/>
      <c r="J211" s="73"/>
      <c r="K211" s="73"/>
      <c r="L211" s="74"/>
      <c r="M211" s="14"/>
      <c r="N211" s="14"/>
      <c r="O211" s="10"/>
      <c r="P211" s="10"/>
      <c r="Q211" s="10"/>
      <c r="R211" s="10"/>
      <c r="S211" s="10"/>
      <c r="T211" s="10"/>
      <c r="U211" s="10"/>
      <c r="V211" s="10"/>
      <c r="W211" s="10"/>
      <c r="X211" s="10"/>
      <c r="Y211" s="10"/>
      <c r="Z211" s="10"/>
      <c r="AA211" s="10"/>
      <c r="AB211" s="10"/>
      <c r="AC211" s="10"/>
      <c r="AD211" s="10"/>
      <c r="AE211" s="10"/>
      <c r="AF211" s="10"/>
      <c r="AG211" s="10"/>
      <c r="AH211" s="10"/>
      <c r="AI211" s="10"/>
      <c r="AJ211" s="10"/>
      <c r="AK211" s="10"/>
      <c r="AL211" s="10"/>
      <c r="AM211" s="10"/>
      <c r="AN211" s="10"/>
    </row>
    <row r="212" spans="3:40">
      <c r="C212" s="61"/>
      <c r="E212" s="69">
        <v>4</v>
      </c>
      <c r="F212" s="70"/>
      <c r="G212" s="73" t="s">
        <v>164</v>
      </c>
      <c r="H212" s="73"/>
      <c r="I212" s="73"/>
      <c r="J212" s="73"/>
      <c r="K212" s="73"/>
      <c r="L212" s="74"/>
      <c r="M212" s="14"/>
      <c r="N212" s="14"/>
      <c r="O212" s="10"/>
      <c r="P212" s="10"/>
      <c r="Q212" s="10"/>
      <c r="R212" s="10"/>
      <c r="S212" s="10"/>
      <c r="T212" s="10"/>
      <c r="U212" s="10"/>
      <c r="V212" s="10"/>
      <c r="W212" s="10"/>
      <c r="X212" s="10"/>
      <c r="Y212" s="10"/>
      <c r="Z212" s="10"/>
      <c r="AA212" s="10"/>
      <c r="AB212" s="10"/>
      <c r="AC212" s="10"/>
      <c r="AD212" s="10"/>
      <c r="AE212" s="10"/>
      <c r="AF212" s="10"/>
      <c r="AG212" s="10"/>
      <c r="AH212" s="10"/>
      <c r="AI212" s="10"/>
      <c r="AJ212" s="10"/>
      <c r="AK212" s="10"/>
      <c r="AL212" s="10"/>
      <c r="AM212" s="10"/>
      <c r="AN212" s="10"/>
    </row>
    <row r="213" spans="3:40" ht="16" thickBot="1">
      <c r="C213" s="61"/>
      <c r="E213" s="62">
        <v>5</v>
      </c>
      <c r="F213" s="63"/>
      <c r="G213" s="64" t="s">
        <v>165</v>
      </c>
      <c r="H213" s="64"/>
      <c r="I213" s="64"/>
      <c r="J213" s="64"/>
      <c r="K213" s="64"/>
      <c r="L213" s="65"/>
      <c r="M213" s="14"/>
      <c r="N213" s="14"/>
      <c r="O213" s="10"/>
      <c r="P213" s="10"/>
      <c r="Q213" s="10"/>
      <c r="R213" s="10"/>
      <c r="S213" s="10"/>
      <c r="T213" s="10"/>
      <c r="U213" s="10"/>
      <c r="V213" s="10"/>
      <c r="W213" s="10"/>
      <c r="X213" s="10"/>
      <c r="Y213" s="10"/>
      <c r="Z213" s="10"/>
      <c r="AA213" s="10"/>
      <c r="AB213" s="10"/>
      <c r="AC213" s="10"/>
      <c r="AD213" s="10"/>
      <c r="AE213" s="10"/>
      <c r="AF213" s="10"/>
      <c r="AG213" s="10"/>
      <c r="AH213" s="10"/>
      <c r="AI213" s="10"/>
      <c r="AJ213" s="10"/>
      <c r="AK213" s="10"/>
      <c r="AL213" s="10"/>
      <c r="AM213" s="10"/>
      <c r="AN213" s="10"/>
    </row>
    <row r="214" spans="3:40" ht="16" thickBot="1">
      <c r="C214" s="61"/>
    </row>
    <row r="215" spans="3:40" ht="16" customHeight="1" thickBot="1">
      <c r="C215" s="61"/>
      <c r="E215" s="75" t="s">
        <v>166</v>
      </c>
      <c r="F215" s="76"/>
      <c r="G215" s="76"/>
      <c r="H215" s="76"/>
      <c r="I215" s="76"/>
      <c r="J215" s="77"/>
      <c r="K215" s="78"/>
      <c r="L215" s="79"/>
      <c r="M215" s="13"/>
      <c r="N215" s="13"/>
      <c r="O215" s="88" t="s">
        <v>212</v>
      </c>
      <c r="P215" s="82" t="s">
        <v>30</v>
      </c>
      <c r="Q215" s="81" t="s">
        <v>31</v>
      </c>
      <c r="R215" s="83" t="s">
        <v>32</v>
      </c>
      <c r="S215" s="81" t="s">
        <v>33</v>
      </c>
      <c r="T215" s="83" t="s">
        <v>34</v>
      </c>
      <c r="U215" s="81" t="s">
        <v>35</v>
      </c>
      <c r="V215" s="83" t="s">
        <v>36</v>
      </c>
      <c r="W215" s="83" t="s">
        <v>37</v>
      </c>
      <c r="X215" s="83" t="s">
        <v>38</v>
      </c>
      <c r="Y215" s="83" t="s">
        <v>39</v>
      </c>
      <c r="Z215" s="81" t="s">
        <v>40</v>
      </c>
      <c r="AA215" s="81" t="s">
        <v>50</v>
      </c>
      <c r="AB215" s="81" t="s">
        <v>41</v>
      </c>
      <c r="AC215" s="81" t="s">
        <v>42</v>
      </c>
      <c r="AD215" s="81" t="s">
        <v>43</v>
      </c>
      <c r="AE215" s="83" t="s">
        <v>51</v>
      </c>
      <c r="AF215" s="81" t="s">
        <v>44</v>
      </c>
      <c r="AG215" s="81" t="s">
        <v>45</v>
      </c>
      <c r="AH215" s="81" t="s">
        <v>46</v>
      </c>
      <c r="AI215" s="81" t="s">
        <v>47</v>
      </c>
      <c r="AJ215" s="81" t="s">
        <v>48</v>
      </c>
      <c r="AK215" s="83" t="s">
        <v>49</v>
      </c>
      <c r="AL215" s="83" t="s">
        <v>52</v>
      </c>
      <c r="AM215" s="81" t="s">
        <v>53</v>
      </c>
      <c r="AN215" s="81" t="s">
        <v>54</v>
      </c>
    </row>
    <row r="216" spans="3:40" ht="47" customHeight="1" thickBot="1">
      <c r="C216" s="61"/>
      <c r="E216" s="7" t="s">
        <v>28</v>
      </c>
      <c r="F216" s="84" t="s">
        <v>167</v>
      </c>
      <c r="G216" s="85"/>
      <c r="H216" s="85"/>
      <c r="I216" s="85"/>
      <c r="J216" s="86"/>
      <c r="K216" s="62"/>
      <c r="L216" s="80"/>
      <c r="M216" s="13"/>
      <c r="N216" s="13"/>
      <c r="O216" s="89"/>
      <c r="P216" s="82"/>
      <c r="Q216" s="81"/>
      <c r="R216" s="83"/>
      <c r="S216" s="81"/>
      <c r="T216" s="83"/>
      <c r="U216" s="81"/>
      <c r="V216" s="83"/>
      <c r="W216" s="83"/>
      <c r="X216" s="83"/>
      <c r="Y216" s="83"/>
      <c r="Z216" s="81"/>
      <c r="AA216" s="81"/>
      <c r="AB216" s="81"/>
      <c r="AC216" s="81"/>
      <c r="AD216" s="81"/>
      <c r="AE216" s="83"/>
      <c r="AF216" s="81"/>
      <c r="AG216" s="81"/>
      <c r="AH216" s="81"/>
      <c r="AI216" s="81"/>
      <c r="AJ216" s="81"/>
      <c r="AK216" s="83"/>
      <c r="AL216" s="83"/>
      <c r="AM216" s="81"/>
      <c r="AN216" s="81"/>
    </row>
    <row r="217" spans="3:40" ht="60" customHeight="1" thickBot="1">
      <c r="C217" s="61"/>
      <c r="E217" s="8" t="s">
        <v>29</v>
      </c>
      <c r="F217" s="87" t="s">
        <v>168</v>
      </c>
      <c r="G217" s="85"/>
      <c r="H217" s="85"/>
      <c r="I217" s="85"/>
      <c r="J217" s="85"/>
      <c r="K217" s="85"/>
      <c r="L217" s="86"/>
      <c r="M217" s="20"/>
      <c r="N217" s="20"/>
      <c r="O217" s="89"/>
      <c r="P217" s="82"/>
      <c r="Q217" s="81"/>
      <c r="R217" s="83"/>
      <c r="S217" s="81"/>
      <c r="T217" s="83"/>
      <c r="U217" s="81"/>
      <c r="V217" s="83"/>
      <c r="W217" s="83"/>
      <c r="X217" s="83"/>
      <c r="Y217" s="83"/>
      <c r="Z217" s="81"/>
      <c r="AA217" s="81"/>
      <c r="AB217" s="81"/>
      <c r="AC217" s="81"/>
      <c r="AD217" s="81"/>
      <c r="AE217" s="83"/>
      <c r="AF217" s="81"/>
      <c r="AG217" s="81"/>
      <c r="AH217" s="81"/>
      <c r="AI217" s="81"/>
      <c r="AJ217" s="81"/>
      <c r="AK217" s="83"/>
      <c r="AL217" s="83"/>
      <c r="AM217" s="81"/>
      <c r="AN217" s="81"/>
    </row>
    <row r="218" spans="3:40" ht="16" thickBot="1">
      <c r="C218" s="61"/>
      <c r="E218" s="66" t="s">
        <v>152</v>
      </c>
      <c r="F218" s="67"/>
      <c r="G218" s="67"/>
      <c r="H218" s="67"/>
      <c r="I218" s="67"/>
      <c r="J218" s="67"/>
      <c r="K218" s="67"/>
      <c r="L218" s="68"/>
      <c r="M218" s="13"/>
      <c r="N218" s="13"/>
      <c r="O218" s="90"/>
      <c r="P218" s="10" t="s">
        <v>213</v>
      </c>
      <c r="Q218" s="10" t="s">
        <v>214</v>
      </c>
      <c r="R218" s="10" t="s">
        <v>213</v>
      </c>
      <c r="S218" s="10" t="s">
        <v>214</v>
      </c>
      <c r="T218" s="10" t="s">
        <v>213</v>
      </c>
      <c r="U218" s="10" t="s">
        <v>214</v>
      </c>
      <c r="V218" s="10" t="s">
        <v>213</v>
      </c>
      <c r="W218" s="10" t="s">
        <v>213</v>
      </c>
      <c r="X218" s="10" t="s">
        <v>213</v>
      </c>
      <c r="Y218" s="10" t="s">
        <v>213</v>
      </c>
      <c r="Z218" s="10" t="s">
        <v>214</v>
      </c>
      <c r="AA218" s="10" t="s">
        <v>214</v>
      </c>
      <c r="AB218" s="10" t="s">
        <v>214</v>
      </c>
      <c r="AC218" s="10" t="s">
        <v>214</v>
      </c>
      <c r="AD218" s="10" t="s">
        <v>214</v>
      </c>
      <c r="AE218" s="10" t="s">
        <v>213</v>
      </c>
      <c r="AF218" s="10" t="s">
        <v>214</v>
      </c>
      <c r="AG218" s="10" t="s">
        <v>214</v>
      </c>
      <c r="AH218" s="10" t="s">
        <v>214</v>
      </c>
      <c r="AI218" s="10" t="s">
        <v>214</v>
      </c>
      <c r="AJ218" s="10" t="s">
        <v>214</v>
      </c>
      <c r="AK218" s="10" t="s">
        <v>213</v>
      </c>
      <c r="AL218" s="10" t="s">
        <v>213</v>
      </c>
      <c r="AM218" s="10" t="s">
        <v>214</v>
      </c>
      <c r="AN218" s="10" t="s">
        <v>214</v>
      </c>
    </row>
    <row r="219" spans="3:40">
      <c r="C219" s="61"/>
      <c r="E219" s="69">
        <v>1</v>
      </c>
      <c r="F219" s="70"/>
      <c r="G219" s="71" t="s">
        <v>169</v>
      </c>
      <c r="H219" s="71"/>
      <c r="I219" s="71"/>
      <c r="J219" s="71"/>
      <c r="K219" s="71"/>
      <c r="L219" s="72"/>
      <c r="M219" s="14"/>
      <c r="N219" s="14"/>
      <c r="O219" s="10"/>
      <c r="P219" s="10">
        <v>4</v>
      </c>
      <c r="Q219" s="10"/>
      <c r="R219" s="10">
        <v>2</v>
      </c>
      <c r="S219" s="10">
        <v>4</v>
      </c>
      <c r="T219" s="10"/>
      <c r="U219" s="10">
        <v>4</v>
      </c>
      <c r="V219" s="10">
        <v>5</v>
      </c>
      <c r="W219" s="10">
        <v>5</v>
      </c>
      <c r="X219" s="10">
        <v>5</v>
      </c>
      <c r="Y219" s="10">
        <v>5</v>
      </c>
      <c r="Z219" s="10">
        <v>3</v>
      </c>
      <c r="AA219" s="10">
        <v>3</v>
      </c>
      <c r="AB219" s="10"/>
      <c r="AC219" s="10">
        <v>5</v>
      </c>
      <c r="AD219" s="10"/>
      <c r="AE219" s="10">
        <v>5</v>
      </c>
      <c r="AF219" s="10"/>
      <c r="AG219" s="10"/>
      <c r="AH219" s="10">
        <v>2</v>
      </c>
      <c r="AI219" s="10">
        <v>2</v>
      </c>
      <c r="AJ219" s="10"/>
      <c r="AK219" s="10"/>
      <c r="AL219" s="10">
        <v>4</v>
      </c>
      <c r="AM219" s="10"/>
      <c r="AN219" s="10">
        <v>3</v>
      </c>
    </row>
    <row r="220" spans="3:40">
      <c r="C220" s="61"/>
      <c r="E220" s="69">
        <v>2</v>
      </c>
      <c r="F220" s="70"/>
      <c r="G220" s="73" t="s">
        <v>170</v>
      </c>
      <c r="H220" s="73"/>
      <c r="I220" s="73"/>
      <c r="J220" s="73"/>
      <c r="K220" s="73"/>
      <c r="L220" s="74"/>
      <c r="M220" s="14"/>
      <c r="N220" s="14"/>
      <c r="O220" s="10"/>
      <c r="P220" s="10"/>
      <c r="Q220" s="10"/>
      <c r="R220" s="10"/>
      <c r="S220" s="10"/>
      <c r="T220" s="10"/>
      <c r="U220" s="10"/>
      <c r="V220" s="10"/>
      <c r="W220" s="10"/>
      <c r="X220" s="10"/>
      <c r="Y220" s="10"/>
      <c r="Z220" s="10"/>
      <c r="AA220" s="10"/>
      <c r="AB220" s="10"/>
      <c r="AC220" s="10"/>
      <c r="AD220" s="10"/>
      <c r="AE220" s="10"/>
      <c r="AF220" s="10"/>
      <c r="AG220" s="10"/>
      <c r="AH220" s="10"/>
      <c r="AI220" s="10"/>
      <c r="AJ220" s="10"/>
      <c r="AK220" s="10"/>
      <c r="AL220" s="10"/>
      <c r="AM220" s="10"/>
      <c r="AN220" s="10"/>
    </row>
    <row r="221" spans="3:40">
      <c r="C221" s="61"/>
      <c r="E221" s="69">
        <v>3</v>
      </c>
      <c r="F221" s="70"/>
      <c r="G221" s="73" t="s">
        <v>171</v>
      </c>
      <c r="H221" s="73"/>
      <c r="I221" s="73"/>
      <c r="J221" s="73"/>
      <c r="K221" s="73"/>
      <c r="L221" s="74"/>
      <c r="M221" s="14"/>
      <c r="N221" s="14"/>
      <c r="O221" s="10"/>
      <c r="P221" s="10"/>
      <c r="Q221" s="10"/>
      <c r="R221" s="10"/>
      <c r="S221" s="10"/>
      <c r="T221" s="10"/>
      <c r="U221" s="10"/>
      <c r="V221" s="10"/>
      <c r="W221" s="10"/>
      <c r="X221" s="10"/>
      <c r="Y221" s="10"/>
      <c r="Z221" s="10"/>
      <c r="AA221" s="10"/>
      <c r="AB221" s="10"/>
      <c r="AC221" s="10"/>
      <c r="AD221" s="10"/>
      <c r="AE221" s="10"/>
      <c r="AF221" s="10"/>
      <c r="AG221" s="10"/>
      <c r="AH221" s="10"/>
      <c r="AI221" s="10"/>
      <c r="AJ221" s="10"/>
      <c r="AK221" s="10"/>
      <c r="AL221" s="10"/>
      <c r="AM221" s="10"/>
      <c r="AN221" s="10"/>
    </row>
    <row r="222" spans="3:40">
      <c r="C222" s="61"/>
      <c r="E222" s="69">
        <v>4</v>
      </c>
      <c r="F222" s="70"/>
      <c r="G222" s="73" t="s">
        <v>172</v>
      </c>
      <c r="H222" s="73"/>
      <c r="I222" s="73"/>
      <c r="J222" s="73"/>
      <c r="K222" s="73"/>
      <c r="L222" s="74"/>
      <c r="M222" s="14"/>
      <c r="N222" s="14"/>
      <c r="O222" s="10"/>
      <c r="P222" s="10"/>
      <c r="Q222" s="10"/>
      <c r="R222" s="10"/>
      <c r="S222" s="10"/>
      <c r="T222" s="10"/>
      <c r="U222" s="10"/>
      <c r="V222" s="10"/>
      <c r="W222" s="10"/>
      <c r="X222" s="10"/>
      <c r="Y222" s="10"/>
      <c r="Z222" s="10"/>
      <c r="AA222" s="10"/>
      <c r="AB222" s="10"/>
      <c r="AC222" s="10"/>
      <c r="AD222" s="10"/>
      <c r="AE222" s="10"/>
      <c r="AF222" s="10"/>
      <c r="AG222" s="10"/>
      <c r="AH222" s="10"/>
      <c r="AI222" s="10"/>
      <c r="AJ222" s="10"/>
      <c r="AK222" s="10"/>
      <c r="AL222" s="10"/>
      <c r="AM222" s="10"/>
      <c r="AN222" s="10"/>
    </row>
    <row r="223" spans="3:40" ht="16" thickBot="1">
      <c r="C223" s="61"/>
      <c r="E223" s="62">
        <v>5</v>
      </c>
      <c r="F223" s="63"/>
      <c r="G223" s="64" t="s">
        <v>173</v>
      </c>
      <c r="H223" s="64"/>
      <c r="I223" s="64"/>
      <c r="J223" s="64"/>
      <c r="K223" s="64"/>
      <c r="L223" s="65"/>
      <c r="M223" s="14"/>
      <c r="N223" s="14"/>
      <c r="O223" s="10"/>
      <c r="P223" s="10"/>
      <c r="Q223" s="10"/>
      <c r="R223" s="10"/>
      <c r="S223" s="10"/>
      <c r="T223" s="10"/>
      <c r="U223" s="10"/>
      <c r="V223" s="10"/>
      <c r="W223" s="10"/>
      <c r="X223" s="10"/>
      <c r="Y223" s="10"/>
      <c r="Z223" s="10"/>
      <c r="AA223" s="10"/>
      <c r="AB223" s="10"/>
      <c r="AC223" s="10"/>
      <c r="AD223" s="10"/>
      <c r="AE223" s="10"/>
      <c r="AF223" s="10"/>
      <c r="AG223" s="10"/>
      <c r="AH223" s="10"/>
      <c r="AI223" s="10"/>
      <c r="AJ223" s="10"/>
      <c r="AK223" s="10"/>
      <c r="AL223" s="10"/>
      <c r="AM223" s="10"/>
      <c r="AN223" s="10"/>
    </row>
    <row r="224" spans="3:40" ht="16" thickBot="1">
      <c r="C224" s="61"/>
    </row>
    <row r="225" spans="3:40" ht="16" customHeight="1" thickBot="1">
      <c r="C225" s="61"/>
      <c r="E225" s="75" t="s">
        <v>174</v>
      </c>
      <c r="F225" s="76"/>
      <c r="G225" s="76"/>
      <c r="H225" s="76"/>
      <c r="I225" s="76"/>
      <c r="J225" s="77"/>
      <c r="K225" s="78"/>
      <c r="L225" s="79"/>
      <c r="M225" s="13"/>
      <c r="N225" s="13"/>
      <c r="O225" s="88" t="s">
        <v>212</v>
      </c>
      <c r="P225" s="82" t="s">
        <v>30</v>
      </c>
      <c r="Q225" s="81" t="s">
        <v>31</v>
      </c>
      <c r="R225" s="83" t="s">
        <v>32</v>
      </c>
      <c r="S225" s="81" t="s">
        <v>33</v>
      </c>
      <c r="T225" s="83" t="s">
        <v>34</v>
      </c>
      <c r="U225" s="81" t="s">
        <v>35</v>
      </c>
      <c r="V225" s="83" t="s">
        <v>36</v>
      </c>
      <c r="W225" s="83" t="s">
        <v>37</v>
      </c>
      <c r="X225" s="83" t="s">
        <v>38</v>
      </c>
      <c r="Y225" s="83" t="s">
        <v>39</v>
      </c>
      <c r="Z225" s="81" t="s">
        <v>40</v>
      </c>
      <c r="AA225" s="81" t="s">
        <v>50</v>
      </c>
      <c r="AB225" s="81" t="s">
        <v>41</v>
      </c>
      <c r="AC225" s="81" t="s">
        <v>42</v>
      </c>
      <c r="AD225" s="81" t="s">
        <v>43</v>
      </c>
      <c r="AE225" s="83" t="s">
        <v>51</v>
      </c>
      <c r="AF225" s="81" t="s">
        <v>44</v>
      </c>
      <c r="AG225" s="81" t="s">
        <v>45</v>
      </c>
      <c r="AH225" s="81" t="s">
        <v>46</v>
      </c>
      <c r="AI225" s="81" t="s">
        <v>47</v>
      </c>
      <c r="AJ225" s="81" t="s">
        <v>48</v>
      </c>
      <c r="AK225" s="83" t="s">
        <v>49</v>
      </c>
      <c r="AL225" s="83" t="s">
        <v>52</v>
      </c>
      <c r="AM225" s="81" t="s">
        <v>53</v>
      </c>
      <c r="AN225" s="81" t="s">
        <v>54</v>
      </c>
    </row>
    <row r="226" spans="3:40" ht="48" customHeight="1" thickBot="1">
      <c r="C226" s="61"/>
      <c r="E226" s="7" t="s">
        <v>28</v>
      </c>
      <c r="F226" s="84" t="s">
        <v>175</v>
      </c>
      <c r="G226" s="85"/>
      <c r="H226" s="85"/>
      <c r="I226" s="85"/>
      <c r="J226" s="86"/>
      <c r="K226" s="62"/>
      <c r="L226" s="80"/>
      <c r="M226" s="13"/>
      <c r="N226" s="13"/>
      <c r="O226" s="89"/>
      <c r="P226" s="82"/>
      <c r="Q226" s="81"/>
      <c r="R226" s="83"/>
      <c r="S226" s="81"/>
      <c r="T226" s="83"/>
      <c r="U226" s="81"/>
      <c r="V226" s="83"/>
      <c r="W226" s="83"/>
      <c r="X226" s="83"/>
      <c r="Y226" s="83"/>
      <c r="Z226" s="81"/>
      <c r="AA226" s="81"/>
      <c r="AB226" s="81"/>
      <c r="AC226" s="81"/>
      <c r="AD226" s="81"/>
      <c r="AE226" s="83"/>
      <c r="AF226" s="81"/>
      <c r="AG226" s="81"/>
      <c r="AH226" s="81"/>
      <c r="AI226" s="81"/>
      <c r="AJ226" s="81"/>
      <c r="AK226" s="83"/>
      <c r="AL226" s="83"/>
      <c r="AM226" s="81"/>
      <c r="AN226" s="81"/>
    </row>
    <row r="227" spans="3:40" ht="45" customHeight="1" thickBot="1">
      <c r="C227" s="61"/>
      <c r="E227" s="8" t="s">
        <v>29</v>
      </c>
      <c r="F227" s="87" t="s">
        <v>176</v>
      </c>
      <c r="G227" s="85"/>
      <c r="H227" s="85"/>
      <c r="I227" s="85"/>
      <c r="J227" s="85"/>
      <c r="K227" s="85"/>
      <c r="L227" s="86"/>
      <c r="M227" s="20"/>
      <c r="N227" s="20"/>
      <c r="O227" s="89"/>
      <c r="P227" s="82"/>
      <c r="Q227" s="81"/>
      <c r="R227" s="83"/>
      <c r="S227" s="81"/>
      <c r="T227" s="83"/>
      <c r="U227" s="81"/>
      <c r="V227" s="83"/>
      <c r="W227" s="83"/>
      <c r="X227" s="83"/>
      <c r="Y227" s="83"/>
      <c r="Z227" s="81"/>
      <c r="AA227" s="81"/>
      <c r="AB227" s="81"/>
      <c r="AC227" s="81"/>
      <c r="AD227" s="81"/>
      <c r="AE227" s="83"/>
      <c r="AF227" s="81"/>
      <c r="AG227" s="81"/>
      <c r="AH227" s="81"/>
      <c r="AI227" s="81"/>
      <c r="AJ227" s="81"/>
      <c r="AK227" s="83"/>
      <c r="AL227" s="83"/>
      <c r="AM227" s="81"/>
      <c r="AN227" s="81"/>
    </row>
    <row r="228" spans="3:40" ht="16" thickBot="1">
      <c r="C228" s="61"/>
      <c r="E228" s="66" t="s">
        <v>152</v>
      </c>
      <c r="F228" s="67"/>
      <c r="G228" s="67"/>
      <c r="H228" s="67"/>
      <c r="I228" s="67"/>
      <c r="J228" s="67"/>
      <c r="K228" s="67"/>
      <c r="L228" s="68"/>
      <c r="M228" s="13"/>
      <c r="N228" s="13"/>
      <c r="O228" s="90"/>
      <c r="P228" s="10" t="s">
        <v>213</v>
      </c>
      <c r="Q228" s="10" t="s">
        <v>214</v>
      </c>
      <c r="R228" s="10" t="s">
        <v>213</v>
      </c>
      <c r="S228" s="10" t="s">
        <v>214</v>
      </c>
      <c r="T228" s="10" t="s">
        <v>213</v>
      </c>
      <c r="U228" s="10" t="s">
        <v>214</v>
      </c>
      <c r="V228" s="10" t="s">
        <v>213</v>
      </c>
      <c r="W228" s="10" t="s">
        <v>213</v>
      </c>
      <c r="X228" s="10" t="s">
        <v>213</v>
      </c>
      <c r="Y228" s="10" t="s">
        <v>213</v>
      </c>
      <c r="Z228" s="10" t="s">
        <v>214</v>
      </c>
      <c r="AA228" s="10" t="s">
        <v>214</v>
      </c>
      <c r="AB228" s="10" t="s">
        <v>214</v>
      </c>
      <c r="AC228" s="10" t="s">
        <v>214</v>
      </c>
      <c r="AD228" s="10" t="s">
        <v>214</v>
      </c>
      <c r="AE228" s="10" t="s">
        <v>213</v>
      </c>
      <c r="AF228" s="10" t="s">
        <v>214</v>
      </c>
      <c r="AG228" s="10" t="s">
        <v>214</v>
      </c>
      <c r="AH228" s="10" t="s">
        <v>214</v>
      </c>
      <c r="AI228" s="10" t="s">
        <v>214</v>
      </c>
      <c r="AJ228" s="10" t="s">
        <v>214</v>
      </c>
      <c r="AK228" s="10" t="s">
        <v>213</v>
      </c>
      <c r="AL228" s="10" t="s">
        <v>213</v>
      </c>
      <c r="AM228" s="10" t="s">
        <v>214</v>
      </c>
      <c r="AN228" s="10" t="s">
        <v>214</v>
      </c>
    </row>
    <row r="229" spans="3:40">
      <c r="C229" s="61"/>
      <c r="E229" s="69">
        <v>1</v>
      </c>
      <c r="F229" s="70"/>
      <c r="G229" s="71" t="s">
        <v>177</v>
      </c>
      <c r="H229" s="71"/>
      <c r="I229" s="71"/>
      <c r="J229" s="71"/>
      <c r="K229" s="71"/>
      <c r="L229" s="72"/>
      <c r="M229" s="14"/>
      <c r="N229" s="14"/>
      <c r="O229" s="10"/>
      <c r="P229" s="10">
        <v>5</v>
      </c>
      <c r="Q229" s="10"/>
      <c r="R229" s="10">
        <v>5</v>
      </c>
      <c r="S229" s="10">
        <v>5</v>
      </c>
      <c r="T229" s="10"/>
      <c r="U229" s="10">
        <v>5</v>
      </c>
      <c r="V229" s="10">
        <v>4</v>
      </c>
      <c r="W229" s="10">
        <v>5</v>
      </c>
      <c r="X229" s="10">
        <v>5</v>
      </c>
      <c r="Y229" s="10">
        <v>4</v>
      </c>
      <c r="Z229" s="10">
        <v>4</v>
      </c>
      <c r="AA229" s="10">
        <v>5</v>
      </c>
      <c r="AB229" s="10"/>
      <c r="AC229" s="10">
        <v>5</v>
      </c>
      <c r="AD229" s="10"/>
      <c r="AE229" s="10">
        <v>5</v>
      </c>
      <c r="AF229" s="10"/>
      <c r="AG229" s="10"/>
      <c r="AH229" s="10">
        <v>5</v>
      </c>
      <c r="AI229" s="10">
        <v>4</v>
      </c>
      <c r="AJ229" s="10"/>
      <c r="AK229" s="10"/>
      <c r="AL229" s="10">
        <v>5</v>
      </c>
      <c r="AM229" s="10"/>
      <c r="AN229" s="10">
        <v>5</v>
      </c>
    </row>
    <row r="230" spans="3:40">
      <c r="C230" s="61"/>
      <c r="E230" s="69">
        <v>2</v>
      </c>
      <c r="F230" s="70"/>
      <c r="G230" s="73" t="s">
        <v>178</v>
      </c>
      <c r="H230" s="73"/>
      <c r="I230" s="73"/>
      <c r="J230" s="73"/>
      <c r="K230" s="73"/>
      <c r="L230" s="74"/>
      <c r="M230" s="14"/>
      <c r="N230" s="14"/>
      <c r="O230" s="10"/>
      <c r="P230" s="10"/>
      <c r="Q230" s="10"/>
      <c r="R230" s="10"/>
      <c r="S230" s="10"/>
      <c r="T230" s="10"/>
      <c r="U230" s="10"/>
      <c r="V230" s="10"/>
      <c r="W230" s="10"/>
      <c r="X230" s="10"/>
      <c r="Y230" s="10"/>
      <c r="Z230" s="10"/>
      <c r="AA230" s="10"/>
      <c r="AB230" s="10"/>
      <c r="AC230" s="10"/>
      <c r="AD230" s="10"/>
      <c r="AE230" s="10"/>
      <c r="AF230" s="10"/>
      <c r="AG230" s="10"/>
      <c r="AH230" s="10"/>
      <c r="AI230" s="10"/>
      <c r="AJ230" s="10"/>
      <c r="AK230" s="10"/>
      <c r="AL230" s="10"/>
      <c r="AM230" s="10"/>
      <c r="AN230" s="10"/>
    </row>
    <row r="231" spans="3:40">
      <c r="C231" s="61"/>
      <c r="E231" s="69">
        <v>3</v>
      </c>
      <c r="F231" s="70"/>
      <c r="G231" s="73" t="s">
        <v>179</v>
      </c>
      <c r="H231" s="73"/>
      <c r="I231" s="73"/>
      <c r="J231" s="73"/>
      <c r="K231" s="73"/>
      <c r="L231" s="74"/>
      <c r="M231" s="14"/>
      <c r="N231" s="14"/>
      <c r="O231" s="10"/>
      <c r="P231" s="10"/>
      <c r="Q231" s="10"/>
      <c r="R231" s="10"/>
      <c r="S231" s="10"/>
      <c r="T231" s="10"/>
      <c r="U231" s="10"/>
      <c r="V231" s="10"/>
      <c r="W231" s="10"/>
      <c r="X231" s="10"/>
      <c r="Y231" s="10"/>
      <c r="Z231" s="10"/>
      <c r="AA231" s="10"/>
      <c r="AB231" s="10"/>
      <c r="AC231" s="10"/>
      <c r="AD231" s="10"/>
      <c r="AE231" s="10"/>
      <c r="AF231" s="10"/>
      <c r="AG231" s="10"/>
      <c r="AH231" s="10"/>
      <c r="AI231" s="10"/>
      <c r="AJ231" s="10"/>
      <c r="AK231" s="10"/>
      <c r="AL231" s="10"/>
      <c r="AM231" s="10"/>
      <c r="AN231" s="10"/>
    </row>
    <row r="232" spans="3:40">
      <c r="C232" s="61"/>
      <c r="E232" s="69">
        <v>4</v>
      </c>
      <c r="F232" s="70"/>
      <c r="G232" s="73" t="s">
        <v>180</v>
      </c>
      <c r="H232" s="73"/>
      <c r="I232" s="73"/>
      <c r="J232" s="73"/>
      <c r="K232" s="73"/>
      <c r="L232" s="74"/>
      <c r="M232" s="14"/>
      <c r="N232" s="14"/>
      <c r="O232" s="10"/>
      <c r="P232" s="10"/>
      <c r="Q232" s="10"/>
      <c r="R232" s="10"/>
      <c r="S232" s="10"/>
      <c r="T232" s="10"/>
      <c r="U232" s="10"/>
      <c r="V232" s="10"/>
      <c r="W232" s="10"/>
      <c r="X232" s="10"/>
      <c r="Y232" s="10"/>
      <c r="Z232" s="10"/>
      <c r="AA232" s="10"/>
      <c r="AB232" s="10"/>
      <c r="AC232" s="10"/>
      <c r="AD232" s="10"/>
      <c r="AE232" s="10"/>
      <c r="AF232" s="10"/>
      <c r="AG232" s="10"/>
      <c r="AH232" s="10"/>
      <c r="AI232" s="10"/>
      <c r="AJ232" s="10"/>
      <c r="AK232" s="10"/>
      <c r="AL232" s="10"/>
      <c r="AM232" s="10"/>
      <c r="AN232" s="10"/>
    </row>
    <row r="233" spans="3:40" ht="16" thickBot="1">
      <c r="C233" s="61"/>
      <c r="E233" s="62">
        <v>5</v>
      </c>
      <c r="F233" s="63"/>
      <c r="G233" s="64" t="s">
        <v>181</v>
      </c>
      <c r="H233" s="64"/>
      <c r="I233" s="64"/>
      <c r="J233" s="64"/>
      <c r="K233" s="64"/>
      <c r="L233" s="65"/>
      <c r="M233" s="14"/>
      <c r="N233" s="14"/>
      <c r="O233" s="10"/>
      <c r="P233" s="10"/>
      <c r="Q233" s="10"/>
      <c r="R233" s="10"/>
      <c r="S233" s="10"/>
      <c r="T233" s="10"/>
      <c r="U233" s="10"/>
      <c r="V233" s="10"/>
      <c r="W233" s="10"/>
      <c r="X233" s="10"/>
      <c r="Y233" s="10"/>
      <c r="Z233" s="10"/>
      <c r="AA233" s="10"/>
      <c r="AB233" s="10"/>
      <c r="AC233" s="10"/>
      <c r="AD233" s="10"/>
      <c r="AE233" s="10"/>
      <c r="AF233" s="10"/>
      <c r="AG233" s="10"/>
      <c r="AH233" s="10"/>
      <c r="AI233" s="10"/>
      <c r="AJ233" s="10"/>
      <c r="AK233" s="10"/>
      <c r="AL233" s="10"/>
      <c r="AM233" s="10"/>
      <c r="AN233" s="10"/>
    </row>
    <row r="234" spans="3:40">
      <c r="C234" s="61"/>
    </row>
    <row r="235" spans="3:40">
      <c r="C235" s="61"/>
      <c r="O235" s="30" t="s">
        <v>230</v>
      </c>
      <c r="P235" s="31">
        <f t="shared" ref="P235:AA235" si="32">SUM(P$200,P$209,P$219,P$229,P$202)</f>
        <v>21</v>
      </c>
      <c r="Q235" s="31">
        <f t="shared" si="32"/>
        <v>0</v>
      </c>
      <c r="R235" s="31">
        <f t="shared" si="32"/>
        <v>14</v>
      </c>
      <c r="S235" s="31">
        <f t="shared" si="32"/>
        <v>24</v>
      </c>
      <c r="T235" s="31">
        <f t="shared" si="32"/>
        <v>0</v>
      </c>
      <c r="U235" s="31">
        <f t="shared" si="32"/>
        <v>19</v>
      </c>
      <c r="V235" s="31">
        <f t="shared" si="32"/>
        <v>24</v>
      </c>
      <c r="W235" s="31">
        <f t="shared" si="32"/>
        <v>24</v>
      </c>
      <c r="X235" s="31">
        <f t="shared" si="32"/>
        <v>21</v>
      </c>
      <c r="Y235" s="31">
        <f t="shared" si="32"/>
        <v>21</v>
      </c>
      <c r="Z235" s="31">
        <f t="shared" si="32"/>
        <v>11</v>
      </c>
      <c r="AA235" s="31">
        <f t="shared" si="32"/>
        <v>18</v>
      </c>
      <c r="AB235" s="31">
        <f t="shared" ref="AB235:AN235" si="33">SUM(AB$200,AB$209,AB$219,AB$229,AB$202)</f>
        <v>0</v>
      </c>
      <c r="AC235" s="31">
        <f t="shared" si="33"/>
        <v>18</v>
      </c>
      <c r="AD235" s="31">
        <f t="shared" si="33"/>
        <v>0</v>
      </c>
      <c r="AE235" s="31">
        <f t="shared" si="33"/>
        <v>23</v>
      </c>
      <c r="AF235" s="31">
        <f t="shared" si="33"/>
        <v>0</v>
      </c>
      <c r="AG235" s="31">
        <f t="shared" si="33"/>
        <v>0</v>
      </c>
      <c r="AH235" s="31">
        <f t="shared" si="33"/>
        <v>19</v>
      </c>
      <c r="AI235" s="31">
        <f t="shared" si="33"/>
        <v>18</v>
      </c>
      <c r="AJ235" s="31">
        <f t="shared" si="33"/>
        <v>0</v>
      </c>
      <c r="AK235" s="31">
        <f t="shared" si="33"/>
        <v>0</v>
      </c>
      <c r="AL235" s="31">
        <f t="shared" si="33"/>
        <v>17</v>
      </c>
      <c r="AM235" s="31">
        <f t="shared" si="33"/>
        <v>0</v>
      </c>
      <c r="AN235" s="31">
        <f t="shared" si="33"/>
        <v>23</v>
      </c>
    </row>
    <row r="236" spans="3:40">
      <c r="C236" s="61"/>
      <c r="O236" s="30" t="s">
        <v>240</v>
      </c>
      <c r="P236" s="39">
        <f>P235/5</f>
        <v>4.2</v>
      </c>
      <c r="Q236" s="31">
        <f t="shared" ref="Q236:AN236" si="34">Q235/5</f>
        <v>0</v>
      </c>
      <c r="R236" s="39">
        <f t="shared" si="34"/>
        <v>2.8</v>
      </c>
      <c r="S236" s="31">
        <f t="shared" si="34"/>
        <v>4.8</v>
      </c>
      <c r="T236" s="31">
        <f t="shared" si="34"/>
        <v>0</v>
      </c>
      <c r="U236" s="31">
        <f t="shared" si="34"/>
        <v>3.8</v>
      </c>
      <c r="V236" s="31">
        <f t="shared" si="34"/>
        <v>4.8</v>
      </c>
      <c r="W236" s="31">
        <f t="shared" si="34"/>
        <v>4.8</v>
      </c>
      <c r="X236" s="31">
        <f t="shared" si="34"/>
        <v>4.2</v>
      </c>
      <c r="Y236" s="39">
        <f t="shared" si="34"/>
        <v>4.2</v>
      </c>
      <c r="Z236" s="31">
        <f t="shared" si="34"/>
        <v>2.2000000000000002</v>
      </c>
      <c r="AA236" s="31">
        <f t="shared" si="34"/>
        <v>3.6</v>
      </c>
      <c r="AB236" s="31">
        <f t="shared" si="34"/>
        <v>0</v>
      </c>
      <c r="AC236" s="39">
        <f t="shared" si="34"/>
        <v>3.6</v>
      </c>
      <c r="AD236" s="31">
        <f t="shared" si="34"/>
        <v>0</v>
      </c>
      <c r="AE236" s="31">
        <f t="shared" si="34"/>
        <v>4.5999999999999996</v>
      </c>
      <c r="AF236" s="31">
        <f t="shared" si="34"/>
        <v>0</v>
      </c>
      <c r="AG236" s="31">
        <f t="shared" si="34"/>
        <v>0</v>
      </c>
      <c r="AH236" s="39">
        <f t="shared" si="34"/>
        <v>3.8</v>
      </c>
      <c r="AI236" s="31">
        <f t="shared" si="34"/>
        <v>3.6</v>
      </c>
      <c r="AJ236" s="31">
        <f t="shared" si="34"/>
        <v>0</v>
      </c>
      <c r="AK236" s="31">
        <f t="shared" si="34"/>
        <v>0</v>
      </c>
      <c r="AL236" s="31">
        <f t="shared" si="34"/>
        <v>3.4</v>
      </c>
      <c r="AM236" s="31">
        <f t="shared" si="34"/>
        <v>0</v>
      </c>
      <c r="AN236" s="39">
        <f t="shared" si="34"/>
        <v>4.5999999999999996</v>
      </c>
    </row>
    <row r="238" spans="3:40">
      <c r="N238" s="55"/>
      <c r="O238" s="2"/>
      <c r="P238" s="40" t="s">
        <v>296</v>
      </c>
      <c r="Q238" s="41" t="s">
        <v>297</v>
      </c>
      <c r="R238" s="40" t="s">
        <v>298</v>
      </c>
      <c r="S238" s="41" t="s">
        <v>299</v>
      </c>
      <c r="T238" s="40" t="s">
        <v>300</v>
      </c>
      <c r="U238" s="41" t="s">
        <v>301</v>
      </c>
      <c r="V238" s="40" t="s">
        <v>302</v>
      </c>
      <c r="W238" s="40" t="s">
        <v>303</v>
      </c>
      <c r="X238" s="40" t="s">
        <v>304</v>
      </c>
      <c r="Y238" s="40" t="s">
        <v>305</v>
      </c>
      <c r="Z238" s="41" t="s">
        <v>306</v>
      </c>
      <c r="AA238" s="41" t="s">
        <v>307</v>
      </c>
      <c r="AB238" s="41" t="s">
        <v>308</v>
      </c>
      <c r="AC238" s="41" t="s">
        <v>309</v>
      </c>
      <c r="AD238" s="41" t="s">
        <v>309</v>
      </c>
      <c r="AE238" s="40" t="s">
        <v>310</v>
      </c>
      <c r="AF238" s="41" t="s">
        <v>311</v>
      </c>
      <c r="AG238" s="41" t="s">
        <v>312</v>
      </c>
      <c r="AH238" s="41" t="s">
        <v>313</v>
      </c>
      <c r="AI238" s="41" t="s">
        <v>314</v>
      </c>
      <c r="AJ238" s="41" t="s">
        <v>315</v>
      </c>
      <c r="AK238" s="40" t="s">
        <v>316</v>
      </c>
      <c r="AL238" s="40" t="s">
        <v>317</v>
      </c>
      <c r="AM238" s="41" t="s">
        <v>318</v>
      </c>
      <c r="AN238" s="41" t="s">
        <v>297</v>
      </c>
    </row>
    <row r="239" spans="3:40">
      <c r="N239" s="56" t="s">
        <v>386</v>
      </c>
      <c r="O239" s="10"/>
      <c r="P239" s="42">
        <f>P200</f>
        <v>4</v>
      </c>
      <c r="Q239" s="42" t="str">
        <f t="shared" ref="Q239:AN239" si="35">IF(Q202=0,"",Q202)</f>
        <v/>
      </c>
      <c r="R239" s="42">
        <f t="shared" si="35"/>
        <v>1</v>
      </c>
      <c r="S239" s="42">
        <f t="shared" si="35"/>
        <v>5</v>
      </c>
      <c r="T239" s="42" t="str">
        <f t="shared" si="35"/>
        <v/>
      </c>
      <c r="U239" s="42">
        <f t="shared" si="35"/>
        <v>3</v>
      </c>
      <c r="V239" s="42">
        <f t="shared" si="35"/>
        <v>5</v>
      </c>
      <c r="W239" s="42">
        <f t="shared" si="35"/>
        <v>5</v>
      </c>
      <c r="X239" s="42">
        <f t="shared" si="35"/>
        <v>3</v>
      </c>
      <c r="Y239" s="42">
        <f t="shared" si="35"/>
        <v>4</v>
      </c>
      <c r="Z239" s="42">
        <f t="shared" si="35"/>
        <v>1</v>
      </c>
      <c r="AA239" s="42">
        <f t="shared" si="35"/>
        <v>2</v>
      </c>
      <c r="AB239" s="42" t="str">
        <f t="shared" si="35"/>
        <v/>
      </c>
      <c r="AC239" s="42">
        <f t="shared" si="35"/>
        <v>2</v>
      </c>
      <c r="AD239" s="42" t="str">
        <f t="shared" si="35"/>
        <v/>
      </c>
      <c r="AE239" s="42">
        <f t="shared" si="35"/>
        <v>4</v>
      </c>
      <c r="AF239" s="42" t="str">
        <f t="shared" si="35"/>
        <v/>
      </c>
      <c r="AG239" s="42" t="str">
        <f t="shared" si="35"/>
        <v/>
      </c>
      <c r="AH239" s="42">
        <f t="shared" si="35"/>
        <v>4</v>
      </c>
      <c r="AI239" s="42">
        <f t="shared" si="35"/>
        <v>3</v>
      </c>
      <c r="AJ239" s="42" t="str">
        <f t="shared" si="35"/>
        <v/>
      </c>
      <c r="AK239" s="42" t="str">
        <f t="shared" si="35"/>
        <v/>
      </c>
      <c r="AL239" s="42">
        <f t="shared" si="35"/>
        <v>2</v>
      </c>
      <c r="AM239" s="42" t="str">
        <f t="shared" si="35"/>
        <v/>
      </c>
      <c r="AN239" s="42">
        <f t="shared" si="35"/>
        <v>5</v>
      </c>
    </row>
    <row r="240" spans="3:40">
      <c r="N240" s="56" t="s">
        <v>387</v>
      </c>
      <c r="O240" s="10"/>
      <c r="P240" s="42">
        <f>P202</f>
        <v>3</v>
      </c>
      <c r="Q240" s="42"/>
      <c r="R240" s="42"/>
      <c r="S240" s="42"/>
      <c r="T240" s="42"/>
      <c r="U240" s="42"/>
      <c r="V240" s="42"/>
      <c r="W240" s="42"/>
      <c r="X240" s="42"/>
      <c r="Y240" s="42"/>
      <c r="Z240" s="42"/>
      <c r="AA240" s="42"/>
      <c r="AB240" s="42"/>
      <c r="AC240" s="42"/>
      <c r="AD240" s="42"/>
      <c r="AE240" s="42"/>
      <c r="AF240" s="42"/>
      <c r="AG240" s="42"/>
      <c r="AH240" s="42"/>
      <c r="AI240" s="42"/>
      <c r="AJ240" s="42"/>
      <c r="AK240" s="42"/>
      <c r="AL240" s="42"/>
      <c r="AM240" s="42"/>
      <c r="AN240" s="42"/>
    </row>
    <row r="241" spans="2:40">
      <c r="N241" s="56" t="s">
        <v>382</v>
      </c>
      <c r="O241" s="10"/>
      <c r="P241" s="42">
        <f>(P239+P240)/2</f>
        <v>3.5</v>
      </c>
      <c r="Q241" s="42"/>
      <c r="R241" s="42"/>
      <c r="S241" s="42"/>
      <c r="T241" s="42"/>
      <c r="U241" s="42"/>
      <c r="V241" s="42"/>
      <c r="W241" s="42"/>
      <c r="X241" s="42"/>
      <c r="Y241" s="42"/>
      <c r="Z241" s="42"/>
      <c r="AA241" s="42"/>
      <c r="AB241" s="42"/>
      <c r="AC241" s="42"/>
      <c r="AD241" s="42"/>
      <c r="AE241" s="42"/>
      <c r="AF241" s="42"/>
      <c r="AG241" s="42"/>
      <c r="AH241" s="42"/>
      <c r="AI241" s="42"/>
      <c r="AJ241" s="42"/>
      <c r="AK241" s="42"/>
      <c r="AL241" s="42"/>
      <c r="AM241" s="42"/>
      <c r="AN241" s="42"/>
    </row>
    <row r="242" spans="2:40">
      <c r="N242" s="56" t="s">
        <v>383</v>
      </c>
      <c r="O242" s="10"/>
      <c r="P242" s="42">
        <f>P209</f>
        <v>5</v>
      </c>
      <c r="Q242" s="42" t="str">
        <f t="shared" ref="Q242:AN242" si="36">IF(Q203=0,"",Q203)</f>
        <v/>
      </c>
      <c r="R242" s="42" t="str">
        <f t="shared" si="36"/>
        <v/>
      </c>
      <c r="S242" s="42" t="str">
        <f t="shared" si="36"/>
        <v/>
      </c>
      <c r="T242" s="42" t="str">
        <f t="shared" si="36"/>
        <v/>
      </c>
      <c r="U242" s="42" t="str">
        <f t="shared" si="36"/>
        <v/>
      </c>
      <c r="V242" s="42" t="str">
        <f t="shared" si="36"/>
        <v/>
      </c>
      <c r="W242" s="42" t="str">
        <f t="shared" si="36"/>
        <v/>
      </c>
      <c r="X242" s="42" t="str">
        <f t="shared" si="36"/>
        <v/>
      </c>
      <c r="Y242" s="42" t="str">
        <f t="shared" si="36"/>
        <v/>
      </c>
      <c r="Z242" s="42" t="str">
        <f t="shared" si="36"/>
        <v/>
      </c>
      <c r="AA242" s="42" t="str">
        <f t="shared" si="36"/>
        <v/>
      </c>
      <c r="AB242" s="42" t="str">
        <f t="shared" si="36"/>
        <v/>
      </c>
      <c r="AC242" s="42" t="str">
        <f t="shared" si="36"/>
        <v/>
      </c>
      <c r="AD242" s="42" t="str">
        <f t="shared" si="36"/>
        <v/>
      </c>
      <c r="AE242" s="42" t="str">
        <f t="shared" si="36"/>
        <v/>
      </c>
      <c r="AF242" s="42" t="str">
        <f t="shared" si="36"/>
        <v/>
      </c>
      <c r="AG242" s="42" t="str">
        <f t="shared" si="36"/>
        <v/>
      </c>
      <c r="AH242" s="42" t="str">
        <f t="shared" si="36"/>
        <v/>
      </c>
      <c r="AI242" s="42" t="str">
        <f t="shared" si="36"/>
        <v/>
      </c>
      <c r="AJ242" s="42" t="str">
        <f t="shared" si="36"/>
        <v/>
      </c>
      <c r="AK242" s="42" t="str">
        <f t="shared" si="36"/>
        <v/>
      </c>
      <c r="AL242" s="42" t="str">
        <f t="shared" si="36"/>
        <v/>
      </c>
      <c r="AM242" s="42" t="str">
        <f t="shared" si="36"/>
        <v/>
      </c>
      <c r="AN242" s="42" t="str">
        <f t="shared" si="36"/>
        <v/>
      </c>
    </row>
    <row r="243" spans="2:40">
      <c r="N243" s="56" t="s">
        <v>384</v>
      </c>
      <c r="O243" s="10"/>
      <c r="P243" s="42">
        <f>P219</f>
        <v>4</v>
      </c>
      <c r="Q243" s="42" t="str">
        <f t="shared" ref="Q243:AN243" si="37">IF(Q204=0,"",Q204)</f>
        <v/>
      </c>
      <c r="R243" s="42" t="str">
        <f t="shared" si="37"/>
        <v/>
      </c>
      <c r="S243" s="42" t="str">
        <f t="shared" si="37"/>
        <v/>
      </c>
      <c r="T243" s="42" t="str">
        <f t="shared" si="37"/>
        <v/>
      </c>
      <c r="U243" s="42" t="str">
        <f t="shared" si="37"/>
        <v/>
      </c>
      <c r="V243" s="42" t="str">
        <f t="shared" si="37"/>
        <v/>
      </c>
      <c r="W243" s="42" t="str">
        <f t="shared" si="37"/>
        <v/>
      </c>
      <c r="X243" s="42" t="str">
        <f t="shared" si="37"/>
        <v/>
      </c>
      <c r="Y243" s="42" t="str">
        <f t="shared" si="37"/>
        <v/>
      </c>
      <c r="Z243" s="42" t="str">
        <f t="shared" si="37"/>
        <v/>
      </c>
      <c r="AA243" s="42" t="str">
        <f t="shared" si="37"/>
        <v/>
      </c>
      <c r="AB243" s="42" t="str">
        <f t="shared" si="37"/>
        <v/>
      </c>
      <c r="AC243" s="42" t="str">
        <f t="shared" si="37"/>
        <v/>
      </c>
      <c r="AD243" s="42" t="str">
        <f t="shared" si="37"/>
        <v/>
      </c>
      <c r="AE243" s="42" t="str">
        <f t="shared" si="37"/>
        <v/>
      </c>
      <c r="AF243" s="42" t="str">
        <f t="shared" si="37"/>
        <v/>
      </c>
      <c r="AG243" s="42" t="str">
        <f t="shared" si="37"/>
        <v/>
      </c>
      <c r="AH243" s="42" t="str">
        <f t="shared" si="37"/>
        <v/>
      </c>
      <c r="AI243" s="42" t="str">
        <f t="shared" si="37"/>
        <v/>
      </c>
      <c r="AJ243" s="42" t="str">
        <f t="shared" si="37"/>
        <v/>
      </c>
      <c r="AK243" s="42" t="str">
        <f t="shared" si="37"/>
        <v/>
      </c>
      <c r="AL243" s="42" t="str">
        <f t="shared" si="37"/>
        <v/>
      </c>
      <c r="AM243" s="42" t="str">
        <f t="shared" si="37"/>
        <v/>
      </c>
      <c r="AN243" s="42" t="str">
        <f t="shared" si="37"/>
        <v/>
      </c>
    </row>
    <row r="244" spans="2:40">
      <c r="N244" s="56" t="s">
        <v>385</v>
      </c>
      <c r="O244" s="10"/>
      <c r="P244" s="42">
        <f>P229</f>
        <v>5</v>
      </c>
      <c r="Q244" s="42" t="str">
        <f t="shared" ref="Q244:AN244" si="38">IF(Q205=0,"",Q205)</f>
        <v>Bollet Julien</v>
      </c>
      <c r="R244" s="42" t="str">
        <f t="shared" si="38"/>
        <v>Boulard Chloé</v>
      </c>
      <c r="S244" s="42" t="str">
        <f t="shared" si="38"/>
        <v>Cacheux JG</v>
      </c>
      <c r="T244" s="42" t="str">
        <f t="shared" si="38"/>
        <v>Cherrier Manon</v>
      </c>
      <c r="U244" s="42" t="str">
        <f t="shared" si="38"/>
        <v>Dossat Clément</v>
      </c>
      <c r="V244" s="42" t="str">
        <f t="shared" si="38"/>
        <v>Dumur Julie</v>
      </c>
      <c r="W244" s="42" t="str">
        <f t="shared" si="38"/>
        <v>Fabrigues Fanny</v>
      </c>
      <c r="X244" s="42" t="str">
        <f t="shared" si="38"/>
        <v>François Anouck</v>
      </c>
      <c r="Y244" s="42" t="str">
        <f t="shared" si="38"/>
        <v>Garcia Elodie</v>
      </c>
      <c r="Z244" s="42" t="str">
        <f t="shared" si="38"/>
        <v>Hohmann Enzo</v>
      </c>
      <c r="AA244" s="42" t="str">
        <f t="shared" si="38"/>
        <v>Kramczynski Anthony</v>
      </c>
      <c r="AB244" s="42" t="str">
        <f t="shared" si="38"/>
        <v>Lantermino Romain</v>
      </c>
      <c r="AC244" s="42" t="str">
        <f t="shared" si="38"/>
        <v>Latapy Aurélien</v>
      </c>
      <c r="AD244" s="42" t="str">
        <f t="shared" si="38"/>
        <v>Lecouf Aurélien</v>
      </c>
      <c r="AE244" s="42" t="str">
        <f t="shared" si="38"/>
        <v>Marzouk Maëva</v>
      </c>
      <c r="AF244" s="42" t="str">
        <f t="shared" si="38"/>
        <v>Messant Pierre</v>
      </c>
      <c r="AG244" s="42" t="str">
        <f t="shared" si="38"/>
        <v>Monnot Eddy</v>
      </c>
      <c r="AH244" s="42" t="str">
        <f t="shared" si="38"/>
        <v>Monti Mattéo</v>
      </c>
      <c r="AI244" s="42" t="str">
        <f t="shared" si="38"/>
        <v>Muanza Kylian</v>
      </c>
      <c r="AJ244" s="42" t="str">
        <f t="shared" si="38"/>
        <v>Poszalczyk Gauthier</v>
      </c>
      <c r="AK244" s="42" t="str">
        <f t="shared" si="38"/>
        <v>Poulain Mélanie</v>
      </c>
      <c r="AL244" s="42" t="str">
        <f t="shared" si="38"/>
        <v>Santamaria Kyriana</v>
      </c>
      <c r="AM244" s="42" t="str">
        <f t="shared" si="38"/>
        <v>Samokine Yann</v>
      </c>
      <c r="AN244" s="42" t="str">
        <f t="shared" si="38"/>
        <v>Zinsmeister Julien</v>
      </c>
    </row>
    <row r="247" spans="2:40">
      <c r="B247" s="10"/>
      <c r="C247" s="28" t="s">
        <v>238</v>
      </c>
      <c r="D247" s="28" t="s">
        <v>237</v>
      </c>
      <c r="E247" s="28" t="s">
        <v>236</v>
      </c>
      <c r="F247" s="28" t="s">
        <v>239</v>
      </c>
      <c r="G247" s="28" t="s">
        <v>240</v>
      </c>
    </row>
    <row r="248" spans="2:40">
      <c r="B248" s="10" t="s">
        <v>241</v>
      </c>
      <c r="C248" s="35">
        <f>$P45</f>
        <v>2.25</v>
      </c>
      <c r="D248" s="35">
        <f>$P72</f>
        <v>1.5</v>
      </c>
      <c r="E248" s="35">
        <f>$P132</f>
        <v>5</v>
      </c>
      <c r="F248" s="35">
        <f>$P193</f>
        <v>2.8571428571428572</v>
      </c>
      <c r="G248" s="35">
        <f>$P236</f>
        <v>4.2</v>
      </c>
    </row>
    <row r="249" spans="2:40">
      <c r="B249" s="10" t="s">
        <v>242</v>
      </c>
      <c r="C249" s="34" t="str">
        <f>$Q45</f>
        <v/>
      </c>
      <c r="D249" s="34" t="str">
        <f>$Q72</f>
        <v/>
      </c>
      <c r="E249" s="34">
        <f>$Q132</f>
        <v>0</v>
      </c>
      <c r="F249" s="34">
        <f>$Q193</f>
        <v>0</v>
      </c>
      <c r="G249" s="34">
        <f>$Q236</f>
        <v>0</v>
      </c>
    </row>
    <row r="250" spans="2:40">
      <c r="B250" s="10" t="s">
        <v>243</v>
      </c>
      <c r="C250" s="35">
        <f>$R45</f>
        <v>2.25</v>
      </c>
      <c r="D250" s="35">
        <f>$R72</f>
        <v>1.5</v>
      </c>
      <c r="E250" s="35">
        <f>$R132</f>
        <v>3</v>
      </c>
      <c r="F250" s="35">
        <f>$R193</f>
        <v>2.2857142857142856</v>
      </c>
      <c r="G250" s="35">
        <f>$R236</f>
        <v>2.8</v>
      </c>
    </row>
    <row r="251" spans="2:40">
      <c r="B251" s="10" t="s">
        <v>244</v>
      </c>
      <c r="C251" s="35">
        <f>$S45</f>
        <v>4.75</v>
      </c>
      <c r="D251" s="35">
        <f>$S72</f>
        <v>2</v>
      </c>
      <c r="E251" s="35">
        <f>$S132</f>
        <v>3.25</v>
      </c>
      <c r="F251" s="35">
        <f>$S193</f>
        <v>2.7142857142857144</v>
      </c>
      <c r="G251" s="35">
        <f>$S236</f>
        <v>4.8</v>
      </c>
    </row>
    <row r="252" spans="2:40">
      <c r="B252" s="10" t="s">
        <v>245</v>
      </c>
      <c r="C252" s="34" t="str">
        <f>$T45</f>
        <v/>
      </c>
      <c r="D252" s="34" t="str">
        <f>$T72</f>
        <v/>
      </c>
      <c r="E252" s="34">
        <f>$T132</f>
        <v>0</v>
      </c>
      <c r="F252" s="34">
        <f>$T193</f>
        <v>0</v>
      </c>
      <c r="G252" s="34">
        <f>$T236</f>
        <v>0</v>
      </c>
    </row>
    <row r="253" spans="2:40">
      <c r="B253" s="10" t="s">
        <v>246</v>
      </c>
      <c r="C253" s="35">
        <f>$U45</f>
        <v>2.25</v>
      </c>
      <c r="D253" s="35">
        <f>$U72</f>
        <v>1.5</v>
      </c>
      <c r="E253" s="35">
        <f>$U132</f>
        <v>3.5</v>
      </c>
      <c r="F253" s="35">
        <f>$U193</f>
        <v>2.5714285714285716</v>
      </c>
      <c r="G253" s="35">
        <f>$U236</f>
        <v>3.8</v>
      </c>
    </row>
    <row r="254" spans="2:40">
      <c r="B254" s="10" t="s">
        <v>247</v>
      </c>
      <c r="C254" s="35">
        <f>$V45</f>
        <v>1.5</v>
      </c>
      <c r="D254" s="35">
        <f>$V72</f>
        <v>1.5</v>
      </c>
      <c r="E254" s="35">
        <f>$V132</f>
        <v>1.5</v>
      </c>
      <c r="F254" s="35">
        <f>$V193</f>
        <v>2.2857142857142856</v>
      </c>
      <c r="G254" s="35">
        <f>$V236</f>
        <v>4.8</v>
      </c>
    </row>
    <row r="255" spans="2:40">
      <c r="B255" s="10" t="s">
        <v>248</v>
      </c>
      <c r="C255" s="34">
        <f>$W45</f>
        <v>0.5</v>
      </c>
      <c r="D255" s="34" t="str">
        <f>$W72</f>
        <v/>
      </c>
      <c r="E255" s="35">
        <f>$W132</f>
        <v>1</v>
      </c>
      <c r="F255" s="34">
        <f>$W193</f>
        <v>0</v>
      </c>
      <c r="G255" s="34">
        <f>$W236</f>
        <v>4.8</v>
      </c>
    </row>
    <row r="256" spans="2:40">
      <c r="B256" s="10" t="s">
        <v>249</v>
      </c>
      <c r="C256" s="35">
        <f>$X45</f>
        <v>1.25</v>
      </c>
      <c r="D256" s="35">
        <f>$X72</f>
        <v>1.5</v>
      </c>
      <c r="E256" s="35">
        <f>$X132</f>
        <v>2.5</v>
      </c>
      <c r="F256" s="35">
        <f>$X193</f>
        <v>2.2857142857142856</v>
      </c>
      <c r="G256" s="35">
        <f>$X236</f>
        <v>4.2</v>
      </c>
    </row>
    <row r="257" spans="2:7">
      <c r="B257" s="10" t="s">
        <v>250</v>
      </c>
      <c r="C257" s="35">
        <f>$Y45</f>
        <v>3</v>
      </c>
      <c r="D257" s="35">
        <f>$Y72</f>
        <v>1.5</v>
      </c>
      <c r="E257" s="35">
        <f>$Y132</f>
        <v>4</v>
      </c>
      <c r="F257" s="35">
        <f>$Y193</f>
        <v>3.1428571428571428</v>
      </c>
      <c r="G257" s="35">
        <f>$Y236</f>
        <v>4.2</v>
      </c>
    </row>
    <row r="258" spans="2:7">
      <c r="B258" s="10" t="s">
        <v>251</v>
      </c>
      <c r="C258" s="35">
        <f>$Z45</f>
        <v>2</v>
      </c>
      <c r="D258" s="35">
        <f>$Z72</f>
        <v>2</v>
      </c>
      <c r="E258" s="35">
        <f>$Z132</f>
        <v>3</v>
      </c>
      <c r="F258" s="35">
        <f>$Z193</f>
        <v>2.8571428571428572</v>
      </c>
      <c r="G258" s="35">
        <f>$Z236</f>
        <v>2.2000000000000002</v>
      </c>
    </row>
    <row r="259" spans="2:7">
      <c r="B259" s="10" t="s">
        <v>252</v>
      </c>
      <c r="C259" s="35">
        <f>$AA45</f>
        <v>2.5</v>
      </c>
      <c r="D259" s="35">
        <f>$AA72</f>
        <v>2</v>
      </c>
      <c r="E259" s="35">
        <f>$AA132</f>
        <v>3</v>
      </c>
      <c r="F259" s="35">
        <f>$AA193</f>
        <v>2.2857142857142856</v>
      </c>
      <c r="G259" s="35">
        <f>$AA236</f>
        <v>3.6</v>
      </c>
    </row>
    <row r="260" spans="2:7">
      <c r="B260" s="10" t="s">
        <v>253</v>
      </c>
      <c r="C260" s="34" t="str">
        <f>$AB45</f>
        <v/>
      </c>
      <c r="D260" s="34" t="str">
        <f>$AB72</f>
        <v/>
      </c>
      <c r="E260" s="34">
        <f>$AB132</f>
        <v>0</v>
      </c>
      <c r="F260" s="34">
        <f>$AB193</f>
        <v>0</v>
      </c>
      <c r="G260" s="34">
        <f>$AB236</f>
        <v>0</v>
      </c>
    </row>
    <row r="261" spans="2:7">
      <c r="B261" s="10" t="s">
        <v>254</v>
      </c>
      <c r="C261" s="35">
        <f>$AC45</f>
        <v>2</v>
      </c>
      <c r="D261" s="35">
        <f>$AC72</f>
        <v>2</v>
      </c>
      <c r="E261" s="35">
        <f>$AC132</f>
        <v>4</v>
      </c>
      <c r="F261" s="35">
        <f>$AC193</f>
        <v>2.8571428571428572</v>
      </c>
      <c r="G261" s="35">
        <f>$AC236</f>
        <v>3.6</v>
      </c>
    </row>
    <row r="262" spans="2:7">
      <c r="B262" s="10" t="s">
        <v>255</v>
      </c>
      <c r="C262" s="34" t="str">
        <f>$AD45</f>
        <v/>
      </c>
      <c r="D262" s="34" t="str">
        <f>$AD72</f>
        <v/>
      </c>
      <c r="E262" s="34">
        <f>$AD132</f>
        <v>0</v>
      </c>
      <c r="F262" s="34">
        <f>$AD193</f>
        <v>0</v>
      </c>
      <c r="G262" s="34">
        <f>$AD236</f>
        <v>0</v>
      </c>
    </row>
    <row r="263" spans="2:7">
      <c r="B263" s="10" t="s">
        <v>256</v>
      </c>
      <c r="C263" s="34" t="str">
        <f>$AE45</f>
        <v/>
      </c>
      <c r="D263" s="34" t="str">
        <f>$AE72</f>
        <v/>
      </c>
      <c r="E263" s="34">
        <f>$AE132</f>
        <v>3</v>
      </c>
      <c r="F263" s="34">
        <f>$AE193</f>
        <v>0.2857142857142857</v>
      </c>
      <c r="G263" s="34">
        <f>$AE236</f>
        <v>4.5999999999999996</v>
      </c>
    </row>
    <row r="264" spans="2:7">
      <c r="B264" s="10" t="s">
        <v>257</v>
      </c>
      <c r="C264" s="34" t="str">
        <f>$AF45</f>
        <v/>
      </c>
      <c r="D264" s="34" t="str">
        <f>$AF72</f>
        <v/>
      </c>
      <c r="E264" s="34">
        <f>$AF132</f>
        <v>0</v>
      </c>
      <c r="F264" s="34">
        <f>$AF193</f>
        <v>0</v>
      </c>
      <c r="G264" s="34">
        <f>$AF236</f>
        <v>0</v>
      </c>
    </row>
    <row r="265" spans="2:7">
      <c r="B265" s="10" t="s">
        <v>258</v>
      </c>
      <c r="C265" s="34" t="str">
        <f>$AG45</f>
        <v/>
      </c>
      <c r="D265" s="34" t="str">
        <f>$AG72</f>
        <v/>
      </c>
      <c r="E265" s="34">
        <f>$AG132</f>
        <v>0</v>
      </c>
      <c r="F265" s="34">
        <f>$AG193</f>
        <v>0</v>
      </c>
      <c r="G265" s="34">
        <f>$AG236</f>
        <v>0</v>
      </c>
    </row>
    <row r="266" spans="2:7">
      <c r="B266" s="10" t="s">
        <v>259</v>
      </c>
      <c r="C266" s="35">
        <f>$AH45</f>
        <v>2.25</v>
      </c>
      <c r="D266" s="35">
        <f>$AH72</f>
        <v>1.5</v>
      </c>
      <c r="E266" s="35">
        <f>$AH132</f>
        <v>4.666666666666667</v>
      </c>
      <c r="F266" s="35">
        <f>$AH193</f>
        <v>2.7142857142857144</v>
      </c>
      <c r="G266" s="35">
        <f>$AH236</f>
        <v>3.8</v>
      </c>
    </row>
    <row r="267" spans="2:7">
      <c r="B267" s="10" t="s">
        <v>260</v>
      </c>
      <c r="C267" s="35">
        <f>$AI45</f>
        <v>3</v>
      </c>
      <c r="D267" s="35">
        <f>$AI72</f>
        <v>2.5</v>
      </c>
      <c r="E267" s="35">
        <f>$AI132</f>
        <v>3</v>
      </c>
      <c r="F267" s="35">
        <f>$AI193</f>
        <v>2</v>
      </c>
      <c r="G267" s="35">
        <f>$AI236</f>
        <v>3.6</v>
      </c>
    </row>
    <row r="268" spans="2:7">
      <c r="B268" s="10" t="s">
        <v>261</v>
      </c>
      <c r="C268" s="34" t="str">
        <f>$AJ45</f>
        <v/>
      </c>
      <c r="D268" s="34" t="str">
        <f>$AJ72</f>
        <v/>
      </c>
      <c r="E268" s="34">
        <f>$AJ132</f>
        <v>0</v>
      </c>
      <c r="F268" s="34">
        <f>$AJ193</f>
        <v>0</v>
      </c>
      <c r="G268" s="34">
        <f>$AJ236</f>
        <v>0</v>
      </c>
    </row>
    <row r="269" spans="2:7">
      <c r="B269" s="10" t="s">
        <v>262</v>
      </c>
      <c r="C269" s="34" t="str">
        <f>$AK45</f>
        <v/>
      </c>
      <c r="D269" s="34" t="str">
        <f>$AK72</f>
        <v/>
      </c>
      <c r="E269" s="34">
        <f>$AK132</f>
        <v>0</v>
      </c>
      <c r="F269" s="34">
        <f>$AK193</f>
        <v>0</v>
      </c>
      <c r="G269" s="34">
        <f>$AK236</f>
        <v>0</v>
      </c>
    </row>
    <row r="270" spans="2:7">
      <c r="B270" s="10" t="s">
        <v>263</v>
      </c>
      <c r="C270" s="35">
        <f>$AL45</f>
        <v>1.75</v>
      </c>
      <c r="D270" s="35">
        <f>$AL72</f>
        <v>1.5</v>
      </c>
      <c r="E270" s="35">
        <f>$AL132</f>
        <v>3</v>
      </c>
      <c r="F270" s="35">
        <f>$AL193</f>
        <v>1.5714285714285714</v>
      </c>
      <c r="G270" s="35">
        <f>$AL236</f>
        <v>3.4</v>
      </c>
    </row>
    <row r="271" spans="2:7">
      <c r="B271" s="10" t="s">
        <v>264</v>
      </c>
      <c r="C271" s="34" t="str">
        <f>$AM45</f>
        <v/>
      </c>
      <c r="D271" s="34" t="str">
        <f>$AM72</f>
        <v/>
      </c>
      <c r="E271" s="34">
        <f>$AM132</f>
        <v>0</v>
      </c>
      <c r="F271" s="34">
        <f>$AM193</f>
        <v>0</v>
      </c>
      <c r="G271" s="34">
        <f>$AM236</f>
        <v>0</v>
      </c>
    </row>
    <row r="272" spans="2:7">
      <c r="B272" s="10" t="s">
        <v>265</v>
      </c>
      <c r="C272" s="35">
        <f>$AN45</f>
        <v>2</v>
      </c>
      <c r="D272" s="35">
        <f>$AN72</f>
        <v>2</v>
      </c>
      <c r="E272" s="35">
        <f>$AN132</f>
        <v>3.5</v>
      </c>
      <c r="F272" s="35">
        <f>$AN193</f>
        <v>2.2857142857142856</v>
      </c>
      <c r="G272" s="35">
        <f>$AN236</f>
        <v>4.5999999999999996</v>
      </c>
    </row>
    <row r="274" spans="2:7">
      <c r="B274" s="119" t="s">
        <v>397</v>
      </c>
      <c r="C274" s="119">
        <f>AVERAGEIF(C248:C272,"&lt;&gt;0")</f>
        <v>2.2166666666666668</v>
      </c>
      <c r="D274" s="119">
        <f t="shared" ref="D274:G274" si="39">AVERAGEIF(D248:D272,"&lt;&gt;0")</f>
        <v>1.75</v>
      </c>
      <c r="E274" s="119">
        <f t="shared" si="39"/>
        <v>3.1822916666666665</v>
      </c>
      <c r="F274" s="119">
        <f t="shared" si="39"/>
        <v>2.3333333333333335</v>
      </c>
      <c r="G274" s="119">
        <f t="shared" si="39"/>
        <v>3.9375000000000004</v>
      </c>
    </row>
  </sheetData>
  <mergeCells count="848">
    <mergeCell ref="I174:L174"/>
    <mergeCell ref="E175:H175"/>
    <mergeCell ref="I175:L175"/>
    <mergeCell ref="E166:H166"/>
    <mergeCell ref="I166:L166"/>
    <mergeCell ref="E168:J168"/>
    <mergeCell ref="K168:L169"/>
    <mergeCell ref="E151:L151"/>
    <mergeCell ref="I152:L152"/>
    <mergeCell ref="I153:L153"/>
    <mergeCell ref="I154:L154"/>
    <mergeCell ref="I155:L155"/>
    <mergeCell ref="I156:L156"/>
    <mergeCell ref="E152:H152"/>
    <mergeCell ref="E153:H153"/>
    <mergeCell ref="E154:H154"/>
    <mergeCell ref="E155:H155"/>
    <mergeCell ref="E156:H156"/>
    <mergeCell ref="E158:J158"/>
    <mergeCell ref="K158:L159"/>
    <mergeCell ref="E176:H176"/>
    <mergeCell ref="I176:L176"/>
    <mergeCell ref="O168:O171"/>
    <mergeCell ref="O158:O161"/>
    <mergeCell ref="O148:O151"/>
    <mergeCell ref="AM168:AM170"/>
    <mergeCell ref="AN168:AN170"/>
    <mergeCell ref="F169:J169"/>
    <mergeCell ref="F170:L170"/>
    <mergeCell ref="E171:L171"/>
    <mergeCell ref="E172:H172"/>
    <mergeCell ref="I172:L172"/>
    <mergeCell ref="E173:H173"/>
    <mergeCell ref="I173:L173"/>
    <mergeCell ref="AD168:AD170"/>
    <mergeCell ref="AE168:AE170"/>
    <mergeCell ref="AF168:AF170"/>
    <mergeCell ref="AG168:AG170"/>
    <mergeCell ref="AH168:AH170"/>
    <mergeCell ref="AI168:AI170"/>
    <mergeCell ref="AJ168:AJ170"/>
    <mergeCell ref="AK168:AK170"/>
    <mergeCell ref="AL168:AL170"/>
    <mergeCell ref="E174:H174"/>
    <mergeCell ref="U168:U170"/>
    <mergeCell ref="V168:V170"/>
    <mergeCell ref="W168:W170"/>
    <mergeCell ref="X168:X170"/>
    <mergeCell ref="Y168:Y170"/>
    <mergeCell ref="Z168:Z170"/>
    <mergeCell ref="AA168:AA170"/>
    <mergeCell ref="AB168:AB170"/>
    <mergeCell ref="AC168:AC170"/>
    <mergeCell ref="P168:P170"/>
    <mergeCell ref="Q168:Q170"/>
    <mergeCell ref="R168:R170"/>
    <mergeCell ref="S168:S170"/>
    <mergeCell ref="T168:T170"/>
    <mergeCell ref="E161:L161"/>
    <mergeCell ref="E162:H162"/>
    <mergeCell ref="I162:L162"/>
    <mergeCell ref="E163:H163"/>
    <mergeCell ref="I163:L163"/>
    <mergeCell ref="E164:H164"/>
    <mergeCell ref="I164:L164"/>
    <mergeCell ref="E165:H165"/>
    <mergeCell ref="I165:L165"/>
    <mergeCell ref="P158:P160"/>
    <mergeCell ref="Q158:Q160"/>
    <mergeCell ref="R158:R160"/>
    <mergeCell ref="S158:S160"/>
    <mergeCell ref="T158:T160"/>
    <mergeCell ref="U158:U160"/>
    <mergeCell ref="V158:V160"/>
    <mergeCell ref="F159:J159"/>
    <mergeCell ref="F160:L160"/>
    <mergeCell ref="AK148:AK150"/>
    <mergeCell ref="AL148:AL150"/>
    <mergeCell ref="AM148:AM150"/>
    <mergeCell ref="AN148:AN150"/>
    <mergeCell ref="F149:J149"/>
    <mergeCell ref="F150:L150"/>
    <mergeCell ref="W158:W160"/>
    <mergeCell ref="X158:X160"/>
    <mergeCell ref="Y158:Y160"/>
    <mergeCell ref="Z158:Z160"/>
    <mergeCell ref="AA158:AA160"/>
    <mergeCell ref="AB158:AB160"/>
    <mergeCell ref="AC158:AC160"/>
    <mergeCell ref="AD158:AD160"/>
    <mergeCell ref="AE158:AE160"/>
    <mergeCell ref="AF158:AF160"/>
    <mergeCell ref="AG158:AG160"/>
    <mergeCell ref="AH158:AH160"/>
    <mergeCell ref="AI158:AI160"/>
    <mergeCell ref="AJ158:AJ160"/>
    <mergeCell ref="AK158:AK160"/>
    <mergeCell ref="AL158:AL160"/>
    <mergeCell ref="AM158:AM160"/>
    <mergeCell ref="AN158:AN160"/>
    <mergeCell ref="AB148:AB150"/>
    <mergeCell ref="AC148:AC150"/>
    <mergeCell ref="AD148:AD150"/>
    <mergeCell ref="AE148:AE150"/>
    <mergeCell ref="AF148:AF150"/>
    <mergeCell ref="AG148:AG150"/>
    <mergeCell ref="AH148:AH150"/>
    <mergeCell ref="AI148:AI150"/>
    <mergeCell ref="AJ148:AJ150"/>
    <mergeCell ref="S148:S150"/>
    <mergeCell ref="T148:T150"/>
    <mergeCell ref="U148:U150"/>
    <mergeCell ref="V148:V150"/>
    <mergeCell ref="W148:W150"/>
    <mergeCell ref="X148:X150"/>
    <mergeCell ref="Y148:Y150"/>
    <mergeCell ref="Z148:Z150"/>
    <mergeCell ref="AA148:AA150"/>
    <mergeCell ref="E142:F142"/>
    <mergeCell ref="G142:H142"/>
    <mergeCell ref="I142:J142"/>
    <mergeCell ref="K142:L142"/>
    <mergeCell ref="E148:J148"/>
    <mergeCell ref="K148:L149"/>
    <mergeCell ref="P148:P150"/>
    <mergeCell ref="Q148:Q150"/>
    <mergeCell ref="R148:R150"/>
    <mergeCell ref="G139:H139"/>
    <mergeCell ref="I139:J139"/>
    <mergeCell ref="K139:L139"/>
    <mergeCell ref="E140:F140"/>
    <mergeCell ref="G140:H140"/>
    <mergeCell ref="I140:J140"/>
    <mergeCell ref="K140:L140"/>
    <mergeCell ref="E141:F141"/>
    <mergeCell ref="G141:H141"/>
    <mergeCell ref="I141:J141"/>
    <mergeCell ref="K141:L141"/>
    <mergeCell ref="AM134:AM136"/>
    <mergeCell ref="AN134:AN136"/>
    <mergeCell ref="F135:J135"/>
    <mergeCell ref="F136:L136"/>
    <mergeCell ref="E137:H137"/>
    <mergeCell ref="I137:L137"/>
    <mergeCell ref="E138:F138"/>
    <mergeCell ref="G138:H138"/>
    <mergeCell ref="I138:J138"/>
    <mergeCell ref="K138:L138"/>
    <mergeCell ref="O134:O137"/>
    <mergeCell ref="AD134:AD136"/>
    <mergeCell ref="AE134:AE136"/>
    <mergeCell ref="AF134:AF136"/>
    <mergeCell ref="AG134:AG136"/>
    <mergeCell ref="AH134:AH136"/>
    <mergeCell ref="AI134:AI136"/>
    <mergeCell ref="AJ134:AJ136"/>
    <mergeCell ref="AK134:AK136"/>
    <mergeCell ref="AL134:AL136"/>
    <mergeCell ref="U134:U136"/>
    <mergeCell ref="V134:V136"/>
    <mergeCell ref="W134:W136"/>
    <mergeCell ref="X134:X136"/>
    <mergeCell ref="Y134:Y136"/>
    <mergeCell ref="Z134:Z136"/>
    <mergeCell ref="AA134:AA136"/>
    <mergeCell ref="AB134:AB136"/>
    <mergeCell ref="AC134:AC136"/>
    <mergeCell ref="E34:F34"/>
    <mergeCell ref="G34:H34"/>
    <mergeCell ref="I34:J34"/>
    <mergeCell ref="K34:L34"/>
    <mergeCell ref="E52:F52"/>
    <mergeCell ref="G52:H52"/>
    <mergeCell ref="I52:J52"/>
    <mergeCell ref="K52:L52"/>
    <mergeCell ref="E53:F53"/>
    <mergeCell ref="G53:H53"/>
    <mergeCell ref="I53:J53"/>
    <mergeCell ref="K53:L53"/>
    <mergeCell ref="E54:F54"/>
    <mergeCell ref="G54:H54"/>
    <mergeCell ref="I54:J54"/>
    <mergeCell ref="K54:L54"/>
    <mergeCell ref="U57:U59"/>
    <mergeCell ref="V57:V59"/>
    <mergeCell ref="W57:W59"/>
    <mergeCell ref="W16:W18"/>
    <mergeCell ref="X16:X18"/>
    <mergeCell ref="E32:F32"/>
    <mergeCell ref="G32:H32"/>
    <mergeCell ref="I32:J32"/>
    <mergeCell ref="K32:L32"/>
    <mergeCell ref="E33:F33"/>
    <mergeCell ref="G33:H33"/>
    <mergeCell ref="I33:J33"/>
    <mergeCell ref="K33:L33"/>
    <mergeCell ref="E30:F30"/>
    <mergeCell ref="G30:H30"/>
    <mergeCell ref="I30:J30"/>
    <mergeCell ref="K30:L30"/>
    <mergeCell ref="E31:F31"/>
    <mergeCell ref="G31:H31"/>
    <mergeCell ref="I31:J31"/>
    <mergeCell ref="K31:L31"/>
    <mergeCell ref="E20:F20"/>
    <mergeCell ref="E21:F21"/>
    <mergeCell ref="E22:F22"/>
    <mergeCell ref="E23:F23"/>
    <mergeCell ref="E24:F24"/>
    <mergeCell ref="G20:H20"/>
    <mergeCell ref="AM26:AM28"/>
    <mergeCell ref="AN26:AN28"/>
    <mergeCell ref="F27:J27"/>
    <mergeCell ref="F28:L28"/>
    <mergeCell ref="E29:H29"/>
    <mergeCell ref="I29:L29"/>
    <mergeCell ref="AH26:AH28"/>
    <mergeCell ref="AI26:AI28"/>
    <mergeCell ref="AJ26:AJ28"/>
    <mergeCell ref="AK26:AK28"/>
    <mergeCell ref="AL26:AL28"/>
    <mergeCell ref="AC26:AC28"/>
    <mergeCell ref="AD26:AD28"/>
    <mergeCell ref="AE26:AE28"/>
    <mergeCell ref="AF26:AF28"/>
    <mergeCell ref="AG26:AG28"/>
    <mergeCell ref="O26:O29"/>
    <mergeCell ref="AN16:AN18"/>
    <mergeCell ref="E26:J26"/>
    <mergeCell ref="K26:L27"/>
    <mergeCell ref="P26:P28"/>
    <mergeCell ref="Q26:Q28"/>
    <mergeCell ref="R26:R28"/>
    <mergeCell ref="S26:S28"/>
    <mergeCell ref="T26:T28"/>
    <mergeCell ref="U26:U28"/>
    <mergeCell ref="V26:V28"/>
    <mergeCell ref="W26:W28"/>
    <mergeCell ref="X26:X28"/>
    <mergeCell ref="Y26:Y28"/>
    <mergeCell ref="Z26:Z28"/>
    <mergeCell ref="AA26:AA28"/>
    <mergeCell ref="AB26:AB28"/>
    <mergeCell ref="AI16:AI18"/>
    <mergeCell ref="AJ16:AJ18"/>
    <mergeCell ref="AK16:AK18"/>
    <mergeCell ref="AL16:AL18"/>
    <mergeCell ref="AM16:AM18"/>
    <mergeCell ref="K21:L21"/>
    <mergeCell ref="K22:L22"/>
    <mergeCell ref="K23:L23"/>
    <mergeCell ref="K20:L20"/>
    <mergeCell ref="E16:J16"/>
    <mergeCell ref="F17:J17"/>
    <mergeCell ref="F18:L18"/>
    <mergeCell ref="E19:H19"/>
    <mergeCell ref="I19:L19"/>
    <mergeCell ref="K16:L17"/>
    <mergeCell ref="K24:L24"/>
    <mergeCell ref="I20:J20"/>
    <mergeCell ref="I21:J21"/>
    <mergeCell ref="I22:J22"/>
    <mergeCell ref="I23:J23"/>
    <mergeCell ref="I24:J24"/>
    <mergeCell ref="G21:H21"/>
    <mergeCell ref="G22:H22"/>
    <mergeCell ref="G23:H23"/>
    <mergeCell ref="G24:H24"/>
    <mergeCell ref="E7:H7"/>
    <mergeCell ref="E8:F8"/>
    <mergeCell ref="G8:H8"/>
    <mergeCell ref="AI4:AI6"/>
    <mergeCell ref="X4:X6"/>
    <mergeCell ref="Y4:Y6"/>
    <mergeCell ref="Z4:Z6"/>
    <mergeCell ref="AB4:AB6"/>
    <mergeCell ref="AC4:AC6"/>
    <mergeCell ref="AD4:AD6"/>
    <mergeCell ref="F5:J5"/>
    <mergeCell ref="E4:J4"/>
    <mergeCell ref="W4:W6"/>
    <mergeCell ref="P4:P6"/>
    <mergeCell ref="Q4:Q6"/>
    <mergeCell ref="F6:L6"/>
    <mergeCell ref="K4:L5"/>
    <mergeCell ref="N4:N8"/>
    <mergeCell ref="S4:S6"/>
    <mergeCell ref="T4:T6"/>
    <mergeCell ref="U4:U6"/>
    <mergeCell ref="V4:V6"/>
    <mergeCell ref="AG16:AG18"/>
    <mergeCell ref="AH16:AH18"/>
    <mergeCell ref="Y16:Y18"/>
    <mergeCell ref="AF4:AF6"/>
    <mergeCell ref="AG4:AG6"/>
    <mergeCell ref="AH4:AH6"/>
    <mergeCell ref="I7:L7"/>
    <mergeCell ref="I8:J8"/>
    <mergeCell ref="K8:L8"/>
    <mergeCell ref="P16:P18"/>
    <mergeCell ref="Q16:Q18"/>
    <mergeCell ref="R16:R18"/>
    <mergeCell ref="S16:S18"/>
    <mergeCell ref="Z16:Z18"/>
    <mergeCell ref="AA16:AA18"/>
    <mergeCell ref="AB16:AB18"/>
    <mergeCell ref="AC16:AC18"/>
    <mergeCell ref="T16:T18"/>
    <mergeCell ref="U16:U18"/>
    <mergeCell ref="AD16:AD18"/>
    <mergeCell ref="AE16:AE18"/>
    <mergeCell ref="AF16:AF18"/>
    <mergeCell ref="O16:O19"/>
    <mergeCell ref="V16:V18"/>
    <mergeCell ref="AL4:AL6"/>
    <mergeCell ref="AA4:AA6"/>
    <mergeCell ref="AE4:AE6"/>
    <mergeCell ref="AM4:AM6"/>
    <mergeCell ref="AN4:AN6"/>
    <mergeCell ref="AJ4:AJ6"/>
    <mergeCell ref="AK4:AK6"/>
    <mergeCell ref="E47:J47"/>
    <mergeCell ref="K47:L48"/>
    <mergeCell ref="P47:P49"/>
    <mergeCell ref="Q47:Q49"/>
    <mergeCell ref="R47:R49"/>
    <mergeCell ref="S47:S49"/>
    <mergeCell ref="T47:T49"/>
    <mergeCell ref="U47:U49"/>
    <mergeCell ref="V47:V49"/>
    <mergeCell ref="W47:W49"/>
    <mergeCell ref="X47:X49"/>
    <mergeCell ref="Y47:Y49"/>
    <mergeCell ref="Z47:Z49"/>
    <mergeCell ref="AA47:AA49"/>
    <mergeCell ref="AB47:AB49"/>
    <mergeCell ref="AC47:AC49"/>
    <mergeCell ref="R4:R6"/>
    <mergeCell ref="AM47:AM49"/>
    <mergeCell ref="AN47:AN49"/>
    <mergeCell ref="F48:J48"/>
    <mergeCell ref="F49:L49"/>
    <mergeCell ref="E50:H50"/>
    <mergeCell ref="I50:L50"/>
    <mergeCell ref="E51:F51"/>
    <mergeCell ref="G51:H51"/>
    <mergeCell ref="I51:J51"/>
    <mergeCell ref="K51:L51"/>
    <mergeCell ref="AD47:AD49"/>
    <mergeCell ref="AE47:AE49"/>
    <mergeCell ref="AF47:AF49"/>
    <mergeCell ref="AG47:AG49"/>
    <mergeCell ref="AH47:AH49"/>
    <mergeCell ref="AI47:AI49"/>
    <mergeCell ref="AJ47:AJ49"/>
    <mergeCell ref="AK47:AK49"/>
    <mergeCell ref="AL47:AL49"/>
    <mergeCell ref="O47:O50"/>
    <mergeCell ref="Y57:Y59"/>
    <mergeCell ref="Z57:Z59"/>
    <mergeCell ref="AA57:AA59"/>
    <mergeCell ref="E55:F55"/>
    <mergeCell ref="G55:H55"/>
    <mergeCell ref="I55:J55"/>
    <mergeCell ref="K55:L55"/>
    <mergeCell ref="E57:J57"/>
    <mergeCell ref="K57:L58"/>
    <mergeCell ref="P57:P59"/>
    <mergeCell ref="Q57:Q59"/>
    <mergeCell ref="R57:R59"/>
    <mergeCell ref="O57:O60"/>
    <mergeCell ref="AK57:AK59"/>
    <mergeCell ref="AL57:AL59"/>
    <mergeCell ref="AM57:AM59"/>
    <mergeCell ref="AN57:AN59"/>
    <mergeCell ref="F58:J58"/>
    <mergeCell ref="F59:L59"/>
    <mergeCell ref="E60:H60"/>
    <mergeCell ref="I60:L60"/>
    <mergeCell ref="E61:F61"/>
    <mergeCell ref="G61:H61"/>
    <mergeCell ref="I61:J61"/>
    <mergeCell ref="K61:L61"/>
    <mergeCell ref="AB57:AB59"/>
    <mergeCell ref="AC57:AC59"/>
    <mergeCell ref="AD57:AD59"/>
    <mergeCell ref="AE57:AE59"/>
    <mergeCell ref="AF57:AF59"/>
    <mergeCell ref="AG57:AG59"/>
    <mergeCell ref="AH57:AH59"/>
    <mergeCell ref="AI57:AI59"/>
    <mergeCell ref="AJ57:AJ59"/>
    <mergeCell ref="S57:S59"/>
    <mergeCell ref="T57:T59"/>
    <mergeCell ref="X57:X59"/>
    <mergeCell ref="E62:F62"/>
    <mergeCell ref="G62:H62"/>
    <mergeCell ref="I62:J62"/>
    <mergeCell ref="K62:L62"/>
    <mergeCell ref="E63:F63"/>
    <mergeCell ref="G63:H63"/>
    <mergeCell ref="I63:J63"/>
    <mergeCell ref="K63:L63"/>
    <mergeCell ref="E64:F64"/>
    <mergeCell ref="G64:H64"/>
    <mergeCell ref="I64:J64"/>
    <mergeCell ref="K64:L64"/>
    <mergeCell ref="X74:X76"/>
    <mergeCell ref="Y74:Y76"/>
    <mergeCell ref="Z74:Z76"/>
    <mergeCell ref="E65:F65"/>
    <mergeCell ref="G65:H65"/>
    <mergeCell ref="I65:J65"/>
    <mergeCell ref="K65:L65"/>
    <mergeCell ref="E74:J74"/>
    <mergeCell ref="K74:L75"/>
    <mergeCell ref="P74:P76"/>
    <mergeCell ref="Q74:Q76"/>
    <mergeCell ref="O74:O77"/>
    <mergeCell ref="AJ74:AJ76"/>
    <mergeCell ref="AK74:AK76"/>
    <mergeCell ref="AL74:AL76"/>
    <mergeCell ref="AM74:AM76"/>
    <mergeCell ref="AN74:AN76"/>
    <mergeCell ref="F75:J75"/>
    <mergeCell ref="F76:L76"/>
    <mergeCell ref="E77:H77"/>
    <mergeCell ref="I77:L77"/>
    <mergeCell ref="AA74:AA76"/>
    <mergeCell ref="AB74:AB76"/>
    <mergeCell ref="AC74:AC76"/>
    <mergeCell ref="AD74:AD76"/>
    <mergeCell ref="AE74:AE76"/>
    <mergeCell ref="AF74:AF76"/>
    <mergeCell ref="AG74:AG76"/>
    <mergeCell ref="AH74:AH76"/>
    <mergeCell ref="AI74:AI76"/>
    <mergeCell ref="R74:R76"/>
    <mergeCell ref="S74:S76"/>
    <mergeCell ref="T74:T76"/>
    <mergeCell ref="U74:U76"/>
    <mergeCell ref="V74:V76"/>
    <mergeCell ref="W74:W76"/>
    <mergeCell ref="E78:F78"/>
    <mergeCell ref="G78:H78"/>
    <mergeCell ref="I78:J78"/>
    <mergeCell ref="K78:L78"/>
    <mergeCell ref="E79:F79"/>
    <mergeCell ref="G79:H79"/>
    <mergeCell ref="I79:J79"/>
    <mergeCell ref="K79:L79"/>
    <mergeCell ref="E80:F80"/>
    <mergeCell ref="G80:H80"/>
    <mergeCell ref="I80:J80"/>
    <mergeCell ref="K80:L80"/>
    <mergeCell ref="E81:F81"/>
    <mergeCell ref="G81:H81"/>
    <mergeCell ref="I81:J81"/>
    <mergeCell ref="K81:L81"/>
    <mergeCell ref="E82:F82"/>
    <mergeCell ref="G82:H82"/>
    <mergeCell ref="I82:J82"/>
    <mergeCell ref="K82:L82"/>
    <mergeCell ref="E94:J94"/>
    <mergeCell ref="K94:L95"/>
    <mergeCell ref="E84:J84"/>
    <mergeCell ref="K84:L85"/>
    <mergeCell ref="E87:H87"/>
    <mergeCell ref="I87:L87"/>
    <mergeCell ref="E88:F88"/>
    <mergeCell ref="G88:H88"/>
    <mergeCell ref="I88:J88"/>
    <mergeCell ref="K88:L88"/>
    <mergeCell ref="E89:F89"/>
    <mergeCell ref="G89:H89"/>
    <mergeCell ref="I89:J89"/>
    <mergeCell ref="K89:L89"/>
    <mergeCell ref="E90:F90"/>
    <mergeCell ref="G90:H90"/>
    <mergeCell ref="AM94:AM96"/>
    <mergeCell ref="AN94:AN96"/>
    <mergeCell ref="F95:J95"/>
    <mergeCell ref="F96:L96"/>
    <mergeCell ref="Y94:Y96"/>
    <mergeCell ref="Z94:Z96"/>
    <mergeCell ref="AA94:AA96"/>
    <mergeCell ref="AB94:AB96"/>
    <mergeCell ref="AC94:AC96"/>
    <mergeCell ref="AD94:AD96"/>
    <mergeCell ref="AE94:AE96"/>
    <mergeCell ref="AF94:AF96"/>
    <mergeCell ref="AG94:AG96"/>
    <mergeCell ref="P94:P96"/>
    <mergeCell ref="Q94:Q96"/>
    <mergeCell ref="R94:R96"/>
    <mergeCell ref="S94:S96"/>
    <mergeCell ref="T94:T96"/>
    <mergeCell ref="U94:U96"/>
    <mergeCell ref="E99:F99"/>
    <mergeCell ref="G99:H99"/>
    <mergeCell ref="I99:J99"/>
    <mergeCell ref="K99:L99"/>
    <mergeCell ref="AH94:AH96"/>
    <mergeCell ref="AI94:AI96"/>
    <mergeCell ref="AJ94:AJ96"/>
    <mergeCell ref="AK94:AK96"/>
    <mergeCell ref="AL94:AL96"/>
    <mergeCell ref="V84:V86"/>
    <mergeCell ref="W84:W86"/>
    <mergeCell ref="X84:X86"/>
    <mergeCell ref="E100:F100"/>
    <mergeCell ref="G100:H100"/>
    <mergeCell ref="I100:J100"/>
    <mergeCell ref="K100:L100"/>
    <mergeCell ref="E101:F101"/>
    <mergeCell ref="G101:H101"/>
    <mergeCell ref="I101:J101"/>
    <mergeCell ref="K101:L101"/>
    <mergeCell ref="V94:V96"/>
    <mergeCell ref="W94:W96"/>
    <mergeCell ref="X94:X96"/>
    <mergeCell ref="O94:O97"/>
    <mergeCell ref="O84:O87"/>
    <mergeCell ref="I90:J90"/>
    <mergeCell ref="K90:L90"/>
    <mergeCell ref="E91:F91"/>
    <mergeCell ref="G91:H91"/>
    <mergeCell ref="I91:J91"/>
    <mergeCell ref="K91:L91"/>
    <mergeCell ref="E92:F92"/>
    <mergeCell ref="G92:H92"/>
    <mergeCell ref="AH84:AH86"/>
    <mergeCell ref="AI84:AI86"/>
    <mergeCell ref="AJ84:AJ86"/>
    <mergeCell ref="AK84:AK86"/>
    <mergeCell ref="AL84:AL86"/>
    <mergeCell ref="AM84:AM86"/>
    <mergeCell ref="AN84:AN86"/>
    <mergeCell ref="F85:J85"/>
    <mergeCell ref="F86:L86"/>
    <mergeCell ref="Y84:Y86"/>
    <mergeCell ref="Z84:Z86"/>
    <mergeCell ref="AA84:AA86"/>
    <mergeCell ref="AB84:AB86"/>
    <mergeCell ref="AC84:AC86"/>
    <mergeCell ref="AD84:AD86"/>
    <mergeCell ref="AE84:AE86"/>
    <mergeCell ref="AF84:AF86"/>
    <mergeCell ref="AG84:AG86"/>
    <mergeCell ref="P84:P86"/>
    <mergeCell ref="Q84:Q86"/>
    <mergeCell ref="R84:R86"/>
    <mergeCell ref="S84:S86"/>
    <mergeCell ref="T84:T86"/>
    <mergeCell ref="U84:U86"/>
    <mergeCell ref="O104:O107"/>
    <mergeCell ref="W104:W106"/>
    <mergeCell ref="X104:X106"/>
    <mergeCell ref="Y104:Y106"/>
    <mergeCell ref="Z104:Z106"/>
    <mergeCell ref="I92:J92"/>
    <mergeCell ref="K92:L92"/>
    <mergeCell ref="E104:J104"/>
    <mergeCell ref="K104:L105"/>
    <mergeCell ref="P104:P106"/>
    <mergeCell ref="Q104:Q106"/>
    <mergeCell ref="R104:R106"/>
    <mergeCell ref="S104:S106"/>
    <mergeCell ref="T104:T106"/>
    <mergeCell ref="E102:F102"/>
    <mergeCell ref="G102:H102"/>
    <mergeCell ref="I102:J102"/>
    <mergeCell ref="K102:L102"/>
    <mergeCell ref="E97:H97"/>
    <mergeCell ref="I97:L97"/>
    <mergeCell ref="E98:F98"/>
    <mergeCell ref="G98:H98"/>
    <mergeCell ref="I98:J98"/>
    <mergeCell ref="K98:L98"/>
    <mergeCell ref="AJ104:AJ106"/>
    <mergeCell ref="AK104:AK106"/>
    <mergeCell ref="AL104:AL106"/>
    <mergeCell ref="AM104:AM106"/>
    <mergeCell ref="AN104:AN106"/>
    <mergeCell ref="E107:H107"/>
    <mergeCell ref="I107:L107"/>
    <mergeCell ref="E108:F108"/>
    <mergeCell ref="G108:H108"/>
    <mergeCell ref="I108:J108"/>
    <mergeCell ref="K108:L108"/>
    <mergeCell ref="AA104:AA106"/>
    <mergeCell ref="AB104:AB106"/>
    <mergeCell ref="AC104:AC106"/>
    <mergeCell ref="AD104:AD106"/>
    <mergeCell ref="AE104:AE106"/>
    <mergeCell ref="AF104:AF106"/>
    <mergeCell ref="AG104:AG106"/>
    <mergeCell ref="AH104:AH106"/>
    <mergeCell ref="AI104:AI106"/>
    <mergeCell ref="U104:U106"/>
    <mergeCell ref="V104:V106"/>
    <mergeCell ref="F105:J105"/>
    <mergeCell ref="F106:L106"/>
    <mergeCell ref="E109:F109"/>
    <mergeCell ref="G109:H109"/>
    <mergeCell ref="I109:J109"/>
    <mergeCell ref="K109:L109"/>
    <mergeCell ref="E110:F110"/>
    <mergeCell ref="G110:H110"/>
    <mergeCell ref="I110:J110"/>
    <mergeCell ref="K110:L110"/>
    <mergeCell ref="E111:F111"/>
    <mergeCell ref="G111:H111"/>
    <mergeCell ref="I111:J111"/>
    <mergeCell ref="K111:L111"/>
    <mergeCell ref="O114:O117"/>
    <mergeCell ref="W114:W116"/>
    <mergeCell ref="X114:X116"/>
    <mergeCell ref="E112:F112"/>
    <mergeCell ref="G112:H112"/>
    <mergeCell ref="I112:J112"/>
    <mergeCell ref="K112:L112"/>
    <mergeCell ref="E114:J114"/>
    <mergeCell ref="K114:L115"/>
    <mergeCell ref="P114:P116"/>
    <mergeCell ref="Q114:Q116"/>
    <mergeCell ref="R114:R116"/>
    <mergeCell ref="AH114:AH116"/>
    <mergeCell ref="AI114:AI116"/>
    <mergeCell ref="AJ114:AJ116"/>
    <mergeCell ref="AK114:AK116"/>
    <mergeCell ref="AL114:AL116"/>
    <mergeCell ref="AM114:AM116"/>
    <mergeCell ref="AN114:AN116"/>
    <mergeCell ref="E117:H117"/>
    <mergeCell ref="I117:L117"/>
    <mergeCell ref="Y114:Y116"/>
    <mergeCell ref="Z114:Z116"/>
    <mergeCell ref="AA114:AA116"/>
    <mergeCell ref="AB114:AB116"/>
    <mergeCell ref="AC114:AC116"/>
    <mergeCell ref="AD114:AD116"/>
    <mergeCell ref="AE114:AE116"/>
    <mergeCell ref="AF114:AF116"/>
    <mergeCell ref="AG114:AG116"/>
    <mergeCell ref="S114:S116"/>
    <mergeCell ref="T114:T116"/>
    <mergeCell ref="U114:U116"/>
    <mergeCell ref="V114:V116"/>
    <mergeCell ref="F115:J115"/>
    <mergeCell ref="F116:L116"/>
    <mergeCell ref="E134:J134"/>
    <mergeCell ref="K134:L135"/>
    <mergeCell ref="P134:P136"/>
    <mergeCell ref="Q134:Q136"/>
    <mergeCell ref="R134:R136"/>
    <mergeCell ref="S134:S136"/>
    <mergeCell ref="T134:T136"/>
    <mergeCell ref="W195:W197"/>
    <mergeCell ref="E118:F118"/>
    <mergeCell ref="G118:H118"/>
    <mergeCell ref="I118:J118"/>
    <mergeCell ref="K118:L118"/>
    <mergeCell ref="E119:F119"/>
    <mergeCell ref="G119:H119"/>
    <mergeCell ref="I119:J119"/>
    <mergeCell ref="K119:L119"/>
    <mergeCell ref="E195:J195"/>
    <mergeCell ref="K195:L196"/>
    <mergeCell ref="P195:P197"/>
    <mergeCell ref="Q195:Q197"/>
    <mergeCell ref="R195:R197"/>
    <mergeCell ref="S195:S197"/>
    <mergeCell ref="T195:T197"/>
    <mergeCell ref="E139:F139"/>
    <mergeCell ref="E120:F120"/>
    <mergeCell ref="G120:H120"/>
    <mergeCell ref="I120:J120"/>
    <mergeCell ref="K120:L120"/>
    <mergeCell ref="E121:F121"/>
    <mergeCell ref="G121:H121"/>
    <mergeCell ref="I121:J121"/>
    <mergeCell ref="K121:L121"/>
    <mergeCell ref="E122:F122"/>
    <mergeCell ref="G122:H122"/>
    <mergeCell ref="I122:J122"/>
    <mergeCell ref="K122:L122"/>
    <mergeCell ref="U195:U197"/>
    <mergeCell ref="V195:V197"/>
    <mergeCell ref="O195:O198"/>
    <mergeCell ref="AK195:AK197"/>
    <mergeCell ref="AL195:AL197"/>
    <mergeCell ref="AM195:AM197"/>
    <mergeCell ref="AN195:AN197"/>
    <mergeCell ref="F196:J196"/>
    <mergeCell ref="F197:L197"/>
    <mergeCell ref="E198:L198"/>
    <mergeCell ref="AG195:AG197"/>
    <mergeCell ref="AH195:AH197"/>
    <mergeCell ref="AI195:AI197"/>
    <mergeCell ref="AJ195:AJ197"/>
    <mergeCell ref="AF195:AF197"/>
    <mergeCell ref="X195:X197"/>
    <mergeCell ref="Y195:Y197"/>
    <mergeCell ref="Z195:Z197"/>
    <mergeCell ref="AA195:AA197"/>
    <mergeCell ref="AB195:AB197"/>
    <mergeCell ref="AC195:AC197"/>
    <mergeCell ref="AD195:AD197"/>
    <mergeCell ref="AE195:AE197"/>
    <mergeCell ref="AL205:AL207"/>
    <mergeCell ref="E199:F199"/>
    <mergeCell ref="V205:V207"/>
    <mergeCell ref="W205:W207"/>
    <mergeCell ref="X205:X207"/>
    <mergeCell ref="Y205:Y207"/>
    <mergeCell ref="Z205:Z207"/>
    <mergeCell ref="AA205:AA207"/>
    <mergeCell ref="AB205:AB207"/>
    <mergeCell ref="AC205:AC207"/>
    <mergeCell ref="E203:F203"/>
    <mergeCell ref="G199:L199"/>
    <mergeCell ref="G200:L200"/>
    <mergeCell ref="G201:L201"/>
    <mergeCell ref="G202:L202"/>
    <mergeCell ref="G203:L203"/>
    <mergeCell ref="E205:J205"/>
    <mergeCell ref="K205:L206"/>
    <mergeCell ref="E200:F200"/>
    <mergeCell ref="E201:F201"/>
    <mergeCell ref="E202:F202"/>
    <mergeCell ref="AM205:AM207"/>
    <mergeCell ref="AN205:AN207"/>
    <mergeCell ref="F206:J206"/>
    <mergeCell ref="F207:L207"/>
    <mergeCell ref="E208:L208"/>
    <mergeCell ref="E209:F209"/>
    <mergeCell ref="G209:L209"/>
    <mergeCell ref="E210:F210"/>
    <mergeCell ref="G210:L210"/>
    <mergeCell ref="P205:P207"/>
    <mergeCell ref="Q205:Q207"/>
    <mergeCell ref="R205:R207"/>
    <mergeCell ref="S205:S207"/>
    <mergeCell ref="T205:T207"/>
    <mergeCell ref="U205:U207"/>
    <mergeCell ref="O205:O208"/>
    <mergeCell ref="AD205:AD207"/>
    <mergeCell ref="AE205:AE207"/>
    <mergeCell ref="AF205:AF207"/>
    <mergeCell ref="AG205:AG207"/>
    <mergeCell ref="AH205:AH207"/>
    <mergeCell ref="AI205:AI207"/>
    <mergeCell ref="AJ205:AJ207"/>
    <mergeCell ref="AK205:AK207"/>
    <mergeCell ref="W215:W217"/>
    <mergeCell ref="X215:X217"/>
    <mergeCell ref="Y215:Y217"/>
    <mergeCell ref="E211:F211"/>
    <mergeCell ref="G211:L211"/>
    <mergeCell ref="E212:F212"/>
    <mergeCell ref="G212:L212"/>
    <mergeCell ref="E213:F213"/>
    <mergeCell ref="G213:L213"/>
    <mergeCell ref="E215:J215"/>
    <mergeCell ref="K215:L216"/>
    <mergeCell ref="P215:P217"/>
    <mergeCell ref="O215:O218"/>
    <mergeCell ref="AI215:AI217"/>
    <mergeCell ref="AJ215:AJ217"/>
    <mergeCell ref="AK215:AK217"/>
    <mergeCell ref="AL215:AL217"/>
    <mergeCell ref="AM215:AM217"/>
    <mergeCell ref="AN215:AN217"/>
    <mergeCell ref="F216:J216"/>
    <mergeCell ref="F217:L217"/>
    <mergeCell ref="E218:L218"/>
    <mergeCell ref="Z215:Z217"/>
    <mergeCell ref="AA215:AA217"/>
    <mergeCell ref="AB215:AB217"/>
    <mergeCell ref="AC215:AC217"/>
    <mergeCell ref="AD215:AD217"/>
    <mergeCell ref="AE215:AE217"/>
    <mergeCell ref="AF215:AF217"/>
    <mergeCell ref="AG215:AG217"/>
    <mergeCell ref="AH215:AH217"/>
    <mergeCell ref="Q215:Q217"/>
    <mergeCell ref="R215:R217"/>
    <mergeCell ref="S215:S217"/>
    <mergeCell ref="T215:T217"/>
    <mergeCell ref="U215:U217"/>
    <mergeCell ref="V215:V217"/>
    <mergeCell ref="AK225:AK227"/>
    <mergeCell ref="AL225:AL227"/>
    <mergeCell ref="AM225:AM227"/>
    <mergeCell ref="AN225:AN227"/>
    <mergeCell ref="W225:W227"/>
    <mergeCell ref="X225:X227"/>
    <mergeCell ref="Y225:Y227"/>
    <mergeCell ref="Z225:Z227"/>
    <mergeCell ref="AA225:AA227"/>
    <mergeCell ref="AB225:AB227"/>
    <mergeCell ref="AC225:AC227"/>
    <mergeCell ref="AD225:AD227"/>
    <mergeCell ref="AE225:AE227"/>
    <mergeCell ref="E222:F222"/>
    <mergeCell ref="G222:L222"/>
    <mergeCell ref="E223:F223"/>
    <mergeCell ref="G223:L223"/>
    <mergeCell ref="AF225:AF227"/>
    <mergeCell ref="AG225:AG227"/>
    <mergeCell ref="AH225:AH227"/>
    <mergeCell ref="AI225:AI227"/>
    <mergeCell ref="AJ225:AJ227"/>
    <mergeCell ref="P225:P227"/>
    <mergeCell ref="Q225:Q227"/>
    <mergeCell ref="R225:R227"/>
    <mergeCell ref="S225:S227"/>
    <mergeCell ref="T225:T227"/>
    <mergeCell ref="U225:U227"/>
    <mergeCell ref="V225:V227"/>
    <mergeCell ref="F226:J226"/>
    <mergeCell ref="F227:L227"/>
    <mergeCell ref="O225:O228"/>
    <mergeCell ref="C47:C72"/>
    <mergeCell ref="C4:C45"/>
    <mergeCell ref="C74:C132"/>
    <mergeCell ref="C134:C193"/>
    <mergeCell ref="C195:C236"/>
    <mergeCell ref="E233:F233"/>
    <mergeCell ref="G233:L233"/>
    <mergeCell ref="E228:L228"/>
    <mergeCell ref="E229:F229"/>
    <mergeCell ref="G229:L229"/>
    <mergeCell ref="E230:F230"/>
    <mergeCell ref="G230:L230"/>
    <mergeCell ref="E231:F231"/>
    <mergeCell ref="G231:L231"/>
    <mergeCell ref="E232:F232"/>
    <mergeCell ref="G232:L232"/>
    <mergeCell ref="E225:J225"/>
    <mergeCell ref="K225:L226"/>
    <mergeCell ref="E219:F219"/>
    <mergeCell ref="G219:L219"/>
    <mergeCell ref="E220:F220"/>
    <mergeCell ref="G220:L220"/>
    <mergeCell ref="E221:F221"/>
    <mergeCell ref="G221:L221"/>
  </mergeCells>
  <phoneticPr fontId="3" type="noConversion"/>
  <dataValidations disablePrompts="1" count="1">
    <dataValidation type="list" allowBlank="1" showInputMessage="1" showErrorMessage="1" sqref="P8">
      <formula1>"10,11,12,13,14,15,16,17,18,19,20,21,22,23,24,25,26,27,28,29,30,31"</formula1>
    </dataValidation>
  </dataValidations>
  <pageMargins left="0.75" right="0.75" top="1" bottom="1" header="0.5" footer="0.5"/>
  <pageSetup paperSize="9" orientation="landscape" horizontalDpi="4294967292" verticalDpi="4294967292"/>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X59"/>
  <sheetViews>
    <sheetView workbookViewId="0">
      <selection activeCell="P17" sqref="P17"/>
    </sheetView>
  </sheetViews>
  <sheetFormatPr baseColWidth="10" defaultRowHeight="15" x14ac:dyDescent="0"/>
  <sheetData>
    <row r="59" spans="24:24">
      <c r="X59" t="s">
        <v>269</v>
      </c>
    </row>
  </sheetData>
  <pageMargins left="0.75" right="0.75" top="1" bottom="1" header="0.5" footer="0.5"/>
  <pageSetup paperSize="9" orientation="landscape" horizontalDpi="4294967292" verticalDpi="4294967292"/>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X59"/>
  <sheetViews>
    <sheetView workbookViewId="0">
      <selection activeCell="O88" sqref="O88"/>
    </sheetView>
  </sheetViews>
  <sheetFormatPr baseColWidth="10" defaultRowHeight="15" x14ac:dyDescent="0"/>
  <sheetData>
    <row r="59" spans="24:24">
      <c r="X59" t="s">
        <v>269</v>
      </c>
    </row>
  </sheetData>
  <pageMargins left="0.75" right="0.75" top="1" bottom="1" header="0.5" footer="0.5"/>
  <pageSetup paperSize="9" orientation="landscape" horizontalDpi="4294967292" verticalDpi="4294967292"/>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L16" sqref="L16"/>
    </sheetView>
  </sheetViews>
  <sheetFormatPr baseColWidth="10" defaultRowHeight="15" x14ac:dyDescent="0"/>
  <sheetData/>
  <pageMargins left="0.75" right="0.75" top="1" bottom="1" header="0.5" footer="0.5"/>
  <pageSetup paperSize="9" orientation="landscape" horizontalDpi="4294967292" verticalDpi="4294967292"/>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26" sqref="I26"/>
    </sheetView>
  </sheetViews>
  <sheetFormatPr baseColWidth="10" defaultRowHeight="15" x14ac:dyDescent="0"/>
  <sheetData/>
  <pageMargins left="0.75" right="0.75" top="1" bottom="1" header="0.5" footer="0.5"/>
  <pageSetup paperSize="9" orientation="landscape" horizontalDpi="4294967292" verticalDpi="4294967292"/>
  <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27" sqref="D27"/>
    </sheetView>
  </sheetViews>
  <sheetFormatPr baseColWidth="10" defaultRowHeight="15" x14ac:dyDescent="0"/>
  <sheetData/>
  <pageMargins left="0.75" right="0.75" top="1" bottom="1" header="0.5" footer="0.5"/>
  <pageSetup paperSize="9" orientation="landscape" horizontalDpi="4294967292" verticalDpi="4294967292"/>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3" sqref="K23"/>
    </sheetView>
  </sheetViews>
  <sheetFormatPr baseColWidth="10" defaultRowHeight="15" x14ac:dyDescent="0"/>
  <sheetData/>
  <pageMargins left="0.75" right="0.75" top="1" bottom="1" header="0.5" footer="0.5"/>
  <pageSetup paperSize="9" orientation="landscape" horizontalDpi="4294967292" verticalDpi="4294967292"/>
  <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1" sqref="K21"/>
    </sheetView>
  </sheetViews>
  <sheetFormatPr baseColWidth="10" defaultRowHeight="15" x14ac:dyDescent="0"/>
  <sheetData/>
  <pageMargins left="0.75" right="0.75" top="1" bottom="1" header="0.5" footer="0.5"/>
  <pageSetup paperSize="9" orientation="landscape" horizontalDpi="4294967292" verticalDpi="4294967292"/>
  <drawing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L31" sqref="L31"/>
    </sheetView>
  </sheetViews>
  <sheetFormatPr baseColWidth="10" defaultRowHeight="15" x14ac:dyDescent="0"/>
  <sheetData/>
  <pageMargins left="0.75" right="0.75" top="1" bottom="1" header="0.5" footer="0.5"/>
  <pageSetup paperSize="9" orientation="landscape" horizontalDpi="4294967292" verticalDpi="4294967292"/>
  <drawing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J25" sqref="J25"/>
    </sheetView>
  </sheetViews>
  <sheetFormatPr baseColWidth="10" defaultRowHeight="15" x14ac:dyDescent="0"/>
  <sheetData/>
  <pageMargins left="0.75" right="0.75" top="1" bottom="1" header="0.5" footer="0.5"/>
  <pageSetup paperSize="9" orientation="landscape" horizontalDpi="4294967292" verticalDpi="4294967292"/>
  <drawing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1" sqref="K21"/>
    </sheetView>
  </sheetViews>
  <sheetFormatPr baseColWidth="10" defaultRowHeight="15" x14ac:dyDescent="0"/>
  <sheetData/>
  <pageMargins left="0.75" right="0.75" top="1" bottom="1" header="0.5" footer="0.5"/>
  <pageSetup paperSize="9" orientation="landscape" horizontalDpi="4294967292" verticalDpi="4294967292"/>
  <drawing r:id="rId1"/>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27" sqref="G27"/>
    </sheetView>
  </sheetViews>
  <sheetFormatPr baseColWidth="10" defaultRowHeight="15" x14ac:dyDescent="0"/>
  <sheetData/>
  <pageMargins left="0.75" right="0.75" top="1" bottom="1" header="0.5" footer="0.5"/>
  <pageSetup paperSize="9" orientation="landscape" horizontalDpi="4294967292" verticalDpi="4294967292"/>
  <drawing r:id="rId1"/>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27" sqref="I27"/>
    </sheetView>
  </sheetViews>
  <sheetFormatPr baseColWidth="10" defaultRowHeight="15" x14ac:dyDescent="0"/>
  <sheetData/>
  <pageMargins left="0.75" right="0.75" top="1" bottom="1" header="0.5" footer="0.5"/>
  <drawing r:id="rId1"/>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7" sqref="R17"/>
    </sheetView>
  </sheetViews>
  <sheetFormatPr baseColWidth="10" defaultRowHeight="15" x14ac:dyDescent="0"/>
  <sheetData/>
  <pageMargins left="0.75" right="0.75" top="1" bottom="1" header="0.5" footer="0.5"/>
  <drawing r:id="rId1"/>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 workbookViewId="0">
      <selection activeCell="O26" sqref="O26"/>
    </sheetView>
  </sheetViews>
  <sheetFormatPr baseColWidth="10" defaultRowHeight="15" x14ac:dyDescent="0"/>
  <sheetData/>
  <pageMargins left="0.75" right="0.75" top="1" bottom="1" header="0.5" footer="0.5"/>
  <pageSetup paperSize="9" orientation="landscape" horizontalDpi="4294967292" verticalDpi="4294967292"/>
  <drawing r:id="rId1"/>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28" sqref="I28"/>
    </sheetView>
  </sheetViews>
  <sheetFormatPr baseColWidth="10" defaultRowHeight="15" x14ac:dyDescent="0"/>
  <sheetData/>
  <pageMargins left="0.75" right="0.75" top="1" bottom="1" header="0.5" footer="0.5"/>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16</vt:i4>
      </vt:variant>
    </vt:vector>
  </HeadingPairs>
  <TitlesOfParts>
    <vt:vector size="16" baseType="lpstr">
      <vt:lpstr>Données test</vt:lpstr>
      <vt:lpstr>GROUPE</vt:lpstr>
      <vt:lpstr>Bich Marina</vt:lpstr>
      <vt:lpstr>Cacheux JG</vt:lpstr>
      <vt:lpstr>Dossat Clément</vt:lpstr>
      <vt:lpstr>Boulard Chloé</vt:lpstr>
      <vt:lpstr>Dumur Julie</vt:lpstr>
      <vt:lpstr>François Anouck</vt:lpstr>
      <vt:lpstr>Garcia Elodie</vt:lpstr>
      <vt:lpstr>Hoffman Enzo</vt:lpstr>
      <vt:lpstr>Kramczynski Anthony_x000d_</vt:lpstr>
      <vt:lpstr>Latapy Aurélien</vt:lpstr>
      <vt:lpstr>Monti Mattéo</vt:lpstr>
      <vt:lpstr>Muanza Kylian_x000d_</vt:lpstr>
      <vt:lpstr>Santamaria Kyriana</vt:lpstr>
      <vt:lpstr>Zinsmeister Julien</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Poszalczyk Gauthier</dc:creator>
  <cp:lastModifiedBy>Poszalczyk Gauthier</cp:lastModifiedBy>
  <cp:lastPrinted>2018-10-22T16:08:20Z</cp:lastPrinted>
  <dcterms:created xsi:type="dcterms:W3CDTF">2018-10-22T14:45:47Z</dcterms:created>
  <dcterms:modified xsi:type="dcterms:W3CDTF">2019-01-18T18:27:21Z</dcterms:modified>
</cp:coreProperties>
</file>