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18780" windowHeight="12405" activeTab="2"/>
  </bookViews>
  <sheets>
    <sheet name="JOURNALIER" sheetId="2" r:id="rId1"/>
    <sheet name="TEST MOIS" sheetId="6" r:id="rId2"/>
    <sheet name="TEST ANNEE" sheetId="9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J38" i="2"/>
  <c r="I38"/>
  <c r="H38"/>
  <c r="G38"/>
  <c r="F38"/>
  <c r="E38"/>
  <c r="D38"/>
  <c r="C38"/>
  <c r="L38" s="1"/>
  <c r="B38"/>
  <c r="K4" l="1"/>
  <c r="L4"/>
  <c r="L3" s="1"/>
  <c r="K5"/>
  <c r="L5"/>
  <c r="K6"/>
  <c r="L6"/>
  <c r="K8"/>
  <c r="L8"/>
  <c r="K9"/>
  <c r="L9"/>
  <c r="K11"/>
  <c r="L11"/>
  <c r="K12"/>
  <c r="L12"/>
  <c r="K13"/>
  <c r="L13"/>
  <c r="K14"/>
  <c r="L14"/>
  <c r="K16"/>
  <c r="L16"/>
  <c r="K17"/>
  <c r="L17"/>
  <c r="K18"/>
  <c r="L18"/>
  <c r="K19"/>
  <c r="L19"/>
  <c r="K20"/>
  <c r="K21"/>
  <c r="L21"/>
  <c r="K22"/>
  <c r="L22"/>
  <c r="L23"/>
  <c r="K24"/>
  <c r="L24"/>
  <c r="K25"/>
  <c r="L25"/>
  <c r="K26"/>
  <c r="L26"/>
  <c r="K28"/>
  <c r="L28"/>
  <c r="K29"/>
  <c r="L29"/>
  <c r="K30"/>
  <c r="L30"/>
  <c r="K31"/>
  <c r="L31"/>
  <c r="K32"/>
  <c r="L32"/>
  <c r="K33"/>
  <c r="L33"/>
  <c r="K34"/>
  <c r="L34"/>
  <c r="K35"/>
  <c r="L35"/>
  <c r="K36"/>
  <c r="L36"/>
  <c r="K37"/>
  <c r="L37"/>
  <c r="AR38" i="6"/>
  <c r="AS37"/>
  <c r="AS35"/>
  <c r="AR34"/>
  <c r="AR30"/>
  <c r="AS29"/>
  <c r="AR27"/>
  <c r="AS25"/>
  <c r="AR19"/>
  <c r="AR7"/>
  <c r="AS38"/>
  <c r="AR35"/>
  <c r="AS31"/>
  <c r="AS30"/>
  <c r="AS26"/>
  <c r="AR26"/>
  <c r="AR22"/>
  <c r="AS22"/>
  <c r="AS17"/>
  <c r="AR15"/>
  <c r="AS14"/>
  <c r="AR14"/>
  <c r="AS12"/>
  <c r="AS10"/>
  <c r="AR10"/>
  <c r="AS6"/>
  <c r="AR6"/>
  <c r="Z39" i="9"/>
  <c r="X25"/>
  <c r="Z24" s="1"/>
  <c r="X22"/>
  <c r="Y39"/>
  <c r="Y21"/>
  <c r="Y24"/>
  <c r="Z28"/>
  <c r="Z16"/>
  <c r="Z11"/>
  <c r="Z8"/>
  <c r="Z4"/>
  <c r="X29"/>
  <c r="Y29"/>
  <c r="X27"/>
  <c r="Y27"/>
  <c r="X6"/>
  <c r="Y6"/>
  <c r="AS36" i="6"/>
  <c r="AR20"/>
  <c r="AR13"/>
  <c r="AS27"/>
  <c r="AS7"/>
  <c r="A1" i="2"/>
  <c r="AS18" i="6"/>
  <c r="X32" i="9"/>
  <c r="Y32"/>
  <c r="X33"/>
  <c r="Y33"/>
  <c r="X34"/>
  <c r="Y34"/>
  <c r="X35"/>
  <c r="Y35"/>
  <c r="X36"/>
  <c r="Y36"/>
  <c r="X37"/>
  <c r="Y37"/>
  <c r="X38"/>
  <c r="Y38"/>
  <c r="Y31"/>
  <c r="X31"/>
  <c r="Y30"/>
  <c r="X30"/>
  <c r="Y26"/>
  <c r="X26"/>
  <c r="Y23"/>
  <c r="X23"/>
  <c r="Y20"/>
  <c r="X20"/>
  <c r="Y19"/>
  <c r="X19"/>
  <c r="Y18"/>
  <c r="X18"/>
  <c r="Y17"/>
  <c r="X17"/>
  <c r="X14"/>
  <c r="Y14"/>
  <c r="X15"/>
  <c r="Y15"/>
  <c r="Y13"/>
  <c r="X13"/>
  <c r="Y12"/>
  <c r="X12"/>
  <c r="Y10"/>
  <c r="X10"/>
  <c r="Y9"/>
  <c r="X9"/>
  <c r="X7"/>
  <c r="Y7"/>
  <c r="Y5"/>
  <c r="X5"/>
  <c r="AS32" i="6"/>
  <c r="AS33"/>
  <c r="AS34"/>
  <c r="AS23"/>
  <c r="AS20"/>
  <c r="AS19"/>
  <c r="AS15"/>
  <c r="AR31"/>
  <c r="AR32"/>
  <c r="AR33"/>
  <c r="AR36"/>
  <c r="AR37"/>
  <c r="AR23"/>
  <c r="AR18"/>
  <c r="L27" i="2" l="1"/>
  <c r="L7"/>
  <c r="K3"/>
  <c r="K38"/>
  <c r="L15"/>
  <c r="K15"/>
  <c r="L10"/>
  <c r="K10"/>
  <c r="K23"/>
  <c r="K27"/>
  <c r="L20"/>
  <c r="K7"/>
  <c r="AS13" i="6"/>
  <c r="AS11" s="1"/>
  <c r="AR5"/>
  <c r="AT4" s="1"/>
  <c r="AR9"/>
  <c r="AT8" s="1"/>
  <c r="AS9"/>
  <c r="AS8" s="1"/>
  <c r="AT21"/>
  <c r="AS28"/>
  <c r="AS21"/>
  <c r="AS24"/>
  <c r="AS16"/>
  <c r="AS5"/>
  <c r="AS4" s="1"/>
  <c r="AR12"/>
  <c r="AT11" s="1"/>
  <c r="AR17"/>
  <c r="AT16" s="1"/>
  <c r="AT28"/>
  <c r="AR25"/>
  <c r="AT24" s="1"/>
  <c r="AT39" l="1"/>
  <c r="Z21" i="9"/>
  <c r="AS39" i="6" l="1"/>
</calcChain>
</file>

<file path=xl/comments1.xml><?xml version="1.0" encoding="utf-8"?>
<comments xmlns="http://schemas.openxmlformats.org/spreadsheetml/2006/main">
  <authors>
    <author>AdmAgeo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AdmAgeo:</t>
        </r>
        <r>
          <rPr>
            <sz val="8"/>
            <color indexed="81"/>
            <rFont val="Tahoma"/>
            <family val="2"/>
          </rPr>
          <t xml:space="preserve">
DATE DU JOUR</t>
        </r>
      </text>
    </comment>
  </commentList>
</comments>
</file>

<file path=xl/sharedStrings.xml><?xml version="1.0" encoding="utf-8"?>
<sst xmlns="http://schemas.openxmlformats.org/spreadsheetml/2006/main" count="206" uniqueCount="62">
  <si>
    <t>NOMBRE D'ENVOIS</t>
  </si>
  <si>
    <t>VERT</t>
  </si>
  <si>
    <t>RECOMMANDE</t>
  </si>
  <si>
    <t>COÛT TOTAL</t>
  </si>
  <si>
    <t>PRIX</t>
  </si>
  <si>
    <t>EN NOMBRE</t>
  </si>
  <si>
    <t>COUT</t>
  </si>
  <si>
    <t>JOUR</t>
  </si>
  <si>
    <t>TOTAL MOIS</t>
  </si>
  <si>
    <t>NOMBRE DE PLIS</t>
  </si>
  <si>
    <t>€</t>
  </si>
  <si>
    <t>ENVOIS</t>
  </si>
  <si>
    <t>JANVIER</t>
  </si>
  <si>
    <t>FEVRIER</t>
  </si>
  <si>
    <t>MARS</t>
  </si>
  <si>
    <t>AVRIL</t>
  </si>
  <si>
    <t>JUIN</t>
  </si>
  <si>
    <t>JUILLET</t>
  </si>
  <si>
    <t>AOUT</t>
  </si>
  <si>
    <t>SEPTEMBRE</t>
  </si>
  <si>
    <t>OCTOBRE</t>
  </si>
  <si>
    <t>NOVEMBRE</t>
  </si>
  <si>
    <t>DECEMBRE</t>
  </si>
  <si>
    <t>TOTAL PAR SERVICE</t>
  </si>
  <si>
    <t>TOTAL SERVICE</t>
  </si>
  <si>
    <t>MOIS</t>
  </si>
  <si>
    <t>B</t>
  </si>
  <si>
    <t>C</t>
  </si>
  <si>
    <t>D</t>
  </si>
  <si>
    <t>F</t>
  </si>
  <si>
    <t>G</t>
  </si>
  <si>
    <t>I</t>
  </si>
  <si>
    <t>J</t>
  </si>
  <si>
    <t>K</t>
  </si>
  <si>
    <t>L</t>
  </si>
  <si>
    <t>N</t>
  </si>
  <si>
    <t>O</t>
  </si>
  <si>
    <t>P</t>
  </si>
  <si>
    <t>Q</t>
  </si>
  <si>
    <t>S</t>
  </si>
  <si>
    <t>T</t>
  </si>
  <si>
    <t>V</t>
  </si>
  <si>
    <t>W</t>
  </si>
  <si>
    <t>X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</si>
  <si>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</si>
  <si>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</si>
  <si>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</si>
  <si>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</si>
  <si>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</si>
  <si>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</si>
  <si>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</si>
  <si>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</si>
  <si>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</si>
  <si>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</si>
  <si>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NOMBRE</t>
  </si>
  <si>
    <t>R (TOTAL S+T)</t>
  </si>
  <si>
    <t>U (TOTAL V+W+X)</t>
  </si>
  <si>
    <t>Y (TOTAL Z+AA +AB + AC +AD +AE +AF +AG +AH +AI)</t>
  </si>
  <si>
    <t>M (TOTAL N+O + P + Q)</t>
  </si>
  <si>
    <t>H (TOTAL I+J+K+L)</t>
  </si>
  <si>
    <t>E (TOTAL F+G)</t>
  </si>
  <si>
    <t>A (TOTAL B+C+D)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</si>
</sst>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7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11"/>
      <color theme="1" tint="0.34998626667073579"/>
      <name val="Century Gothic"/>
      <family val="2"/>
    </font>
    <font>
      <b/>
      <sz val="11"/>
      <color theme="1"/>
      <name val="Century Gothic"/>
      <family val="2"/>
    </font>
    <font>
      <sz val="11"/>
      <name val="Century Gothic"/>
      <family val="2"/>
    </font>
    <font>
      <b/>
      <sz val="11"/>
      <color theme="3" tint="0.39997558519241921"/>
      <name val="Century Gothic"/>
      <family val="2"/>
    </font>
    <font>
      <b/>
      <sz val="11"/>
      <color rgb="FF00B050"/>
      <name val="Century Gothic"/>
      <family val="2"/>
    </font>
    <font>
      <b/>
      <sz val="11"/>
      <color rgb="FFFF0000"/>
      <name val="Century Gothic"/>
      <family val="2"/>
    </font>
    <font>
      <b/>
      <sz val="11"/>
      <color theme="1" tint="0.249977111117893"/>
      <name val="Century Gothic"/>
      <family val="2"/>
    </font>
    <font>
      <b/>
      <sz val="11"/>
      <color theme="1"/>
      <name val="Calibri"/>
      <family val="2"/>
      <scheme val="minor"/>
    </font>
    <font>
      <b/>
      <sz val="12"/>
      <color indexed="48"/>
      <name val="Century Gothic"/>
      <family val="2"/>
    </font>
    <font>
      <sz val="14"/>
      <color rgb="FF000000"/>
      <name val="Century Gothic"/>
      <family val="2"/>
    </font>
    <font>
      <b/>
      <sz val="11"/>
      <color theme="5" tint="-0.249977111117893"/>
      <name val="Century Gothic"/>
      <family val="2"/>
    </font>
    <font>
      <sz val="11"/>
      <color rgb="FF000000"/>
      <name val="Calibri"/>
      <family val="2"/>
      <scheme val="minor"/>
    </font>
    <font>
      <b/>
      <sz val="14"/>
      <color indexed="30"/>
      <name val="Century Gothic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indexed="64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indexed="64"/>
      </right>
      <top style="thin">
        <color indexed="64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indexed="64"/>
      </left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indexed="64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2" fillId="0" borderId="3" xfId="0" applyFont="1" applyBorder="1"/>
    <xf numFmtId="0" fontId="1" fillId="0" borderId="0" xfId="0" applyFont="1"/>
    <xf numFmtId="0" fontId="3" fillId="2" borderId="1" xfId="0" applyFont="1" applyFill="1" applyBorder="1"/>
    <xf numFmtId="0" fontId="2" fillId="0" borderId="1" xfId="0" applyFont="1" applyBorder="1" applyAlignment="1">
      <alignment horizontal="right"/>
    </xf>
    <xf numFmtId="0" fontId="2" fillId="3" borderId="3" xfId="0" applyFont="1" applyFill="1" applyBorder="1"/>
    <xf numFmtId="14" fontId="1" fillId="0" borderId="0" xfId="0" applyNumberFormat="1" applyFont="1" applyBorder="1" applyAlignment="1">
      <alignment horizontal="center" vertical="center"/>
    </xf>
    <xf numFmtId="0" fontId="8" fillId="0" borderId="3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8" fillId="0" borderId="6" xfId="0" applyNumberFormat="1" applyFont="1" applyBorder="1" applyAlignment="1">
      <alignment horizontal="center" vertical="center"/>
    </xf>
    <xf numFmtId="0" fontId="2" fillId="0" borderId="3" xfId="0" applyFont="1" applyFill="1" applyBorder="1"/>
    <xf numFmtId="164" fontId="2" fillId="3" borderId="3" xfId="0" applyNumberFormat="1" applyFont="1" applyFill="1" applyBorder="1"/>
    <xf numFmtId="164" fontId="2" fillId="0" borderId="3" xfId="0" applyNumberFormat="1" applyFont="1" applyFill="1" applyBorder="1"/>
    <xf numFmtId="0" fontId="8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9" fillId="0" borderId="1" xfId="0" applyFont="1" applyBorder="1"/>
    <xf numFmtId="0" fontId="2" fillId="4" borderId="3" xfId="0" applyFont="1" applyFill="1" applyBorder="1"/>
    <xf numFmtId="164" fontId="2" fillId="4" borderId="5" xfId="0" applyNumberFormat="1" applyFont="1" applyFill="1" applyBorder="1" applyAlignment="1"/>
    <xf numFmtId="0" fontId="2" fillId="4" borderId="2" xfId="0" applyFont="1" applyFill="1" applyBorder="1" applyAlignment="1"/>
    <xf numFmtId="0" fontId="2" fillId="4" borderId="6" xfId="0" applyFont="1" applyFill="1" applyBorder="1" applyAlignment="1"/>
    <xf numFmtId="0" fontId="8" fillId="0" borderId="3" xfId="0" applyNumberFormat="1" applyFont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3" fillId="5" borderId="1" xfId="0" applyFont="1" applyFill="1" applyBorder="1" applyAlignment="1">
      <alignment horizontal="left" vertical="center"/>
    </xf>
    <xf numFmtId="0" fontId="2" fillId="0" borderId="7" xfId="0" applyFont="1" applyFill="1" applyBorder="1"/>
    <xf numFmtId="164" fontId="8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/>
    <xf numFmtId="164" fontId="2" fillId="0" borderId="1" xfId="0" applyNumberFormat="1" applyFont="1" applyFill="1" applyBorder="1" applyAlignment="1"/>
    <xf numFmtId="0" fontId="3" fillId="3" borderId="2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right" vertical="center"/>
    </xf>
    <xf numFmtId="0" fontId="4" fillId="0" borderId="2" xfId="0" applyFont="1" applyBorder="1" applyAlignment="1">
      <alignment horizontal="right" vertical="center"/>
    </xf>
    <xf numFmtId="164" fontId="8" fillId="0" borderId="4" xfId="0" applyNumberFormat="1" applyFont="1" applyBorder="1" applyAlignment="1">
      <alignment horizontal="center" vertical="center"/>
    </xf>
    <xf numFmtId="1" fontId="2" fillId="0" borderId="11" xfId="0" applyNumberFormat="1" applyFont="1" applyBorder="1"/>
    <xf numFmtId="0" fontId="3" fillId="2" borderId="2" xfId="0" applyFont="1" applyFill="1" applyBorder="1" applyAlignment="1">
      <alignment vertical="center"/>
    </xf>
    <xf numFmtId="0" fontId="7" fillId="0" borderId="10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164" fontId="7" fillId="0" borderId="11" xfId="0" applyNumberFormat="1" applyFont="1" applyBorder="1"/>
    <xf numFmtId="0" fontId="12" fillId="3" borderId="3" xfId="0" applyFont="1" applyFill="1" applyBorder="1"/>
    <xf numFmtId="0" fontId="2" fillId="3" borderId="13" xfId="0" applyFont="1" applyFill="1" applyBorder="1"/>
    <xf numFmtId="0" fontId="2" fillId="0" borderId="13" xfId="0" applyFont="1" applyBorder="1"/>
    <xf numFmtId="0" fontId="6" fillId="3" borderId="13" xfId="0" applyFont="1" applyFill="1" applyBorder="1" applyAlignment="1"/>
    <xf numFmtId="0" fontId="7" fillId="3" borderId="13" xfId="0" applyFont="1" applyFill="1" applyBorder="1" applyAlignment="1"/>
    <xf numFmtId="0" fontId="7" fillId="3" borderId="13" xfId="0" applyFont="1" applyFill="1" applyBorder="1" applyAlignment="1">
      <alignment horizontal="center"/>
    </xf>
    <xf numFmtId="0" fontId="2" fillId="0" borderId="13" xfId="0" applyFont="1" applyFill="1" applyBorder="1"/>
    <xf numFmtId="0" fontId="2" fillId="3" borderId="14" xfId="0" applyFont="1" applyFill="1" applyBorder="1"/>
    <xf numFmtId="0" fontId="2" fillId="3" borderId="15" xfId="0" applyFont="1" applyFill="1" applyBorder="1"/>
    <xf numFmtId="0" fontId="2" fillId="0" borderId="16" xfId="0" applyFont="1" applyBorder="1"/>
    <xf numFmtId="0" fontId="2" fillId="3" borderId="16" xfId="0" applyFont="1" applyFill="1" applyBorder="1"/>
    <xf numFmtId="0" fontId="5" fillId="3" borderId="16" xfId="0" applyFont="1" applyFill="1" applyBorder="1" applyAlignment="1">
      <alignment horizontal="center"/>
    </xf>
    <xf numFmtId="0" fontId="2" fillId="0" borderId="16" xfId="0" applyFont="1" applyFill="1" applyBorder="1"/>
    <xf numFmtId="164" fontId="12" fillId="3" borderId="3" xfId="0" applyNumberFormat="1" applyFont="1" applyFill="1" applyBorder="1"/>
    <xf numFmtId="0" fontId="1" fillId="0" borderId="2" xfId="0" applyFont="1" applyFill="1" applyBorder="1" applyAlignment="1">
      <alignment horizontal="right" vertical="center"/>
    </xf>
    <xf numFmtId="0" fontId="2" fillId="6" borderId="3" xfId="0" applyFont="1" applyFill="1" applyBorder="1"/>
    <xf numFmtId="0" fontId="2" fillId="0" borderId="6" xfId="0" applyFont="1" applyFill="1" applyBorder="1" applyAlignment="1"/>
    <xf numFmtId="0" fontId="2" fillId="0" borderId="3" xfId="0" applyFont="1" applyFill="1" applyBorder="1" applyAlignment="1"/>
    <xf numFmtId="0" fontId="7" fillId="0" borderId="3" xfId="0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164" fontId="5" fillId="0" borderId="3" xfId="0" applyNumberFormat="1" applyFont="1" applyFill="1" applyBorder="1" applyAlignment="1">
      <alignment horizontal="center"/>
    </xf>
    <xf numFmtId="0" fontId="3" fillId="0" borderId="17" xfId="0" applyFont="1" applyFill="1" applyBorder="1" applyAlignment="1">
      <alignment horizontal="left" vertical="center"/>
    </xf>
    <xf numFmtId="164" fontId="2" fillId="0" borderId="7" xfId="0" applyNumberFormat="1" applyFont="1" applyFill="1" applyBorder="1"/>
    <xf numFmtId="0" fontId="3" fillId="7" borderId="2" xfId="0" applyFont="1" applyFill="1" applyBorder="1" applyAlignment="1">
      <alignment horizontal="left" vertical="center"/>
    </xf>
    <xf numFmtId="0" fontId="2" fillId="7" borderId="3" xfId="0" applyFont="1" applyFill="1" applyBorder="1"/>
    <xf numFmtId="0" fontId="2" fillId="0" borderId="1" xfId="0" applyFont="1" applyFill="1" applyBorder="1" applyAlignment="1"/>
    <xf numFmtId="0" fontId="2" fillId="3" borderId="3" xfId="0" applyNumberFormat="1" applyFont="1" applyFill="1" applyBorder="1"/>
    <xf numFmtId="164" fontId="2" fillId="7" borderId="3" xfId="0" applyNumberFormat="1" applyFont="1" applyFill="1" applyBorder="1"/>
    <xf numFmtId="0" fontId="2" fillId="0" borderId="2" xfId="0" applyFont="1" applyFill="1" applyBorder="1" applyAlignment="1"/>
    <xf numFmtId="0" fontId="2" fillId="3" borderId="18" xfId="0" applyFont="1" applyFill="1" applyBorder="1"/>
    <xf numFmtId="0" fontId="2" fillId="0" borderId="19" xfId="0" applyFont="1" applyBorder="1"/>
    <xf numFmtId="0" fontId="2" fillId="0" borderId="20" xfId="0" applyFont="1" applyFill="1" applyBorder="1"/>
    <xf numFmtId="0" fontId="2" fillId="0" borderId="21" xfId="0" applyFont="1" applyBorder="1"/>
    <xf numFmtId="0" fontId="2" fillId="0" borderId="1" xfId="0" applyFont="1" applyBorder="1"/>
    <xf numFmtId="164" fontId="12" fillId="3" borderId="1" xfId="0" applyNumberFormat="1" applyFont="1" applyFill="1" applyBorder="1" applyAlignment="1"/>
    <xf numFmtId="0" fontId="2" fillId="0" borderId="12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8" fillId="0" borderId="2" xfId="0" applyNumberFormat="1" applyFont="1" applyBorder="1" applyAlignment="1">
      <alignment horizontal="center" vertical="center"/>
    </xf>
    <xf numFmtId="0" fontId="8" fillId="0" borderId="3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4" fontId="8" fillId="4" borderId="2" xfId="0" applyNumberFormat="1" applyFont="1" applyFill="1" applyBorder="1" applyAlignment="1">
      <alignment horizontal="center" vertical="center"/>
    </xf>
    <xf numFmtId="14" fontId="8" fillId="4" borderId="3" xfId="0" applyNumberFormat="1" applyFont="1" applyFill="1" applyBorder="1" applyAlignment="1">
      <alignment horizontal="center" vertical="center"/>
    </xf>
    <xf numFmtId="2" fontId="2" fillId="0" borderId="11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definedNames>
      <definedName name="EFFACEMENTJOURNALIER.EFFACEMENTJOURNALIER"/>
      <definedName name="VALIDATIONJOURDATE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L38"/>
  <sheetViews>
    <sheetView zoomScale="70" zoomScaleNormal="70" workbookViewId="0">
      <selection activeCell="A3" sqref="A3:A37"/>
    </sheetView>
  </sheetViews>
  <sheetFormatPr baseColWidth="10" defaultRowHeight="16.5"/>
  <cols>
    <col min="1" max="1" width="41.140625" bestFit="1" customWidth="1"/>
    <col min="10" max="10" width="15.42578125" bestFit="1" customWidth="1"/>
    <col min="11" max="11" width="16.28515625" bestFit="1" customWidth="1"/>
    <col min="12" max="12" width="13.28515625" style="2" bestFit="1" customWidth="1"/>
  </cols>
  <sheetData>
    <row r="1" spans="1:12">
      <c r="A1" s="21">
        <f ca="1">TODAY()</f>
        <v>43433</v>
      </c>
      <c r="B1" s="74"/>
      <c r="C1" s="75"/>
      <c r="D1" s="76"/>
      <c r="E1" s="77"/>
      <c r="F1" s="78"/>
      <c r="G1" s="79"/>
      <c r="H1" s="35"/>
      <c r="I1" s="35"/>
      <c r="J1" s="36"/>
      <c r="K1" s="36" t="s">
        <v>54</v>
      </c>
      <c r="L1" s="37" t="s">
        <v>3</v>
      </c>
    </row>
    <row r="2" spans="1:12" ht="15">
      <c r="A2" s="34" t="s">
        <v>4</v>
      </c>
      <c r="B2" s="32">
        <v>0.73</v>
      </c>
      <c r="C2" s="32">
        <v>1.1299999999999999</v>
      </c>
      <c r="D2" s="32">
        <v>0.75</v>
      </c>
      <c r="E2" s="32">
        <v>1.24</v>
      </c>
      <c r="F2" s="32">
        <v>4.93</v>
      </c>
      <c r="G2" s="32">
        <v>5.36</v>
      </c>
      <c r="H2" s="32">
        <v>10</v>
      </c>
      <c r="I2" s="32">
        <v>20</v>
      </c>
      <c r="J2" s="32">
        <v>0.55000000000000004</v>
      </c>
      <c r="K2" s="26"/>
      <c r="L2" s="27"/>
    </row>
    <row r="3" spans="1:12" ht="15">
      <c r="A3" s="29" t="s">
        <v>61</v>
      </c>
      <c r="B3" s="5">
        <v>84</v>
      </c>
      <c r="C3" s="5">
        <v>1125.6200000000001</v>
      </c>
      <c r="D3" s="46"/>
      <c r="E3" s="46"/>
      <c r="F3" s="46"/>
      <c r="G3" s="46"/>
      <c r="H3" s="46"/>
      <c r="I3" s="46"/>
      <c r="J3" s="47"/>
      <c r="K3" s="39">
        <f>SUM(K4:K6)</f>
        <v>1209.6200000000001</v>
      </c>
      <c r="L3" s="52">
        <f>SUM(L4:L6)</f>
        <v>1333.2706000000001</v>
      </c>
    </row>
    <row r="4" spans="1:12">
      <c r="A4" s="30" t="s">
        <v>26</v>
      </c>
      <c r="B4" s="16">
        <v>79</v>
      </c>
      <c r="C4" s="17">
        <v>1121.97</v>
      </c>
      <c r="D4" s="41"/>
      <c r="E4" s="41"/>
      <c r="F4" s="41"/>
      <c r="G4" s="41"/>
      <c r="H4" s="41"/>
      <c r="I4" s="41"/>
      <c r="J4" s="48"/>
      <c r="K4" s="1">
        <f t="shared" ref="K4:K26" si="0">SUM(B4:J4)</f>
        <v>1200.97</v>
      </c>
      <c r="L4" s="27">
        <f>SUM((B2*B4)+(C2*C4)+(D2*D4)+(E2*E4)+(F2*F4)+(G2*G4)+(H2*H4)+(I2*I4)+(J2*J4))</f>
        <v>1325.4961000000001</v>
      </c>
    </row>
    <row r="5" spans="1:12">
      <c r="A5" s="30" t="s">
        <v>27</v>
      </c>
      <c r="B5" s="16">
        <v>5</v>
      </c>
      <c r="C5" s="16">
        <v>3.65</v>
      </c>
      <c r="D5" s="41"/>
      <c r="E5" s="41"/>
      <c r="F5" s="41"/>
      <c r="G5" s="41"/>
      <c r="H5" s="41"/>
      <c r="I5" s="41"/>
      <c r="J5" s="48"/>
      <c r="K5" s="1">
        <f t="shared" si="0"/>
        <v>8.65</v>
      </c>
      <c r="L5" s="27">
        <f>SUM((B2*B5)+(C2*C5)+(D2*D5)+(E2*E5)+(F2*F5)+(G2*G5)+(H2*H5)+(I2*I5)+(J2*J5))</f>
        <v>7.7744999999999997</v>
      </c>
    </row>
    <row r="6" spans="1:12">
      <c r="A6" s="30" t="s">
        <v>28</v>
      </c>
      <c r="B6" s="16">
        <v>0</v>
      </c>
      <c r="C6" s="16">
        <v>0</v>
      </c>
      <c r="D6" s="41"/>
      <c r="E6" s="41"/>
      <c r="F6" s="41"/>
      <c r="G6" s="41"/>
      <c r="H6" s="41"/>
      <c r="I6" s="41"/>
      <c r="J6" s="48"/>
      <c r="K6" s="1">
        <f t="shared" ref="K6" si="1">SUM(B6:J6)</f>
        <v>0</v>
      </c>
      <c r="L6" s="27">
        <f>SUM((B2*B6)+(C2*C6)+(D2*D6)+(E2*E6)+(F2*F6)+(G2*G6)+(H2*H6)+(I2*I6)+(J2*J6))</f>
        <v>0</v>
      </c>
    </row>
    <row r="7" spans="1:12" ht="15">
      <c r="A7" s="29" t="s">
        <v>60</v>
      </c>
      <c r="B7" s="54">
        <v>52</v>
      </c>
      <c r="C7" s="54">
        <v>47.79</v>
      </c>
      <c r="D7" s="40"/>
      <c r="E7" s="40"/>
      <c r="F7" s="40"/>
      <c r="G7" s="40"/>
      <c r="H7" s="40"/>
      <c r="I7" s="40"/>
      <c r="J7" s="49"/>
      <c r="K7" s="39">
        <f>SUM(K8:K9)</f>
        <v>99.789999999999992</v>
      </c>
      <c r="L7" s="52">
        <f>SUM(L8:L9)</f>
        <v>91.962699999999998</v>
      </c>
    </row>
    <row r="8" spans="1:12">
      <c r="A8" s="30" t="s">
        <v>29</v>
      </c>
      <c r="B8" s="16">
        <v>50</v>
      </c>
      <c r="C8" s="16">
        <v>37.5</v>
      </c>
      <c r="D8" s="41"/>
      <c r="E8" s="41"/>
      <c r="F8" s="41"/>
      <c r="G8" s="41"/>
      <c r="H8" s="41"/>
      <c r="I8" s="41"/>
      <c r="J8" s="48"/>
      <c r="K8" s="1">
        <f t="shared" si="0"/>
        <v>87.5</v>
      </c>
      <c r="L8" s="27">
        <f>SUM((B2*B8)+(C2*C8)+(D2*D8)+(E2*E8)+(F2*F8)+(G2*G8)+(H2*H8)+(I2*I8)+(J2*J8))</f>
        <v>78.875</v>
      </c>
    </row>
    <row r="9" spans="1:12">
      <c r="A9" s="30" t="s">
        <v>30</v>
      </c>
      <c r="B9" s="16">
        <v>2</v>
      </c>
      <c r="C9" s="16">
        <v>10.29</v>
      </c>
      <c r="D9" s="41"/>
      <c r="E9" s="41"/>
      <c r="F9" s="41"/>
      <c r="G9" s="41"/>
      <c r="H9" s="41"/>
      <c r="I9" s="41"/>
      <c r="J9" s="48"/>
      <c r="K9" s="1">
        <f t="shared" si="0"/>
        <v>12.29</v>
      </c>
      <c r="L9" s="27">
        <f>SUM((B2*B9)+(C2*C9)+(D2*D9)+(E2*E9)+(F2*F9)+(G2*G9)+(H2*H9)+(I2*I9)+(J2*J9))</f>
        <v>13.087699999999998</v>
      </c>
    </row>
    <row r="10" spans="1:12" ht="15">
      <c r="A10" s="29" t="s">
        <v>59</v>
      </c>
      <c r="B10" s="54">
        <v>63</v>
      </c>
      <c r="C10" s="54">
        <v>290.88</v>
      </c>
      <c r="D10" s="40"/>
      <c r="E10" s="40"/>
      <c r="F10" s="40"/>
      <c r="G10" s="40"/>
      <c r="H10" s="40"/>
      <c r="I10" s="40"/>
      <c r="J10" s="49"/>
      <c r="K10" s="39">
        <f>SUM(K11:K14)</f>
        <v>353.88</v>
      </c>
      <c r="L10" s="52">
        <f>SUM(L11:L14)</f>
        <v>374.68439999999998</v>
      </c>
    </row>
    <row r="11" spans="1:12">
      <c r="A11" s="31" t="s">
        <v>31</v>
      </c>
      <c r="B11" s="16">
        <v>10</v>
      </c>
      <c r="C11" s="16">
        <v>7.4</v>
      </c>
      <c r="D11" s="41"/>
      <c r="E11" s="41"/>
      <c r="F11" s="41"/>
      <c r="G11" s="41"/>
      <c r="H11" s="41"/>
      <c r="I11" s="41"/>
      <c r="J11" s="48"/>
      <c r="K11" s="1">
        <f t="shared" si="0"/>
        <v>17.399999999999999</v>
      </c>
      <c r="L11" s="27">
        <f>SUM((B2*B11)+(C2*C11)+(D2*D11)+(E2*E11)+(F2*F11)+(G2*G11)+(H2*H11)+(I2*I11)+(J2*J11))</f>
        <v>15.661999999999999</v>
      </c>
    </row>
    <row r="12" spans="1:12">
      <c r="A12" s="31" t="s">
        <v>32</v>
      </c>
      <c r="B12" s="16">
        <v>1</v>
      </c>
      <c r="C12" s="16">
        <v>10</v>
      </c>
      <c r="D12" s="41"/>
      <c r="E12" s="41"/>
      <c r="F12" s="41"/>
      <c r="G12" s="41"/>
      <c r="H12" s="41"/>
      <c r="I12" s="41"/>
      <c r="J12" s="48"/>
      <c r="K12" s="1">
        <f t="shared" si="0"/>
        <v>11</v>
      </c>
      <c r="L12" s="27">
        <f>SUM((B2*B12)+(C2*C12)+(D2*D12)+(E2*E12)+(F2*F12)+(G2*G12)+(H2*H12)+(I2*I12)+(J2*J12))</f>
        <v>12.03</v>
      </c>
    </row>
    <row r="13" spans="1:12">
      <c r="A13" s="31" t="s">
        <v>33</v>
      </c>
      <c r="B13" s="16">
        <v>2</v>
      </c>
      <c r="C13" s="16">
        <v>5.4799999999999995</v>
      </c>
      <c r="D13" s="41"/>
      <c r="E13" s="41"/>
      <c r="F13" s="41"/>
      <c r="G13" s="41"/>
      <c r="H13" s="41"/>
      <c r="I13" s="41"/>
      <c r="J13" s="48"/>
      <c r="K13" s="1">
        <f t="shared" si="0"/>
        <v>7.4799999999999995</v>
      </c>
      <c r="L13" s="27">
        <f>SUM((B2*B13)+(C2*C13)+(D2*D13)+(E2*E13)+(F2*F13)+(G2*G13)+(H2*H13)+(I2*I13)+(J2*J13))</f>
        <v>7.6523999999999992</v>
      </c>
    </row>
    <row r="14" spans="1:12">
      <c r="A14" s="31" t="s">
        <v>34</v>
      </c>
      <c r="B14" s="16">
        <v>50</v>
      </c>
      <c r="C14" s="16">
        <v>268</v>
      </c>
      <c r="D14" s="41"/>
      <c r="E14" s="41"/>
      <c r="F14" s="41"/>
      <c r="G14" s="41"/>
      <c r="H14" s="41"/>
      <c r="I14" s="41"/>
      <c r="J14" s="48"/>
      <c r="K14" s="1">
        <f t="shared" si="0"/>
        <v>318</v>
      </c>
      <c r="L14" s="27">
        <f>SUM((B2*B14)+(C2*C14)+(D2*D14)+(E2*E14)+(F2*F14)+(G2*G14)+(H2*H14)+(I2*I14)+(J2*J14))</f>
        <v>339.34</v>
      </c>
    </row>
    <row r="15" spans="1:12" ht="15">
      <c r="A15" s="29" t="s">
        <v>58</v>
      </c>
      <c r="B15" s="54">
        <v>1122</v>
      </c>
      <c r="C15" s="54">
        <v>648.81999999999994</v>
      </c>
      <c r="D15" s="40"/>
      <c r="E15" s="40"/>
      <c r="F15" s="40"/>
      <c r="G15" s="40"/>
      <c r="H15" s="40"/>
      <c r="I15" s="40"/>
      <c r="J15" s="49"/>
      <c r="K15" s="39">
        <f>SUM(K16:K19)</f>
        <v>1770.8200000000002</v>
      </c>
      <c r="L15" s="52">
        <f>SUM(L16:L19)</f>
        <v>1552.2266</v>
      </c>
    </row>
    <row r="16" spans="1:12">
      <c r="A16" s="31" t="s">
        <v>35</v>
      </c>
      <c r="B16" s="16">
        <v>1117</v>
      </c>
      <c r="C16" s="16">
        <v>617.25</v>
      </c>
      <c r="D16" s="41"/>
      <c r="E16" s="41"/>
      <c r="F16" s="41"/>
      <c r="G16" s="41"/>
      <c r="H16" s="41"/>
      <c r="I16" s="41"/>
      <c r="J16" s="48"/>
      <c r="K16" s="1">
        <f t="shared" si="0"/>
        <v>1734.25</v>
      </c>
      <c r="L16" s="27">
        <f>SUM((B2*B16)+(C2*C16)+(D2*D16)+(E2*E16)+(F2*F16)+(G2*G16)+(H2*H16)+(I2*I16)+(J2*J16))</f>
        <v>1512.9024999999999</v>
      </c>
    </row>
    <row r="17" spans="1:12">
      <c r="A17" s="31" t="s">
        <v>36</v>
      </c>
      <c r="B17" s="16">
        <v>1</v>
      </c>
      <c r="C17" s="16">
        <v>4.93</v>
      </c>
      <c r="D17" s="41"/>
      <c r="E17" s="41"/>
      <c r="F17" s="41"/>
      <c r="G17" s="41"/>
      <c r="H17" s="41"/>
      <c r="I17" s="41"/>
      <c r="J17" s="48"/>
      <c r="K17" s="1">
        <f t="shared" si="0"/>
        <v>5.93</v>
      </c>
      <c r="L17" s="27">
        <f>SUM((B2*B17)+(C2*C17)+(D2*D17)+(E2*E17)+(F2*F17)+(G2*G17)+(H2*H17)+(I2*I17)+(J2*J17))</f>
        <v>6.3008999999999986</v>
      </c>
    </row>
    <row r="18" spans="1:12">
      <c r="A18" s="31" t="s">
        <v>37</v>
      </c>
      <c r="B18" s="16">
        <v>0</v>
      </c>
      <c r="C18" s="16">
        <v>0</v>
      </c>
      <c r="D18" s="41"/>
      <c r="E18" s="41"/>
      <c r="F18" s="41"/>
      <c r="G18" s="41"/>
      <c r="H18" s="41"/>
      <c r="I18" s="41"/>
      <c r="J18" s="48"/>
      <c r="K18" s="1">
        <f t="shared" si="0"/>
        <v>0</v>
      </c>
      <c r="L18" s="27">
        <f>SUM((B2*B18)+(C2*C18)+(D2*D18)+(E2*E18)+(F2*F18)+(G2*G18)+(H2*H18)+(I2*I18)+(J2*J18))</f>
        <v>0</v>
      </c>
    </row>
    <row r="19" spans="1:12">
      <c r="A19" s="31" t="s">
        <v>38</v>
      </c>
      <c r="B19" s="16">
        <v>4</v>
      </c>
      <c r="C19" s="16">
        <v>26.64</v>
      </c>
      <c r="D19" s="41"/>
      <c r="E19" s="41"/>
      <c r="F19" s="41"/>
      <c r="G19" s="41"/>
      <c r="H19" s="41"/>
      <c r="I19" s="41"/>
      <c r="J19" s="48"/>
      <c r="K19" s="1">
        <f t="shared" si="0"/>
        <v>30.64</v>
      </c>
      <c r="L19" s="27">
        <f>SUM((B2*B19)+(C2*C19)+(D2*D19)+(E2*E19)+(F2*F19)+(G2*G19)+(H2*H19)+(I2*I19)+(J2*J19))</f>
        <v>33.023199999999996</v>
      </c>
    </row>
    <row r="20" spans="1:12" ht="15">
      <c r="A20" s="29" t="s">
        <v>55</v>
      </c>
      <c r="B20" s="5"/>
      <c r="C20" s="5"/>
      <c r="D20" s="42" t="s">
        <v>1</v>
      </c>
      <c r="E20" s="42"/>
      <c r="F20" s="43" t="s">
        <v>2</v>
      </c>
      <c r="G20" s="43"/>
      <c r="H20" s="44"/>
      <c r="I20" s="44"/>
      <c r="J20" s="50" t="s">
        <v>5</v>
      </c>
      <c r="K20" s="39">
        <f>SUM(K21:K22)</f>
        <v>629.6400000000001</v>
      </c>
      <c r="L20" s="52">
        <f>SUM(L21:L22)</f>
        <v>671.89319999999998</v>
      </c>
    </row>
    <row r="21" spans="1:12">
      <c r="A21" s="30" t="s">
        <v>39</v>
      </c>
      <c r="B21" s="18">
        <v>49</v>
      </c>
      <c r="C21" s="19">
        <v>262.64000000000004</v>
      </c>
      <c r="D21" s="41"/>
      <c r="E21" s="41"/>
      <c r="F21" s="41"/>
      <c r="G21" s="41"/>
      <c r="H21" s="41"/>
      <c r="I21" s="41"/>
      <c r="J21" s="48"/>
      <c r="K21" s="1">
        <f t="shared" si="0"/>
        <v>311.64000000000004</v>
      </c>
      <c r="L21" s="27">
        <f>SUM((B2*B21)+(C2*C21)+(D2*D21)+(E2*E21)+(F2*F21)+(G2*G21)+(H2*H21)+(I2*I21)+(J2*J21))</f>
        <v>332.5532</v>
      </c>
    </row>
    <row r="22" spans="1:12">
      <c r="A22" s="30" t="s">
        <v>40</v>
      </c>
      <c r="B22" s="16">
        <v>50</v>
      </c>
      <c r="C22" s="16">
        <v>268</v>
      </c>
      <c r="D22" s="41"/>
      <c r="E22" s="41"/>
      <c r="F22" s="41"/>
      <c r="G22" s="41"/>
      <c r="H22" s="41"/>
      <c r="I22" s="41"/>
      <c r="J22" s="48"/>
      <c r="K22" s="1">
        <f t="shared" si="0"/>
        <v>318</v>
      </c>
      <c r="L22" s="27">
        <f>SUM((B2*B22)+(C2*C22)+(D2*D22)+(E2*E22)+(F2*F22)+(G2*G22)+(H2*H22)+(I2*I22)+(J2*J22))</f>
        <v>339.34</v>
      </c>
    </row>
    <row r="23" spans="1:12" ht="15">
      <c r="A23" s="29" t="s">
        <v>56</v>
      </c>
      <c r="B23" s="5">
        <v>500</v>
      </c>
      <c r="C23" s="5">
        <v>30</v>
      </c>
      <c r="D23" s="40"/>
      <c r="E23" s="40"/>
      <c r="F23" s="40"/>
      <c r="G23" s="40"/>
      <c r="H23" s="40"/>
      <c r="I23" s="40"/>
      <c r="J23" s="49"/>
      <c r="K23" s="39">
        <f>SUM(K25:K26)</f>
        <v>1065</v>
      </c>
      <c r="L23" s="73">
        <f>SUM((B2*B23)+(C2*C23)+(D2*D23)+(E2*E23)+(F2*F23)+(G2*G23)+(H2*H23)+(I2*I23)+(J2*J23))</f>
        <v>398.9</v>
      </c>
    </row>
    <row r="24" spans="1:12">
      <c r="A24" s="53" t="s">
        <v>41</v>
      </c>
      <c r="B24" s="16">
        <v>0</v>
      </c>
      <c r="C24" s="16">
        <v>0</v>
      </c>
      <c r="D24" s="45"/>
      <c r="E24" s="45"/>
      <c r="F24" s="45"/>
      <c r="G24" s="45"/>
      <c r="H24" s="45"/>
      <c r="I24" s="45"/>
      <c r="J24" s="51"/>
      <c r="K24" s="1">
        <f t="shared" ref="K24" si="2">SUM(B24:J24)</f>
        <v>0</v>
      </c>
      <c r="L24" s="28">
        <f>SUM((B2*B24)+(C2*C24)+(D2*D24)+(E2*E24)+(F2*F24)+(G2*G24)+(H2*H24)+(I2*I24)+(J2*J24))</f>
        <v>0</v>
      </c>
    </row>
    <row r="25" spans="1:12">
      <c r="A25" s="30" t="s">
        <v>42</v>
      </c>
      <c r="B25" s="16">
        <v>0</v>
      </c>
      <c r="C25" s="16">
        <v>0</v>
      </c>
      <c r="D25" s="45"/>
      <c r="E25" s="45"/>
      <c r="F25" s="45"/>
      <c r="G25" s="45"/>
      <c r="H25" s="45"/>
      <c r="I25" s="45"/>
      <c r="J25" s="51"/>
      <c r="K25" s="1">
        <f t="shared" si="0"/>
        <v>0</v>
      </c>
      <c r="L25" s="28">
        <f>SUM((B2*B25)+(C2*C25)+(D2*D25)+(E2*E25)+(F2*F25)+(G2*G25)+(H2*H25)+(I2*I25)+(J2*J25))</f>
        <v>0</v>
      </c>
    </row>
    <row r="26" spans="1:12">
      <c r="A26" s="30" t="s">
        <v>43</v>
      </c>
      <c r="B26" s="16">
        <v>500</v>
      </c>
      <c r="C26" s="16">
        <v>565</v>
      </c>
      <c r="D26" s="41"/>
      <c r="E26" s="41"/>
      <c r="F26" s="41"/>
      <c r="G26" s="41"/>
      <c r="H26" s="41"/>
      <c r="I26" s="41"/>
      <c r="J26" s="48"/>
      <c r="K26" s="10">
        <f t="shared" si="0"/>
        <v>1065</v>
      </c>
      <c r="L26" s="27">
        <f>SUM((B2*B26)+(C2*C26)+(D2*D26)+(E2*E26)+(F2*F26)+(G2*G26)+(H2*H26)+(I2*I26)+(J2*J26))</f>
        <v>1003.4499999999999</v>
      </c>
    </row>
    <row r="27" spans="1:12" ht="15">
      <c r="A27" s="29" t="s">
        <v>57</v>
      </c>
      <c r="B27" s="5">
        <v>1161</v>
      </c>
      <c r="C27" s="5"/>
      <c r="D27" s="68"/>
      <c r="E27" s="68"/>
      <c r="F27" s="68"/>
      <c r="G27" s="68"/>
      <c r="H27" s="68"/>
      <c r="I27" s="68"/>
      <c r="J27" s="49"/>
      <c r="K27" s="39">
        <f>SUM(K28:K37)</f>
        <v>2322.9900000000002</v>
      </c>
      <c r="L27" s="52">
        <f>SUM(L28:L37)</f>
        <v>2160.5787</v>
      </c>
    </row>
    <row r="28" spans="1:12" ht="15">
      <c r="A28" s="23" t="s">
        <v>44</v>
      </c>
      <c r="B28" s="16">
        <v>0</v>
      </c>
      <c r="C28" s="16">
        <v>0</v>
      </c>
      <c r="D28" s="45"/>
      <c r="E28" s="45"/>
      <c r="F28" s="45"/>
      <c r="G28" s="45"/>
      <c r="H28" s="45"/>
      <c r="I28" s="45"/>
      <c r="J28" s="70"/>
      <c r="K28" s="72">
        <f t="shared" ref="K28:K37" si="3">SUM(B28:J28)</f>
        <v>0</v>
      </c>
      <c r="L28" s="27">
        <f>SUM((B2*B28)+(C2*C28)+(D2*D28)+(E2*E28)+(F2*F28)+(G2*G28)+(H2*H28)+(I2*I28)+(J2*J28))</f>
        <v>0</v>
      </c>
    </row>
    <row r="29" spans="1:12" ht="15">
      <c r="A29" s="22" t="s">
        <v>45</v>
      </c>
      <c r="B29" s="16">
        <v>100</v>
      </c>
      <c r="C29" s="16">
        <v>305.5</v>
      </c>
      <c r="D29" s="45"/>
      <c r="E29" s="45"/>
      <c r="F29" s="45"/>
      <c r="G29" s="45"/>
      <c r="H29" s="45"/>
      <c r="I29" s="45"/>
      <c r="J29" s="70"/>
      <c r="K29" s="72">
        <f t="shared" si="3"/>
        <v>405.5</v>
      </c>
      <c r="L29" s="27">
        <f>SUM((B2*B29)+(C2*C29)+(D2*D29)+(E2*E29)+(F2*F29)+(G2*G29)+(H2*H29)+(I2*I29)+(J2*J29))</f>
        <v>418.21499999999997</v>
      </c>
    </row>
    <row r="30" spans="1:12" ht="15">
      <c r="A30" s="22" t="s">
        <v>46</v>
      </c>
      <c r="B30" s="16">
        <v>1050</v>
      </c>
      <c r="C30" s="16">
        <v>796.5</v>
      </c>
      <c r="D30" s="45"/>
      <c r="E30" s="45"/>
      <c r="F30" s="45"/>
      <c r="G30" s="45"/>
      <c r="H30" s="45"/>
      <c r="I30" s="45"/>
      <c r="J30" s="70"/>
      <c r="K30" s="72">
        <f t="shared" si="3"/>
        <v>1846.5</v>
      </c>
      <c r="L30" s="27">
        <f>SUM((B2*B30)+(C2*C30)+(D2*D30)+(E2*E30)+(F2*F30)+(G2*G30)+(H2*H30)+(I2*I30)+(J2*J30))</f>
        <v>1666.5450000000001</v>
      </c>
    </row>
    <row r="31" spans="1:12" ht="15">
      <c r="A31" s="22" t="s">
        <v>47</v>
      </c>
      <c r="B31" s="16">
        <v>5</v>
      </c>
      <c r="C31" s="16">
        <v>27.16</v>
      </c>
      <c r="D31" s="45"/>
      <c r="E31" s="45"/>
      <c r="F31" s="45"/>
      <c r="G31" s="45"/>
      <c r="H31" s="45"/>
      <c r="I31" s="45"/>
      <c r="J31" s="70"/>
      <c r="K31" s="72">
        <f t="shared" si="3"/>
        <v>32.159999999999997</v>
      </c>
      <c r="L31" s="27">
        <f>SUM((B2*B31)+(C2*C31)+(D2*D31)+(E2*E31)+(F2*F31)+(G2*G31)+(H2*H31)+(I2*I31)+(J2*J31))</f>
        <v>34.340799999999994</v>
      </c>
    </row>
    <row r="32" spans="1:12" ht="15">
      <c r="A32" s="22" t="s">
        <v>48</v>
      </c>
      <c r="B32" s="16">
        <v>0</v>
      </c>
      <c r="C32" s="16">
        <v>0</v>
      </c>
      <c r="D32" s="45"/>
      <c r="E32" s="45"/>
      <c r="F32" s="45"/>
      <c r="G32" s="45"/>
      <c r="H32" s="45"/>
      <c r="I32" s="45"/>
      <c r="J32" s="70"/>
      <c r="K32" s="72">
        <f t="shared" si="3"/>
        <v>0</v>
      </c>
      <c r="L32" s="27">
        <f>SUM((B2*B32)+(C2*C32)+(D2*D32)+(E2*E32)+(F2*F32)+(G2*G32)+(H2*H32)+(I2*I32)+(J2*J32))</f>
        <v>0</v>
      </c>
    </row>
    <row r="33" spans="1:12" ht="15">
      <c r="A33" s="22" t="s">
        <v>49</v>
      </c>
      <c r="B33" s="16">
        <v>2</v>
      </c>
      <c r="C33" s="16">
        <v>25.36</v>
      </c>
      <c r="D33" s="45"/>
      <c r="E33" s="45"/>
      <c r="F33" s="45"/>
      <c r="G33" s="45"/>
      <c r="H33" s="45"/>
      <c r="I33" s="45"/>
      <c r="J33" s="70"/>
      <c r="K33" s="72">
        <f t="shared" si="3"/>
        <v>27.36</v>
      </c>
      <c r="L33" s="27">
        <f>SUM((B2*B33)+(C2*C33)+(D2*D33)+(E2*E33)+(F2*F33)+(G2*G33)+(H2*H33)+(I2*I33)+(J2*J33))</f>
        <v>30.116799999999998</v>
      </c>
    </row>
    <row r="34" spans="1:12" ht="15">
      <c r="A34" s="22" t="s">
        <v>50</v>
      </c>
      <c r="B34" s="16">
        <v>3</v>
      </c>
      <c r="C34" s="16">
        <v>6.92</v>
      </c>
      <c r="D34" s="45"/>
      <c r="E34" s="45"/>
      <c r="F34" s="45"/>
      <c r="G34" s="45"/>
      <c r="H34" s="45"/>
      <c r="I34" s="45"/>
      <c r="J34" s="70"/>
      <c r="K34" s="72">
        <f t="shared" si="3"/>
        <v>9.92</v>
      </c>
      <c r="L34" s="27">
        <f>SUM((B2*B34)+(C2*C34)+(D2*D34)+(E2*E34)+(F2*F34)+(G2*G34)+(H2*H34)+(I2*I34)+(J2*J34))</f>
        <v>10.009599999999999</v>
      </c>
    </row>
    <row r="35" spans="1:12" ht="15">
      <c r="A35" s="22" t="s">
        <v>51</v>
      </c>
      <c r="B35" s="16">
        <v>1</v>
      </c>
      <c r="C35" s="16">
        <v>0.55000000000000004</v>
      </c>
      <c r="D35" s="45"/>
      <c r="E35" s="45"/>
      <c r="F35" s="45"/>
      <c r="G35" s="45"/>
      <c r="H35" s="45"/>
      <c r="I35" s="45"/>
      <c r="J35" s="70"/>
      <c r="K35" s="72">
        <f t="shared" si="3"/>
        <v>1.55</v>
      </c>
      <c r="L35" s="27">
        <f>SUM((B2*B35)+(C2*C35)+(D2*D35)+(E2*E35)+(F2*F35)+(G2*G35)+(H2*H35)+(I2*I35)+(J2*J35))</f>
        <v>1.3514999999999999</v>
      </c>
    </row>
    <row r="36" spans="1:12" ht="15">
      <c r="A36" s="22" t="s">
        <v>52</v>
      </c>
      <c r="B36" s="16">
        <v>0</v>
      </c>
      <c r="C36" s="16">
        <v>0</v>
      </c>
      <c r="D36" s="45"/>
      <c r="E36" s="45"/>
      <c r="F36" s="45"/>
      <c r="G36" s="45"/>
      <c r="H36" s="45"/>
      <c r="I36" s="45"/>
      <c r="J36" s="70"/>
      <c r="K36" s="72">
        <f t="shared" si="3"/>
        <v>0</v>
      </c>
      <c r="L36" s="27">
        <f>SUM((B2*B36)+(C2*C36)+(D2*D36)+(E2*E36)+(F2*F36)+(G2*G36)+(H2*H36)+(I2*I36)+(J2*J36))</f>
        <v>0</v>
      </c>
    </row>
    <row r="37" spans="1:12" ht="15">
      <c r="A37" s="24" t="s">
        <v>53</v>
      </c>
      <c r="B37" s="16">
        <v>0</v>
      </c>
      <c r="C37" s="16">
        <v>0</v>
      </c>
      <c r="D37" s="69"/>
      <c r="E37" s="69"/>
      <c r="F37" s="69"/>
      <c r="G37" s="69"/>
      <c r="H37" s="69"/>
      <c r="I37" s="69"/>
      <c r="J37" s="71"/>
      <c r="K37" s="72">
        <f t="shared" si="3"/>
        <v>0</v>
      </c>
      <c r="L37" s="27">
        <f>SUM((B2*B37)+(C2*C37)+(D2*D37)+(E2*E37)+(F2*F37)+(G2*G37)+(H2*H37)+(I2*I37)+(J2*J37))</f>
        <v>0</v>
      </c>
    </row>
    <row r="38" spans="1:12" ht="15">
      <c r="A38" s="4" t="s">
        <v>6</v>
      </c>
      <c r="B38" s="33">
        <f t="shared" ref="B38:J38" si="4">SUM(B4:B36)</f>
        <v>5979</v>
      </c>
      <c r="C38" s="33">
        <f t="shared" si="4"/>
        <v>5388.23</v>
      </c>
      <c r="D38" s="33">
        <f t="shared" si="4"/>
        <v>0</v>
      </c>
      <c r="E38" s="33">
        <f t="shared" si="4"/>
        <v>0</v>
      </c>
      <c r="F38" s="33">
        <f t="shared" si="4"/>
        <v>0</v>
      </c>
      <c r="G38" s="33">
        <f t="shared" si="4"/>
        <v>0</v>
      </c>
      <c r="H38" s="33">
        <f t="shared" si="4"/>
        <v>0</v>
      </c>
      <c r="I38" s="33">
        <f t="shared" si="4"/>
        <v>0</v>
      </c>
      <c r="J38" s="33">
        <f t="shared" si="4"/>
        <v>0</v>
      </c>
      <c r="K38" s="90">
        <f>SUM(K4+K5+K6+K8+K9+K14+K11+K12+K13+K16+K17+K18+K19+K20+K24+K25+K26+K28+K29+K30+K31+K32+K33+K34+K35+K36)</f>
        <v>7451.74</v>
      </c>
      <c r="L38" s="38">
        <f>SUM((B38*B2)+(C38*C2)+(D38*D2)+(E38*E2)+(F38*F2)+(G38*G2)+(H38*H2)+(I38*I2)+(J38*J2))</f>
        <v>10453.369899999998</v>
      </c>
    </row>
  </sheetData>
  <dataConsolidate/>
  <mergeCells count="3">
    <mergeCell ref="B1:C1"/>
    <mergeCell ref="D1:E1"/>
    <mergeCell ref="F1:G1"/>
  </mergeCell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T39"/>
  <sheetViews>
    <sheetView zoomScale="55" zoomScaleNormal="55" workbookViewId="0">
      <pane xSplit="1" topLeftCell="AD1" activePane="topRight" state="frozen"/>
      <selection activeCell="A2" sqref="A2"/>
      <selection pane="topRight" activeCell="A4" sqref="A4:A38"/>
    </sheetView>
  </sheetViews>
  <sheetFormatPr baseColWidth="10" defaultRowHeight="15"/>
  <cols>
    <col min="1" max="1" width="41.140625" bestFit="1" customWidth="1"/>
    <col min="31" max="31" width="13.42578125" bestFit="1" customWidth="1"/>
    <col min="44" max="44" width="23.7109375" bestFit="1" customWidth="1"/>
    <col min="45" max="45" width="17.5703125" bestFit="1" customWidth="1"/>
    <col min="46" max="46" width="25.85546875" bestFit="1" customWidth="1"/>
  </cols>
  <sheetData>
    <row r="1" spans="1:46" ht="16.5">
      <c r="A1" s="6" t="s">
        <v>12</v>
      </c>
      <c r="B1" s="86" t="s">
        <v>0</v>
      </c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87"/>
      <c r="AB1" s="87"/>
      <c r="AC1" s="87"/>
      <c r="AD1" s="87"/>
      <c r="AE1" s="87"/>
      <c r="AF1" s="87"/>
      <c r="AG1" s="87"/>
      <c r="AH1" s="87"/>
      <c r="AI1" s="87"/>
      <c r="AJ1" s="87"/>
      <c r="AK1" s="87"/>
      <c r="AL1" s="87"/>
      <c r="AM1" s="87"/>
      <c r="AN1" s="87"/>
      <c r="AO1" s="87"/>
      <c r="AP1" s="87"/>
      <c r="AQ1" s="87"/>
      <c r="AR1" s="8"/>
    </row>
    <row r="2" spans="1:46">
      <c r="A2" s="3" t="s">
        <v>7</v>
      </c>
      <c r="B2" s="88">
        <v>43433</v>
      </c>
      <c r="C2" s="89"/>
      <c r="D2" s="84">
        <v>4</v>
      </c>
      <c r="E2" s="85"/>
      <c r="F2" s="84">
        <v>5</v>
      </c>
      <c r="G2" s="85"/>
      <c r="H2" s="84">
        <v>6</v>
      </c>
      <c r="I2" s="85"/>
      <c r="J2" s="84">
        <v>7</v>
      </c>
      <c r="K2" s="85"/>
      <c r="L2" s="84">
        <v>10</v>
      </c>
      <c r="M2" s="85"/>
      <c r="N2" s="84">
        <v>11</v>
      </c>
      <c r="O2" s="85"/>
      <c r="P2" s="84">
        <v>12</v>
      </c>
      <c r="Q2" s="85"/>
      <c r="R2" s="84">
        <v>13</v>
      </c>
      <c r="S2" s="85"/>
      <c r="T2" s="84">
        <v>14</v>
      </c>
      <c r="U2" s="85"/>
      <c r="V2" s="84">
        <v>17</v>
      </c>
      <c r="W2" s="85"/>
      <c r="X2" s="84">
        <v>18</v>
      </c>
      <c r="Y2" s="85"/>
      <c r="Z2" s="84">
        <v>19</v>
      </c>
      <c r="AA2" s="85"/>
      <c r="AB2" s="84">
        <v>20</v>
      </c>
      <c r="AC2" s="85"/>
      <c r="AD2" s="84">
        <v>21</v>
      </c>
      <c r="AE2" s="85"/>
      <c r="AF2" s="84">
        <v>24</v>
      </c>
      <c r="AG2" s="85"/>
      <c r="AH2" s="84">
        <v>25</v>
      </c>
      <c r="AI2" s="85"/>
      <c r="AJ2" s="84">
        <v>26</v>
      </c>
      <c r="AK2" s="85"/>
      <c r="AL2" s="84">
        <v>27</v>
      </c>
      <c r="AM2" s="85"/>
      <c r="AN2" s="84">
        <v>28</v>
      </c>
      <c r="AO2" s="85"/>
      <c r="AP2" s="84">
        <v>31</v>
      </c>
      <c r="AQ2" s="85"/>
      <c r="AR2" s="13" t="s">
        <v>9</v>
      </c>
      <c r="AS2" s="15" t="s">
        <v>8</v>
      </c>
      <c r="AT2" s="15" t="s">
        <v>23</v>
      </c>
    </row>
    <row r="3" spans="1:46">
      <c r="A3" s="34" t="s">
        <v>4</v>
      </c>
      <c r="B3" s="9" t="s">
        <v>11</v>
      </c>
      <c r="C3" s="7" t="s">
        <v>10</v>
      </c>
      <c r="D3" s="9" t="s">
        <v>11</v>
      </c>
      <c r="E3" s="7" t="s">
        <v>10</v>
      </c>
      <c r="F3" s="9" t="s">
        <v>11</v>
      </c>
      <c r="G3" s="7" t="s">
        <v>10</v>
      </c>
      <c r="H3" s="9" t="s">
        <v>11</v>
      </c>
      <c r="I3" s="7" t="s">
        <v>10</v>
      </c>
      <c r="J3" s="9" t="s">
        <v>11</v>
      </c>
      <c r="K3" s="7" t="s">
        <v>10</v>
      </c>
      <c r="L3" s="9" t="s">
        <v>11</v>
      </c>
      <c r="M3" s="7" t="s">
        <v>10</v>
      </c>
      <c r="N3" s="9" t="s">
        <v>11</v>
      </c>
      <c r="O3" s="7" t="s">
        <v>10</v>
      </c>
      <c r="P3" s="9" t="s">
        <v>11</v>
      </c>
      <c r="Q3" s="7" t="s">
        <v>10</v>
      </c>
      <c r="R3" s="9" t="s">
        <v>11</v>
      </c>
      <c r="S3" s="7" t="s">
        <v>10</v>
      </c>
      <c r="T3" s="9" t="s">
        <v>11</v>
      </c>
      <c r="U3" s="7" t="s">
        <v>10</v>
      </c>
      <c r="V3" s="9" t="s">
        <v>11</v>
      </c>
      <c r="W3" s="7" t="s">
        <v>10</v>
      </c>
      <c r="X3" s="9" t="s">
        <v>11</v>
      </c>
      <c r="Y3" s="7" t="s">
        <v>10</v>
      </c>
      <c r="Z3" s="9" t="s">
        <v>11</v>
      </c>
      <c r="AA3" s="7" t="s">
        <v>10</v>
      </c>
      <c r="AB3" s="9" t="s">
        <v>11</v>
      </c>
      <c r="AC3" s="7" t="s">
        <v>10</v>
      </c>
      <c r="AD3" s="9" t="s">
        <v>11</v>
      </c>
      <c r="AE3" s="7" t="s">
        <v>10</v>
      </c>
      <c r="AF3" s="9" t="s">
        <v>11</v>
      </c>
      <c r="AG3" s="7" t="s">
        <v>10</v>
      </c>
      <c r="AH3" s="9" t="s">
        <v>11</v>
      </c>
      <c r="AI3" s="7" t="s">
        <v>10</v>
      </c>
      <c r="AJ3" s="9" t="s">
        <v>11</v>
      </c>
      <c r="AK3" s="7" t="s">
        <v>10</v>
      </c>
      <c r="AL3" s="9" t="s">
        <v>11</v>
      </c>
      <c r="AM3" s="7" t="s">
        <v>10</v>
      </c>
      <c r="AN3" s="9" t="s">
        <v>11</v>
      </c>
      <c r="AO3" s="7" t="s">
        <v>10</v>
      </c>
      <c r="AP3" s="9" t="s">
        <v>11</v>
      </c>
      <c r="AQ3" s="7" t="s">
        <v>10</v>
      </c>
      <c r="AR3" s="9" t="s">
        <v>11</v>
      </c>
      <c r="AS3" s="7" t="s">
        <v>10</v>
      </c>
      <c r="AT3" s="20"/>
    </row>
    <row r="4" spans="1:46">
      <c r="A4" s="29" t="s">
        <v>61</v>
      </c>
      <c r="B4" s="5">
        <v>84</v>
      </c>
      <c r="C4" s="5">
        <v>1125.6200000000001</v>
      </c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11">
        <f>SUM(AS5:AS7)</f>
        <v>1125.6200000000001</v>
      </c>
      <c r="AT4" s="5">
        <f>SUM(AR5:AR7)</f>
        <v>84</v>
      </c>
    </row>
    <row r="5" spans="1:46" ht="16.5">
      <c r="A5" s="30" t="s">
        <v>26</v>
      </c>
      <c r="B5" s="16">
        <v>79</v>
      </c>
      <c r="C5" s="17">
        <v>1121.97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0">
        <f t="shared" ref="AR5:AS7" si="0">B5+D5+F5+H5+J5++L5+N5+P5+R5+T5+V5+X5+Z5+AB5+AD5+AF5+AH5+AJ5+AL5+AN5+AP5</f>
        <v>79</v>
      </c>
      <c r="AS5" s="12">
        <f t="shared" si="0"/>
        <v>1121.97</v>
      </c>
      <c r="AT5" s="12"/>
    </row>
    <row r="6" spans="1:46" ht="16.5">
      <c r="A6" s="30" t="s">
        <v>27</v>
      </c>
      <c r="B6" s="16">
        <v>5</v>
      </c>
      <c r="C6" s="16">
        <v>3.65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0">
        <f t="shared" si="0"/>
        <v>5</v>
      </c>
      <c r="AS6" s="12">
        <f t="shared" si="0"/>
        <v>3.65</v>
      </c>
      <c r="AT6" s="12"/>
    </row>
    <row r="7" spans="1:46" ht="16.5">
      <c r="A7" s="30" t="s">
        <v>28</v>
      </c>
      <c r="B7" s="16">
        <v>0</v>
      </c>
      <c r="C7" s="16">
        <v>0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0">
        <f t="shared" si="0"/>
        <v>0</v>
      </c>
      <c r="AS7" s="12">
        <f t="shared" si="0"/>
        <v>0</v>
      </c>
      <c r="AT7" s="12"/>
    </row>
    <row r="8" spans="1:46">
      <c r="A8" s="29" t="s">
        <v>60</v>
      </c>
      <c r="B8" s="54">
        <v>52</v>
      </c>
      <c r="C8" s="54">
        <v>47.79</v>
      </c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11">
        <f>SUM(AS9:AS10)</f>
        <v>47.79</v>
      </c>
      <c r="AT8" s="5">
        <f>SUM(AR9:AR10)</f>
        <v>52</v>
      </c>
    </row>
    <row r="9" spans="1:46" ht="16.5">
      <c r="A9" s="30" t="s">
        <v>29</v>
      </c>
      <c r="B9" s="16">
        <v>50</v>
      </c>
      <c r="C9" s="16">
        <v>37.5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0">
        <f>B9+D9+F9+H9+J9++L9+N9+P9+R9+T9+V9+X9+Z9+AB9+AD9+AF9+AH9+AJ9+AL9+AN9+AP9</f>
        <v>50</v>
      </c>
      <c r="AS9" s="12">
        <f>C9+E9+G9+I9+K9++M9+O9+Q9+S9+U9+W9+Y9+AA9+AC9+AE9+AG9+AI9+AK9+AM9+AO9+AQ9</f>
        <v>37.5</v>
      </c>
      <c r="AT9" s="12"/>
    </row>
    <row r="10" spans="1:46" ht="16.5">
      <c r="A10" s="30" t="s">
        <v>30</v>
      </c>
      <c r="B10" s="16">
        <v>2</v>
      </c>
      <c r="C10" s="16">
        <v>10.29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0">
        <f>B10+D10+F10+H10+J10++L10+N10+P10+R10+T10+V10+X10+Z10+AB10+AD10+AF10+AH10+AJ10+AL10+AN10+AP10</f>
        <v>2</v>
      </c>
      <c r="AS10" s="12">
        <f>C10+E10+G10+I10+K10++M10+O10+Q10+S10+U10+W10+Y10+AA10+AC10+AE10+AG10+AI10+AK10+AM10+AO10+AQ10</f>
        <v>10.29</v>
      </c>
      <c r="AT10" s="12"/>
    </row>
    <row r="11" spans="1:46">
      <c r="A11" s="29" t="s">
        <v>59</v>
      </c>
      <c r="B11" s="54">
        <v>63</v>
      </c>
      <c r="C11" s="54">
        <v>290.88</v>
      </c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11">
        <f>SUM(AS12:AS15)</f>
        <v>290.88</v>
      </c>
      <c r="AT11" s="5">
        <f>SUM(AR12:AR15)</f>
        <v>63</v>
      </c>
    </row>
    <row r="12" spans="1:46" ht="16.5">
      <c r="A12" s="31" t="s">
        <v>31</v>
      </c>
      <c r="B12" s="16">
        <v>10</v>
      </c>
      <c r="C12" s="16">
        <v>7.4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0">
        <f t="shared" ref="AR12:AS15" si="1">B12+D12+F12+H12+J12++L12+N12+P12+R12+T12+V12+X12+Z12+AB12+AD12+AF12+AH12+AJ12+AL12+AN12+AP12</f>
        <v>10</v>
      </c>
      <c r="AS12" s="12">
        <f t="shared" si="1"/>
        <v>7.4</v>
      </c>
      <c r="AT12" s="12"/>
    </row>
    <row r="13" spans="1:46" ht="16.5">
      <c r="A13" s="31" t="s">
        <v>32</v>
      </c>
      <c r="B13" s="16">
        <v>1</v>
      </c>
      <c r="C13" s="16">
        <v>10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0">
        <f t="shared" si="1"/>
        <v>1</v>
      </c>
      <c r="AS13" s="12">
        <f t="shared" si="1"/>
        <v>10</v>
      </c>
      <c r="AT13" s="12"/>
    </row>
    <row r="14" spans="1:46" ht="16.5">
      <c r="A14" s="31" t="s">
        <v>33</v>
      </c>
      <c r="B14" s="16">
        <v>2</v>
      </c>
      <c r="C14" s="16">
        <v>5.4799999999999995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0">
        <f t="shared" si="1"/>
        <v>2</v>
      </c>
      <c r="AS14" s="12">
        <f t="shared" si="1"/>
        <v>5.4799999999999995</v>
      </c>
      <c r="AT14" s="12"/>
    </row>
    <row r="15" spans="1:46" ht="16.5">
      <c r="A15" s="31" t="s">
        <v>34</v>
      </c>
      <c r="B15" s="16">
        <v>50</v>
      </c>
      <c r="C15" s="16">
        <v>268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0">
        <f t="shared" si="1"/>
        <v>50</v>
      </c>
      <c r="AS15" s="12">
        <f t="shared" si="1"/>
        <v>268</v>
      </c>
      <c r="AT15" s="12"/>
    </row>
    <row r="16" spans="1:46">
      <c r="A16" s="29" t="s">
        <v>58</v>
      </c>
      <c r="B16" s="54">
        <v>1122</v>
      </c>
      <c r="C16" s="54">
        <v>648.81999999999994</v>
      </c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11">
        <f>SUM(AS17:AS20)</f>
        <v>648.81999999999994</v>
      </c>
      <c r="AT16" s="5">
        <f>SUM(AR17:AR20)</f>
        <v>1122</v>
      </c>
    </row>
    <row r="17" spans="1:46" ht="16.5">
      <c r="A17" s="31" t="s">
        <v>35</v>
      </c>
      <c r="B17" s="16">
        <v>1117</v>
      </c>
      <c r="C17" s="16">
        <v>617.25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0">
        <f>B17+D17+F17+H17+J17++L17+N17+P17+R17+T17+V17+X17+Z17+AB17+AD17+AF17+AH17+AJ17+AL17+AN17+AP17</f>
        <v>1117</v>
      </c>
      <c r="AS17" s="12">
        <f>C17+E17+G17+I17+K17++M17+O17+Q17+S17+U17+W17+Y17+AA17+AC17+AE17+AG17+AI17+AK17+AM17+AO17+AQ17</f>
        <v>617.25</v>
      </c>
      <c r="AT17" s="12"/>
    </row>
    <row r="18" spans="1:46" ht="16.5">
      <c r="A18" s="31" t="s">
        <v>36</v>
      </c>
      <c r="B18" s="16">
        <v>1</v>
      </c>
      <c r="C18" s="16">
        <v>4.93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0">
        <f t="shared" ref="AR18:AR38" si="2">B18+D18+F18+H18+J18++L18+N18+P18+R18+T18+V18+X18+Z18+AB18+AD18+AF18+AH18+AJ18+AL18+AN18+AP18</f>
        <v>1</v>
      </c>
      <c r="AS18" s="12">
        <f>C18+E18+G18+I18+K18++M18+O18+Q18+S18+U18+W18+Y18+AA18+AC18+AE18+AG18+AI18+AK18+AM18+AO18+AQ18</f>
        <v>4.93</v>
      </c>
      <c r="AT18" s="12"/>
    </row>
    <row r="19" spans="1:46" ht="16.5">
      <c r="A19" s="31" t="s">
        <v>37</v>
      </c>
      <c r="B19" s="16">
        <v>0</v>
      </c>
      <c r="C19" s="16">
        <v>0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0">
        <f t="shared" si="2"/>
        <v>0</v>
      </c>
      <c r="AS19" s="12">
        <f>C19+E19+G19+I19+K19++M19+O19+Q19+S19+U19+W19+Y19+AA19+AC19+AE19+AG19+AI19+AK19+AM19+AO19+AQ19</f>
        <v>0</v>
      </c>
      <c r="AT19" s="12"/>
    </row>
    <row r="20" spans="1:46" ht="16.5">
      <c r="A20" s="31" t="s">
        <v>38</v>
      </c>
      <c r="B20" s="16">
        <v>4</v>
      </c>
      <c r="C20" s="16">
        <v>26.64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0">
        <f t="shared" si="2"/>
        <v>4</v>
      </c>
      <c r="AS20" s="12">
        <f>C20+E20+G20+I20+K20++M20+O20+Q20+S20+U20+W20+Y20+AA20+AC20+AE20+AG20+AI20+AK20+AM20+AO20+AQ20</f>
        <v>26.64</v>
      </c>
      <c r="AT20" s="12"/>
    </row>
    <row r="21" spans="1:46">
      <c r="A21" s="29" t="s">
        <v>55</v>
      </c>
      <c r="B21" s="5">
        <v>99</v>
      </c>
      <c r="C21" s="5">
        <v>530.6400000000001</v>
      </c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11">
        <f>SUM(AS22:AS23)</f>
        <v>530.6400000000001</v>
      </c>
      <c r="AT21" s="5">
        <f>SUM(AR22:AR23)</f>
        <v>99</v>
      </c>
    </row>
    <row r="22" spans="1:46" ht="16.5">
      <c r="A22" s="30" t="s">
        <v>39</v>
      </c>
      <c r="B22" s="18">
        <v>49</v>
      </c>
      <c r="C22" s="19">
        <v>262.64000000000004</v>
      </c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6"/>
      <c r="Y22" s="80"/>
      <c r="Z22" s="81"/>
      <c r="AA22" s="82"/>
      <c r="AB22" s="83"/>
      <c r="AC22" s="57"/>
      <c r="AD22" s="57"/>
      <c r="AE22" s="58"/>
      <c r="AF22" s="58"/>
      <c r="AG22" s="58"/>
      <c r="AH22" s="58"/>
      <c r="AI22" s="58"/>
      <c r="AJ22" s="58"/>
      <c r="AK22" s="58"/>
      <c r="AL22" s="58"/>
      <c r="AM22" s="58"/>
      <c r="AN22" s="58"/>
      <c r="AO22" s="58"/>
      <c r="AP22" s="58"/>
      <c r="AQ22" s="58"/>
      <c r="AR22" s="10">
        <f t="shared" si="2"/>
        <v>49</v>
      </c>
      <c r="AS22" s="12">
        <f>C22+E22+G22+I22+K22++M22+O22+Q22+S22+U22+W22+Y22+AA22+AC22+AE22+AG22+AI22+AK22+AM22+AO22+AQ22</f>
        <v>262.64000000000004</v>
      </c>
      <c r="AT22" s="12"/>
    </row>
    <row r="23" spans="1:46" ht="16.5">
      <c r="A23" s="30" t="s">
        <v>40</v>
      </c>
      <c r="B23" s="16">
        <v>50</v>
      </c>
      <c r="C23" s="16">
        <v>268</v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0">
        <f t="shared" si="2"/>
        <v>50</v>
      </c>
      <c r="AS23" s="12">
        <f>C23+E23+G23+I23+K23++M23+O23+Q23+S23+U23+W23+Y23+AA23+AC23+AE23+AG23+AI23+AK23+AM23+AO23+AQ23</f>
        <v>268</v>
      </c>
      <c r="AT23" s="12"/>
    </row>
    <row r="24" spans="1:46">
      <c r="A24" s="29" t="s">
        <v>56</v>
      </c>
      <c r="B24" s="5">
        <v>500</v>
      </c>
      <c r="C24" s="5">
        <v>30</v>
      </c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11">
        <f>SUM(AS25:AS27)</f>
        <v>565</v>
      </c>
      <c r="AT24" s="5">
        <f>SUM(AR25:AR27)</f>
        <v>500</v>
      </c>
    </row>
    <row r="25" spans="1:46" ht="16.5">
      <c r="A25" s="53" t="s">
        <v>41</v>
      </c>
      <c r="B25" s="16">
        <v>0</v>
      </c>
      <c r="C25" s="16">
        <v>0</v>
      </c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>
        <f>(AR26+AR28)</f>
        <v>0</v>
      </c>
      <c r="AS25" s="12">
        <f>C25+E25+G25+I25+K25++M25+O25+Q25+S25+U25+W25+Y25+AA25+AC25+AE25+AG25+AI25+AK25+AM25+AO25+AQ25</f>
        <v>0</v>
      </c>
      <c r="AT25" s="12"/>
    </row>
    <row r="26" spans="1:46" ht="16.5">
      <c r="A26" s="30" t="s">
        <v>42</v>
      </c>
      <c r="B26" s="16">
        <v>0</v>
      </c>
      <c r="C26" s="16">
        <v>0</v>
      </c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0">
        <f t="shared" si="2"/>
        <v>0</v>
      </c>
      <c r="AS26" s="12">
        <f>C26+E26+G26+I26+K26++M26+O26+Q26+S26+U26+W26+Y26+AA26+AC26+AE26+AG26+AI26+AK26+AM26+AO26+AQ26</f>
        <v>0</v>
      </c>
      <c r="AT26" s="12"/>
    </row>
    <row r="27" spans="1:46" ht="16.5">
      <c r="A27" s="30" t="s">
        <v>43</v>
      </c>
      <c r="B27" s="16">
        <v>500</v>
      </c>
      <c r="C27" s="16">
        <v>565</v>
      </c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0">
        <f t="shared" si="2"/>
        <v>500</v>
      </c>
      <c r="AS27" s="12">
        <f>C27+E27+G27+I27+K27++M27+O27+Q27+S27+U27+W27+Y27+AA27+AC27+AE27+AG27+AI27+AK27+AM27+AO27+AQ27</f>
        <v>565</v>
      </c>
      <c r="AT27" s="12"/>
    </row>
    <row r="28" spans="1:46">
      <c r="A28" s="29" t="s">
        <v>57</v>
      </c>
      <c r="B28" s="5">
        <v>1161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11">
        <f>SUM(AS29:AS38)</f>
        <v>1161.99</v>
      </c>
      <c r="AT28" s="5">
        <f>SUM(AR29:AR38)</f>
        <v>1161</v>
      </c>
    </row>
    <row r="29" spans="1:46">
      <c r="A29" s="23" t="s">
        <v>44</v>
      </c>
      <c r="B29" s="16">
        <v>0</v>
      </c>
      <c r="C29" s="16">
        <v>0</v>
      </c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2">
        <f>C29+E29+G29+I29+K29++M29+O29+Q29+S29+U29+W29+Y29+AA29+AC29+AE29+AG29+AI29+AK29+AM29+AO29+AQ29</f>
        <v>0</v>
      </c>
      <c r="AT29" s="12"/>
    </row>
    <row r="30" spans="1:46">
      <c r="A30" s="22" t="s">
        <v>45</v>
      </c>
      <c r="B30" s="16">
        <v>100</v>
      </c>
      <c r="C30" s="16">
        <v>305.5</v>
      </c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0">
        <f t="shared" si="2"/>
        <v>100</v>
      </c>
      <c r="AS30" s="12">
        <f>C30+E30+G30+I30+K30++M30+O30+Q30+S30+U30+W30+Y30+AA30+AC30+AE30+AG30+AI30+AK30+AM30+AO30+AQ30</f>
        <v>305.5</v>
      </c>
      <c r="AT30" s="12"/>
    </row>
    <row r="31" spans="1:46">
      <c r="A31" s="22" t="s">
        <v>46</v>
      </c>
      <c r="B31" s="16">
        <v>1050</v>
      </c>
      <c r="C31" s="16">
        <v>796.5</v>
      </c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0">
        <f t="shared" si="2"/>
        <v>1050</v>
      </c>
      <c r="AS31" s="12">
        <f>C31+E31+G31+I31+K31++M31+O31+Q31+S31+U31+W31+Y31+AA31+AC31+AE31+AG31+AI31+AK31+AM31+AO31+AQ31</f>
        <v>796.5</v>
      </c>
      <c r="AT31" s="12"/>
    </row>
    <row r="32" spans="1:46">
      <c r="A32" s="22" t="s">
        <v>47</v>
      </c>
      <c r="B32" s="16">
        <v>5</v>
      </c>
      <c r="C32" s="16">
        <v>27.16</v>
      </c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0">
        <f t="shared" si="2"/>
        <v>5</v>
      </c>
      <c r="AS32" s="12">
        <f t="shared" ref="AS32:AS38" si="3">C32+E32+G32+I32+K32++M32+O32+Q32+S32+U32+W32+Y32+AA32+AC32+AE32+AG32+AI32+AK32+AM32+AO32+AQ32</f>
        <v>27.16</v>
      </c>
      <c r="AT32" s="12"/>
    </row>
    <row r="33" spans="1:46">
      <c r="A33" s="22" t="s">
        <v>48</v>
      </c>
      <c r="B33" s="16">
        <v>0</v>
      </c>
      <c r="C33" s="16">
        <v>0</v>
      </c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0">
        <f t="shared" si="2"/>
        <v>0</v>
      </c>
      <c r="AS33" s="12">
        <f t="shared" si="3"/>
        <v>0</v>
      </c>
      <c r="AT33" s="12"/>
    </row>
    <row r="34" spans="1:46">
      <c r="A34" s="22" t="s">
        <v>49</v>
      </c>
      <c r="B34" s="16">
        <v>2</v>
      </c>
      <c r="C34" s="16">
        <v>25.36</v>
      </c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0">
        <f t="shared" si="2"/>
        <v>2</v>
      </c>
      <c r="AS34" s="12">
        <f t="shared" si="3"/>
        <v>25.36</v>
      </c>
      <c r="AT34" s="12"/>
    </row>
    <row r="35" spans="1:46">
      <c r="A35" s="22" t="s">
        <v>50</v>
      </c>
      <c r="B35" s="16">
        <v>3</v>
      </c>
      <c r="C35" s="16">
        <v>6.92</v>
      </c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0">
        <f t="shared" si="2"/>
        <v>3</v>
      </c>
      <c r="AS35" s="12">
        <f t="shared" si="3"/>
        <v>6.92</v>
      </c>
      <c r="AT35" s="12"/>
    </row>
    <row r="36" spans="1:46">
      <c r="A36" s="22" t="s">
        <v>51</v>
      </c>
      <c r="B36" s="16">
        <v>1</v>
      </c>
      <c r="C36" s="16">
        <v>0.55000000000000004</v>
      </c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0">
        <f t="shared" si="2"/>
        <v>1</v>
      </c>
      <c r="AS36" s="12">
        <f t="shared" si="3"/>
        <v>0.55000000000000004</v>
      </c>
      <c r="AT36" s="12"/>
    </row>
    <row r="37" spans="1:46">
      <c r="A37" s="22" t="s">
        <v>52</v>
      </c>
      <c r="B37" s="16">
        <v>0</v>
      </c>
      <c r="C37" s="16">
        <v>0</v>
      </c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0">
        <f t="shared" si="2"/>
        <v>0</v>
      </c>
      <c r="AS37" s="12">
        <f t="shared" si="3"/>
        <v>0</v>
      </c>
      <c r="AT37" s="12"/>
    </row>
    <row r="38" spans="1:46">
      <c r="A38" s="24" t="s">
        <v>53</v>
      </c>
      <c r="B38" s="16">
        <v>0</v>
      </c>
      <c r="C38" s="16">
        <v>0</v>
      </c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0">
        <f t="shared" si="2"/>
        <v>0</v>
      </c>
      <c r="AS38" s="12">
        <f t="shared" si="3"/>
        <v>0</v>
      </c>
      <c r="AT38" s="12"/>
    </row>
    <row r="39" spans="1:46">
      <c r="A39" s="60" t="s">
        <v>8</v>
      </c>
      <c r="AR39" s="25"/>
      <c r="AS39" s="61">
        <f>SUM(AS4,AS8,AS11,AS16,AS21,AS24,AS29:AS38)</f>
        <v>4370.74</v>
      </c>
      <c r="AT39" s="25">
        <f>SUM(AT4,AT8,AT11,AT16,AT21,AT24,AT28)</f>
        <v>3081</v>
      </c>
    </row>
  </sheetData>
  <mergeCells count="24">
    <mergeCell ref="X2:Y2"/>
    <mergeCell ref="AN2:AO2"/>
    <mergeCell ref="AP2:AQ2"/>
    <mergeCell ref="AD2:AE2"/>
    <mergeCell ref="AF2:AG2"/>
    <mergeCell ref="AH2:AI2"/>
    <mergeCell ref="AJ2:AK2"/>
    <mergeCell ref="AL2:AM2"/>
    <mergeCell ref="Y22:Z22"/>
    <mergeCell ref="AA22:AB22"/>
    <mergeCell ref="Z2:AA2"/>
    <mergeCell ref="AB2:AC2"/>
    <mergeCell ref="B1:AQ1"/>
    <mergeCell ref="B2:C2"/>
    <mergeCell ref="D2:E2"/>
    <mergeCell ref="F2:G2"/>
    <mergeCell ref="H2:I2"/>
    <mergeCell ref="L2:M2"/>
    <mergeCell ref="J2:K2"/>
    <mergeCell ref="N2:O2"/>
    <mergeCell ref="P2:Q2"/>
    <mergeCell ref="R2:S2"/>
    <mergeCell ref="T2:U2"/>
    <mergeCell ref="V2:W2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Z40"/>
  <sheetViews>
    <sheetView tabSelected="1" zoomScale="55" zoomScaleNormal="55" workbookViewId="0">
      <pane xSplit="1" topLeftCell="B1" activePane="topRight" state="frozen"/>
      <selection pane="topRight" activeCell="A50" sqref="A50"/>
    </sheetView>
  </sheetViews>
  <sheetFormatPr baseColWidth="10" defaultRowHeight="15"/>
  <cols>
    <col min="1" max="1" width="56.85546875" bestFit="1" customWidth="1"/>
    <col min="24" max="24" width="23.7109375" bestFit="1" customWidth="1"/>
    <col min="25" max="25" width="15" customWidth="1"/>
    <col min="26" max="26" width="18" bestFit="1" customWidth="1"/>
  </cols>
  <sheetData>
    <row r="1" spans="1:26" ht="16.5">
      <c r="A1" s="6"/>
      <c r="B1" s="86" t="s">
        <v>0</v>
      </c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"/>
    </row>
    <row r="2" spans="1:26">
      <c r="A2" s="3" t="s">
        <v>25</v>
      </c>
      <c r="B2" s="84" t="s">
        <v>12</v>
      </c>
      <c r="C2" s="85"/>
      <c r="D2" s="84" t="s">
        <v>13</v>
      </c>
      <c r="E2" s="85"/>
      <c r="F2" s="84" t="s">
        <v>14</v>
      </c>
      <c r="G2" s="85"/>
      <c r="H2" s="84" t="s">
        <v>15</v>
      </c>
      <c r="I2" s="85"/>
      <c r="J2" s="84" t="s">
        <v>16</v>
      </c>
      <c r="K2" s="85"/>
      <c r="L2" s="84" t="s">
        <v>17</v>
      </c>
      <c r="M2" s="85"/>
      <c r="N2" s="84" t="s">
        <v>18</v>
      </c>
      <c r="O2" s="85"/>
      <c r="P2" s="84" t="s">
        <v>19</v>
      </c>
      <c r="Q2" s="85"/>
      <c r="R2" s="84" t="s">
        <v>20</v>
      </c>
      <c r="S2" s="85"/>
      <c r="T2" s="84" t="s">
        <v>21</v>
      </c>
      <c r="U2" s="85"/>
      <c r="V2" s="84" t="s">
        <v>22</v>
      </c>
      <c r="W2" s="85"/>
      <c r="X2" s="13" t="s">
        <v>9</v>
      </c>
      <c r="Y2" s="14" t="s">
        <v>8</v>
      </c>
      <c r="Z2" s="14" t="s">
        <v>24</v>
      </c>
    </row>
    <row r="3" spans="1:26">
      <c r="A3" s="34" t="s">
        <v>4</v>
      </c>
      <c r="B3" s="9" t="s">
        <v>11</v>
      </c>
      <c r="C3" s="7" t="s">
        <v>10</v>
      </c>
      <c r="D3" s="9" t="s">
        <v>11</v>
      </c>
      <c r="E3" s="7" t="s">
        <v>10</v>
      </c>
      <c r="F3" s="9" t="s">
        <v>11</v>
      </c>
      <c r="G3" s="7" t="s">
        <v>10</v>
      </c>
      <c r="H3" s="9" t="s">
        <v>11</v>
      </c>
      <c r="I3" s="7" t="s">
        <v>10</v>
      </c>
      <c r="J3" s="9" t="s">
        <v>11</v>
      </c>
      <c r="K3" s="7" t="s">
        <v>10</v>
      </c>
      <c r="L3" s="9" t="s">
        <v>11</v>
      </c>
      <c r="M3" s="7" t="s">
        <v>10</v>
      </c>
      <c r="N3" s="9" t="s">
        <v>11</v>
      </c>
      <c r="O3" s="7" t="s">
        <v>10</v>
      </c>
      <c r="P3" s="9" t="s">
        <v>11</v>
      </c>
      <c r="Q3" s="7" t="s">
        <v>10</v>
      </c>
      <c r="R3" s="9" t="s">
        <v>11</v>
      </c>
      <c r="S3" s="7" t="s">
        <v>10</v>
      </c>
      <c r="T3" s="9" t="s">
        <v>11</v>
      </c>
      <c r="U3" s="7" t="s">
        <v>10</v>
      </c>
      <c r="V3" s="9" t="s">
        <v>11</v>
      </c>
      <c r="W3" s="7" t="s">
        <v>10</v>
      </c>
      <c r="X3" s="9" t="s">
        <v>11</v>
      </c>
      <c r="Y3" s="7" t="s">
        <v>10</v>
      </c>
      <c r="Z3" s="20"/>
    </row>
    <row r="4" spans="1:26">
      <c r="A4" s="29" t="s">
        <v>61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11"/>
      <c r="Z4" s="65">
        <f>SUM(X5:X7)</f>
        <v>0</v>
      </c>
    </row>
    <row r="5" spans="1:26" ht="16.5">
      <c r="A5" s="30" t="s">
        <v>26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0">
        <f t="shared" ref="X5:Y7" si="0">B5+D5+F5+H5+J5++L5+N5+P5+R5+T5+V5</f>
        <v>0</v>
      </c>
      <c r="Y5" s="10">
        <f t="shared" si="0"/>
        <v>0</v>
      </c>
      <c r="Z5" s="10"/>
    </row>
    <row r="6" spans="1:26" ht="16.5">
      <c r="A6" s="30" t="s">
        <v>27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0">
        <f t="shared" si="0"/>
        <v>0</v>
      </c>
      <c r="Y6" s="10">
        <f t="shared" si="0"/>
        <v>0</v>
      </c>
      <c r="Z6" s="10"/>
    </row>
    <row r="7" spans="1:26" ht="16.5">
      <c r="A7" s="30" t="s">
        <v>28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0">
        <f t="shared" si="0"/>
        <v>0</v>
      </c>
      <c r="Y7" s="10">
        <f t="shared" si="0"/>
        <v>0</v>
      </c>
      <c r="Z7" s="10"/>
    </row>
    <row r="8" spans="1:26">
      <c r="A8" s="29" t="s">
        <v>60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11"/>
      <c r="Z8" s="65">
        <f>SUM(X9:X10)</f>
        <v>0</v>
      </c>
    </row>
    <row r="9" spans="1:26" ht="16.5">
      <c r="A9" s="30" t="s">
        <v>29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0">
        <f>B9+D9+F9+H9+J9++L9+N9+P9+R9+T9+V9</f>
        <v>0</v>
      </c>
      <c r="Y9" s="10">
        <f>C9+E9+G9+I9+K9++M9+O9+Q9+S9+U9+W9</f>
        <v>0</v>
      </c>
      <c r="Z9" s="10"/>
    </row>
    <row r="10" spans="1:26" ht="16.5">
      <c r="A10" s="30" t="s">
        <v>30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0">
        <f>B10+D10+F10+H10+J10++L10+N10+P10+R10+T10+V10</f>
        <v>0</v>
      </c>
      <c r="Y10" s="10">
        <f>C10+E10+G10+I10+K10++M10+O10+Q10+S10+U10+W10</f>
        <v>0</v>
      </c>
      <c r="Z10" s="10"/>
    </row>
    <row r="11" spans="1:26">
      <c r="A11" s="29" t="s">
        <v>59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11"/>
      <c r="Z11" s="65">
        <f>SUM(X12:X15)</f>
        <v>0</v>
      </c>
    </row>
    <row r="12" spans="1:26" ht="16.5">
      <c r="A12" s="31" t="s">
        <v>31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0">
        <f t="shared" ref="X12:Y15" si="1">B12+D12+F12+H12+J12++L12+N12+P12+R12+T12+V12</f>
        <v>0</v>
      </c>
      <c r="Y12" s="10">
        <f t="shared" si="1"/>
        <v>0</v>
      </c>
      <c r="Z12" s="10"/>
    </row>
    <row r="13" spans="1:26" ht="16.5">
      <c r="A13" s="31" t="s">
        <v>32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0">
        <f t="shared" si="1"/>
        <v>0</v>
      </c>
      <c r="Y13" s="10">
        <f t="shared" si="1"/>
        <v>0</v>
      </c>
      <c r="Z13" s="10"/>
    </row>
    <row r="14" spans="1:26" ht="16.5">
      <c r="A14" s="31" t="s">
        <v>33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0">
        <f t="shared" si="1"/>
        <v>0</v>
      </c>
      <c r="Y14" s="10">
        <f t="shared" si="1"/>
        <v>0</v>
      </c>
      <c r="Z14" s="10"/>
    </row>
    <row r="15" spans="1:26" ht="16.5">
      <c r="A15" s="31" t="s">
        <v>34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0">
        <f t="shared" si="1"/>
        <v>0</v>
      </c>
      <c r="Y15" s="10">
        <f t="shared" si="1"/>
        <v>0</v>
      </c>
      <c r="Z15" s="10"/>
    </row>
    <row r="16" spans="1:26">
      <c r="A16" s="29" t="s">
        <v>58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11"/>
      <c r="Z16" s="65">
        <f>SUM(X17:X20)</f>
        <v>0</v>
      </c>
    </row>
    <row r="17" spans="1:26" ht="16.5">
      <c r="A17" s="31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0">
        <f t="shared" ref="X17:Y21" si="2">B17+D17+F17+H17+J17++L17+N17+P17+R17+T17+V17</f>
        <v>0</v>
      </c>
      <c r="Y17" s="10">
        <f t="shared" si="2"/>
        <v>0</v>
      </c>
      <c r="Z17" s="10"/>
    </row>
    <row r="18" spans="1:26" ht="16.5">
      <c r="A18" s="31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0">
        <f t="shared" si="2"/>
        <v>0</v>
      </c>
      <c r="Y18" s="10">
        <f t="shared" si="2"/>
        <v>0</v>
      </c>
      <c r="Z18" s="10"/>
    </row>
    <row r="19" spans="1:26" ht="16.5">
      <c r="A19" s="31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0">
        <f t="shared" si="2"/>
        <v>0</v>
      </c>
      <c r="Y19" s="10">
        <f t="shared" si="2"/>
        <v>0</v>
      </c>
      <c r="Z19" s="10"/>
    </row>
    <row r="20" spans="1:26" ht="16.5">
      <c r="A20" s="31" t="s">
        <v>38</v>
      </c>
      <c r="B20" s="1"/>
      <c r="C20" s="1"/>
      <c r="D20" s="1"/>
      <c r="E20" s="1"/>
      <c r="F20" s="1"/>
      <c r="G20" s="1"/>
      <c r="H20" s="1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>
        <f t="shared" si="2"/>
        <v>0</v>
      </c>
      <c r="Y20" s="10">
        <f t="shared" si="2"/>
        <v>0</v>
      </c>
      <c r="Z20" s="10"/>
    </row>
    <row r="21" spans="1:26">
      <c r="A21" s="29" t="s">
        <v>55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>
        <f t="shared" si="2"/>
        <v>0</v>
      </c>
      <c r="Z21" s="65">
        <f>SUM(X22:X23)</f>
        <v>0</v>
      </c>
    </row>
    <row r="22" spans="1:26" ht="16.5">
      <c r="A22" s="30" t="s">
        <v>39</v>
      </c>
      <c r="B22" s="67"/>
      <c r="C22" s="55"/>
      <c r="D22" s="55"/>
      <c r="E22" s="55"/>
      <c r="F22" s="55"/>
      <c r="G22" s="55"/>
      <c r="H22" s="55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10">
        <f>B22+D22+F22+H22+J22++L22+N22+P22+R22+T22+V22</f>
        <v>0</v>
      </c>
      <c r="Y22" s="59"/>
      <c r="Z22" s="59"/>
    </row>
    <row r="23" spans="1:26" ht="16.5">
      <c r="A23" s="30" t="s">
        <v>40</v>
      </c>
      <c r="B23" s="1"/>
      <c r="C23" s="1"/>
      <c r="D23" s="1"/>
      <c r="E23" s="1"/>
      <c r="F23" s="1"/>
      <c r="G23" s="1"/>
      <c r="H23" s="1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>
        <f>B23+D23+F23+H23+J23++L23+N23+P23+R23+T23+V23</f>
        <v>0</v>
      </c>
      <c r="Y23" s="10">
        <f>C23+E23+G23+I23+K23++M23+O23+Q23+S23+U23+W23</f>
        <v>0</v>
      </c>
      <c r="Z23" s="10"/>
    </row>
    <row r="24" spans="1:26">
      <c r="A24" s="29" t="s">
        <v>56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>
        <f>C24+E24+G24+I24+K24++M24+O24+Q24+S24+U24+W24</f>
        <v>0</v>
      </c>
      <c r="Z24" s="65">
        <f>SUM(X25:X27)</f>
        <v>0</v>
      </c>
    </row>
    <row r="25" spans="1:26" ht="16.5">
      <c r="A25" s="53" t="s">
        <v>41</v>
      </c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>
        <f>B25+D25+F25+H25+J25++L25+N25+P25+R25+T25+V25</f>
        <v>0</v>
      </c>
      <c r="Y25" s="12"/>
      <c r="Z25" s="12"/>
    </row>
    <row r="26" spans="1:26" ht="16.5">
      <c r="A26" s="30" t="s">
        <v>42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>
        <f>B26+D26+F26+H26+J26++L26+N26+P26+R26+T26+V26</f>
        <v>0</v>
      </c>
      <c r="Y26" s="10">
        <f>C26+E26+G26+I26+K26++M26+O26+Q26+S26+U26+W26</f>
        <v>0</v>
      </c>
      <c r="Z26" s="10"/>
    </row>
    <row r="27" spans="1:26" ht="16.5">
      <c r="A27" s="30" t="s">
        <v>43</v>
      </c>
      <c r="B27" s="1"/>
      <c r="C27" s="1"/>
      <c r="D27" s="1"/>
      <c r="E27" s="1"/>
      <c r="F27" s="1"/>
      <c r="G27" s="1"/>
      <c r="H27" s="1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>
        <f>B27+D27+F27+H27+J27++L27+N27+P27+R27+T27+V27</f>
        <v>0</v>
      </c>
      <c r="Y27" s="10">
        <f>C27+E27+G27+I27+K27++M27+O27+Q27+S27+U27+W27</f>
        <v>0</v>
      </c>
      <c r="Z27" s="10"/>
    </row>
    <row r="28" spans="1:26">
      <c r="A28" s="29" t="s">
        <v>57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65">
        <f>SUM(X29:X38)</f>
        <v>0</v>
      </c>
    </row>
    <row r="29" spans="1:26">
      <c r="A29" s="23" t="s">
        <v>44</v>
      </c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>
        <f t="shared" ref="X29:Y31" si="3">B29+D29+F29+H29+J29++L29+N29+P29+R29+T29+V29</f>
        <v>0</v>
      </c>
      <c r="Y29" s="10">
        <f t="shared" si="3"/>
        <v>0</v>
      </c>
      <c r="Z29" s="12"/>
    </row>
    <row r="30" spans="1:26">
      <c r="A30" s="22" t="s">
        <v>45</v>
      </c>
      <c r="B30" s="10"/>
      <c r="C30" s="10"/>
      <c r="D30" s="10"/>
      <c r="E30" s="10"/>
      <c r="F30" s="10"/>
      <c r="G30" s="10"/>
      <c r="H30" s="10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0">
        <f t="shared" si="3"/>
        <v>0</v>
      </c>
      <c r="Y30" s="10">
        <f t="shared" si="3"/>
        <v>0</v>
      </c>
      <c r="Z30" s="10"/>
    </row>
    <row r="31" spans="1:26">
      <c r="A31" s="22" t="s">
        <v>46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0">
        <f t="shared" si="3"/>
        <v>0</v>
      </c>
      <c r="Y31" s="10">
        <f t="shared" si="3"/>
        <v>0</v>
      </c>
      <c r="Z31" s="10"/>
    </row>
    <row r="32" spans="1:26">
      <c r="A32" s="22" t="s">
        <v>47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0">
        <f t="shared" ref="X32:X38" si="4">B32+D32+F32+H32+J32++L32+N32+P32+R32+T32+V32</f>
        <v>0</v>
      </c>
      <c r="Y32" s="10">
        <f t="shared" ref="Y32:Y38" si="5">C32+E32+G32+I32+K32++M32+O32+Q32+S32+U32+W32</f>
        <v>0</v>
      </c>
      <c r="Z32" s="10"/>
    </row>
    <row r="33" spans="1:26">
      <c r="A33" s="22" t="s">
        <v>48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0">
        <f t="shared" si="4"/>
        <v>0</v>
      </c>
      <c r="Y33" s="10">
        <f t="shared" si="5"/>
        <v>0</v>
      </c>
      <c r="Z33" s="10"/>
    </row>
    <row r="34" spans="1:26">
      <c r="A34" s="22" t="s">
        <v>49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0">
        <f t="shared" si="4"/>
        <v>0</v>
      </c>
      <c r="Y34" s="10">
        <f t="shared" si="5"/>
        <v>0</v>
      </c>
      <c r="Z34" s="10"/>
    </row>
    <row r="35" spans="1:26">
      <c r="A35" s="22" t="s">
        <v>50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0">
        <f t="shared" si="4"/>
        <v>0</v>
      </c>
      <c r="Y35" s="10">
        <f t="shared" si="5"/>
        <v>0</v>
      </c>
      <c r="Z35" s="10"/>
    </row>
    <row r="36" spans="1:26">
      <c r="A36" s="22" t="s">
        <v>51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0">
        <f t="shared" si="4"/>
        <v>0</v>
      </c>
      <c r="Y36" s="10">
        <f t="shared" si="5"/>
        <v>0</v>
      </c>
      <c r="Z36" s="10"/>
    </row>
    <row r="37" spans="1:26">
      <c r="A37" s="22" t="s">
        <v>52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0">
        <f t="shared" si="4"/>
        <v>0</v>
      </c>
      <c r="Y37" s="10">
        <f t="shared" si="5"/>
        <v>0</v>
      </c>
      <c r="Z37" s="10"/>
    </row>
    <row r="38" spans="1:26">
      <c r="A38" s="24" t="s">
        <v>53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0">
        <f t="shared" si="4"/>
        <v>0</v>
      </c>
      <c r="Y38" s="10">
        <f t="shared" si="5"/>
        <v>0</v>
      </c>
      <c r="Z38" s="10"/>
    </row>
    <row r="39" spans="1:26">
      <c r="A39" s="62" t="s">
        <v>8</v>
      </c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63"/>
      <c r="Y39" s="66">
        <f>SUM(Y4:Y38)</f>
        <v>0</v>
      </c>
      <c r="Z39" s="63">
        <f>SUM(Z4:Z38)</f>
        <v>0</v>
      </c>
    </row>
    <row r="40" spans="1:26">
      <c r="Y40" s="25"/>
    </row>
  </sheetData>
  <mergeCells count="12">
    <mergeCell ref="T2:U2"/>
    <mergeCell ref="V2:W2"/>
    <mergeCell ref="B1:W1"/>
    <mergeCell ref="B2:C2"/>
    <mergeCell ref="D2:E2"/>
    <mergeCell ref="F2:G2"/>
    <mergeCell ref="H2:I2"/>
    <mergeCell ref="J2:K2"/>
    <mergeCell ref="L2:M2"/>
    <mergeCell ref="N2:O2"/>
    <mergeCell ref="P2:Q2"/>
    <mergeCell ref="R2:S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JOURNALIER</vt:lpstr>
      <vt:lpstr>TEST MOIS</vt:lpstr>
      <vt:lpstr>TEST ANNEE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AdmAgeo</dc:creator>
  <cp:lastModifiedBy>AdmAgeo</cp:lastModifiedBy>
  <cp:lastPrinted>2018-11-27T15:26:45Z</cp:lastPrinted>
  <dcterms:created xsi:type="dcterms:W3CDTF">2018-11-21T13:42:11Z</dcterms:created>
  <dcterms:modified xsi:type="dcterms:W3CDTF">2018-11-29T16:30:29Z</dcterms:modified>
</cp:coreProperties>
</file>