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ntgi\Documents\pointage\"/>
    </mc:Choice>
  </mc:AlternateContent>
  <xr:revisionPtr revIDLastSave="0" documentId="13_ncr:1_{5EF24DD8-79EB-4F20-9DC3-FC999840A4F4}" xr6:coauthVersionLast="38" xr6:coauthVersionMax="38" xr10:uidLastSave="{00000000-0000-0000-0000-000000000000}"/>
  <bookViews>
    <workbookView xWindow="0" yWindow="0" windowWidth="20490" windowHeight="7635" activeTab="2" xr2:uid="{CE451212-70EA-4A07-A239-E359765D8087}"/>
  </bookViews>
  <sheets>
    <sheet name="Suivi Chantier" sheetId="3" r:id="rId1"/>
    <sheet name="Type journée" sheetId="4" r:id="rId2"/>
    <sheet name="Salarié1" sheetId="1" r:id="rId3"/>
    <sheet name="Mensuel" sheetId="2" r:id="rId4"/>
  </sheets>
  <externalReferences>
    <externalReference r:id="rId5"/>
  </externalReferences>
  <definedNames>
    <definedName name="chantier">'Suivi Chantier'!$A$7:$A$350</definedName>
    <definedName name="chantier1">Salarié1!$M$6:$M$350</definedName>
    <definedName name="chantier2">Salarié1!$O$6:$O$350</definedName>
    <definedName name="chantier3">Salarié1!$Q$6:$Q$350</definedName>
    <definedName name="heuresc1">Salarié1!$N$8:$N$350</definedName>
    <definedName name="heuresc2">Salarié1!$P$7:$P$350</definedName>
    <definedName name="heuresc3">Salarié1!$O$14+Salarié1!$R$7:$R$350</definedName>
    <definedName name="heuresdevis">'Suivi Chantier'!$B$4:$B$350</definedName>
    <definedName name="heuresreel">'Suivi Chantier'!$C$4:$C$350</definedName>
    <definedName name="heurestravail">Salarié1!$K$7:$K$64</definedName>
    <definedName name="ladate">Salarié1!$A$7:$A$64</definedName>
    <definedName name="typejournee">'Type journée'!$A$4:$A$30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5" i="1" l="1"/>
  <c r="L7" i="1"/>
  <c r="A64" i="1"/>
  <c r="B64" i="1" s="1"/>
  <c r="L64" i="1" s="1"/>
  <c r="K64" i="1"/>
  <c r="A59" i="1"/>
  <c r="B59" i="1"/>
  <c r="K59" i="1"/>
  <c r="L59" i="1"/>
  <c r="A60" i="1"/>
  <c r="B60" i="1"/>
  <c r="K60" i="1"/>
  <c r="L60" i="1"/>
  <c r="A61" i="1"/>
  <c r="B61" i="1"/>
  <c r="K61" i="1"/>
  <c r="L61" i="1"/>
  <c r="A62" i="1"/>
  <c r="B62" i="1"/>
  <c r="K62" i="1"/>
  <c r="L62" i="1"/>
  <c r="A63" i="1"/>
  <c r="B63" i="1"/>
  <c r="K63" i="1"/>
  <c r="L63" i="1"/>
  <c r="A36" i="1"/>
  <c r="B36" i="1"/>
  <c r="K36" i="1"/>
  <c r="L36" i="1"/>
  <c r="A37" i="1"/>
  <c r="B37" i="1"/>
  <c r="K37" i="1"/>
  <c r="L37" i="1"/>
  <c r="A38" i="1"/>
  <c r="B38" i="1"/>
  <c r="K38" i="1"/>
  <c r="L38" i="1"/>
  <c r="A39" i="1"/>
  <c r="B39" i="1"/>
  <c r="K39" i="1"/>
  <c r="L39" i="1"/>
  <c r="A40" i="1"/>
  <c r="B40" i="1"/>
  <c r="K40" i="1"/>
  <c r="L40" i="1"/>
  <c r="A41" i="1"/>
  <c r="B41" i="1"/>
  <c r="K41" i="1"/>
  <c r="L41" i="1"/>
  <c r="A42" i="1"/>
  <c r="B42" i="1"/>
  <c r="K42" i="1"/>
  <c r="L42" i="1"/>
  <c r="A43" i="1"/>
  <c r="B43" i="1"/>
  <c r="K43" i="1"/>
  <c r="L43" i="1"/>
  <c r="A44" i="1"/>
  <c r="B44" i="1"/>
  <c r="K44" i="1"/>
  <c r="L44" i="1"/>
  <c r="A45" i="1"/>
  <c r="B45" i="1"/>
  <c r="K45" i="1"/>
  <c r="L45" i="1"/>
  <c r="A46" i="1"/>
  <c r="B46" i="1"/>
  <c r="K46" i="1"/>
  <c r="L46" i="1"/>
  <c r="A47" i="1"/>
  <c r="B47" i="1"/>
  <c r="K47" i="1"/>
  <c r="L47" i="1"/>
  <c r="A48" i="1"/>
  <c r="B48" i="1"/>
  <c r="K48" i="1"/>
  <c r="L48" i="1"/>
  <c r="A49" i="1"/>
  <c r="B49" i="1"/>
  <c r="K49" i="1"/>
  <c r="L49" i="1"/>
  <c r="A50" i="1"/>
  <c r="B50" i="1"/>
  <c r="K50" i="1"/>
  <c r="L50" i="1"/>
  <c r="A51" i="1"/>
  <c r="B51" i="1"/>
  <c r="K51" i="1"/>
  <c r="L51" i="1"/>
  <c r="A52" i="1"/>
  <c r="B52" i="1"/>
  <c r="K52" i="1"/>
  <c r="L52" i="1"/>
  <c r="A53" i="1"/>
  <c r="B53" i="1"/>
  <c r="K53" i="1"/>
  <c r="L53" i="1"/>
  <c r="A54" i="1"/>
  <c r="B54" i="1"/>
  <c r="K54" i="1"/>
  <c r="L54" i="1"/>
  <c r="A55" i="1"/>
  <c r="B55" i="1"/>
  <c r="K55" i="1"/>
  <c r="L55" i="1"/>
  <c r="A56" i="1"/>
  <c r="B56" i="1"/>
  <c r="K56" i="1"/>
  <c r="L56" i="1"/>
  <c r="A57" i="1"/>
  <c r="B57" i="1"/>
  <c r="K57" i="1"/>
  <c r="L57" i="1"/>
  <c r="A58" i="1"/>
  <c r="B58" i="1"/>
  <c r="K58" i="1"/>
  <c r="L58" i="1"/>
  <c r="B16" i="2"/>
  <c r="L8" i="1" l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4" i="1"/>
  <c r="L13" i="1"/>
  <c r="L12" i="1"/>
  <c r="L11" i="1"/>
  <c r="L10" i="1"/>
  <c r="L9" i="1"/>
  <c r="C4" i="3" l="1"/>
  <c r="K13" i="1" l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7" i="1"/>
  <c r="B7" i="1"/>
  <c r="U7" i="1"/>
  <c r="V7" i="1"/>
  <c r="A8" i="1"/>
  <c r="B8" i="1" s="1"/>
  <c r="U8" i="1"/>
  <c r="V8" i="1"/>
  <c r="U9" i="1"/>
  <c r="K9" i="1" s="1"/>
  <c r="V9" i="1"/>
  <c r="U10" i="1"/>
  <c r="V10" i="1"/>
  <c r="K10" i="1" s="1"/>
  <c r="U11" i="1"/>
  <c r="K11" i="1" s="1"/>
  <c r="V11" i="1"/>
  <c r="U12" i="1"/>
  <c r="K12" i="1" s="1"/>
  <c r="V12" i="1"/>
  <c r="U13" i="1"/>
  <c r="V13" i="1"/>
  <c r="U14" i="1"/>
  <c r="V14" i="1"/>
  <c r="U15" i="1"/>
  <c r="V15" i="1"/>
  <c r="U16" i="1"/>
  <c r="V16" i="1"/>
  <c r="U17" i="1"/>
  <c r="V17" i="1"/>
  <c r="U18" i="1"/>
  <c r="V18" i="1"/>
  <c r="U19" i="1"/>
  <c r="V19" i="1"/>
  <c r="U20" i="1"/>
  <c r="V20" i="1"/>
  <c r="U21" i="1"/>
  <c r="V21" i="1"/>
  <c r="U22" i="1"/>
  <c r="V22" i="1"/>
  <c r="U23" i="1"/>
  <c r="V23" i="1"/>
  <c r="U24" i="1"/>
  <c r="V24" i="1"/>
  <c r="U25" i="1"/>
  <c r="V25" i="1"/>
  <c r="U26" i="1"/>
  <c r="V26" i="1"/>
  <c r="U27" i="1"/>
  <c r="V27" i="1"/>
  <c r="U28" i="1"/>
  <c r="V28" i="1"/>
  <c r="U29" i="1"/>
  <c r="V29" i="1"/>
  <c r="U30" i="1"/>
  <c r="V30" i="1"/>
  <c r="U31" i="1"/>
  <c r="V31" i="1"/>
  <c r="U32" i="1"/>
  <c r="V32" i="1"/>
  <c r="U33" i="1"/>
  <c r="V33" i="1"/>
  <c r="U34" i="1"/>
  <c r="V34" i="1"/>
  <c r="U35" i="1"/>
  <c r="V35" i="1"/>
  <c r="K8" i="1" l="1"/>
  <c r="N8" i="1" s="1"/>
  <c r="P8" i="1" s="1"/>
  <c r="R8" i="1" s="1"/>
  <c r="A9" i="1"/>
  <c r="A10" i="1" l="1"/>
  <c r="B9" i="1"/>
  <c r="B10" i="1" l="1"/>
  <c r="A11" i="1"/>
  <c r="B11" i="1" l="1"/>
  <c r="A12" i="1"/>
  <c r="A13" i="1" l="1"/>
  <c r="B12" i="1"/>
  <c r="A14" i="1" l="1"/>
  <c r="B13" i="1"/>
  <c r="A15" i="1" l="1"/>
  <c r="B14" i="1"/>
  <c r="B15" i="1" l="1"/>
  <c r="A16" i="1"/>
  <c r="A17" i="1" l="1"/>
  <c r="B16" i="1"/>
  <c r="B17" i="1" l="1"/>
  <c r="A18" i="1"/>
  <c r="A19" i="1" l="1"/>
  <c r="B18" i="1"/>
  <c r="B19" i="1" l="1"/>
  <c r="A20" i="1"/>
  <c r="A21" i="1" l="1"/>
  <c r="B20" i="1"/>
  <c r="B21" i="1" l="1"/>
  <c r="A22" i="1"/>
  <c r="B22" i="1" l="1"/>
  <c r="A23" i="1"/>
  <c r="B23" i="1" l="1"/>
  <c r="A24" i="1"/>
  <c r="A25" i="1" l="1"/>
  <c r="B24" i="1"/>
  <c r="B25" i="1" l="1"/>
  <c r="A26" i="1"/>
  <c r="B26" i="1" l="1"/>
  <c r="A27" i="1"/>
  <c r="B27" i="1" l="1"/>
  <c r="A28" i="1"/>
  <c r="A29" i="1" l="1"/>
  <c r="B28" i="1"/>
  <c r="B29" i="1" l="1"/>
  <c r="A30" i="1"/>
  <c r="B30" i="1" l="1"/>
  <c r="A31" i="1"/>
  <c r="B31" i="1" l="1"/>
  <c r="A32" i="1"/>
  <c r="B32" i="1" l="1"/>
  <c r="A33" i="1"/>
  <c r="B33" i="1" l="1"/>
  <c r="A34" i="1"/>
  <c r="B34" i="1" l="1"/>
  <c r="A35" i="1"/>
  <c r="B35" i="1" l="1"/>
</calcChain>
</file>

<file path=xl/sharedStrings.xml><?xml version="1.0" encoding="utf-8"?>
<sst xmlns="http://schemas.openxmlformats.org/spreadsheetml/2006/main" count="70" uniqueCount="53">
  <si>
    <t>Pointage</t>
  </si>
  <si>
    <t>Début journée</t>
  </si>
  <si>
    <t>repas</t>
  </si>
  <si>
    <t>fin journée</t>
  </si>
  <si>
    <t>heures travail</t>
  </si>
  <si>
    <t>Type journée</t>
  </si>
  <si>
    <t>amplitude</t>
  </si>
  <si>
    <t>pause</t>
  </si>
  <si>
    <t>PAR MOIS</t>
  </si>
  <si>
    <t>Nombre jours congé</t>
  </si>
  <si>
    <t>Nb jours Maladie</t>
  </si>
  <si>
    <t>Nb jour travail</t>
  </si>
  <si>
    <t>Nb jours récup'</t>
  </si>
  <si>
    <t>Nb jour ouvrés</t>
  </si>
  <si>
    <t>Nb heures dûes</t>
  </si>
  <si>
    <t>Nb heures faites</t>
  </si>
  <si>
    <t>Heures+/- du mois</t>
  </si>
  <si>
    <t>Solde</t>
  </si>
  <si>
    <t>HH</t>
  </si>
  <si>
    <t>mm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</si>
  <si>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</si>
  <si>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</si>
  <si>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</si>
  <si>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</si>
  <si>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</si>
  <si>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</si>
  <si>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</si>
  <si>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</si>
  <si>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</si>
  <si>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</si>
  <si>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</si>
  <si>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</si>
  <si>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Travail</t>
  </si>
  <si>
    <t>Congé payé</t>
  </si>
  <si>
    <t>Maladie</t>
  </si>
  <si>
    <t>Récup</t>
  </si>
  <si>
    <t>Client/chantier</t>
  </si>
  <si>
    <t>Heures devis</t>
  </si>
  <si>
    <t>Heures réel</t>
  </si>
  <si>
    <t>Chantier 1</t>
  </si>
  <si>
    <t>Chantier 2</t>
  </si>
  <si>
    <t xml:space="preserve">Chantier 3 </t>
  </si>
  <si>
    <t>Heures C1</t>
  </si>
  <si>
    <t>Heures C2</t>
  </si>
  <si>
    <t>Heures C3</t>
  </si>
  <si>
    <t>Trucbidule</t>
  </si>
  <si>
    <t>Machinchose</t>
  </si>
  <si>
    <t>Duchemolle</t>
  </si>
  <si>
    <t>Lui</t>
  </si>
  <si>
    <t>Elle</t>
  </si>
  <si>
    <t>Salarié1</t>
  </si>
  <si>
    <t>WE</t>
  </si>
  <si>
    <t>Salarié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</si>
</sst>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ncent"/>
      <sheetName val="Seb"/>
      <sheetName val="Elie"/>
      <sheetName val="Eric"/>
      <sheetName val="Louis"/>
      <sheetName val="MODELE"/>
      <sheetName val="Feuil1"/>
      <sheetName val="Listes déroulantes"/>
      <sheetName val="Dylan"/>
      <sheetName val="Valeri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ECADF-EC7E-4A33-B405-1CAF4F4A388F}">
  <dimension ref="A3:C8"/>
  <sheetViews>
    <sheetView workbookViewId="0">
      <selection activeCell="C4" sqref="C4"/>
    </sheetView>
  </sheetViews>
  <sheetFormatPr baseColWidth="10" defaultRowHeight="15" x14ac:dyDescent="0.25"/>
  <cols>
    <col min="1" max="1" width="33.42578125" customWidth="1"/>
    <col min="2" max="2" width="14" customWidth="1"/>
  </cols>
  <sheetData>
    <row r="3" spans="1:3" s="3" customFormat="1" x14ac:dyDescent="0.25">
      <c r="A3" s="3" t="s">
        <v>36</v>
      </c>
      <c r="B3" s="3" t="s">
        <v>37</v>
      </c>
      <c r="C3" s="3" t="s">
        <v>38</v>
      </c>
    </row>
    <row r="4" spans="1:3" x14ac:dyDescent="0.25">
      <c r="A4" t="s">
        <v>45</v>
      </c>
      <c r="B4">
        <v>5</v>
      </c>
      <c r="C4">
        <f>SUMPRODUCT(chantier1)</f>
        <v>0</v>
      </c>
    </row>
    <row r="5" spans="1:3" x14ac:dyDescent="0.25">
      <c r="A5" t="s">
        <v>46</v>
      </c>
      <c r="B5">
        <v>7</v>
      </c>
    </row>
    <row r="6" spans="1:3" x14ac:dyDescent="0.25">
      <c r="A6" t="s">
        <v>47</v>
      </c>
      <c r="B6">
        <v>10</v>
      </c>
    </row>
    <row r="7" spans="1:3" x14ac:dyDescent="0.25">
      <c r="A7" t="s">
        <v>48</v>
      </c>
      <c r="B7">
        <v>8</v>
      </c>
    </row>
    <row r="8" spans="1:3" x14ac:dyDescent="0.25">
      <c r="A8" t="s">
        <v>49</v>
      </c>
      <c r="B8">
        <v>2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925EB-00BB-49D0-B0DC-4F174247BE9E}">
  <dimension ref="A1:A8"/>
  <sheetViews>
    <sheetView workbookViewId="0">
      <selection activeCell="A8" sqref="A8"/>
    </sheetView>
  </sheetViews>
  <sheetFormatPr baseColWidth="10" defaultRowHeight="15" x14ac:dyDescent="0.25"/>
  <sheetData>
    <row r="1" spans="1:1" x14ac:dyDescent="0.25">
      <c r="A1" s="3"/>
    </row>
    <row r="2" spans="1:1" x14ac:dyDescent="0.25">
      <c r="A2" s="3"/>
    </row>
    <row r="3" spans="1:1" x14ac:dyDescent="0.25">
      <c r="A3" s="3" t="s">
        <v>5</v>
      </c>
    </row>
    <row r="4" spans="1:1" x14ac:dyDescent="0.25">
      <c r="A4" t="s">
        <v>32</v>
      </c>
    </row>
    <row r="5" spans="1:1" x14ac:dyDescent="0.25">
      <c r="A5" t="s">
        <v>33</v>
      </c>
    </row>
    <row r="6" spans="1:1" x14ac:dyDescent="0.25">
      <c r="A6" t="s">
        <v>34</v>
      </c>
    </row>
    <row r="7" spans="1:1" x14ac:dyDescent="0.25">
      <c r="A7" t="s">
        <v>35</v>
      </c>
    </row>
    <row r="8" spans="1:1" x14ac:dyDescent="0.25">
      <c r="A8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153EC-5398-4B47-A604-5D8087D0DE33}">
  <dimension ref="A1:V65"/>
  <sheetViews>
    <sheetView tabSelected="1" workbookViewId="0">
      <selection activeCell="J15" sqref="J15"/>
    </sheetView>
  </sheetViews>
  <sheetFormatPr baseColWidth="10" defaultRowHeight="15" x14ac:dyDescent="0.25"/>
  <cols>
    <col min="3" max="10" width="4.7109375" style="4" customWidth="1"/>
    <col min="11" max="11" width="7.7109375" style="4" customWidth="1"/>
    <col min="12" max="12" width="12.140625" customWidth="1"/>
    <col min="13" max="13" width="15.42578125" style="9" customWidth="1"/>
    <col min="14" max="14" width="10.140625" customWidth="1"/>
    <col min="15" max="15" width="15.42578125" style="9" customWidth="1"/>
    <col min="16" max="16" width="9.5703125" customWidth="1"/>
    <col min="17" max="17" width="15.42578125" style="9" customWidth="1"/>
    <col min="18" max="20" width="10" customWidth="1"/>
  </cols>
  <sheetData>
    <row r="1" spans="1:22" s="1" customFormat="1" ht="23.25" x14ac:dyDescent="0.35">
      <c r="A1" s="1" t="s">
        <v>0</v>
      </c>
      <c r="C1" s="11" t="s">
        <v>50</v>
      </c>
      <c r="E1" s="2"/>
      <c r="F1" s="2"/>
      <c r="G1" s="2"/>
      <c r="H1" s="2"/>
      <c r="I1" s="2"/>
      <c r="J1" s="2"/>
      <c r="K1" s="2"/>
      <c r="M1" s="8"/>
      <c r="O1" s="8"/>
      <c r="Q1" s="8"/>
    </row>
    <row r="5" spans="1:22" s="7" customFormat="1" ht="30" customHeight="1" x14ac:dyDescent="0.25">
      <c r="C5" s="12" t="s">
        <v>1</v>
      </c>
      <c r="D5" s="12"/>
      <c r="E5" s="12" t="s">
        <v>2</v>
      </c>
      <c r="F5" s="12"/>
      <c r="G5" s="12"/>
      <c r="H5" s="12"/>
      <c r="I5" s="12" t="s">
        <v>3</v>
      </c>
      <c r="J5" s="12"/>
      <c r="K5" s="7" t="s">
        <v>4</v>
      </c>
      <c r="L5" s="10" t="s">
        <v>5</v>
      </c>
      <c r="M5" s="7" t="s">
        <v>39</v>
      </c>
      <c r="N5" s="7" t="s">
        <v>42</v>
      </c>
      <c r="O5" s="7" t="s">
        <v>40</v>
      </c>
      <c r="P5" s="7" t="s">
        <v>43</v>
      </c>
      <c r="Q5" s="7" t="s">
        <v>41</v>
      </c>
      <c r="R5" s="7" t="s">
        <v>44</v>
      </c>
      <c r="U5" s="7" t="s">
        <v>6</v>
      </c>
      <c r="V5" s="7" t="s">
        <v>7</v>
      </c>
    </row>
    <row r="6" spans="1:22" x14ac:dyDescent="0.25">
      <c r="C6" s="4" t="s">
        <v>18</v>
      </c>
      <c r="D6" s="4" t="s">
        <v>19</v>
      </c>
      <c r="E6" s="4" t="s">
        <v>18</v>
      </c>
      <c r="F6" s="4" t="s">
        <v>19</v>
      </c>
      <c r="G6" s="4" t="s">
        <v>18</v>
      </c>
      <c r="H6" s="4" t="s">
        <v>19</v>
      </c>
      <c r="I6" s="4" t="s">
        <v>18</v>
      </c>
      <c r="J6" s="4" t="s">
        <v>19</v>
      </c>
    </row>
    <row r="7" spans="1:22" x14ac:dyDescent="0.25">
      <c r="A7" s="5">
        <v>43408</v>
      </c>
      <c r="B7" s="6">
        <f t="shared" ref="B7:B35" si="0">A7</f>
        <v>43408</v>
      </c>
      <c r="K7" s="4" t="str">
        <f t="shared" ref="K7:K35" si="1">IF(C7&lt;&gt;"",U7-V7,"")</f>
        <v/>
      </c>
      <c r="L7" t="str">
        <f t="shared" ref="L7:L13" si="2">IF(OR((WEEKDAY(B7)=1),(WEEKDAY(B7)=7)),"WE","Travail")</f>
        <v>WE</v>
      </c>
      <c r="U7">
        <f t="shared" ref="U7:U35" si="3">((I7-C7)*60+(J7-D7))/60</f>
        <v>0</v>
      </c>
      <c r="V7">
        <f t="shared" ref="V7:V35" si="4">((G7-E7)*60+(H7-F7))/60</f>
        <v>0</v>
      </c>
    </row>
    <row r="8" spans="1:22" x14ac:dyDescent="0.25">
      <c r="A8" s="5">
        <f t="shared" ref="A8:A64" si="5">A7+1</f>
        <v>43409</v>
      </c>
      <c r="B8" s="6">
        <f t="shared" si="0"/>
        <v>43409</v>
      </c>
      <c r="C8" s="4">
        <v>8</v>
      </c>
      <c r="D8" s="4">
        <v>30</v>
      </c>
      <c r="E8" s="4">
        <v>12</v>
      </c>
      <c r="F8" s="4">
        <v>0</v>
      </c>
      <c r="G8" s="4">
        <v>13</v>
      </c>
      <c r="H8" s="4">
        <v>30</v>
      </c>
      <c r="I8" s="4">
        <v>17</v>
      </c>
      <c r="J8" s="4">
        <v>45</v>
      </c>
      <c r="K8" s="4">
        <f t="shared" si="1"/>
        <v>7.75</v>
      </c>
      <c r="L8" t="str">
        <f t="shared" si="2"/>
        <v>Travail</v>
      </c>
      <c r="M8" s="9" t="s">
        <v>45</v>
      </c>
      <c r="N8">
        <f>K8</f>
        <v>7.75</v>
      </c>
      <c r="P8">
        <f>K8-N8</f>
        <v>0</v>
      </c>
      <c r="R8">
        <f>K8-N8-P8</f>
        <v>0</v>
      </c>
      <c r="U8">
        <f t="shared" si="3"/>
        <v>9.25</v>
      </c>
      <c r="V8">
        <f t="shared" si="4"/>
        <v>1.5</v>
      </c>
    </row>
    <row r="9" spans="1:22" x14ac:dyDescent="0.25">
      <c r="A9" s="5">
        <f t="shared" si="5"/>
        <v>43410</v>
      </c>
      <c r="B9" s="6">
        <f t="shared" si="0"/>
        <v>43410</v>
      </c>
      <c r="C9" s="4">
        <v>8</v>
      </c>
      <c r="D9" s="4">
        <v>30</v>
      </c>
      <c r="E9" s="4">
        <v>13</v>
      </c>
      <c r="F9" s="4">
        <v>0</v>
      </c>
      <c r="G9" s="4">
        <v>13</v>
      </c>
      <c r="H9" s="4">
        <v>30</v>
      </c>
      <c r="I9" s="4">
        <v>17</v>
      </c>
      <c r="J9" s="4">
        <v>0</v>
      </c>
      <c r="K9" s="4">
        <f t="shared" si="1"/>
        <v>8</v>
      </c>
      <c r="L9" t="str">
        <f t="shared" si="2"/>
        <v>Travail</v>
      </c>
      <c r="M9" s="9" t="s">
        <v>46</v>
      </c>
      <c r="N9">
        <v>8</v>
      </c>
      <c r="O9" s="9" t="s">
        <v>45</v>
      </c>
      <c r="P9">
        <v>2</v>
      </c>
      <c r="Q9" s="9" t="s">
        <v>48</v>
      </c>
      <c r="R9">
        <v>3</v>
      </c>
      <c r="U9">
        <f t="shared" si="3"/>
        <v>8.5</v>
      </c>
      <c r="V9">
        <f t="shared" si="4"/>
        <v>0.5</v>
      </c>
    </row>
    <row r="10" spans="1:22" x14ac:dyDescent="0.25">
      <c r="A10" s="5">
        <f t="shared" si="5"/>
        <v>43411</v>
      </c>
      <c r="B10" s="6">
        <f t="shared" si="0"/>
        <v>43411</v>
      </c>
      <c r="C10" s="4">
        <v>8</v>
      </c>
      <c r="D10" s="4">
        <v>30</v>
      </c>
      <c r="E10" s="4">
        <v>12</v>
      </c>
      <c r="F10" s="4">
        <v>0</v>
      </c>
      <c r="G10" s="4">
        <v>13</v>
      </c>
      <c r="H10" s="4">
        <v>0</v>
      </c>
      <c r="I10" s="4">
        <v>18</v>
      </c>
      <c r="J10" s="4">
        <v>0</v>
      </c>
      <c r="K10" s="4">
        <f t="shared" si="1"/>
        <v>8.5</v>
      </c>
      <c r="L10" t="str">
        <f t="shared" si="2"/>
        <v>Travail</v>
      </c>
      <c r="M10" s="9" t="s">
        <v>47</v>
      </c>
      <c r="N10">
        <v>9</v>
      </c>
      <c r="U10">
        <f t="shared" si="3"/>
        <v>9.5</v>
      </c>
      <c r="V10">
        <f t="shared" si="4"/>
        <v>1</v>
      </c>
    </row>
    <row r="11" spans="1:22" x14ac:dyDescent="0.25">
      <c r="A11" s="5">
        <f t="shared" si="5"/>
        <v>43412</v>
      </c>
      <c r="B11" s="6">
        <f t="shared" si="0"/>
        <v>43412</v>
      </c>
      <c r="C11" s="4">
        <v>8</v>
      </c>
      <c r="D11" s="4">
        <v>30</v>
      </c>
      <c r="E11" s="4">
        <v>12</v>
      </c>
      <c r="F11" s="4">
        <v>45</v>
      </c>
      <c r="G11" s="4">
        <v>13</v>
      </c>
      <c r="H11" s="4">
        <v>30</v>
      </c>
      <c r="I11" s="4">
        <v>17</v>
      </c>
      <c r="J11" s="4">
        <v>0</v>
      </c>
      <c r="K11" s="4">
        <f t="shared" si="1"/>
        <v>7.75</v>
      </c>
      <c r="L11" t="str">
        <f t="shared" si="2"/>
        <v>Travail</v>
      </c>
      <c r="U11">
        <f t="shared" si="3"/>
        <v>8.5</v>
      </c>
      <c r="V11">
        <f t="shared" si="4"/>
        <v>0.75</v>
      </c>
    </row>
    <row r="12" spans="1:22" x14ac:dyDescent="0.25">
      <c r="A12" s="5">
        <f t="shared" si="5"/>
        <v>43413</v>
      </c>
      <c r="B12" s="6">
        <f t="shared" si="0"/>
        <v>43413</v>
      </c>
      <c r="C12" s="4">
        <v>8</v>
      </c>
      <c r="D12" s="4">
        <v>30</v>
      </c>
      <c r="E12" s="4">
        <v>12</v>
      </c>
      <c r="F12" s="4">
        <v>0</v>
      </c>
      <c r="G12" s="4">
        <v>13</v>
      </c>
      <c r="H12" s="4">
        <v>30</v>
      </c>
      <c r="I12" s="4">
        <v>19</v>
      </c>
      <c r="J12" s="4">
        <v>0</v>
      </c>
      <c r="K12" s="4">
        <f t="shared" si="1"/>
        <v>9</v>
      </c>
      <c r="L12" t="str">
        <f t="shared" si="2"/>
        <v>Travail</v>
      </c>
      <c r="U12">
        <f t="shared" si="3"/>
        <v>10.5</v>
      </c>
      <c r="V12">
        <f t="shared" si="4"/>
        <v>1.5</v>
      </c>
    </row>
    <row r="13" spans="1:22" x14ac:dyDescent="0.25">
      <c r="A13" s="5">
        <f t="shared" si="5"/>
        <v>43414</v>
      </c>
      <c r="B13" s="6">
        <f t="shared" si="0"/>
        <v>43414</v>
      </c>
      <c r="K13" s="4" t="str">
        <f t="shared" si="1"/>
        <v/>
      </c>
      <c r="L13" t="str">
        <f t="shared" si="2"/>
        <v>WE</v>
      </c>
      <c r="U13">
        <f t="shared" si="3"/>
        <v>0</v>
      </c>
      <c r="V13">
        <f t="shared" si="4"/>
        <v>0</v>
      </c>
    </row>
    <row r="14" spans="1:22" x14ac:dyDescent="0.25">
      <c r="A14" s="5">
        <f t="shared" si="5"/>
        <v>43415</v>
      </c>
      <c r="B14" s="6">
        <f t="shared" si="0"/>
        <v>43415</v>
      </c>
      <c r="K14" s="4" t="str">
        <f t="shared" si="1"/>
        <v/>
      </c>
      <c r="L14" t="str">
        <f>IF(OR((WEEKDAY(B14)=1),(WEEKDAY(B14)=7)),"WE","Travail")</f>
        <v>WE</v>
      </c>
      <c r="U14">
        <f t="shared" si="3"/>
        <v>0</v>
      </c>
      <c r="V14">
        <f t="shared" si="4"/>
        <v>0</v>
      </c>
    </row>
    <row r="15" spans="1:22" x14ac:dyDescent="0.25">
      <c r="A15" s="5">
        <f t="shared" si="5"/>
        <v>43416</v>
      </c>
      <c r="B15" s="6">
        <f t="shared" si="0"/>
        <v>43416</v>
      </c>
      <c r="K15" s="4" t="str">
        <f t="shared" si="1"/>
        <v/>
      </c>
      <c r="L15" t="s">
        <v>33</v>
      </c>
      <c r="U15">
        <f t="shared" si="3"/>
        <v>0</v>
      </c>
      <c r="V15">
        <f t="shared" si="4"/>
        <v>0</v>
      </c>
    </row>
    <row r="16" spans="1:22" x14ac:dyDescent="0.25">
      <c r="A16" s="5">
        <f t="shared" si="5"/>
        <v>43417</v>
      </c>
      <c r="B16" s="6">
        <f t="shared" si="0"/>
        <v>43417</v>
      </c>
      <c r="K16" s="4" t="str">
        <f t="shared" si="1"/>
        <v/>
      </c>
      <c r="L16" t="s">
        <v>33</v>
      </c>
      <c r="U16">
        <f t="shared" si="3"/>
        <v>0</v>
      </c>
      <c r="V16">
        <f t="shared" si="4"/>
        <v>0</v>
      </c>
    </row>
    <row r="17" spans="1:22" x14ac:dyDescent="0.25">
      <c r="A17" s="5">
        <f t="shared" si="5"/>
        <v>43418</v>
      </c>
      <c r="B17" s="6">
        <f t="shared" si="0"/>
        <v>43418</v>
      </c>
      <c r="K17" s="4" t="str">
        <f t="shared" si="1"/>
        <v/>
      </c>
      <c r="L17" t="s">
        <v>33</v>
      </c>
      <c r="U17">
        <f t="shared" si="3"/>
        <v>0</v>
      </c>
      <c r="V17">
        <f t="shared" si="4"/>
        <v>0</v>
      </c>
    </row>
    <row r="18" spans="1:22" x14ac:dyDescent="0.25">
      <c r="A18" s="5">
        <f t="shared" si="5"/>
        <v>43419</v>
      </c>
      <c r="B18" s="6">
        <f t="shared" si="0"/>
        <v>43419</v>
      </c>
      <c r="K18" s="4" t="str">
        <f t="shared" si="1"/>
        <v/>
      </c>
      <c r="L18" t="s">
        <v>34</v>
      </c>
      <c r="U18">
        <f t="shared" si="3"/>
        <v>0</v>
      </c>
      <c r="V18">
        <f t="shared" si="4"/>
        <v>0</v>
      </c>
    </row>
    <row r="19" spans="1:22" x14ac:dyDescent="0.25">
      <c r="A19" s="5">
        <f t="shared" si="5"/>
        <v>43420</v>
      </c>
      <c r="B19" s="6">
        <f t="shared" si="0"/>
        <v>43420</v>
      </c>
      <c r="K19" s="4" t="str">
        <f t="shared" si="1"/>
        <v/>
      </c>
      <c r="L19" t="s">
        <v>35</v>
      </c>
      <c r="U19">
        <f t="shared" si="3"/>
        <v>0</v>
      </c>
      <c r="V19">
        <f t="shared" si="4"/>
        <v>0</v>
      </c>
    </row>
    <row r="20" spans="1:22" x14ac:dyDescent="0.25">
      <c r="A20" s="5">
        <f t="shared" si="5"/>
        <v>43421</v>
      </c>
      <c r="B20" s="6">
        <f t="shared" si="0"/>
        <v>43421</v>
      </c>
      <c r="K20" s="4" t="str">
        <f t="shared" si="1"/>
        <v/>
      </c>
      <c r="L20" t="str">
        <f t="shared" ref="L20" si="6">IF(OR((WEEKDAY(B20)=1),(WEEKDAY(B20)=7)),"WE","Travail")</f>
        <v>WE</v>
      </c>
      <c r="U20">
        <f t="shared" si="3"/>
        <v>0</v>
      </c>
      <c r="V20">
        <f t="shared" si="4"/>
        <v>0</v>
      </c>
    </row>
    <row r="21" spans="1:22" x14ac:dyDescent="0.25">
      <c r="A21" s="5">
        <f t="shared" si="5"/>
        <v>43422</v>
      </c>
      <c r="B21" s="6">
        <f t="shared" si="0"/>
        <v>43422</v>
      </c>
      <c r="K21" s="4" t="str">
        <f t="shared" si="1"/>
        <v/>
      </c>
      <c r="L21" t="str">
        <f>IF(OR((WEEKDAY(B21)=1),(WEEKDAY(B21)=7)),"WE","Travail")</f>
        <v>WE</v>
      </c>
      <c r="U21">
        <f t="shared" si="3"/>
        <v>0</v>
      </c>
      <c r="V21">
        <f t="shared" si="4"/>
        <v>0</v>
      </c>
    </row>
    <row r="22" spans="1:22" x14ac:dyDescent="0.25">
      <c r="A22" s="5">
        <f t="shared" si="5"/>
        <v>43423</v>
      </c>
      <c r="B22" s="6">
        <f t="shared" si="0"/>
        <v>43423</v>
      </c>
      <c r="K22" s="4" t="str">
        <f t="shared" si="1"/>
        <v/>
      </c>
      <c r="L22" t="str">
        <f>IF(OR((WEEKDAY(B22)=1),(WEEKDAY(B22)=7)),"WE","Travail")</f>
        <v>Travail</v>
      </c>
      <c r="U22">
        <f t="shared" si="3"/>
        <v>0</v>
      </c>
      <c r="V22">
        <f t="shared" si="4"/>
        <v>0</v>
      </c>
    </row>
    <row r="23" spans="1:22" x14ac:dyDescent="0.25">
      <c r="A23" s="5">
        <f t="shared" si="5"/>
        <v>43424</v>
      </c>
      <c r="B23" s="6">
        <f t="shared" si="0"/>
        <v>43424</v>
      </c>
      <c r="K23" s="4" t="str">
        <f t="shared" si="1"/>
        <v/>
      </c>
      <c r="L23" t="str">
        <f t="shared" ref="L23:L27" si="7">IF(OR((WEEKDAY(B23)=1),(WEEKDAY(B23)=7)),"WE","Travail")</f>
        <v>Travail</v>
      </c>
      <c r="U23">
        <f t="shared" si="3"/>
        <v>0</v>
      </c>
      <c r="V23">
        <f t="shared" si="4"/>
        <v>0</v>
      </c>
    </row>
    <row r="24" spans="1:22" x14ac:dyDescent="0.25">
      <c r="A24" s="5">
        <f t="shared" si="5"/>
        <v>43425</v>
      </c>
      <c r="B24" s="6">
        <f t="shared" si="0"/>
        <v>43425</v>
      </c>
      <c r="K24" s="4" t="str">
        <f t="shared" si="1"/>
        <v/>
      </c>
      <c r="L24" t="str">
        <f t="shared" si="7"/>
        <v>Travail</v>
      </c>
      <c r="U24">
        <f t="shared" si="3"/>
        <v>0</v>
      </c>
      <c r="V24">
        <f t="shared" si="4"/>
        <v>0</v>
      </c>
    </row>
    <row r="25" spans="1:22" x14ac:dyDescent="0.25">
      <c r="A25" s="5">
        <f t="shared" si="5"/>
        <v>43426</v>
      </c>
      <c r="B25" s="6">
        <f t="shared" si="0"/>
        <v>43426</v>
      </c>
      <c r="K25" s="4" t="str">
        <f t="shared" si="1"/>
        <v/>
      </c>
      <c r="L25" t="str">
        <f t="shared" si="7"/>
        <v>Travail</v>
      </c>
      <c r="U25">
        <f t="shared" si="3"/>
        <v>0</v>
      </c>
      <c r="V25">
        <f t="shared" si="4"/>
        <v>0</v>
      </c>
    </row>
    <row r="26" spans="1:22" x14ac:dyDescent="0.25">
      <c r="A26" s="5">
        <f t="shared" si="5"/>
        <v>43427</v>
      </c>
      <c r="B26" s="6">
        <f t="shared" si="0"/>
        <v>43427</v>
      </c>
      <c r="K26" s="4" t="str">
        <f t="shared" si="1"/>
        <v/>
      </c>
      <c r="L26" t="str">
        <f t="shared" si="7"/>
        <v>Travail</v>
      </c>
      <c r="U26">
        <f t="shared" si="3"/>
        <v>0</v>
      </c>
      <c r="V26">
        <f t="shared" si="4"/>
        <v>0</v>
      </c>
    </row>
    <row r="27" spans="1:22" x14ac:dyDescent="0.25">
      <c r="A27" s="5">
        <f t="shared" si="5"/>
        <v>43428</v>
      </c>
      <c r="B27" s="6">
        <f t="shared" si="0"/>
        <v>43428</v>
      </c>
      <c r="K27" s="4" t="str">
        <f t="shared" si="1"/>
        <v/>
      </c>
      <c r="L27" t="str">
        <f t="shared" si="7"/>
        <v>WE</v>
      </c>
      <c r="U27">
        <f t="shared" si="3"/>
        <v>0</v>
      </c>
      <c r="V27">
        <f t="shared" si="4"/>
        <v>0</v>
      </c>
    </row>
    <row r="28" spans="1:22" x14ac:dyDescent="0.25">
      <c r="A28" s="5">
        <f t="shared" si="5"/>
        <v>43429</v>
      </c>
      <c r="B28" s="6">
        <f t="shared" si="0"/>
        <v>43429</v>
      </c>
      <c r="K28" s="4" t="str">
        <f t="shared" si="1"/>
        <v/>
      </c>
      <c r="L28" t="str">
        <f>IF(OR((WEEKDAY(B28)=1),(WEEKDAY(B28)=7)),"WE","Travail")</f>
        <v>WE</v>
      </c>
      <c r="U28">
        <f t="shared" si="3"/>
        <v>0</v>
      </c>
      <c r="V28">
        <f t="shared" si="4"/>
        <v>0</v>
      </c>
    </row>
    <row r="29" spans="1:22" x14ac:dyDescent="0.25">
      <c r="A29" s="5">
        <f t="shared" si="5"/>
        <v>43430</v>
      </c>
      <c r="B29" s="6">
        <f t="shared" si="0"/>
        <v>43430</v>
      </c>
      <c r="K29" s="4" t="str">
        <f t="shared" si="1"/>
        <v/>
      </c>
      <c r="L29" t="str">
        <f>IF(OR((WEEKDAY(B29)=1),(WEEKDAY(B29)=7)),"WE","Travail")</f>
        <v>Travail</v>
      </c>
      <c r="U29">
        <f t="shared" si="3"/>
        <v>0</v>
      </c>
      <c r="V29">
        <f t="shared" si="4"/>
        <v>0</v>
      </c>
    </row>
    <row r="30" spans="1:22" x14ac:dyDescent="0.25">
      <c r="A30" s="5">
        <f t="shared" si="5"/>
        <v>43431</v>
      </c>
      <c r="B30" s="6">
        <f t="shared" si="0"/>
        <v>43431</v>
      </c>
      <c r="K30" s="4" t="str">
        <f t="shared" si="1"/>
        <v/>
      </c>
      <c r="L30" t="str">
        <f t="shared" ref="L30:L34" si="8">IF(OR((WEEKDAY(B30)=1),(WEEKDAY(B30)=7)),"WE","Travail")</f>
        <v>Travail</v>
      </c>
      <c r="U30">
        <f t="shared" si="3"/>
        <v>0</v>
      </c>
      <c r="V30">
        <f t="shared" si="4"/>
        <v>0</v>
      </c>
    </row>
    <row r="31" spans="1:22" x14ac:dyDescent="0.25">
      <c r="A31" s="5">
        <f t="shared" si="5"/>
        <v>43432</v>
      </c>
      <c r="B31" s="6">
        <f t="shared" si="0"/>
        <v>43432</v>
      </c>
      <c r="K31" s="4" t="str">
        <f t="shared" si="1"/>
        <v/>
      </c>
      <c r="L31" t="str">
        <f t="shared" si="8"/>
        <v>Travail</v>
      </c>
      <c r="U31">
        <f t="shared" si="3"/>
        <v>0</v>
      </c>
      <c r="V31">
        <f t="shared" si="4"/>
        <v>0</v>
      </c>
    </row>
    <row r="32" spans="1:22" x14ac:dyDescent="0.25">
      <c r="A32" s="5">
        <f t="shared" si="5"/>
        <v>43433</v>
      </c>
      <c r="B32" s="6">
        <f t="shared" si="0"/>
        <v>43433</v>
      </c>
      <c r="K32" s="4" t="str">
        <f t="shared" si="1"/>
        <v/>
      </c>
      <c r="L32" t="str">
        <f t="shared" si="8"/>
        <v>Travail</v>
      </c>
      <c r="U32">
        <f t="shared" si="3"/>
        <v>0</v>
      </c>
      <c r="V32">
        <f t="shared" si="4"/>
        <v>0</v>
      </c>
    </row>
    <row r="33" spans="1:22" x14ac:dyDescent="0.25">
      <c r="A33" s="5">
        <f t="shared" si="5"/>
        <v>43434</v>
      </c>
      <c r="B33" s="6">
        <f t="shared" si="0"/>
        <v>43434</v>
      </c>
      <c r="K33" s="4" t="str">
        <f t="shared" si="1"/>
        <v/>
      </c>
      <c r="L33" t="str">
        <f t="shared" si="8"/>
        <v>Travail</v>
      </c>
      <c r="U33">
        <f t="shared" si="3"/>
        <v>0</v>
      </c>
      <c r="V33">
        <f t="shared" si="4"/>
        <v>0</v>
      </c>
    </row>
    <row r="34" spans="1:22" x14ac:dyDescent="0.25">
      <c r="A34" s="5">
        <f t="shared" si="5"/>
        <v>43435</v>
      </c>
      <c r="B34" s="6">
        <f t="shared" si="0"/>
        <v>43435</v>
      </c>
      <c r="K34" s="4" t="str">
        <f t="shared" si="1"/>
        <v/>
      </c>
      <c r="L34" t="str">
        <f t="shared" si="8"/>
        <v>WE</v>
      </c>
      <c r="U34">
        <f t="shared" si="3"/>
        <v>0</v>
      </c>
      <c r="V34">
        <f t="shared" si="4"/>
        <v>0</v>
      </c>
    </row>
    <row r="35" spans="1:22" x14ac:dyDescent="0.25">
      <c r="A35" s="5">
        <f t="shared" si="5"/>
        <v>43436</v>
      </c>
      <c r="B35" s="6">
        <f t="shared" si="0"/>
        <v>43436</v>
      </c>
      <c r="K35" s="4" t="str">
        <f t="shared" si="1"/>
        <v/>
      </c>
      <c r="L35" t="str">
        <f>IF(OR((WEEKDAY(B35)=1),(WEEKDAY(B35)=7)),"WE","Travail")</f>
        <v>WE</v>
      </c>
      <c r="U35">
        <f t="shared" si="3"/>
        <v>0</v>
      </c>
      <c r="V35">
        <f t="shared" si="4"/>
        <v>0</v>
      </c>
    </row>
    <row r="36" spans="1:22" x14ac:dyDescent="0.25">
      <c r="A36" s="5">
        <f t="shared" si="5"/>
        <v>43437</v>
      </c>
      <c r="B36" s="6">
        <f t="shared" ref="B36:B59" si="9">A36</f>
        <v>43437</v>
      </c>
      <c r="K36" s="4" t="str">
        <f t="shared" ref="K36:K59" si="10">IF(C36&lt;&gt;"",U36-V36,"")</f>
        <v/>
      </c>
      <c r="L36" t="str">
        <f t="shared" ref="L36:L58" si="11">IF(OR((WEEKDAY(B36)=1),(WEEKDAY(B36)=7)),"WE","Travail")</f>
        <v>Travail</v>
      </c>
    </row>
    <row r="37" spans="1:22" x14ac:dyDescent="0.25">
      <c r="A37" s="5">
        <f t="shared" si="5"/>
        <v>43438</v>
      </c>
      <c r="B37" s="6">
        <f t="shared" si="9"/>
        <v>43438</v>
      </c>
      <c r="K37" s="4" t="str">
        <f t="shared" si="10"/>
        <v/>
      </c>
      <c r="L37" t="str">
        <f t="shared" si="11"/>
        <v>Travail</v>
      </c>
    </row>
    <row r="38" spans="1:22" x14ac:dyDescent="0.25">
      <c r="A38" s="5">
        <f t="shared" si="5"/>
        <v>43439</v>
      </c>
      <c r="B38" s="6">
        <f t="shared" si="9"/>
        <v>43439</v>
      </c>
      <c r="K38" s="4" t="str">
        <f t="shared" si="10"/>
        <v/>
      </c>
      <c r="L38" t="str">
        <f t="shared" si="11"/>
        <v>Travail</v>
      </c>
    </row>
    <row r="39" spans="1:22" x14ac:dyDescent="0.25">
      <c r="A39" s="5">
        <f t="shared" si="5"/>
        <v>43440</v>
      </c>
      <c r="B39" s="6">
        <f t="shared" si="9"/>
        <v>43440</v>
      </c>
      <c r="K39" s="4" t="str">
        <f t="shared" si="10"/>
        <v/>
      </c>
      <c r="L39" t="str">
        <f t="shared" si="11"/>
        <v>Travail</v>
      </c>
    </row>
    <row r="40" spans="1:22" x14ac:dyDescent="0.25">
      <c r="A40" s="5">
        <f t="shared" si="5"/>
        <v>43441</v>
      </c>
      <c r="B40" s="6">
        <f t="shared" si="9"/>
        <v>43441</v>
      </c>
      <c r="K40" s="4" t="str">
        <f t="shared" si="10"/>
        <v/>
      </c>
      <c r="L40" t="str">
        <f t="shared" si="11"/>
        <v>Travail</v>
      </c>
    </row>
    <row r="41" spans="1:22" x14ac:dyDescent="0.25">
      <c r="A41" s="5">
        <f t="shared" si="5"/>
        <v>43442</v>
      </c>
      <c r="B41" s="6">
        <f t="shared" si="9"/>
        <v>43442</v>
      </c>
      <c r="K41" s="4" t="str">
        <f t="shared" si="10"/>
        <v/>
      </c>
      <c r="L41" t="str">
        <f t="shared" si="11"/>
        <v>WE</v>
      </c>
    </row>
    <row r="42" spans="1:22" x14ac:dyDescent="0.25">
      <c r="A42" s="5">
        <f t="shared" si="5"/>
        <v>43443</v>
      </c>
      <c r="B42" s="6">
        <f t="shared" si="9"/>
        <v>43443</v>
      </c>
      <c r="K42" s="4" t="str">
        <f t="shared" si="10"/>
        <v/>
      </c>
      <c r="L42" t="str">
        <f t="shared" si="11"/>
        <v>WE</v>
      </c>
    </row>
    <row r="43" spans="1:22" x14ac:dyDescent="0.25">
      <c r="A43" s="5">
        <f t="shared" si="5"/>
        <v>43444</v>
      </c>
      <c r="B43" s="6">
        <f t="shared" si="9"/>
        <v>43444</v>
      </c>
      <c r="K43" s="4" t="str">
        <f t="shared" si="10"/>
        <v/>
      </c>
      <c r="L43" t="str">
        <f t="shared" si="11"/>
        <v>Travail</v>
      </c>
    </row>
    <row r="44" spans="1:22" x14ac:dyDescent="0.25">
      <c r="A44" s="5">
        <f t="shared" si="5"/>
        <v>43445</v>
      </c>
      <c r="B44" s="6">
        <f t="shared" si="9"/>
        <v>43445</v>
      </c>
      <c r="K44" s="4" t="str">
        <f t="shared" si="10"/>
        <v/>
      </c>
      <c r="L44" t="str">
        <f t="shared" si="11"/>
        <v>Travail</v>
      </c>
    </row>
    <row r="45" spans="1:22" x14ac:dyDescent="0.25">
      <c r="A45" s="5">
        <f t="shared" si="5"/>
        <v>43446</v>
      </c>
      <c r="B45" s="6">
        <f t="shared" si="9"/>
        <v>43446</v>
      </c>
      <c r="K45" s="4" t="str">
        <f t="shared" si="10"/>
        <v/>
      </c>
      <c r="L45" t="str">
        <f t="shared" si="11"/>
        <v>Travail</v>
      </c>
    </row>
    <row r="46" spans="1:22" x14ac:dyDescent="0.25">
      <c r="A46" s="5">
        <f t="shared" si="5"/>
        <v>43447</v>
      </c>
      <c r="B46" s="6">
        <f t="shared" si="9"/>
        <v>43447</v>
      </c>
      <c r="K46" s="4" t="str">
        <f t="shared" si="10"/>
        <v/>
      </c>
      <c r="L46" t="str">
        <f t="shared" si="11"/>
        <v>Travail</v>
      </c>
    </row>
    <row r="47" spans="1:22" x14ac:dyDescent="0.25">
      <c r="A47" s="5">
        <f t="shared" si="5"/>
        <v>43448</v>
      </c>
      <c r="B47" s="6">
        <f t="shared" si="9"/>
        <v>43448</v>
      </c>
      <c r="K47" s="4" t="str">
        <f t="shared" si="10"/>
        <v/>
      </c>
      <c r="L47" t="str">
        <f t="shared" si="11"/>
        <v>Travail</v>
      </c>
    </row>
    <row r="48" spans="1:22" x14ac:dyDescent="0.25">
      <c r="A48" s="5">
        <f t="shared" si="5"/>
        <v>43449</v>
      </c>
      <c r="B48" s="6">
        <f t="shared" si="9"/>
        <v>43449</v>
      </c>
      <c r="K48" s="4" t="str">
        <f t="shared" si="10"/>
        <v/>
      </c>
      <c r="L48" t="str">
        <f t="shared" si="11"/>
        <v>WE</v>
      </c>
    </row>
    <row r="49" spans="1:12" x14ac:dyDescent="0.25">
      <c r="A49" s="5">
        <f t="shared" si="5"/>
        <v>43450</v>
      </c>
      <c r="B49" s="6">
        <f t="shared" si="9"/>
        <v>43450</v>
      </c>
      <c r="K49" s="4" t="str">
        <f t="shared" si="10"/>
        <v/>
      </c>
      <c r="L49" t="str">
        <f t="shared" si="11"/>
        <v>WE</v>
      </c>
    </row>
    <row r="50" spans="1:12" x14ac:dyDescent="0.25">
      <c r="A50" s="5">
        <f t="shared" si="5"/>
        <v>43451</v>
      </c>
      <c r="B50" s="6">
        <f t="shared" si="9"/>
        <v>43451</v>
      </c>
      <c r="K50" s="4" t="str">
        <f t="shared" si="10"/>
        <v/>
      </c>
      <c r="L50" t="str">
        <f t="shared" si="11"/>
        <v>Travail</v>
      </c>
    </row>
    <row r="51" spans="1:12" x14ac:dyDescent="0.25">
      <c r="A51" s="5">
        <f t="shared" si="5"/>
        <v>43452</v>
      </c>
      <c r="B51" s="6">
        <f t="shared" si="9"/>
        <v>43452</v>
      </c>
      <c r="K51" s="4" t="str">
        <f t="shared" si="10"/>
        <v/>
      </c>
      <c r="L51" t="str">
        <f t="shared" si="11"/>
        <v>Travail</v>
      </c>
    </row>
    <row r="52" spans="1:12" x14ac:dyDescent="0.25">
      <c r="A52" s="5">
        <f t="shared" si="5"/>
        <v>43453</v>
      </c>
      <c r="B52" s="6">
        <f t="shared" si="9"/>
        <v>43453</v>
      </c>
      <c r="K52" s="4" t="str">
        <f t="shared" si="10"/>
        <v/>
      </c>
      <c r="L52" t="str">
        <f t="shared" si="11"/>
        <v>Travail</v>
      </c>
    </row>
    <row r="53" spans="1:12" x14ac:dyDescent="0.25">
      <c r="A53" s="5">
        <f t="shared" si="5"/>
        <v>43454</v>
      </c>
      <c r="B53" s="6">
        <f t="shared" si="9"/>
        <v>43454</v>
      </c>
      <c r="K53" s="4" t="str">
        <f t="shared" si="10"/>
        <v/>
      </c>
      <c r="L53" t="str">
        <f t="shared" si="11"/>
        <v>Travail</v>
      </c>
    </row>
    <row r="54" spans="1:12" x14ac:dyDescent="0.25">
      <c r="A54" s="5">
        <f t="shared" si="5"/>
        <v>43455</v>
      </c>
      <c r="B54" s="6">
        <f t="shared" si="9"/>
        <v>43455</v>
      </c>
      <c r="K54" s="4" t="str">
        <f t="shared" si="10"/>
        <v/>
      </c>
      <c r="L54" t="str">
        <f t="shared" si="11"/>
        <v>Travail</v>
      </c>
    </row>
    <row r="55" spans="1:12" x14ac:dyDescent="0.25">
      <c r="A55" s="5">
        <f t="shared" si="5"/>
        <v>43456</v>
      </c>
      <c r="B55" s="6">
        <f t="shared" si="9"/>
        <v>43456</v>
      </c>
      <c r="K55" s="4" t="str">
        <f t="shared" si="10"/>
        <v/>
      </c>
      <c r="L55" t="str">
        <f t="shared" si="11"/>
        <v>WE</v>
      </c>
    </row>
    <row r="56" spans="1:12" x14ac:dyDescent="0.25">
      <c r="A56" s="5">
        <f t="shared" si="5"/>
        <v>43457</v>
      </c>
      <c r="B56" s="6">
        <f t="shared" si="9"/>
        <v>43457</v>
      </c>
      <c r="K56" s="4" t="str">
        <f t="shared" si="10"/>
        <v/>
      </c>
      <c r="L56" t="str">
        <f t="shared" si="11"/>
        <v>WE</v>
      </c>
    </row>
    <row r="57" spans="1:12" x14ac:dyDescent="0.25">
      <c r="A57" s="5">
        <f t="shared" si="5"/>
        <v>43458</v>
      </c>
      <c r="B57" s="6">
        <f t="shared" si="9"/>
        <v>43458</v>
      </c>
      <c r="K57" s="4" t="str">
        <f t="shared" si="10"/>
        <v/>
      </c>
      <c r="L57" t="str">
        <f t="shared" si="11"/>
        <v>Travail</v>
      </c>
    </row>
    <row r="58" spans="1:12" x14ac:dyDescent="0.25">
      <c r="A58" s="5">
        <f t="shared" si="5"/>
        <v>43459</v>
      </c>
      <c r="B58" s="6">
        <f t="shared" si="9"/>
        <v>43459</v>
      </c>
      <c r="K58" s="4" t="str">
        <f t="shared" si="10"/>
        <v/>
      </c>
      <c r="L58" t="str">
        <f t="shared" si="11"/>
        <v>Travail</v>
      </c>
    </row>
    <row r="59" spans="1:12" x14ac:dyDescent="0.25">
      <c r="A59" s="5">
        <f t="shared" si="5"/>
        <v>43460</v>
      </c>
      <c r="B59" s="6">
        <f t="shared" si="9"/>
        <v>43460</v>
      </c>
      <c r="K59" s="4" t="str">
        <f t="shared" si="10"/>
        <v/>
      </c>
      <c r="L59" t="str">
        <f>IF(OR((WEEKDAY(B59)=1),(WEEKDAY(B59)=7)),"WE","Travail")</f>
        <v>Travail</v>
      </c>
    </row>
    <row r="60" spans="1:12" x14ac:dyDescent="0.25">
      <c r="A60" s="5">
        <f t="shared" si="5"/>
        <v>43461</v>
      </c>
      <c r="B60" s="6">
        <f t="shared" ref="B60:B64" si="12">A60</f>
        <v>43461</v>
      </c>
      <c r="K60" s="4" t="str">
        <f t="shared" ref="K60:K64" si="13">IF(C60&lt;&gt;"",U60-V60,"")</f>
        <v/>
      </c>
      <c r="L60" t="str">
        <f t="shared" ref="L60:L63" si="14">IF(OR((WEEKDAY(B60)=1),(WEEKDAY(B60)=7)),"WE","Travail")</f>
        <v>Travail</v>
      </c>
    </row>
    <row r="61" spans="1:12" x14ac:dyDescent="0.25">
      <c r="A61" s="5">
        <f t="shared" si="5"/>
        <v>43462</v>
      </c>
      <c r="B61" s="6">
        <f t="shared" si="12"/>
        <v>43462</v>
      </c>
      <c r="K61" s="4" t="str">
        <f t="shared" si="13"/>
        <v/>
      </c>
      <c r="L61" t="str">
        <f t="shared" si="14"/>
        <v>Travail</v>
      </c>
    </row>
    <row r="62" spans="1:12" x14ac:dyDescent="0.25">
      <c r="A62" s="5">
        <f t="shared" si="5"/>
        <v>43463</v>
      </c>
      <c r="B62" s="6">
        <f t="shared" si="12"/>
        <v>43463</v>
      </c>
      <c r="K62" s="4" t="str">
        <f t="shared" si="13"/>
        <v/>
      </c>
      <c r="L62" t="str">
        <f t="shared" si="14"/>
        <v>WE</v>
      </c>
    </row>
    <row r="63" spans="1:12" x14ac:dyDescent="0.25">
      <c r="A63" s="5">
        <f t="shared" si="5"/>
        <v>43464</v>
      </c>
      <c r="B63" s="6">
        <f t="shared" si="12"/>
        <v>43464</v>
      </c>
      <c r="K63" s="4" t="str">
        <f t="shared" si="13"/>
        <v/>
      </c>
      <c r="L63" t="str">
        <f t="shared" si="14"/>
        <v>WE</v>
      </c>
    </row>
    <row r="64" spans="1:12" x14ac:dyDescent="0.25">
      <c r="A64" s="5">
        <f t="shared" si="5"/>
        <v>43465</v>
      </c>
      <c r="B64" s="6">
        <f t="shared" si="12"/>
        <v>43465</v>
      </c>
      <c r="K64" s="4" t="str">
        <f t="shared" si="13"/>
        <v/>
      </c>
      <c r="L64" t="str">
        <f>IF(OR((WEEKDAY(B64)=1),(WEEKDAY(B64)=7)),"WE","Travail")</f>
        <v>Travail</v>
      </c>
    </row>
    <row r="65" spans="13:13" x14ac:dyDescent="0.25">
      <c r="M65" s="9">
        <f>SUMPRODUCT(MONTH(ladate)=11)</f>
        <v>0</v>
      </c>
    </row>
  </sheetData>
  <mergeCells count="3">
    <mergeCell ref="C5:D5"/>
    <mergeCell ref="E5:H5"/>
    <mergeCell ref="I5:J5"/>
  </mergeCells>
  <conditionalFormatting sqref="A7:B64">
    <cfRule type="expression" dxfId="8" priority="1">
      <formula>EstFérié(A7)</formula>
    </cfRule>
    <cfRule type="expression" dxfId="7" priority="2">
      <formula>WEEKDAY(A7)=1</formula>
    </cfRule>
    <cfRule type="expression" dxfId="6" priority="3">
      <formula>WEEKDAY(A7)=7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4688B2D-F5B4-4963-BC63-BB6EB83533A4}">
          <x14:formula1>
            <xm:f>'C:\Users\entgi\Documents\pointage\[pointageV1.xlsm]Listes déroulantes'!#REF!</xm:f>
          </x14:formula1>
          <xm:sqref>M7 O7 Q7</xm:sqref>
        </x14:dataValidation>
        <x14:dataValidation type="list" allowBlank="1" showInputMessage="1" showErrorMessage="1" xr:uid="{9236FF61-2DE3-4B78-B3A4-999B28EFF405}">
          <x14:formula1>
            <xm:f>'Suivi Chantier'!$A$4:$A$99</xm:f>
          </x14:formula1>
          <xm:sqref>M8:M35 Q8:Q35 O8:O35</xm:sqref>
        </x14:dataValidation>
        <x14:dataValidation type="list" allowBlank="1" showInputMessage="1" showErrorMessage="1" xr:uid="{C0462068-AEDE-4FF2-9FF5-6A3FD8E99723}">
          <x14:formula1>
            <xm:f>'Type journée'!$A$4:$A$7</xm:f>
          </x14:formula1>
          <xm:sqref>L546:L1048576 L1:L5</xm:sqref>
        </x14:dataValidation>
        <x14:dataValidation type="list" allowBlank="1" showInputMessage="1" showErrorMessage="1" xr:uid="{3D86D6CD-3360-4101-9488-01885315FE0C}">
          <x14:formula1>
            <xm:f>'Type journée'!$A$4:$A$20</xm:f>
          </x14:formula1>
          <xm:sqref>L6:L545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2984B-D10E-49DA-A90C-8D1E7E39B21E}">
  <dimension ref="A1:J17"/>
  <sheetViews>
    <sheetView workbookViewId="0">
      <selection activeCell="B16" sqref="B16"/>
    </sheetView>
  </sheetViews>
  <sheetFormatPr baseColWidth="10" defaultRowHeight="15" x14ac:dyDescent="0.25"/>
  <sheetData>
    <row r="1" spans="1:10" ht="23.25" x14ac:dyDescent="0.35">
      <c r="A1" s="1"/>
      <c r="B1" s="1"/>
      <c r="C1" s="1"/>
      <c r="D1" s="1"/>
      <c r="E1" s="1"/>
      <c r="F1" s="1"/>
      <c r="G1" s="1"/>
      <c r="H1" s="1"/>
      <c r="I1" s="1"/>
      <c r="J1" s="1"/>
    </row>
    <row r="3" spans="1:10" x14ac:dyDescent="0.25">
      <c r="A3" t="s">
        <v>52</v>
      </c>
    </row>
    <row r="5" spans="1:10" ht="30" x14ac:dyDescent="0.25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  <c r="G5" s="7" t="s">
        <v>14</v>
      </c>
      <c r="H5" s="7" t="s">
        <v>15</v>
      </c>
      <c r="I5" s="7" t="s">
        <v>16</v>
      </c>
      <c r="J5" s="7" t="s">
        <v>17</v>
      </c>
    </row>
    <row r="6" spans="1:10" x14ac:dyDescent="0.25">
      <c r="A6" t="s">
        <v>20</v>
      </c>
    </row>
    <row r="7" spans="1:10" x14ac:dyDescent="0.25">
      <c r="A7" t="s">
        <v>21</v>
      </c>
    </row>
    <row r="8" spans="1:10" x14ac:dyDescent="0.25">
      <c r="A8" t="s">
        <v>22</v>
      </c>
    </row>
    <row r="9" spans="1:10" x14ac:dyDescent="0.25">
      <c r="A9" t="s">
        <v>23</v>
      </c>
    </row>
    <row r="10" spans="1:10" x14ac:dyDescent="0.25">
      <c r="A10" t="s">
        <v>24</v>
      </c>
    </row>
    <row r="11" spans="1:10" x14ac:dyDescent="0.25">
      <c r="A11" t="s">
        <v>25</v>
      </c>
    </row>
    <row r="12" spans="1:10" x14ac:dyDescent="0.25">
      <c r="A12" t="s">
        <v>26</v>
      </c>
    </row>
    <row r="13" spans="1:10" x14ac:dyDescent="0.25">
      <c r="A13" t="s">
        <v>27</v>
      </c>
    </row>
    <row r="14" spans="1:10" x14ac:dyDescent="0.25">
      <c r="A14" t="s">
        <v>28</v>
      </c>
    </row>
    <row r="15" spans="1:10" x14ac:dyDescent="0.25">
      <c r="A15" t="s">
        <v>29</v>
      </c>
    </row>
    <row r="16" spans="1:10" x14ac:dyDescent="0.25">
      <c r="A16" t="s">
        <v>30</v>
      </c>
      <c r="B16">
        <f>SUMPRODUCT(MONTH(ladate)=11)</f>
        <v>0</v>
      </c>
    </row>
    <row r="17" spans="1:1" x14ac:dyDescent="0.25">
      <c r="A17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Suivi Chantier</vt:lpstr>
      <vt:lpstr>Type journée</vt:lpstr>
      <vt:lpstr>Salarié1</vt:lpstr>
      <vt:lpstr>Mensuel</vt:lpstr>
      <vt:lpstr>chantier</vt:lpstr>
      <vt:lpstr>chantier1</vt:lpstr>
      <vt:lpstr>chantier2</vt:lpstr>
      <vt:lpstr>chantier3</vt:lpstr>
      <vt:lpstr>heuresc1</vt:lpstr>
      <vt:lpstr>heuresc2</vt:lpstr>
      <vt:lpstr>heuresdevis</vt:lpstr>
      <vt:lpstr>heuresreel</vt:lpstr>
      <vt:lpstr>heurestravail</vt:lpstr>
      <vt:lpstr>ladate</vt:lpstr>
      <vt:lpstr>typejournee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entgi</dc:creator>
  <cp:lastModifiedBy>entgi</cp:lastModifiedBy>
  <dcterms:created xsi:type="dcterms:W3CDTF">2018-11-05T10:30:01Z</dcterms:created>
  <dcterms:modified xsi:type="dcterms:W3CDTF">2018-11-30T12:22:30Z</dcterms:modified>
</cp:coreProperties>
</file>