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7" i="1" l="1"/>
  <c r="D6" i="1" s="1"/>
  <c r="D5" i="1" s="1"/>
  <c r="D10" i="1"/>
  <c r="F20" i="1"/>
  <c r="E20" i="1"/>
  <c r="G20" i="1"/>
  <c r="D13" i="1"/>
  <c r="D16" i="1"/>
  <c r="D14" i="1" s="1"/>
  <c r="D15" i="1"/>
  <c r="D18" i="1"/>
  <c r="D17" i="1" s="1"/>
  <c r="D12" i="1"/>
  <c r="D9" i="1"/>
  <c r="D8" i="1"/>
  <c r="D11" i="1" l="1"/>
</calcChain>
</file>

<file path=xl/sharedStrings.xml><?xml version="1.0" encoding="utf-8"?>
<sst xmlns="http://schemas.openxmlformats.org/spreadsheetml/2006/main" count="22" uniqueCount="20">
  <si>
    <t>Niveau</t>
  </si>
  <si>
    <t>Intitulé</t>
  </si>
  <si>
    <t>Qté</t>
  </si>
  <si>
    <t>Moteur</t>
  </si>
  <si>
    <t>caisse</t>
  </si>
  <si>
    <t>Portes</t>
  </si>
  <si>
    <t>portes gauches</t>
  </si>
  <si>
    <t>portes droites</t>
  </si>
  <si>
    <t>vitres</t>
  </si>
  <si>
    <t>Matières métalliques</t>
  </si>
  <si>
    <t>Formage carrosserie</t>
  </si>
  <si>
    <t>Cout</t>
  </si>
  <si>
    <t>Main d'Œuvre</t>
  </si>
  <si>
    <t>Garniture et tole</t>
  </si>
  <si>
    <t>Matières plastiques/ verre</t>
  </si>
  <si>
    <t>Assemblage moteur et équipement</t>
  </si>
  <si>
    <t>Carrosserie assemblée</t>
  </si>
  <si>
    <t>Voiture (moteur et carroserie)</t>
  </si>
  <si>
    <t>Assemblage portes</t>
  </si>
  <si>
    <t>&lt;= FORMULES A AUTOMATISER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</si>
</sst>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* #,##0.00\ &quot;€&quot;_-;\-* #,##0.00\ &quot;€&quot;_-;_-* &quot;-&quot;??\ &quot;€&quot;_-;_-@_-"/>
    <numFmt numFmtId="164" formatCode="#,###&quot;€/kg&quot;"/>
    <numFmt numFmtId="165" formatCode="#,###&quot;€/h&quot;"/>
    <numFmt numFmtId="166" formatCode="#,###&quot; kg&quot;"/>
    <numFmt numFmtId="167" formatCode="#,###&quot; h&quot;"/>
    <numFmt numFmtId="168" formatCode="#.###&quot; kg&quot;"/>
    <numFmt numFmtId="169" formatCode="#.###&quot; h&quot;"/>
    <numFmt numFmtId="173" formatCode="_-* #,##0\ &quot;€&quot;_-;\-* #,##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3" fontId="0" fillId="0" borderId="0" xfId="1" applyNumberFormat="1" applyFont="1"/>
    <xf numFmtId="44" fontId="0" fillId="2" borderId="0" xfId="1" applyFont="1" applyFill="1"/>
    <xf numFmtId="0" fontId="0" fillId="2" borderId="0" xfId="0" applyFill="1"/>
    <xf numFmtId="0" fontId="0" fillId="2" borderId="0" xfId="0" quotePrefix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3:I29"/>
  <sheetViews>
    <sheetView tabSelected="1" workbookViewId="0">
      <selection activeCell="D65" sqref="D65"/>
    </sheetView>
  </sheetViews>
  <sheetFormatPr baseColWidth="10" defaultRowHeight="15" outlineLevelRow="4" x14ac:dyDescent="0.25"/>
  <cols>
    <col min="2" max="2" width="33" bestFit="1" customWidth="1"/>
    <col min="5" max="5" width="23" customWidth="1"/>
    <col min="6" max="6" width="28" customWidth="1"/>
    <col min="7" max="7" width="18.5703125" customWidth="1"/>
  </cols>
  <sheetData>
    <row r="3" spans="1:7" x14ac:dyDescent="0.25">
      <c r="E3" s="1">
        <v>10</v>
      </c>
      <c r="F3" s="1">
        <v>3</v>
      </c>
      <c r="G3" s="2">
        <v>100</v>
      </c>
    </row>
    <row r="4" spans="1:7" x14ac:dyDescent="0.25">
      <c r="A4" t="s">
        <v>0</v>
      </c>
      <c r="B4" t="s">
        <v>1</v>
      </c>
      <c r="C4" t="s">
        <v>2</v>
      </c>
      <c r="D4" t="s">
        <v>11</v>
      </c>
      <c r="E4" t="s">
        <v>9</v>
      </c>
      <c r="F4" t="s">
        <v>14</v>
      </c>
      <c r="G4" t="s">
        <v>12</v>
      </c>
    </row>
    <row r="5" spans="1:7" x14ac:dyDescent="0.25">
      <c r="A5">
        <v>0</v>
      </c>
      <c r="B5" t="s">
        <v>17</v>
      </c>
      <c r="C5">
        <v>1</v>
      </c>
      <c r="D5">
        <f>SUMIF(A6:A27,1,D6:D27)*C5</f>
        <v>24260</v>
      </c>
      <c r="E5" s="3"/>
      <c r="F5" s="3"/>
      <c r="G5" s="4"/>
    </row>
    <row r="6" spans="1:7" x14ac:dyDescent="0.25">
      <c r="A6">
        <v>1</v>
      </c>
      <c r="B6" t="s">
        <v>16</v>
      </c>
      <c r="C6">
        <v>1</v>
      </c>
      <c r="D6">
        <f>SUMIF(A7:A16,2,D7:D16)*C6</f>
        <v>14260</v>
      </c>
      <c r="E6" s="3"/>
      <c r="F6" s="3"/>
      <c r="G6" s="4"/>
    </row>
    <row r="7" spans="1:7" outlineLevel="1" x14ac:dyDescent="0.25">
      <c r="A7">
        <v>2</v>
      </c>
      <c r="B7" t="s">
        <v>18</v>
      </c>
      <c r="C7">
        <v>1</v>
      </c>
      <c r="D7">
        <f>SUMIF(A8:A16,3,D8:D16)*C7</f>
        <v>8760</v>
      </c>
      <c r="E7" s="3"/>
      <c r="F7" s="3"/>
      <c r="G7" s="4"/>
    </row>
    <row r="8" spans="1:7" outlineLevel="1" x14ac:dyDescent="0.25">
      <c r="A8">
        <v>2</v>
      </c>
      <c r="B8" t="s">
        <v>10</v>
      </c>
      <c r="C8">
        <v>1</v>
      </c>
      <c r="D8">
        <f>SUMPRODUCT(E8:G8,$E$3:$G$3)*C8</f>
        <v>3500</v>
      </c>
      <c r="E8" s="3">
        <v>250</v>
      </c>
      <c r="F8" s="3"/>
      <c r="G8" s="4">
        <v>10</v>
      </c>
    </row>
    <row r="9" spans="1:7" outlineLevel="3" x14ac:dyDescent="0.25">
      <c r="A9">
        <v>2</v>
      </c>
      <c r="B9" t="s">
        <v>4</v>
      </c>
      <c r="C9">
        <v>1</v>
      </c>
      <c r="D9">
        <f>SUMPRODUCT(E9:G9,$E$3:$G$3)*C9</f>
        <v>2000</v>
      </c>
      <c r="E9" s="3">
        <v>50</v>
      </c>
      <c r="F9" s="3"/>
      <c r="G9" s="4">
        <v>15</v>
      </c>
    </row>
    <row r="10" spans="1:7" outlineLevel="3" x14ac:dyDescent="0.25">
      <c r="A10">
        <v>3</v>
      </c>
      <c r="B10" t="s">
        <v>5</v>
      </c>
      <c r="C10">
        <v>1</v>
      </c>
      <c r="D10">
        <f>SUMIF(A11:A16,4,D11:D16)*C10</f>
        <v>8760</v>
      </c>
      <c r="E10" s="3"/>
      <c r="F10" s="3"/>
      <c r="G10" s="4"/>
    </row>
    <row r="11" spans="1:7" outlineLevel="3" x14ac:dyDescent="0.25">
      <c r="A11">
        <v>4</v>
      </c>
      <c r="B11" t="s">
        <v>7</v>
      </c>
      <c r="C11">
        <v>2</v>
      </c>
      <c r="D11">
        <f>SUMIF(A12:A13,5,D12:D13)*C11</f>
        <v>4380</v>
      </c>
      <c r="E11" s="3"/>
      <c r="F11" s="3"/>
      <c r="G11" s="4"/>
    </row>
    <row r="12" spans="1:7" outlineLevel="4" collapsed="1" x14ac:dyDescent="0.25">
      <c r="A12">
        <v>5</v>
      </c>
      <c r="B12" t="s">
        <v>13</v>
      </c>
      <c r="C12">
        <v>1</v>
      </c>
      <c r="D12">
        <f>SUMPRODUCT(E12:G12,$E$3:$G$3)*C12</f>
        <v>2160</v>
      </c>
      <c r="E12" s="3">
        <v>10</v>
      </c>
      <c r="F12" s="3">
        <v>20</v>
      </c>
      <c r="G12" s="4">
        <v>20</v>
      </c>
    </row>
    <row r="13" spans="1:7" outlineLevel="4" x14ac:dyDescent="0.25">
      <c r="A13">
        <v>5</v>
      </c>
      <c r="B13" t="s">
        <v>8</v>
      </c>
      <c r="C13">
        <v>1</v>
      </c>
      <c r="D13">
        <f>SUMPRODUCT(E13:G13,$E$3:$G$3)*C13</f>
        <v>30</v>
      </c>
      <c r="E13" s="3"/>
      <c r="F13" s="3">
        <v>10</v>
      </c>
      <c r="G13" s="4"/>
    </row>
    <row r="14" spans="1:7" outlineLevel="2" x14ac:dyDescent="0.25">
      <c r="A14">
        <v>4</v>
      </c>
      <c r="B14" t="s">
        <v>6</v>
      </c>
      <c r="C14">
        <v>2</v>
      </c>
      <c r="D14">
        <f>SUMIF(A15:A16,5,D15:D16)*C14</f>
        <v>4380</v>
      </c>
      <c r="E14" s="3"/>
      <c r="F14" s="3"/>
      <c r="G14" s="4"/>
    </row>
    <row r="15" spans="1:7" outlineLevel="4" collapsed="1" x14ac:dyDescent="0.25">
      <c r="A15">
        <v>5</v>
      </c>
      <c r="B15" t="s">
        <v>13</v>
      </c>
      <c r="C15">
        <v>1</v>
      </c>
      <c r="D15">
        <f>SUMPRODUCT(E15:G15,$E$3:$G$3)*C15</f>
        <v>2160</v>
      </c>
      <c r="E15" s="3">
        <v>10</v>
      </c>
      <c r="F15" s="3">
        <v>20</v>
      </c>
      <c r="G15" s="4">
        <v>20</v>
      </c>
    </row>
    <row r="16" spans="1:7" outlineLevel="4" x14ac:dyDescent="0.25">
      <c r="A16">
        <v>5</v>
      </c>
      <c r="B16" t="s">
        <v>8</v>
      </c>
      <c r="C16">
        <v>1</v>
      </c>
      <c r="D16">
        <f>SUMPRODUCT(E16:G16,$E$3:$G$3)*C16</f>
        <v>30</v>
      </c>
      <c r="E16" s="3"/>
      <c r="F16" s="3">
        <v>10</v>
      </c>
      <c r="G16" s="4"/>
    </row>
    <row r="17" spans="1:9" x14ac:dyDescent="0.25">
      <c r="A17">
        <v>1</v>
      </c>
      <c r="B17" t="s">
        <v>3</v>
      </c>
      <c r="C17">
        <v>1</v>
      </c>
      <c r="D17">
        <f>SUMIF(A18,2,D18)*C17</f>
        <v>10000</v>
      </c>
      <c r="E17" s="3"/>
      <c r="F17" s="3"/>
      <c r="G17" s="4"/>
    </row>
    <row r="18" spans="1:9" outlineLevel="1" x14ac:dyDescent="0.25">
      <c r="A18">
        <v>2</v>
      </c>
      <c r="B18" t="s">
        <v>15</v>
      </c>
      <c r="C18">
        <v>2</v>
      </c>
      <c r="D18">
        <f>SUMPRODUCT(E18:G18,$E$3:$G$3)*C18</f>
        <v>10000</v>
      </c>
      <c r="E18" s="3"/>
      <c r="F18" s="3"/>
      <c r="G18" s="4">
        <v>50</v>
      </c>
    </row>
    <row r="19" spans="1:9" x14ac:dyDescent="0.25">
      <c r="E19" s="3"/>
      <c r="F19" s="3"/>
      <c r="G19" s="4"/>
    </row>
    <row r="20" spans="1:9" x14ac:dyDescent="0.25">
      <c r="E20" s="8">
        <f>(E15*C15*C14+E12*C12*C11+E8*C8)*E3</f>
        <v>2900</v>
      </c>
      <c r="F20" s="8">
        <f>(F16*C16*C14+F15*C15*C14+F13*C13*C11+F12*C12*C11)*F3</f>
        <v>360</v>
      </c>
      <c r="G20" s="8">
        <f>(G18*C18*C17+G15*C15*C14*C10*C6+G12*C12*C11*C10*C6+G9*C9*C6+G8*C8*C6)*G3</f>
        <v>20500</v>
      </c>
      <c r="H20" s="9"/>
      <c r="I20" s="10" t="s">
        <v>19</v>
      </c>
    </row>
    <row r="21" spans="1:9" x14ac:dyDescent="0.25">
      <c r="E21" s="3"/>
      <c r="F21" s="3"/>
      <c r="G21" s="4"/>
    </row>
    <row r="22" spans="1:9" x14ac:dyDescent="0.25">
      <c r="E22" s="3"/>
      <c r="F22" s="3"/>
      <c r="G22" s="4"/>
    </row>
    <row r="23" spans="1:9" x14ac:dyDescent="0.25">
      <c r="E23" s="3"/>
      <c r="F23" s="3"/>
      <c r="G23" s="4"/>
    </row>
    <row r="24" spans="1:9" x14ac:dyDescent="0.25">
      <c r="E24" s="5"/>
      <c r="F24" s="5"/>
      <c r="G24" s="6"/>
    </row>
    <row r="25" spans="1:9" x14ac:dyDescent="0.25">
      <c r="E25" s="5"/>
      <c r="F25" s="5"/>
      <c r="G25" s="6"/>
    </row>
    <row r="26" spans="1:9" x14ac:dyDescent="0.25">
      <c r="E26" s="3"/>
      <c r="F26" s="3"/>
      <c r="G26" s="4"/>
    </row>
    <row r="27" spans="1:9" x14ac:dyDescent="0.25">
      <c r="E27" s="3"/>
      <c r="F27" s="3"/>
      <c r="G27" s="4"/>
    </row>
    <row r="29" spans="1:9" x14ac:dyDescent="0.25">
      <c r="E29" s="7"/>
      <c r="F29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Aircelle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 BONHOMME Alexis (SAFRAN NACELLES)</cp:lastModifiedBy>
  <dcterms:created xsi:type="dcterms:W3CDTF">2018-11-28T12:43:19Z</dcterms:created>
  <dcterms:modified xsi:type="dcterms:W3CDTF">2018-11-28T14:20:22Z</dcterms:modified>
</cp:coreProperties>
</file>