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io\Dropbox\Assistante Maternelle Agréée\AAAAAAAA\Récapitulatifs\"/>
    </mc:Choice>
  </mc:AlternateContent>
  <xr:revisionPtr revIDLastSave="0" documentId="13_ncr:1_{88784094-10E8-4402-8AB6-09BE1C168A1B}" xr6:coauthVersionLast="46" xr6:coauthVersionMax="46" xr10:uidLastSave="{00000000-0000-0000-0000-000000000000}"/>
  <bookViews>
    <workbookView xWindow="4050" yWindow="3210" windowWidth="24285" windowHeight="11445" xr2:uid="{1D8B78F3-E7A0-49B5-8460-4D8EE6A20186}"/>
  </bookViews>
  <sheets>
    <sheet name="Impots A FINIR" sheetId="3" r:id="rId1"/>
    <sheet name="Déclaration attestation" sheetId="2" r:id="rId2"/>
    <sheet name="Feuil1" sheetId="1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2" l="1"/>
  <c r="G24" i="2"/>
  <c r="I21" i="2"/>
  <c r="H21" i="2"/>
  <c r="F21" i="2"/>
  <c r="D21" i="2"/>
  <c r="E21" i="2" s="1"/>
  <c r="C21" i="2"/>
  <c r="B21" i="2"/>
  <c r="I20" i="2"/>
  <c r="H20" i="2"/>
  <c r="F20" i="2"/>
  <c r="E20" i="2"/>
  <c r="D20" i="2"/>
  <c r="C20" i="2"/>
  <c r="B20" i="2"/>
  <c r="I19" i="2"/>
  <c r="H19" i="2"/>
  <c r="F19" i="2"/>
  <c r="D19" i="2"/>
  <c r="E19" i="2" s="1"/>
  <c r="C19" i="2"/>
  <c r="B19" i="2"/>
  <c r="I18" i="2"/>
  <c r="H18" i="2"/>
  <c r="F18" i="2"/>
  <c r="D18" i="2"/>
  <c r="E18" i="2" s="1"/>
  <c r="C18" i="2"/>
  <c r="B18" i="2"/>
  <c r="I17" i="2"/>
  <c r="H17" i="2"/>
  <c r="F17" i="2"/>
  <c r="D17" i="2"/>
  <c r="E17" i="2" s="1"/>
  <c r="C17" i="2"/>
  <c r="B17" i="2"/>
  <c r="I16" i="2"/>
  <c r="H16" i="2"/>
  <c r="F16" i="2"/>
  <c r="D16" i="2"/>
  <c r="E16" i="2" s="1"/>
  <c r="C16" i="2"/>
  <c r="B16" i="2"/>
  <c r="I15" i="2"/>
  <c r="H15" i="2"/>
  <c r="F15" i="2"/>
  <c r="D15" i="2"/>
  <c r="E15" i="2" s="1"/>
  <c r="C15" i="2"/>
  <c r="B15" i="2"/>
  <c r="I14" i="2"/>
  <c r="H14" i="2"/>
  <c r="F14" i="2"/>
  <c r="D14" i="2"/>
  <c r="E14" i="2" s="1"/>
  <c r="C14" i="2"/>
  <c r="B14" i="2"/>
  <c r="I13" i="2"/>
  <c r="H13" i="2"/>
  <c r="F13" i="2"/>
  <c r="D13" i="2"/>
  <c r="E13" i="2" s="1"/>
  <c r="C13" i="2"/>
  <c r="B13" i="2"/>
  <c r="I12" i="2"/>
  <c r="H12" i="2"/>
  <c r="F12" i="2"/>
  <c r="D12" i="2"/>
  <c r="E12" i="2" s="1"/>
  <c r="C12" i="2"/>
  <c r="B12" i="2"/>
  <c r="I11" i="2"/>
  <c r="H11" i="2"/>
  <c r="F11" i="2"/>
  <c r="D11" i="2"/>
  <c r="E11" i="2" s="1"/>
  <c r="C11" i="2"/>
  <c r="B11" i="2"/>
  <c r="I10" i="2"/>
  <c r="I24" i="2" s="1"/>
  <c r="H21" i="3" s="1"/>
  <c r="I21" i="3" s="1"/>
  <c r="H10" i="2"/>
  <c r="F10" i="2"/>
  <c r="D10" i="2"/>
  <c r="E10" i="2" s="1"/>
  <c r="C10" i="2"/>
  <c r="B10" i="2"/>
  <c r="A9" i="2"/>
  <c r="E6" i="2"/>
  <c r="B4" i="2"/>
  <c r="D1" i="2"/>
  <c r="B24" i="2" l="1"/>
  <c r="C24" i="2"/>
  <c r="F24" i="2"/>
  <c r="H27" i="3" s="1"/>
  <c r="H24" i="2"/>
  <c r="I20" i="3" s="1"/>
  <c r="I23" i="3" s="1"/>
  <c r="I27" i="3" s="1"/>
  <c r="I32" i="3" s="1"/>
  <c r="E36" i="3" s="1"/>
  <c r="I15" i="3"/>
  <c r="E24" i="2"/>
  <c r="D24" i="2"/>
  <c r="I16" i="3" l="1"/>
  <c r="H17" i="3" s="1"/>
  <c r="C36" i="3" s="1"/>
  <c r="G36" i="3" l="1"/>
</calcChain>
</file>

<file path=xl/sharedStrings.xml><?xml version="1.0" encoding="utf-8"?>
<sst xmlns="http://schemas.openxmlformats.org/spreadsheetml/2006/main" count="98" uniqueCount="95">
  <si>
    <t>Employeur</t>
  </si>
  <si>
    <t xml:space="preserve">Enfant: </t>
  </si>
  <si>
    <t>Adresse</t>
  </si>
  <si>
    <t>N° Employeur</t>
  </si>
  <si>
    <t xml:space="preserve">Déclaration de revenus </t>
  </si>
  <si>
    <t>Mois</t>
  </si>
  <si>
    <t xml:space="preserve">salaire </t>
  </si>
  <si>
    <t xml:space="preserve">indemnités </t>
  </si>
  <si>
    <t>repas</t>
  </si>
  <si>
    <t>Forfait</t>
  </si>
  <si>
    <t>Jours</t>
  </si>
  <si>
    <t xml:space="preserve">frais </t>
  </si>
  <si>
    <t xml:space="preserve">journées </t>
  </si>
  <si>
    <t>Nb/h si jour</t>
  </si>
  <si>
    <t>imposable</t>
  </si>
  <si>
    <t>d'entretien</t>
  </si>
  <si>
    <t xml:space="preserve">fournis </t>
  </si>
  <si>
    <t>Repas</t>
  </si>
  <si>
    <t>d'activités</t>
  </si>
  <si>
    <t>kms</t>
  </si>
  <si>
    <t>de 8 h et +</t>
  </si>
  <si>
    <t>moins de 8h</t>
  </si>
  <si>
    <t>Janvier</t>
  </si>
  <si>
    <t>Février</t>
  </si>
  <si>
    <t>Mars</t>
  </si>
  <si>
    <t xml:space="preserve"> 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</si>
  <si>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</si>
  <si>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</si>
  <si>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</si>
  <si>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</si>
  <si>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</si>
  <si>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</si>
  <si>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</si>
  <si>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</si>
  <si>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</si>
  <si>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1</t>
  </si>
  <si>
    <t>Total 2</t>
  </si>
  <si>
    <t>Total 3</t>
  </si>
  <si>
    <t>Total 4</t>
  </si>
  <si>
    <t>Total 5</t>
  </si>
  <si>
    <t>Total 6</t>
  </si>
  <si>
    <t>Total jours</t>
  </si>
  <si>
    <t>Total heures</t>
  </si>
  <si>
    <t>Le</t>
  </si>
  <si>
    <t>Signature employeur:</t>
  </si>
  <si>
    <t>REVENUS DES ASSISTANT(E)S MATERNEL(LE)S AGREE(E)S</t>
  </si>
  <si>
    <t>Régime particulier - Joindre une copie de l’agrément</t>
  </si>
  <si>
    <t>Option irrévocable à la date de dépôt de la 2042</t>
  </si>
  <si>
    <t>(Un état par enfant)</t>
  </si>
  <si>
    <t>ASSISTANT(E) MATERNEL(LE)</t>
  </si>
  <si>
    <t>Nom et adresse des parents:</t>
  </si>
  <si>
    <t>Nom et Prénom de l'enfant</t>
  </si>
  <si>
    <t>1) Revenus</t>
  </si>
  <si>
    <r>
      <t>a) Salaires nets + congés payés + indemnités d'absence + CSG et CRDS non déductible (2,9%) y compris les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heures complémentaires et supplémentaires:</t>
    </r>
  </si>
  <si>
    <t>A1</t>
  </si>
  <si>
    <t>b) Indemnités de nourriture et d'entretien :</t>
  </si>
  <si>
    <t>A2</t>
  </si>
  <si>
    <t>TOTAL (A1 + A2)</t>
  </si>
  <si>
    <t>A3</t>
  </si>
  <si>
    <t>2) Nombre de jours de garde de l'enfant</t>
  </si>
  <si>
    <t>Nombre de jours</t>
  </si>
  <si>
    <t>a) Nombre de jours de garde de plus de 8 heures et de moins de 24 heures consécutives :</t>
  </si>
  <si>
    <t>B1</t>
  </si>
  <si>
    <t>b) Garde de moins de 8 heures par jour :</t>
  </si>
  <si>
    <r>
      <t xml:space="preserve">Total annuel des heures de garde effective </t>
    </r>
    <r>
      <rPr>
        <sz val="10"/>
        <color rgb="FF000000"/>
        <rFont val="Times New Roman"/>
        <family val="1"/>
      </rPr>
      <t xml:space="preserve">   =</t>
    </r>
    <r>
      <rPr>
        <sz val="10"/>
        <color rgb="FF000000"/>
        <rFont val="Times New Roman"/>
        <family val="1"/>
      </rPr>
      <t xml:space="preserve">
   </t>
    </r>
    <r>
      <rPr>
        <sz val="10"/>
        <color rgb="FF000000"/>
        <rFont val="Times New Roman"/>
        <family val="1"/>
      </rPr>
      <t>8 heures</t>
    </r>
  </si>
  <si>
    <t>B2</t>
  </si>
  <si>
    <t>TOTAL (B1 + B2) =</t>
  </si>
  <si>
    <t>B3</t>
  </si>
  <si>
    <t>c) Nombre de jours de garde de 24 heures consécutives :</t>
  </si>
  <si>
    <t>B4</t>
  </si>
  <si>
    <t>3) Calcul de la somme forfaitaire à déduire</t>
  </si>
  <si>
    <t>nombre de jours</t>
  </si>
  <si>
    <t>soit montant des frais</t>
  </si>
  <si>
    <t>Taux Horaire 9,88 €</t>
  </si>
  <si>
    <t>Cas général</t>
  </si>
  <si>
    <t>10,15 € x 3 x nombre de jours indiqués en  B3</t>
  </si>
  <si>
    <t>C1</t>
  </si>
  <si>
    <t>Garde de 24 H</t>
  </si>
  <si>
    <t>10,15 € x 4 x nombre de jours indiqués en B4</t>
  </si>
  <si>
    <t>C2</t>
  </si>
  <si>
    <r>
      <t>OU</t>
    </r>
    <r>
      <rPr>
        <b/>
        <sz val="12"/>
        <color rgb="FFFF0000"/>
        <rFont val="Times New Roman"/>
        <family val="1"/>
      </rPr>
      <t>, si l'enfant gardé est handicapé :</t>
    </r>
  </si>
  <si>
    <r>
      <t>Garde d'</t>
    </r>
    <r>
      <rPr>
        <u/>
        <sz val="10"/>
        <color rgb="FF000000"/>
        <rFont val="Times New Roman"/>
        <family val="1"/>
      </rPr>
      <t>enfant handicapé</t>
    </r>
    <r>
      <rPr>
        <sz val="10"/>
        <color rgb="FF000000"/>
        <rFont val="Times New Roman"/>
        <family val="1"/>
      </rPr>
      <t xml:space="preserve"> :</t>
    </r>
  </si>
  <si>
    <t>10,15 € x 4 x nombre de jours indiqués en  B3</t>
  </si>
  <si>
    <t>C3</t>
  </si>
  <si>
    <t>10,15 € x 5 x nombre de jours indiqués en B4</t>
  </si>
  <si>
    <t>C4</t>
  </si>
  <si>
    <t>TOTAL (C1+ C2  ou  C3 + C4)     =</t>
  </si>
  <si>
    <t>C5</t>
  </si>
  <si>
    <t>4) Somme à déclarer (avec d'autres états éventuels) à la rubrique "• 1 SALAIRES" lignes AJ ou BJ pour le montant calculé en D1 et 1GA ou 1HA pour l'abattement calculé en C5</t>
  </si>
  <si>
    <t xml:space="preserve"> -</t>
  </si>
  <si>
    <t xml:space="preserve"> =</t>
  </si>
  <si>
    <t>(A3)</t>
  </si>
  <si>
    <t>(C5)</t>
  </si>
  <si>
    <t>(D1)</t>
  </si>
  <si>
    <r>
      <t xml:space="preserve">Les </t>
    </r>
    <r>
      <rPr>
        <b/>
        <sz val="10"/>
        <color rgb="FF000000"/>
        <rFont val="Times New Roman"/>
        <family val="1"/>
      </rPr>
      <t>indemnités maladie et maternité</t>
    </r>
    <r>
      <rPr>
        <sz val="10"/>
        <color rgb="FF000000"/>
        <rFont val="Times New Roman"/>
        <family val="1"/>
      </rPr>
      <t xml:space="preserve"> éventuellement perçues dans l'année doivent être ajoutées à cette somme. Les </t>
    </r>
    <r>
      <rPr>
        <b/>
        <sz val="10"/>
        <color rgb="FF000000"/>
        <rFont val="Times New Roman"/>
        <family val="1"/>
      </rPr>
      <t>indemnités POLE EMPLOI</t>
    </r>
    <r>
      <rPr>
        <sz val="10"/>
        <color rgb="FF000000"/>
        <rFont val="Times New Roman"/>
        <family val="1"/>
      </rPr>
      <t xml:space="preserve"> sont à déclarer à la rubrique 1AP ou BP.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</si>
</sst>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[$-40C]mmmm\-yy;@"/>
    <numFmt numFmtId="165" formatCode="#,##0.00\ &quot;€&quot;"/>
    <numFmt numFmtId="166" formatCode="[$-F400]h:mm:ss\ AM/PM"/>
    <numFmt numFmtId="167" formatCode="[$-40C]mmm\-yy;@"/>
    <numFmt numFmtId="168" formatCode="#,##0\ &quot;€&quot;"/>
    <numFmt numFmtId="169" formatCode="[$-F800]dddd\,\ mmmm\ dd\,\ yyyy"/>
    <numFmt numFmtId="170" formatCode="#,##0.00&quot; &quot;[$€-40C]"/>
    <numFmt numFmtId="171" formatCode="#,##0.00&quot; €&quot;"/>
    <numFmt numFmtId="172" formatCode="h:mm;@"/>
  </numFmts>
  <fonts count="31" x14ac:knownFonts="1">
    <font>
      <sz val="12"/>
      <color theme="1"/>
      <name val="Times New Roman"/>
      <family val="2"/>
    </font>
    <font>
      <sz val="10"/>
      <name val="Arial"/>
      <family val="2"/>
    </font>
    <font>
      <b/>
      <u/>
      <sz val="11"/>
      <color theme="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u/>
      <sz val="12"/>
      <color theme="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u/>
      <sz val="14"/>
      <name val="Arial"/>
      <family val="2"/>
    </font>
    <font>
      <u/>
      <sz val="16"/>
      <name val="Arial"/>
      <family val="2"/>
    </font>
    <font>
      <sz val="11"/>
      <color rgb="FF000000"/>
      <name val="Arial"/>
      <family val="2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8"/>
      <color rgb="FF000000"/>
      <name val="Times New Roman"/>
      <family val="1"/>
    </font>
    <font>
      <b/>
      <sz val="14"/>
      <color rgb="FFFF0000"/>
      <name val="Times New Roman"/>
      <family val="1"/>
    </font>
    <font>
      <b/>
      <u/>
      <sz val="10"/>
      <color rgb="FF000000"/>
      <name val="Times New Roman"/>
      <family val="1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2"/>
      <color rgb="FF000000"/>
      <name val="Times New Roman"/>
      <family val="1"/>
    </font>
    <font>
      <b/>
      <sz val="8"/>
      <color rgb="FF000000"/>
      <name val="Times New Roman"/>
      <family val="1"/>
    </font>
    <font>
      <u/>
      <sz val="10"/>
      <color rgb="FF000000"/>
      <name val="Times New Roman"/>
      <family val="1"/>
    </font>
    <font>
      <b/>
      <sz val="18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4700B8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gray0625"/>
    </fill>
    <fill>
      <patternFill patternType="solid">
        <fgColor rgb="FFCCFFCC"/>
        <bgColor rgb="FFCCFFCC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F0000"/>
        <bgColor rgb="FFFF0000"/>
      </patternFill>
    </fill>
    <fill>
      <patternFill patternType="solid">
        <fgColor rgb="FFD6DCE4"/>
        <bgColor rgb="FFD6DCE4"/>
      </patternFill>
    </fill>
    <fill>
      <patternFill patternType="solid">
        <fgColor rgb="FFFFCC99"/>
        <bgColor rgb="FFFFCC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1" fillId="0" borderId="0"/>
    <xf numFmtId="0" fontId="11" fillId="0" borderId="0"/>
    <xf numFmtId="0" fontId="15" fillId="0" borderId="0"/>
  </cellStyleXfs>
  <cellXfs count="131">
    <xf numFmtId="0" fontId="0" fillId="0" borderId="0" xfId="0"/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" fillId="0" borderId="0" xfId="1"/>
    <xf numFmtId="0" fontId="6" fillId="0" borderId="0" xfId="1" applyFont="1" applyAlignment="1">
      <alignment horizontal="left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8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0" fontId="8" fillId="0" borderId="4" xfId="1" applyFont="1" applyBorder="1" applyAlignment="1">
      <alignment horizontal="left"/>
    </xf>
    <xf numFmtId="0" fontId="8" fillId="0" borderId="5" xfId="1" applyFont="1" applyBorder="1" applyAlignment="1">
      <alignment horizontal="left"/>
    </xf>
    <xf numFmtId="0" fontId="8" fillId="0" borderId="6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164" fontId="10" fillId="0" borderId="6" xfId="1" applyNumberFormat="1" applyFont="1" applyBorder="1" applyAlignment="1">
      <alignment horizontal="center"/>
    </xf>
    <xf numFmtId="165" fontId="10" fillId="0" borderId="7" xfId="1" applyNumberFormat="1" applyFont="1" applyBorder="1"/>
    <xf numFmtId="0" fontId="10" fillId="0" borderId="7" xfId="1" applyFont="1" applyBorder="1" applyAlignment="1">
      <alignment horizontal="center"/>
    </xf>
    <xf numFmtId="3" fontId="10" fillId="0" borderId="7" xfId="1" applyNumberFormat="1" applyFont="1" applyBorder="1" applyAlignment="1">
      <alignment horizontal="center"/>
    </xf>
    <xf numFmtId="166" fontId="10" fillId="0" borderId="9" xfId="1" applyNumberFormat="1" applyFont="1" applyBorder="1"/>
    <xf numFmtId="1" fontId="1" fillId="0" borderId="0" xfId="1" applyNumberFormat="1"/>
    <xf numFmtId="1" fontId="10" fillId="0" borderId="7" xfId="1" applyNumberFormat="1" applyFont="1" applyBorder="1" applyAlignment="1">
      <alignment horizontal="center"/>
    </xf>
    <xf numFmtId="2" fontId="1" fillId="0" borderId="0" xfId="1" applyNumberFormat="1"/>
    <xf numFmtId="0" fontId="10" fillId="0" borderId="10" xfId="1" applyFont="1" applyBorder="1"/>
    <xf numFmtId="0" fontId="10" fillId="0" borderId="11" xfId="1" applyFont="1" applyBorder="1"/>
    <xf numFmtId="2" fontId="10" fillId="0" borderId="11" xfId="1" applyNumberFormat="1" applyFont="1" applyBorder="1"/>
    <xf numFmtId="0" fontId="10" fillId="0" borderId="11" xfId="1" applyFont="1" applyBorder="1" applyAlignment="1">
      <alignment horizontal="center"/>
    </xf>
    <xf numFmtId="2" fontId="10" fillId="0" borderId="11" xfId="1" applyNumberFormat="1" applyFont="1" applyBorder="1" applyAlignment="1">
      <alignment horizontal="center"/>
    </xf>
    <xf numFmtId="1" fontId="10" fillId="0" borderId="11" xfId="1" applyNumberFormat="1" applyFont="1" applyBorder="1"/>
    <xf numFmtId="2" fontId="10" fillId="0" borderId="12" xfId="1" applyNumberFormat="1" applyFont="1" applyBorder="1"/>
    <xf numFmtId="167" fontId="10" fillId="0" borderId="13" xfId="1" applyNumberFormat="1" applyFont="1" applyBorder="1"/>
    <xf numFmtId="0" fontId="8" fillId="3" borderId="14" xfId="1" applyFont="1" applyFill="1" applyBorder="1" applyAlignment="1">
      <alignment horizontal="center"/>
    </xf>
    <xf numFmtId="0" fontId="8" fillId="3" borderId="15" xfId="1" applyFont="1" applyFill="1" applyBorder="1" applyAlignment="1">
      <alignment horizontal="center"/>
    </xf>
    <xf numFmtId="0" fontId="10" fillId="0" borderId="16" xfId="1" applyFont="1" applyBorder="1" applyAlignment="1">
      <alignment horizontal="right"/>
    </xf>
    <xf numFmtId="165" fontId="10" fillId="0" borderId="17" xfId="1" applyNumberFormat="1" applyFont="1" applyBorder="1" applyAlignment="1">
      <alignment horizontal="center"/>
    </xf>
    <xf numFmtId="3" fontId="10" fillId="0" borderId="17" xfId="1" applyNumberFormat="1" applyFont="1" applyBorder="1" applyAlignment="1">
      <alignment horizontal="center"/>
    </xf>
    <xf numFmtId="165" fontId="10" fillId="0" borderId="18" xfId="1" applyNumberFormat="1" applyFont="1" applyBorder="1" applyAlignment="1">
      <alignment horizontal="center"/>
    </xf>
    <xf numFmtId="3" fontId="10" fillId="0" borderId="18" xfId="1" applyNumberFormat="1" applyFont="1" applyBorder="1" applyAlignment="1">
      <alignment horizontal="center"/>
    </xf>
    <xf numFmtId="168" fontId="10" fillId="0" borderId="19" xfId="1" applyNumberFormat="1" applyFont="1" applyBorder="1" applyAlignment="1">
      <alignment horizontal="center"/>
    </xf>
    <xf numFmtId="0" fontId="10" fillId="0" borderId="20" xfId="1" applyFont="1" applyBorder="1" applyAlignment="1">
      <alignment horizontal="center"/>
    </xf>
    <xf numFmtId="166" fontId="10" fillId="0" borderId="19" xfId="1" applyNumberFormat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" fillId="0" borderId="0" xfId="1" applyAlignment="1">
      <alignment horizontal="left"/>
    </xf>
    <xf numFmtId="0" fontId="16" fillId="0" borderId="0" xfId="3" applyFont="1" applyAlignment="1">
      <alignment vertical="center" wrapText="1"/>
    </xf>
    <xf numFmtId="0" fontId="17" fillId="0" borderId="0" xfId="3" applyFont="1" applyAlignment="1">
      <alignment horizontal="center" vertical="center" wrapText="1"/>
    </xf>
    <xf numFmtId="0" fontId="15" fillId="0" borderId="26" xfId="3" applyBorder="1" applyAlignment="1">
      <alignment horizontal="center" vertical="center" wrapText="1"/>
    </xf>
    <xf numFmtId="0" fontId="24" fillId="0" borderId="27" xfId="3" applyFont="1" applyBorder="1" applyAlignment="1">
      <alignment horizontal="center" vertical="center" wrapText="1"/>
    </xf>
    <xf numFmtId="0" fontId="15" fillId="0" borderId="23" xfId="3" applyBorder="1" applyAlignment="1">
      <alignment horizontal="left" vertical="center" wrapText="1"/>
    </xf>
    <xf numFmtId="0" fontId="17" fillId="0" borderId="30" xfId="3" applyFont="1" applyBorder="1" applyAlignment="1">
      <alignment horizontal="center" vertical="center" wrapText="1"/>
    </xf>
    <xf numFmtId="0" fontId="16" fillId="0" borderId="21" xfId="3" applyFont="1" applyBorder="1" applyAlignment="1">
      <alignment horizontal="right" vertical="center" wrapText="1"/>
    </xf>
    <xf numFmtId="0" fontId="16" fillId="0" borderId="0" xfId="3" applyFont="1" applyAlignment="1">
      <alignment horizontal="right" vertical="center" wrapText="1"/>
    </xf>
    <xf numFmtId="171" fontId="25" fillId="0" borderId="0" xfId="3" applyNumberFormat="1" applyFont="1" applyAlignment="1">
      <alignment horizontal="right" vertical="center" wrapText="1"/>
    </xf>
    <xf numFmtId="171" fontId="25" fillId="0" borderId="26" xfId="3" applyNumberFormat="1" applyFont="1" applyBorder="1" applyAlignment="1">
      <alignment horizontal="right" vertical="center" wrapText="1"/>
    </xf>
    <xf numFmtId="0" fontId="17" fillId="0" borderId="25" xfId="3" applyFont="1" applyBorder="1" applyAlignment="1">
      <alignment horizontal="center" vertical="center" wrapText="1"/>
    </xf>
    <xf numFmtId="0" fontId="17" fillId="4" borderId="30" xfId="3" applyFont="1" applyFill="1" applyBorder="1" applyAlignment="1">
      <alignment vertical="center" wrapText="1"/>
    </xf>
    <xf numFmtId="3" fontId="25" fillId="5" borderId="30" xfId="3" applyNumberFormat="1" applyFont="1" applyFill="1" applyBorder="1" applyAlignment="1" applyProtection="1">
      <alignment horizontal="center" vertical="center" wrapText="1"/>
      <protection locked="0"/>
    </xf>
    <xf numFmtId="0" fontId="16" fillId="6" borderId="0" xfId="3" applyFont="1" applyFill="1" applyAlignment="1">
      <alignment vertical="center" wrapText="1"/>
    </xf>
    <xf numFmtId="4" fontId="25" fillId="0" borderId="30" xfId="3" applyNumberFormat="1" applyFont="1" applyBorder="1" applyAlignment="1">
      <alignment horizontal="center" vertical="center" wrapText="1"/>
    </xf>
    <xf numFmtId="0" fontId="19" fillId="4" borderId="31" xfId="3" applyFont="1" applyFill="1" applyBorder="1" applyAlignment="1">
      <alignment horizontal="center" vertical="center" wrapText="1"/>
    </xf>
    <xf numFmtId="0" fontId="16" fillId="0" borderId="30" xfId="3" applyFont="1" applyBorder="1" applyAlignment="1">
      <alignment horizontal="left" vertical="center" wrapText="1"/>
    </xf>
    <xf numFmtId="171" fontId="25" fillId="6" borderId="30" xfId="3" applyNumberFormat="1" applyFont="1" applyFill="1" applyBorder="1" applyAlignment="1">
      <alignment horizontal="right" vertical="center" wrapText="1"/>
    </xf>
    <xf numFmtId="4" fontId="25" fillId="0" borderId="32" xfId="3" applyNumberFormat="1" applyFont="1" applyBorder="1" applyAlignment="1">
      <alignment horizontal="right" vertical="center" wrapText="1"/>
    </xf>
    <xf numFmtId="0" fontId="17" fillId="8" borderId="30" xfId="3" applyFont="1" applyFill="1" applyBorder="1" applyAlignment="1">
      <alignment horizontal="center" vertical="center" wrapText="1"/>
    </xf>
    <xf numFmtId="0" fontId="17" fillId="0" borderId="34" xfId="3" applyFont="1" applyBorder="1" applyAlignment="1">
      <alignment horizontal="center" vertical="center" wrapText="1"/>
    </xf>
    <xf numFmtId="0" fontId="16" fillId="0" borderId="21" xfId="3" applyFont="1" applyBorder="1" applyAlignment="1">
      <alignment vertical="center" wrapText="1"/>
    </xf>
    <xf numFmtId="0" fontId="17" fillId="0" borderId="26" xfId="3" applyFont="1" applyBorder="1" applyAlignment="1">
      <alignment horizontal="center" vertical="center" wrapText="1"/>
    </xf>
    <xf numFmtId="0" fontId="16" fillId="0" borderId="27" xfId="3" applyFont="1" applyBorder="1" applyAlignment="1">
      <alignment vertical="center" wrapText="1"/>
    </xf>
    <xf numFmtId="0" fontId="25" fillId="0" borderId="23" xfId="3" applyFont="1" applyBorder="1" applyAlignment="1">
      <alignment horizontal="center" vertical="center" wrapText="1"/>
    </xf>
    <xf numFmtId="0" fontId="25" fillId="0" borderId="23" xfId="3" applyFont="1" applyBorder="1" applyAlignment="1">
      <alignment vertical="center" wrapText="1"/>
    </xf>
    <xf numFmtId="0" fontId="29" fillId="0" borderId="23" xfId="3" applyFont="1" applyBorder="1" applyAlignment="1">
      <alignment horizontal="center" vertical="center" wrapText="1"/>
    </xf>
    <xf numFmtId="0" fontId="16" fillId="0" borderId="23" xfId="3" applyFont="1" applyBorder="1" applyAlignment="1">
      <alignment vertical="center" wrapText="1"/>
    </xf>
    <xf numFmtId="0" fontId="17" fillId="0" borderId="28" xfId="3" applyFont="1" applyBorder="1" applyAlignment="1">
      <alignment horizontal="center" vertical="center" wrapText="1"/>
    </xf>
    <xf numFmtId="0" fontId="16" fillId="0" borderId="0" xfId="3" applyFont="1" applyAlignment="1">
      <alignment horizontal="center" vertical="center" wrapText="1"/>
    </xf>
    <xf numFmtId="0" fontId="15" fillId="0" borderId="0" xfId="3"/>
    <xf numFmtId="165" fontId="12" fillId="0" borderId="17" xfId="2" quotePrefix="1" applyNumberFormat="1" applyFont="1" applyBorder="1" applyAlignment="1">
      <alignment horizontal="center"/>
    </xf>
    <xf numFmtId="0" fontId="15" fillId="0" borderId="0" xfId="3"/>
    <xf numFmtId="0" fontId="18" fillId="2" borderId="21" xfId="3" applyFont="1" applyFill="1" applyBorder="1" applyAlignment="1">
      <alignment horizontal="center" vertical="center" wrapText="1"/>
    </xf>
    <xf numFmtId="0" fontId="18" fillId="2" borderId="0" xfId="3" applyFont="1" applyFill="1" applyAlignment="1">
      <alignment horizontal="center" vertical="center" wrapText="1"/>
    </xf>
    <xf numFmtId="0" fontId="19" fillId="0" borderId="22" xfId="3" applyFont="1" applyBorder="1" applyAlignment="1">
      <alignment horizontal="center" vertical="center" wrapText="1"/>
    </xf>
    <xf numFmtId="0" fontId="19" fillId="0" borderId="0" xfId="3" applyFont="1" applyAlignment="1">
      <alignment horizontal="center" vertical="center" wrapText="1"/>
    </xf>
    <xf numFmtId="0" fontId="20" fillId="0" borderId="23" xfId="3" applyFont="1" applyBorder="1" applyAlignment="1">
      <alignment horizontal="center" vertical="center" wrapText="1"/>
    </xf>
    <xf numFmtId="0" fontId="21" fillId="0" borderId="0" xfId="3" applyFont="1" applyAlignment="1">
      <alignment horizontal="center" vertical="center" wrapText="1"/>
    </xf>
    <xf numFmtId="0" fontId="19" fillId="4" borderId="30" xfId="3" applyFont="1" applyFill="1" applyBorder="1" applyAlignment="1">
      <alignment vertical="center" wrapText="1"/>
    </xf>
    <xf numFmtId="0" fontId="22" fillId="0" borderId="24" xfId="3" applyFont="1" applyBorder="1" applyAlignment="1">
      <alignment vertical="center" wrapText="1"/>
    </xf>
    <xf numFmtId="0" fontId="16" fillId="0" borderId="24" xfId="3" applyFont="1" applyBorder="1" applyAlignment="1">
      <alignment vertical="center" wrapText="1"/>
    </xf>
    <xf numFmtId="0" fontId="16" fillId="0" borderId="25" xfId="3" applyFont="1" applyBorder="1" applyAlignment="1">
      <alignment vertical="center" wrapText="1"/>
    </xf>
    <xf numFmtId="0" fontId="23" fillId="0" borderId="21" xfId="3" applyFont="1" applyBorder="1" applyAlignment="1">
      <alignment horizontal="center" vertical="center" wrapText="1"/>
    </xf>
    <xf numFmtId="0" fontId="23" fillId="0" borderId="0" xfId="3" applyFont="1" applyAlignment="1">
      <alignment horizontal="center" vertical="center" wrapText="1"/>
    </xf>
    <xf numFmtId="0" fontId="15" fillId="0" borderId="25" xfId="3" applyBorder="1"/>
    <xf numFmtId="0" fontId="24" fillId="0" borderId="21" xfId="3" applyFont="1" applyBorder="1" applyAlignment="1">
      <alignment horizontal="left" vertical="center" wrapText="1"/>
    </xf>
    <xf numFmtId="0" fontId="24" fillId="0" borderId="0" xfId="3" applyFont="1" applyAlignment="1">
      <alignment horizontal="left" vertical="center" wrapText="1"/>
    </xf>
    <xf numFmtId="0" fontId="24" fillId="0" borderId="26" xfId="3" applyFont="1" applyBorder="1" applyAlignment="1">
      <alignment horizontal="left" vertical="center" wrapText="1"/>
    </xf>
    <xf numFmtId="0" fontId="24" fillId="0" borderId="23" xfId="3" applyFont="1" applyBorder="1" applyAlignment="1">
      <alignment horizontal="center" vertical="center" wrapText="1"/>
    </xf>
    <xf numFmtId="0" fontId="24" fillId="0" borderId="28" xfId="3" applyFont="1" applyBorder="1" applyAlignment="1">
      <alignment horizontal="center" vertical="center" wrapText="1"/>
    </xf>
    <xf numFmtId="0" fontId="24" fillId="0" borderId="29" xfId="3" applyFont="1" applyBorder="1"/>
    <xf numFmtId="0" fontId="24" fillId="0" borderId="29" xfId="3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 wrapText="1"/>
    </xf>
    <xf numFmtId="0" fontId="16" fillId="0" borderId="30" xfId="3" applyFont="1" applyBorder="1" applyAlignment="1">
      <alignment vertical="center" wrapText="1"/>
    </xf>
    <xf numFmtId="0" fontId="16" fillId="0" borderId="30" xfId="3" applyFont="1" applyBorder="1" applyAlignment="1">
      <alignment horizontal="right" vertical="center" wrapText="1"/>
    </xf>
    <xf numFmtId="171" fontId="25" fillId="0" borderId="30" xfId="3" applyNumberFormat="1" applyFont="1" applyBorder="1" applyAlignment="1">
      <alignment horizontal="right" vertical="center" wrapText="1"/>
    </xf>
    <xf numFmtId="0" fontId="26" fillId="4" borderId="30" xfId="3" applyFont="1" applyFill="1" applyBorder="1" applyAlignment="1">
      <alignment horizontal="center" vertical="center"/>
    </xf>
    <xf numFmtId="0" fontId="27" fillId="0" borderId="30" xfId="3" applyFont="1" applyBorder="1" applyAlignment="1">
      <alignment horizontal="center" vertical="center" wrapText="1"/>
    </xf>
    <xf numFmtId="172" fontId="15" fillId="11" borderId="30" xfId="3" applyNumberFormat="1" applyFill="1" applyBorder="1" applyAlignment="1">
      <alignment horizontal="center" vertical="center"/>
    </xf>
    <xf numFmtId="0" fontId="19" fillId="0" borderId="33" xfId="3" applyFont="1" applyBorder="1" applyAlignment="1">
      <alignment vertical="center" wrapText="1"/>
    </xf>
    <xf numFmtId="0" fontId="19" fillId="0" borderId="30" xfId="3" applyFont="1" applyBorder="1" applyAlignment="1">
      <alignment horizontal="center" vertical="center" wrapText="1"/>
    </xf>
    <xf numFmtId="0" fontId="16" fillId="0" borderId="30" xfId="3" applyFont="1" applyBorder="1" applyAlignment="1">
      <alignment horizontal="left" vertical="center" wrapText="1"/>
    </xf>
    <xf numFmtId="0" fontId="28" fillId="7" borderId="30" xfId="3" applyFont="1" applyFill="1" applyBorder="1" applyAlignment="1">
      <alignment horizontal="center" vertical="center" wrapText="1"/>
    </xf>
    <xf numFmtId="0" fontId="19" fillId="0" borderId="30" xfId="3" applyFont="1" applyBorder="1" applyAlignment="1">
      <alignment horizontal="right" vertical="center" wrapText="1"/>
    </xf>
    <xf numFmtId="0" fontId="30" fillId="0" borderId="32" xfId="3" applyFont="1" applyBorder="1" applyAlignment="1">
      <alignment horizontal="center" vertical="center" wrapText="1"/>
    </xf>
    <xf numFmtId="0" fontId="16" fillId="10" borderId="30" xfId="3" applyFont="1" applyFill="1" applyBorder="1" applyAlignment="1">
      <alignment horizontal="left" vertical="center" wrapText="1"/>
    </xf>
    <xf numFmtId="171" fontId="18" fillId="0" borderId="30" xfId="3" applyNumberFormat="1" applyFont="1" applyBorder="1" applyAlignment="1">
      <alignment horizontal="center" vertical="center" wrapText="1"/>
    </xf>
    <xf numFmtId="0" fontId="16" fillId="0" borderId="25" xfId="3" applyFont="1" applyBorder="1" applyAlignment="1">
      <alignment horizontal="center" vertical="center" wrapText="1"/>
    </xf>
    <xf numFmtId="171" fontId="18" fillId="8" borderId="30" xfId="3" applyNumberFormat="1" applyFont="1" applyFill="1" applyBorder="1" applyAlignment="1">
      <alignment horizontal="center" vertical="center" wrapText="1"/>
    </xf>
    <xf numFmtId="170" fontId="18" fillId="9" borderId="30" xfId="3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169" fontId="3" fillId="0" borderId="0" xfId="1" applyNumberFormat="1" applyFont="1" applyAlignment="1">
      <alignment horizontal="center"/>
    </xf>
    <xf numFmtId="0" fontId="14" fillId="0" borderId="0" xfId="1" applyFont="1" applyAlignment="1">
      <alignment horizontal="center"/>
    </xf>
    <xf numFmtId="0" fontId="1" fillId="0" borderId="0" xfId="1" applyAlignment="1">
      <alignment horizontal="left"/>
    </xf>
    <xf numFmtId="170" fontId="15" fillId="12" borderId="30" xfId="3" applyNumberFormat="1" applyFill="1" applyBorder="1" applyAlignment="1">
      <alignment vertical="center"/>
    </xf>
    <xf numFmtId="3" fontId="25" fillId="13" borderId="30" xfId="3" applyNumberFormat="1" applyFont="1" applyFill="1" applyBorder="1" applyAlignment="1" applyProtection="1">
      <alignment horizontal="center" vertical="center" wrapText="1"/>
      <protection locked="0"/>
    </xf>
    <xf numFmtId="0" fontId="15" fillId="11" borderId="30" xfId="3" applyFill="1" applyBorder="1" applyAlignment="1">
      <alignment horizontal="center" vertical="center"/>
    </xf>
    <xf numFmtId="4" fontId="25" fillId="13" borderId="30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2" xr:uid="{57A4B333-C214-4213-AEFA-C16D7BC33D6C}"/>
    <cellStyle name="Normal 4" xfId="1" xr:uid="{EBF7FE61-CD34-4830-A0C3-F4D8B4F18B68}"/>
    <cellStyle name="Normal 5" xfId="3" xr:uid="{007FD4C1-9B94-4D2A-BBB3-45E8B387A1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29959" y="236966"/>
    <xdr:ext cx="1006562" cy="695520"/>
    <xdr:pic>
      <xdr:nvPicPr>
        <xdr:cNvPr id="2" name="Image 1">
          <a:extLst>
            <a:ext uri="{FF2B5EF4-FFF2-40B4-BE49-F238E27FC236}">
              <a16:creationId xmlns:a16="http://schemas.microsoft.com/office/drawing/2014/main" id="{61DC451B-EDD8-41DB-93CE-F459365572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729959" y="236966"/>
          <a:ext cx="1006562" cy="695520"/>
        </a:xfrm>
        <a:prstGeom prst="rect">
          <a:avLst/>
        </a:prstGeom>
        <a:noFill/>
        <a:ln cap="flat">
          <a:noFill/>
        </a:ln>
      </xdr:spPr>
    </xdr:pic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capitulatif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"/>
      <sheetName val="Simulation"/>
      <sheetName val="Engag Réciproque"/>
      <sheetName val="C.D.I"/>
      <sheetName val="Annex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Déclaration attestation"/>
      <sheetName val="Impots A FINIR"/>
      <sheetName val="Calcul horaires Vérif"/>
      <sheetName val="Autocollant"/>
      <sheetName val="Déclaration Parents"/>
    </sheetNames>
    <sheetDataSet>
      <sheetData sheetId="0">
        <row r="1">
          <cell r="C1" t="str">
            <v>Y 000 000 000 0</v>
          </cell>
        </row>
        <row r="5">
          <cell r="F5" t="str">
            <v>CHRISTIANE</v>
          </cell>
        </row>
        <row r="21">
          <cell r="K21">
            <v>2022</v>
          </cell>
        </row>
      </sheetData>
      <sheetData sheetId="1"/>
      <sheetData sheetId="2"/>
      <sheetData sheetId="3"/>
      <sheetData sheetId="4"/>
      <sheetData sheetId="5">
        <row r="78">
          <cell r="N78">
            <v>362.62599999999998</v>
          </cell>
        </row>
        <row r="94">
          <cell r="F94">
            <v>16</v>
          </cell>
          <cell r="L94">
            <v>0</v>
          </cell>
          <cell r="M94">
            <v>2.95</v>
          </cell>
          <cell r="N94">
            <v>0</v>
          </cell>
          <cell r="O94">
            <v>0</v>
          </cell>
        </row>
      </sheetData>
      <sheetData sheetId="6">
        <row r="78">
          <cell r="N78">
            <v>359.20500000000004</v>
          </cell>
        </row>
        <row r="94">
          <cell r="F94">
            <v>15</v>
          </cell>
          <cell r="L94">
            <v>0</v>
          </cell>
          <cell r="M94">
            <v>5.9</v>
          </cell>
          <cell r="N94">
            <v>0</v>
          </cell>
          <cell r="O94">
            <v>0</v>
          </cell>
        </row>
      </sheetData>
      <sheetData sheetId="7">
        <row r="78">
          <cell r="N78">
            <v>452.00099999999998</v>
          </cell>
        </row>
        <row r="94">
          <cell r="F94">
            <v>19</v>
          </cell>
          <cell r="L94">
            <v>1</v>
          </cell>
          <cell r="M94">
            <v>8.8500000000000014</v>
          </cell>
          <cell r="N94">
            <v>1.0416666666666667</v>
          </cell>
          <cell r="O94">
            <v>0</v>
          </cell>
        </row>
      </sheetData>
      <sheetData sheetId="8">
        <row r="78">
          <cell r="N78">
            <v>452.43</v>
          </cell>
        </row>
        <row r="94">
          <cell r="F94">
            <v>19</v>
          </cell>
          <cell r="L94">
            <v>2</v>
          </cell>
          <cell r="M94">
            <v>11.8</v>
          </cell>
          <cell r="N94">
            <v>1.125</v>
          </cell>
          <cell r="O94">
            <v>0</v>
          </cell>
        </row>
      </sheetData>
      <sheetData sheetId="9">
        <row r="78">
          <cell r="N78">
            <v>456.28000000000003</v>
          </cell>
        </row>
        <row r="94">
          <cell r="F94">
            <v>19</v>
          </cell>
          <cell r="L94">
            <v>2</v>
          </cell>
          <cell r="M94">
            <v>14.75</v>
          </cell>
          <cell r="N94">
            <v>1.1666666666666667</v>
          </cell>
          <cell r="O94">
            <v>1</v>
          </cell>
        </row>
      </sheetData>
      <sheetData sheetId="10">
        <row r="78">
          <cell r="N78">
            <v>359.20500000000004</v>
          </cell>
        </row>
        <row r="94">
          <cell r="F94">
            <v>15</v>
          </cell>
          <cell r="L94">
            <v>0</v>
          </cell>
          <cell r="M94">
            <v>17.700000000000003</v>
          </cell>
          <cell r="N94">
            <v>0</v>
          </cell>
          <cell r="O94">
            <v>0</v>
          </cell>
        </row>
      </sheetData>
      <sheetData sheetId="11">
        <row r="78">
          <cell r="N78">
            <v>359.20500000000004</v>
          </cell>
        </row>
        <row r="94">
          <cell r="F94">
            <v>15</v>
          </cell>
          <cell r="L94">
            <v>0</v>
          </cell>
          <cell r="M94">
            <v>17.700000000000003</v>
          </cell>
          <cell r="N94">
            <v>0</v>
          </cell>
          <cell r="O94">
            <v>0</v>
          </cell>
        </row>
      </sheetData>
      <sheetData sheetId="12">
        <row r="78">
          <cell r="N78">
            <v>359.20500000000004</v>
          </cell>
        </row>
        <row r="94">
          <cell r="F94">
            <v>15</v>
          </cell>
          <cell r="L94">
            <v>0</v>
          </cell>
          <cell r="M94">
            <v>17.700000000000003</v>
          </cell>
          <cell r="N94">
            <v>0</v>
          </cell>
          <cell r="O94">
            <v>0</v>
          </cell>
        </row>
      </sheetData>
      <sheetData sheetId="13">
        <row r="78">
          <cell r="N78">
            <v>359.20500000000004</v>
          </cell>
        </row>
        <row r="94">
          <cell r="F94">
            <v>15</v>
          </cell>
          <cell r="L94">
            <v>0</v>
          </cell>
          <cell r="M94">
            <v>17.700000000000003</v>
          </cell>
          <cell r="N94">
            <v>0</v>
          </cell>
          <cell r="O94">
            <v>0</v>
          </cell>
        </row>
      </sheetData>
      <sheetData sheetId="14">
        <row r="78">
          <cell r="N78">
            <v>359.20500000000004</v>
          </cell>
        </row>
        <row r="94">
          <cell r="F94">
            <v>15</v>
          </cell>
          <cell r="L94">
            <v>0</v>
          </cell>
          <cell r="M94">
            <v>17.700000000000003</v>
          </cell>
          <cell r="N94">
            <v>0</v>
          </cell>
          <cell r="O94">
            <v>0</v>
          </cell>
        </row>
      </sheetData>
      <sheetData sheetId="15">
        <row r="78">
          <cell r="N78">
            <v>359.20500000000004</v>
          </cell>
        </row>
        <row r="94">
          <cell r="F94">
            <v>15</v>
          </cell>
          <cell r="L94">
            <v>0</v>
          </cell>
          <cell r="M94">
            <v>17.700000000000003</v>
          </cell>
          <cell r="N94">
            <v>0</v>
          </cell>
          <cell r="O94">
            <v>0</v>
          </cell>
        </row>
      </sheetData>
      <sheetData sheetId="16">
        <row r="78">
          <cell r="N78">
            <v>359.20500000000004</v>
          </cell>
        </row>
        <row r="94">
          <cell r="F94">
            <v>15</v>
          </cell>
          <cell r="L94">
            <v>0</v>
          </cell>
          <cell r="M94">
            <v>17.700000000000003</v>
          </cell>
          <cell r="N94">
            <v>0</v>
          </cell>
          <cell r="O94">
            <v>0</v>
          </cell>
        </row>
      </sheetData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1265B-D9EF-4291-8304-B46ABF5A619A}">
  <dimension ref="A1:IW40"/>
  <sheetViews>
    <sheetView tabSelected="1" topLeftCell="A19" workbookViewId="0">
      <selection activeCell="L22" sqref="L22"/>
    </sheetView>
  </sheetViews>
  <sheetFormatPr baseColWidth="10" defaultColWidth="10" defaultRowHeight="14.25" x14ac:dyDescent="0.2"/>
  <cols>
    <col min="1" max="1" width="1.625" style="47" customWidth="1"/>
    <col min="2" max="2" width="7.875" style="47" customWidth="1"/>
    <col min="3" max="3" width="13.5" style="47" customWidth="1"/>
    <col min="4" max="4" width="20.5" style="47" customWidth="1"/>
    <col min="5" max="5" width="15.125" style="47" customWidth="1"/>
    <col min="6" max="6" width="10.625" style="47" customWidth="1"/>
    <col min="7" max="7" width="8.5" style="47" customWidth="1"/>
    <col min="8" max="8" width="13.625" style="47" customWidth="1"/>
    <col min="9" max="9" width="13.125" style="47" customWidth="1"/>
    <col min="10" max="10" width="11.75" style="48" customWidth="1"/>
    <col min="11" max="257" width="10.625" style="47" customWidth="1"/>
    <col min="258" max="1024" width="10.625" style="77" customWidth="1"/>
    <col min="1025" max="1025" width="11" style="77" customWidth="1"/>
    <col min="1026" max="16384" width="10" style="77"/>
  </cols>
  <sheetData>
    <row r="1" spans="2:10" ht="18" customHeight="1" x14ac:dyDescent="0.2"/>
    <row r="2" spans="2:10" ht="12.75" customHeight="1" x14ac:dyDescent="0.2">
      <c r="B2" s="79"/>
      <c r="E2" s="80" t="s">
        <v>45</v>
      </c>
      <c r="F2" s="81"/>
      <c r="G2" s="81"/>
      <c r="H2" s="81"/>
      <c r="I2" s="81"/>
      <c r="J2" s="81"/>
    </row>
    <row r="3" spans="2:10" ht="14.25" customHeight="1" x14ac:dyDescent="0.2">
      <c r="B3" s="79"/>
      <c r="E3" s="80"/>
      <c r="F3" s="81"/>
      <c r="G3" s="81"/>
      <c r="H3" s="81"/>
      <c r="I3" s="81"/>
      <c r="J3" s="81"/>
    </row>
    <row r="4" spans="2:10" ht="37.5" customHeight="1" x14ac:dyDescent="0.2">
      <c r="B4" s="79"/>
      <c r="E4" s="82" t="s">
        <v>46</v>
      </c>
      <c r="F4" s="82"/>
      <c r="G4" s="82"/>
      <c r="H4" s="82"/>
      <c r="I4" s="82"/>
    </row>
    <row r="5" spans="2:10" ht="13.5" customHeight="1" x14ac:dyDescent="0.2">
      <c r="B5" s="79"/>
      <c r="E5" s="83" t="s">
        <v>47</v>
      </c>
      <c r="F5" s="83"/>
      <c r="G5" s="83"/>
      <c r="H5" s="83"/>
      <c r="I5" s="83"/>
    </row>
    <row r="6" spans="2:10" ht="23.25" customHeight="1" x14ac:dyDescent="0.2">
      <c r="B6" s="84">
        <v>2021</v>
      </c>
      <c r="C6" s="84"/>
      <c r="E6" s="85" t="s">
        <v>48</v>
      </c>
      <c r="F6" s="85"/>
      <c r="G6" s="85"/>
      <c r="H6" s="85"/>
      <c r="I6" s="85"/>
    </row>
    <row r="7" spans="2:10" ht="18.75" customHeight="1" x14ac:dyDescent="0.2">
      <c r="B7" s="87" t="s">
        <v>49</v>
      </c>
      <c r="C7" s="87"/>
      <c r="D7" s="87"/>
      <c r="F7" s="88" t="s">
        <v>50</v>
      </c>
      <c r="G7" s="88"/>
      <c r="H7" s="88"/>
      <c r="I7" s="88"/>
      <c r="J7" s="88"/>
    </row>
    <row r="8" spans="2:10" ht="15" customHeight="1" x14ac:dyDescent="0.2">
      <c r="B8" s="89"/>
      <c r="C8" s="89"/>
      <c r="D8" s="89"/>
      <c r="F8" s="90"/>
      <c r="G8" s="91"/>
      <c r="H8" s="91"/>
      <c r="I8" s="91"/>
      <c r="J8" s="49"/>
    </row>
    <row r="9" spans="2:10" ht="15" customHeight="1" x14ac:dyDescent="0.2">
      <c r="B9" s="92"/>
      <c r="C9" s="92"/>
      <c r="D9" s="92"/>
      <c r="F9" s="93"/>
      <c r="G9" s="94"/>
      <c r="H9" s="94"/>
      <c r="I9" s="94"/>
      <c r="J9" s="95"/>
    </row>
    <row r="10" spans="2:10" ht="15" customHeight="1" x14ac:dyDescent="0.2">
      <c r="B10" s="89"/>
      <c r="C10" s="89"/>
      <c r="D10" s="89"/>
      <c r="F10" s="50"/>
      <c r="G10" s="51"/>
      <c r="H10" s="96"/>
      <c r="I10" s="96"/>
      <c r="J10" s="97"/>
    </row>
    <row r="11" spans="2:10" ht="12.95" customHeight="1" x14ac:dyDescent="0.2">
      <c r="B11" s="98"/>
      <c r="C11" s="98"/>
      <c r="D11" s="98"/>
      <c r="F11" s="88" t="s">
        <v>51</v>
      </c>
      <c r="G11" s="88"/>
      <c r="H11" s="88"/>
      <c r="I11" s="88"/>
      <c r="J11" s="88"/>
    </row>
    <row r="12" spans="2:10" ht="12.95" customHeight="1" x14ac:dyDescent="0.2">
      <c r="B12" s="98"/>
      <c r="C12" s="98"/>
      <c r="D12" s="98"/>
      <c r="F12" s="99"/>
      <c r="G12" s="99"/>
      <c r="H12" s="99"/>
      <c r="I12" s="99"/>
      <c r="J12" s="99"/>
    </row>
    <row r="14" spans="2:10" ht="12.95" customHeight="1" x14ac:dyDescent="0.2">
      <c r="B14" s="86" t="s">
        <v>52</v>
      </c>
      <c r="C14" s="86"/>
      <c r="D14" s="86"/>
      <c r="E14" s="86"/>
      <c r="F14" s="86"/>
      <c r="G14" s="86"/>
      <c r="H14" s="86"/>
      <c r="I14" s="86"/>
      <c r="J14" s="86"/>
    </row>
    <row r="15" spans="2:10" ht="41.45" customHeight="1" x14ac:dyDescent="0.2">
      <c r="B15" s="101" t="s">
        <v>53</v>
      </c>
      <c r="C15" s="101"/>
      <c r="D15" s="101"/>
      <c r="E15" s="101"/>
      <c r="F15" s="101"/>
      <c r="G15" s="101"/>
      <c r="I15" s="127">
        <f>SUM('Déclaration attestation'!B10:B21)</f>
        <v>4596.9769999999999</v>
      </c>
      <c r="J15" s="52" t="s">
        <v>54</v>
      </c>
    </row>
    <row r="16" spans="2:10" ht="27.95" customHeight="1" x14ac:dyDescent="0.2">
      <c r="B16" s="101" t="s">
        <v>55</v>
      </c>
      <c r="C16" s="101"/>
      <c r="D16" s="101"/>
      <c r="E16" s="101"/>
      <c r="F16" s="101"/>
      <c r="G16" s="101"/>
      <c r="I16" s="127">
        <f>SUM('Déclaration attestation'!C24+'Déclaration attestation'!E24)</f>
        <v>170.14999999999998</v>
      </c>
      <c r="J16" s="52" t="s">
        <v>56</v>
      </c>
    </row>
    <row r="17" spans="2:12" ht="24.95" customHeight="1" x14ac:dyDescent="0.2">
      <c r="B17" s="102" t="s">
        <v>57</v>
      </c>
      <c r="C17" s="102"/>
      <c r="D17" s="102"/>
      <c r="E17" s="102"/>
      <c r="F17" s="102"/>
      <c r="G17" s="102"/>
      <c r="H17" s="103">
        <f>I15+I16</f>
        <v>4767.1269999999995</v>
      </c>
      <c r="I17" s="103"/>
      <c r="J17" s="52" t="s">
        <v>58</v>
      </c>
    </row>
    <row r="18" spans="2:12" ht="12.75" customHeight="1" x14ac:dyDescent="0.2">
      <c r="B18" s="53"/>
      <c r="C18" s="54"/>
      <c r="D18" s="54"/>
      <c r="E18" s="54"/>
      <c r="F18" s="54"/>
      <c r="G18" s="54"/>
      <c r="H18" s="55"/>
      <c r="I18" s="56"/>
      <c r="J18" s="57"/>
    </row>
    <row r="19" spans="2:12" ht="12" customHeight="1" x14ac:dyDescent="0.2">
      <c r="B19" s="86" t="s">
        <v>59</v>
      </c>
      <c r="C19" s="86"/>
      <c r="D19" s="86"/>
      <c r="E19" s="86"/>
      <c r="F19" s="86"/>
      <c r="G19" s="86"/>
      <c r="H19" s="104" t="s">
        <v>60</v>
      </c>
      <c r="I19" s="104"/>
      <c r="J19" s="58"/>
    </row>
    <row r="20" spans="2:12" ht="28.5" customHeight="1" x14ac:dyDescent="0.2">
      <c r="B20" s="101" t="s">
        <v>61</v>
      </c>
      <c r="C20" s="101"/>
      <c r="D20" s="101"/>
      <c r="E20" s="101"/>
      <c r="F20" s="101"/>
      <c r="G20" s="101"/>
      <c r="H20" s="101"/>
      <c r="I20" s="128">
        <f>SUM('Déclaration attestation'!H24)</f>
        <v>5</v>
      </c>
      <c r="J20" s="52" t="s">
        <v>62</v>
      </c>
      <c r="K20" s="60"/>
    </row>
    <row r="21" spans="2:12" ht="24.95" customHeight="1" x14ac:dyDescent="0.2">
      <c r="B21" s="101" t="s">
        <v>63</v>
      </c>
      <c r="C21" s="101"/>
      <c r="D21" s="105" t="s">
        <v>64</v>
      </c>
      <c r="E21" s="105"/>
      <c r="F21" s="105"/>
      <c r="G21" s="105"/>
      <c r="H21" s="106">
        <f>SUM('Déclaration attestation'!I24)</f>
        <v>3.3333333333333339</v>
      </c>
      <c r="I21" s="129">
        <f>H21/8</f>
        <v>0.41666666666666674</v>
      </c>
      <c r="J21" s="100" t="s">
        <v>65</v>
      </c>
    </row>
    <row r="22" spans="2:12" ht="24.95" customHeight="1" x14ac:dyDescent="0.2">
      <c r="B22" s="101"/>
      <c r="C22" s="101"/>
      <c r="D22" s="105"/>
      <c r="E22" s="105"/>
      <c r="F22" s="105"/>
      <c r="G22" s="105"/>
      <c r="H22" s="106"/>
      <c r="I22" s="129"/>
      <c r="J22" s="100"/>
    </row>
    <row r="23" spans="2:12" ht="20.100000000000001" customHeight="1" x14ac:dyDescent="0.2">
      <c r="B23" s="102" t="s">
        <v>66</v>
      </c>
      <c r="C23" s="102"/>
      <c r="D23" s="102"/>
      <c r="E23" s="102"/>
      <c r="F23" s="102"/>
      <c r="G23" s="102"/>
      <c r="H23" s="102"/>
      <c r="I23" s="61">
        <f>SUM(I20+I21)</f>
        <v>5.416666666666667</v>
      </c>
      <c r="J23" s="52" t="s">
        <v>67</v>
      </c>
      <c r="L23" s="60"/>
    </row>
    <row r="24" spans="2:12" ht="20.100000000000001" customHeight="1" x14ac:dyDescent="0.2">
      <c r="B24" s="101" t="s">
        <v>68</v>
      </c>
      <c r="C24" s="101"/>
      <c r="D24" s="101"/>
      <c r="E24" s="101"/>
      <c r="F24" s="101"/>
      <c r="G24" s="101"/>
      <c r="H24" s="101"/>
      <c r="I24" s="59">
        <v>0</v>
      </c>
      <c r="J24" s="52" t="s">
        <v>69</v>
      </c>
    </row>
    <row r="25" spans="2:12" ht="13.5" customHeight="1" x14ac:dyDescent="0.2"/>
    <row r="26" spans="2:12" ht="23.25" customHeight="1" x14ac:dyDescent="0.2">
      <c r="B26" s="86" t="s">
        <v>70</v>
      </c>
      <c r="C26" s="86"/>
      <c r="D26" s="86"/>
      <c r="E26" s="86"/>
      <c r="F26" s="86"/>
      <c r="G26" s="86"/>
      <c r="H26" s="62" t="s">
        <v>71</v>
      </c>
      <c r="I26" s="62" t="s">
        <v>72</v>
      </c>
      <c r="J26" s="58"/>
    </row>
    <row r="27" spans="2:12" ht="26.45" customHeight="1" x14ac:dyDescent="0.2">
      <c r="B27" s="108" t="s">
        <v>73</v>
      </c>
      <c r="C27" s="108"/>
      <c r="D27" s="63" t="s">
        <v>74</v>
      </c>
      <c r="E27" s="109" t="s">
        <v>75</v>
      </c>
      <c r="F27" s="109"/>
      <c r="G27" s="109"/>
      <c r="H27" s="130">
        <f>SUM('Déclaration attestation'!F24)</f>
        <v>193</v>
      </c>
      <c r="I27" s="64">
        <f>10.15*3*I23</f>
        <v>164.93750000000003</v>
      </c>
      <c r="J27" s="52" t="s">
        <v>76</v>
      </c>
    </row>
    <row r="28" spans="2:12" ht="27.6" customHeight="1" x14ac:dyDescent="0.2">
      <c r="B28" s="108"/>
      <c r="C28" s="108"/>
      <c r="D28" s="63" t="s">
        <v>77</v>
      </c>
      <c r="E28" s="109" t="s">
        <v>78</v>
      </c>
      <c r="F28" s="109"/>
      <c r="G28" s="109"/>
      <c r="H28" s="59">
        <v>0</v>
      </c>
      <c r="I28" s="64">
        <v>0</v>
      </c>
      <c r="J28" s="52" t="s">
        <v>79</v>
      </c>
    </row>
    <row r="29" spans="2:12" ht="22.5" customHeight="1" x14ac:dyDescent="0.2">
      <c r="B29" s="110" t="s">
        <v>80</v>
      </c>
      <c r="C29" s="110"/>
      <c r="D29" s="110"/>
      <c r="E29" s="110"/>
      <c r="F29" s="110"/>
      <c r="G29" s="110"/>
      <c r="H29" s="110"/>
      <c r="I29" s="110"/>
      <c r="J29" s="110"/>
    </row>
    <row r="30" spans="2:12" ht="26.45" customHeight="1" x14ac:dyDescent="0.2">
      <c r="B30" s="101" t="s">
        <v>81</v>
      </c>
      <c r="C30" s="101"/>
      <c r="D30" s="63" t="s">
        <v>74</v>
      </c>
      <c r="E30" s="109" t="s">
        <v>82</v>
      </c>
      <c r="F30" s="109"/>
      <c r="G30" s="109"/>
      <c r="H30" s="59">
        <v>0</v>
      </c>
      <c r="I30" s="64">
        <v>0</v>
      </c>
      <c r="J30" s="52" t="s">
        <v>83</v>
      </c>
    </row>
    <row r="31" spans="2:12" ht="30" customHeight="1" x14ac:dyDescent="0.2">
      <c r="B31" s="101"/>
      <c r="C31" s="101"/>
      <c r="D31" s="63" t="s">
        <v>77</v>
      </c>
      <c r="E31" s="109" t="s">
        <v>84</v>
      </c>
      <c r="F31" s="109"/>
      <c r="G31" s="109"/>
      <c r="H31" s="59">
        <v>0</v>
      </c>
      <c r="I31" s="64">
        <v>0</v>
      </c>
      <c r="J31" s="52" t="s">
        <v>85</v>
      </c>
    </row>
    <row r="32" spans="2:12" ht="29.1" customHeight="1" x14ac:dyDescent="0.2">
      <c r="B32" s="111" t="s">
        <v>86</v>
      </c>
      <c r="C32" s="111"/>
      <c r="D32" s="111"/>
      <c r="E32" s="111"/>
      <c r="F32" s="111"/>
      <c r="G32" s="111"/>
      <c r="H32" s="111"/>
      <c r="I32" s="65">
        <f>SUM(I27+I28)</f>
        <v>164.93750000000003</v>
      </c>
      <c r="J32" s="66" t="s">
        <v>87</v>
      </c>
    </row>
    <row r="33" spans="2:10" ht="1.5" customHeight="1" x14ac:dyDescent="0.2"/>
    <row r="34" spans="2:10" ht="36.6" customHeight="1" x14ac:dyDescent="0.2">
      <c r="B34" s="107" t="s">
        <v>88</v>
      </c>
      <c r="C34" s="107"/>
      <c r="D34" s="107"/>
      <c r="E34" s="107"/>
      <c r="F34" s="107"/>
      <c r="G34" s="107"/>
      <c r="H34" s="107"/>
      <c r="I34" s="107"/>
      <c r="J34" s="67"/>
    </row>
    <row r="35" spans="2:10" ht="6" customHeight="1" x14ac:dyDescent="0.2">
      <c r="B35" s="68"/>
      <c r="J35" s="69"/>
    </row>
    <row r="36" spans="2:10" ht="20.100000000000001" customHeight="1" x14ac:dyDescent="0.2">
      <c r="B36" s="68"/>
      <c r="C36" s="114">
        <f>H17</f>
        <v>4767.1269999999995</v>
      </c>
      <c r="D36" s="115" t="s">
        <v>89</v>
      </c>
      <c r="E36" s="116">
        <f>I32</f>
        <v>164.93750000000003</v>
      </c>
      <c r="F36" s="115" t="s">
        <v>90</v>
      </c>
      <c r="G36" s="117">
        <f>H17-I32</f>
        <v>4602.1894999999995</v>
      </c>
      <c r="H36" s="117"/>
      <c r="I36" s="115" t="s">
        <v>25</v>
      </c>
      <c r="J36" s="115"/>
    </row>
    <row r="37" spans="2:10" ht="7.5" customHeight="1" x14ac:dyDescent="0.2">
      <c r="B37" s="68"/>
      <c r="C37" s="114"/>
      <c r="D37" s="115"/>
      <c r="E37" s="116"/>
      <c r="F37" s="115"/>
      <c r="G37" s="117"/>
      <c r="H37" s="117"/>
      <c r="I37" s="115"/>
      <c r="J37" s="115"/>
    </row>
    <row r="38" spans="2:10" ht="23.85" customHeight="1" x14ac:dyDescent="0.2">
      <c r="B38" s="70"/>
      <c r="C38" s="71" t="s">
        <v>91</v>
      </c>
      <c r="D38" s="72"/>
      <c r="E38" s="73" t="s">
        <v>92</v>
      </c>
      <c r="F38" s="72"/>
      <c r="G38" s="112" t="s">
        <v>93</v>
      </c>
      <c r="H38" s="112"/>
      <c r="I38" s="74"/>
      <c r="J38" s="75"/>
    </row>
    <row r="39" spans="2:10" ht="11.25" customHeight="1" x14ac:dyDescent="0.2">
      <c r="C39" s="76"/>
      <c r="E39" s="76"/>
    </row>
    <row r="40" spans="2:10" ht="39.950000000000003" customHeight="1" x14ac:dyDescent="0.2">
      <c r="B40" s="113" t="s">
        <v>94</v>
      </c>
      <c r="C40" s="113"/>
      <c r="D40" s="113"/>
      <c r="E40" s="113"/>
      <c r="F40" s="113"/>
      <c r="G40" s="113"/>
      <c r="H40" s="113"/>
      <c r="I40" s="113"/>
      <c r="J40" s="113"/>
    </row>
  </sheetData>
  <mergeCells count="51">
    <mergeCell ref="G38:H38"/>
    <mergeCell ref="B40:J40"/>
    <mergeCell ref="C36:C37"/>
    <mergeCell ref="D36:D37"/>
    <mergeCell ref="E36:E37"/>
    <mergeCell ref="F36:F37"/>
    <mergeCell ref="G36:H37"/>
    <mergeCell ref="I36:J37"/>
    <mergeCell ref="B34:I34"/>
    <mergeCell ref="B23:H23"/>
    <mergeCell ref="B24:H24"/>
    <mergeCell ref="B26:G26"/>
    <mergeCell ref="B27:C28"/>
    <mergeCell ref="E27:G27"/>
    <mergeCell ref="E28:G28"/>
    <mergeCell ref="B29:J29"/>
    <mergeCell ref="B30:C31"/>
    <mergeCell ref="E30:G30"/>
    <mergeCell ref="E31:G31"/>
    <mergeCell ref="B32:H32"/>
    <mergeCell ref="J21:J22"/>
    <mergeCell ref="B15:G15"/>
    <mergeCell ref="B16:G16"/>
    <mergeCell ref="B17:G17"/>
    <mergeCell ref="H17:I17"/>
    <mergeCell ref="B19:G19"/>
    <mergeCell ref="H19:I19"/>
    <mergeCell ref="B20:H20"/>
    <mergeCell ref="B21:C22"/>
    <mergeCell ref="D21:G22"/>
    <mergeCell ref="H21:H22"/>
    <mergeCell ref="I21:I22"/>
    <mergeCell ref="B14:J14"/>
    <mergeCell ref="B7:D7"/>
    <mergeCell ref="F7:J7"/>
    <mergeCell ref="B8:D8"/>
    <mergeCell ref="F8:G8"/>
    <mergeCell ref="H8:I8"/>
    <mergeCell ref="B9:D9"/>
    <mergeCell ref="F9:J9"/>
    <mergeCell ref="B10:D10"/>
    <mergeCell ref="H10:J10"/>
    <mergeCell ref="B11:D12"/>
    <mergeCell ref="F11:J11"/>
    <mergeCell ref="F12:J12"/>
    <mergeCell ref="B2:B5"/>
    <mergeCell ref="E2:J3"/>
    <mergeCell ref="E4:I4"/>
    <mergeCell ref="E5:I5"/>
    <mergeCell ref="B6:C6"/>
    <mergeCell ref="E6:I6"/>
  </mergeCells>
  <pageMargins left="0.24448818897637806" right="0.22834645669291306" top="0.92362204724409502" bottom="1.181102362204725" header="0.52992125984252003" footer="0.78740157480314998"/>
  <pageSetup paperSize="9" scale="64" fitToWidth="0" fitToHeight="0" orientation="portrait" horizontalDpi="4294967293" verticalDpi="4294967293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F2DD8-7B5B-43F7-9C9D-92678CA6113B}">
  <sheetPr>
    <pageSetUpPr fitToPage="1"/>
  </sheetPr>
  <dimension ref="A1:L40"/>
  <sheetViews>
    <sheetView topLeftCell="A4" workbookViewId="0">
      <selection activeCell="B24" sqref="B24"/>
    </sheetView>
  </sheetViews>
  <sheetFormatPr baseColWidth="10" defaultColWidth="10" defaultRowHeight="12.75" x14ac:dyDescent="0.2"/>
  <cols>
    <col min="1" max="1" width="13.5" style="4" customWidth="1"/>
    <col min="2" max="2" width="14.125" style="4" customWidth="1"/>
    <col min="3" max="3" width="15.875" style="4" customWidth="1"/>
    <col min="4" max="4" width="13.625" style="4" customWidth="1"/>
    <col min="5" max="5" width="11.25" style="4" customWidth="1"/>
    <col min="6" max="6" width="12.25" style="4" customWidth="1"/>
    <col min="7" max="7" width="10.625" style="4" customWidth="1"/>
    <col min="8" max="8" width="13.375" style="4" customWidth="1"/>
    <col min="9" max="9" width="15.25" style="4" customWidth="1"/>
    <col min="10" max="10" width="11" style="4" bestFit="1" customWidth="1"/>
    <col min="11" max="16384" width="10" style="4"/>
  </cols>
  <sheetData>
    <row r="1" spans="1:11" ht="23.25" customHeight="1" x14ac:dyDescent="0.25">
      <c r="A1" s="1" t="s">
        <v>0</v>
      </c>
      <c r="B1" s="119"/>
      <c r="C1" s="119"/>
      <c r="D1" s="120" t="str">
        <f>[1]Informations!F5</f>
        <v>CHRISTIANE</v>
      </c>
      <c r="E1" s="120"/>
      <c r="F1" s="2"/>
      <c r="G1" s="3" t="s">
        <v>1</v>
      </c>
      <c r="H1" s="120"/>
      <c r="I1" s="120"/>
    </row>
    <row r="2" spans="1:11" ht="23.25" customHeight="1" x14ac:dyDescent="0.25">
      <c r="A2" s="1" t="s">
        <v>2</v>
      </c>
      <c r="B2" s="119"/>
      <c r="C2" s="119"/>
      <c r="D2" s="119"/>
      <c r="E2" s="119"/>
      <c r="F2" s="119"/>
      <c r="G2" s="2"/>
      <c r="H2" s="5"/>
      <c r="I2" s="6"/>
    </row>
    <row r="3" spans="1:11" ht="15" x14ac:dyDescent="0.2">
      <c r="A3" s="121"/>
      <c r="B3" s="121"/>
      <c r="C3" s="121"/>
      <c r="D3" s="121"/>
      <c r="E3" s="121"/>
      <c r="F3" s="7"/>
      <c r="G3" s="5"/>
      <c r="H3" s="5"/>
      <c r="I3" s="6"/>
    </row>
    <row r="4" spans="1:11" ht="15.75" x14ac:dyDescent="0.25">
      <c r="A4" s="1" t="s">
        <v>3</v>
      </c>
      <c r="B4" s="119" t="str">
        <f>([1]Informations!C1)</f>
        <v>Y 000 000 000 0</v>
      </c>
      <c r="C4" s="119"/>
      <c r="I4" s="6"/>
    </row>
    <row r="5" spans="1:11" ht="13.5" thickBot="1" x14ac:dyDescent="0.25"/>
    <row r="6" spans="1:11" ht="34.5" customHeight="1" x14ac:dyDescent="0.2">
      <c r="A6" s="122" t="s">
        <v>4</v>
      </c>
      <c r="B6" s="123"/>
      <c r="C6" s="123"/>
      <c r="D6" s="8"/>
      <c r="E6" s="9">
        <f>([1]Informations!K21)</f>
        <v>2022</v>
      </c>
      <c r="F6" s="8"/>
      <c r="G6" s="8"/>
      <c r="H6" s="8"/>
      <c r="I6" s="10"/>
      <c r="J6" s="11"/>
    </row>
    <row r="7" spans="1:11" ht="18" x14ac:dyDescent="0.25">
      <c r="A7" s="12"/>
      <c r="B7" s="13"/>
      <c r="C7" s="13"/>
      <c r="D7" s="13"/>
      <c r="E7" s="13"/>
      <c r="F7" s="13"/>
      <c r="G7" s="13"/>
      <c r="H7" s="13"/>
    </row>
    <row r="8" spans="1:11" ht="18" x14ac:dyDescent="0.25">
      <c r="A8" s="14" t="s">
        <v>5</v>
      </c>
      <c r="B8" s="15" t="s">
        <v>6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16" t="s">
        <v>12</v>
      </c>
      <c r="I8" s="17" t="s">
        <v>13</v>
      </c>
    </row>
    <row r="9" spans="1:11" ht="18" x14ac:dyDescent="0.25">
      <c r="A9" s="14">
        <f>[1]Informations!K21</f>
        <v>2022</v>
      </c>
      <c r="B9" s="15" t="s">
        <v>14</v>
      </c>
      <c r="C9" s="15" t="s">
        <v>15</v>
      </c>
      <c r="D9" s="15" t="s">
        <v>16</v>
      </c>
      <c r="E9" s="15" t="s">
        <v>17</v>
      </c>
      <c r="F9" s="15" t="s">
        <v>18</v>
      </c>
      <c r="G9" s="15" t="s">
        <v>19</v>
      </c>
      <c r="H9" s="16" t="s">
        <v>20</v>
      </c>
      <c r="I9" s="17" t="s">
        <v>21</v>
      </c>
    </row>
    <row r="10" spans="1:11" ht="18" x14ac:dyDescent="0.25">
      <c r="A10" s="18" t="s">
        <v>22</v>
      </c>
      <c r="B10" s="19">
        <f>([1]Janvier!N78)</f>
        <v>362.62599999999998</v>
      </c>
      <c r="C10" s="19">
        <f>([1]Janvier!M94)</f>
        <v>2.95</v>
      </c>
      <c r="D10" s="20">
        <f>([1]Janvier!O94)</f>
        <v>0</v>
      </c>
      <c r="E10" s="19">
        <f t="shared" ref="E10:E21" si="0">D10*2</f>
        <v>0</v>
      </c>
      <c r="F10" s="21">
        <f>([1]Janvier!F94)</f>
        <v>16</v>
      </c>
      <c r="G10" s="19">
        <v>0</v>
      </c>
      <c r="H10" s="20">
        <f>([1]Janvier!L94)</f>
        <v>0</v>
      </c>
      <c r="I10" s="22">
        <f>([1]Janvier!N94)</f>
        <v>0</v>
      </c>
      <c r="J10" s="11"/>
    </row>
    <row r="11" spans="1:11" ht="18" x14ac:dyDescent="0.25">
      <c r="A11" s="18" t="s">
        <v>23</v>
      </c>
      <c r="B11" s="19">
        <f>([1]Février!N78)</f>
        <v>359.20500000000004</v>
      </c>
      <c r="C11" s="19">
        <f>[1]Février!M94</f>
        <v>5.9</v>
      </c>
      <c r="D11" s="20">
        <f>([1]Février!O94)</f>
        <v>0</v>
      </c>
      <c r="E11" s="19">
        <f t="shared" si="0"/>
        <v>0</v>
      </c>
      <c r="F11" s="21">
        <f>[1]Février!F94</f>
        <v>15</v>
      </c>
      <c r="G11" s="19">
        <v>0</v>
      </c>
      <c r="H11" s="20">
        <f>[1]Février!L94</f>
        <v>0</v>
      </c>
      <c r="I11" s="22">
        <f>[1]Février!N94</f>
        <v>0</v>
      </c>
    </row>
    <row r="12" spans="1:11" ht="18" x14ac:dyDescent="0.25">
      <c r="A12" s="18" t="s">
        <v>24</v>
      </c>
      <c r="B12" s="19">
        <f>[1]Mars!N78</f>
        <v>452.00099999999998</v>
      </c>
      <c r="C12" s="19">
        <f>[1]Mars!M94</f>
        <v>8.8500000000000014</v>
      </c>
      <c r="D12" s="20">
        <f>[1]Mars!O94</f>
        <v>0</v>
      </c>
      <c r="E12" s="19">
        <f t="shared" si="0"/>
        <v>0</v>
      </c>
      <c r="F12" s="21">
        <f>[1]Mars!F94</f>
        <v>19</v>
      </c>
      <c r="G12" s="19">
        <v>0</v>
      </c>
      <c r="H12" s="20">
        <f>[1]Mars!L94</f>
        <v>1</v>
      </c>
      <c r="I12" s="22">
        <f>[1]Mars!N94</f>
        <v>1.0416666666666667</v>
      </c>
      <c r="K12" s="4" t="s">
        <v>25</v>
      </c>
    </row>
    <row r="13" spans="1:11" ht="18" x14ac:dyDescent="0.25">
      <c r="A13" s="18" t="s">
        <v>26</v>
      </c>
      <c r="B13" s="19">
        <f>[1]Avril!N78</f>
        <v>452.43</v>
      </c>
      <c r="C13" s="19">
        <f>[1]Avril!M94</f>
        <v>11.8</v>
      </c>
      <c r="D13" s="20">
        <f>[1]Avril!O94</f>
        <v>0</v>
      </c>
      <c r="E13" s="19">
        <f t="shared" si="0"/>
        <v>0</v>
      </c>
      <c r="F13" s="21">
        <f>[1]Avril!F94</f>
        <v>19</v>
      </c>
      <c r="G13" s="19">
        <v>0</v>
      </c>
      <c r="H13" s="20">
        <f>[1]Avril!L94</f>
        <v>2</v>
      </c>
      <c r="I13" s="22">
        <f>[1]Avril!N94</f>
        <v>1.125</v>
      </c>
    </row>
    <row r="14" spans="1:11" ht="18" x14ac:dyDescent="0.25">
      <c r="A14" s="18" t="s">
        <v>27</v>
      </c>
      <c r="B14" s="19">
        <f>[1]Mai!N78</f>
        <v>456.28000000000003</v>
      </c>
      <c r="C14" s="19">
        <f>[1]Mai!M94</f>
        <v>14.75</v>
      </c>
      <c r="D14" s="20">
        <f>[1]Mai!O94</f>
        <v>1</v>
      </c>
      <c r="E14" s="19">
        <f t="shared" si="0"/>
        <v>2</v>
      </c>
      <c r="F14" s="21">
        <f>[1]Mai!F94</f>
        <v>19</v>
      </c>
      <c r="G14" s="19">
        <v>0</v>
      </c>
      <c r="H14" s="20">
        <f>[1]Mai!L94</f>
        <v>2</v>
      </c>
      <c r="I14" s="22">
        <f>[1]Mai!N94</f>
        <v>1.1666666666666667</v>
      </c>
    </row>
    <row r="15" spans="1:11" ht="18" x14ac:dyDescent="0.25">
      <c r="A15" s="18" t="s">
        <v>28</v>
      </c>
      <c r="B15" s="19">
        <f>[1]Juin!N78</f>
        <v>359.20500000000004</v>
      </c>
      <c r="C15" s="19">
        <f>[1]Juin!M94</f>
        <v>17.700000000000003</v>
      </c>
      <c r="D15" s="20">
        <f>[1]Juin!O94</f>
        <v>0</v>
      </c>
      <c r="E15" s="19">
        <f t="shared" si="0"/>
        <v>0</v>
      </c>
      <c r="F15" s="21">
        <f>[1]Juin!F94</f>
        <v>15</v>
      </c>
      <c r="G15" s="19">
        <v>0</v>
      </c>
      <c r="H15" s="20">
        <f>[1]Juin!L94</f>
        <v>0</v>
      </c>
      <c r="I15" s="22">
        <f>[1]Juin!N94</f>
        <v>0</v>
      </c>
    </row>
    <row r="16" spans="1:11" ht="18" x14ac:dyDescent="0.25">
      <c r="A16" s="18" t="s">
        <v>29</v>
      </c>
      <c r="B16" s="19">
        <f>[1]Juillet!N78</f>
        <v>359.20500000000004</v>
      </c>
      <c r="C16" s="19">
        <f>[1]Juillet!M94</f>
        <v>17.700000000000003</v>
      </c>
      <c r="D16" s="20">
        <f>[1]Juillet!O94</f>
        <v>0</v>
      </c>
      <c r="E16" s="19">
        <f t="shared" si="0"/>
        <v>0</v>
      </c>
      <c r="F16" s="21">
        <f>[1]Juillet!F94</f>
        <v>15</v>
      </c>
      <c r="G16" s="19">
        <v>0</v>
      </c>
      <c r="H16" s="20">
        <f>[1]Juillet!L94</f>
        <v>0</v>
      </c>
      <c r="I16" s="22">
        <f>[1]Juillet!N94</f>
        <v>0</v>
      </c>
    </row>
    <row r="17" spans="1:12" ht="18" x14ac:dyDescent="0.25">
      <c r="A17" s="18" t="s">
        <v>30</v>
      </c>
      <c r="B17" s="19">
        <f>[1]Août!N78</f>
        <v>359.20500000000004</v>
      </c>
      <c r="C17" s="19">
        <f>[1]Août!M94</f>
        <v>17.700000000000003</v>
      </c>
      <c r="D17" s="20">
        <f>[1]Août!O94</f>
        <v>0</v>
      </c>
      <c r="E17" s="19">
        <f t="shared" si="0"/>
        <v>0</v>
      </c>
      <c r="F17" s="21">
        <f>[1]Août!F94</f>
        <v>15</v>
      </c>
      <c r="G17" s="19">
        <v>0</v>
      </c>
      <c r="H17" s="20">
        <f>[1]Août!L94</f>
        <v>0</v>
      </c>
      <c r="I17" s="22">
        <f>[1]Août!N94</f>
        <v>0</v>
      </c>
      <c r="J17" s="23"/>
    </row>
    <row r="18" spans="1:12" ht="18" x14ac:dyDescent="0.25">
      <c r="A18" s="18" t="s">
        <v>31</v>
      </c>
      <c r="B18" s="19">
        <f>[1]Septembre!N78</f>
        <v>359.20500000000004</v>
      </c>
      <c r="C18" s="19">
        <f>[1]Septembre!M94</f>
        <v>17.700000000000003</v>
      </c>
      <c r="D18" s="20">
        <f>[1]Septembre!O94</f>
        <v>0</v>
      </c>
      <c r="E18" s="19">
        <f t="shared" si="0"/>
        <v>0</v>
      </c>
      <c r="F18" s="21">
        <f>[1]Septembre!F94</f>
        <v>15</v>
      </c>
      <c r="G18" s="19">
        <v>0</v>
      </c>
      <c r="H18" s="20">
        <f>[1]Septembre!L94</f>
        <v>0</v>
      </c>
      <c r="I18" s="22">
        <f>[1]Septembre!N94</f>
        <v>0</v>
      </c>
    </row>
    <row r="19" spans="1:12" ht="18" x14ac:dyDescent="0.25">
      <c r="A19" s="18" t="s">
        <v>32</v>
      </c>
      <c r="B19" s="19">
        <f>[1]Octobre!N78</f>
        <v>359.20500000000004</v>
      </c>
      <c r="C19" s="19">
        <f>[1]Octobre!M94</f>
        <v>17.700000000000003</v>
      </c>
      <c r="D19" s="20">
        <f>[1]Octobre!O94</f>
        <v>0</v>
      </c>
      <c r="E19" s="19">
        <f t="shared" si="0"/>
        <v>0</v>
      </c>
      <c r="F19" s="21">
        <f>[1]Octobre!F94</f>
        <v>15</v>
      </c>
      <c r="G19" s="19">
        <v>0</v>
      </c>
      <c r="H19" s="24">
        <f>[1]Octobre!L94</f>
        <v>0</v>
      </c>
      <c r="I19" s="22">
        <f>[1]Octobre!N94</f>
        <v>0</v>
      </c>
    </row>
    <row r="20" spans="1:12" ht="18" x14ac:dyDescent="0.25">
      <c r="A20" s="18" t="s">
        <v>33</v>
      </c>
      <c r="B20" s="19">
        <f>[1]Novembre!N78</f>
        <v>359.20500000000004</v>
      </c>
      <c r="C20" s="19">
        <f>[1]Novembre!M94</f>
        <v>17.700000000000003</v>
      </c>
      <c r="D20" s="20">
        <f>[1]Novembre!O94</f>
        <v>0</v>
      </c>
      <c r="E20" s="19">
        <f t="shared" si="0"/>
        <v>0</v>
      </c>
      <c r="F20" s="21">
        <f>[1]Novembre!F94</f>
        <v>15</v>
      </c>
      <c r="G20" s="19">
        <v>0</v>
      </c>
      <c r="H20" s="24">
        <f>[1]Novembre!L94</f>
        <v>0</v>
      </c>
      <c r="I20" s="22">
        <f>[1]Novembre!N94</f>
        <v>0</v>
      </c>
      <c r="L20" s="25"/>
    </row>
    <row r="21" spans="1:12" ht="18" x14ac:dyDescent="0.25">
      <c r="A21" s="18" t="s">
        <v>34</v>
      </c>
      <c r="B21" s="19">
        <f>[1]Décembre!N78</f>
        <v>359.20500000000004</v>
      </c>
      <c r="C21" s="19">
        <f>[1]Décembre!M94</f>
        <v>17.700000000000003</v>
      </c>
      <c r="D21" s="20">
        <f>[1]Décembre!O94</f>
        <v>0</v>
      </c>
      <c r="E21" s="19">
        <f t="shared" si="0"/>
        <v>0</v>
      </c>
      <c r="F21" s="21">
        <f>[1]Décembre!F94</f>
        <v>15</v>
      </c>
      <c r="G21" s="19">
        <v>0</v>
      </c>
      <c r="H21" s="24">
        <f>[1]Décembre!L94</f>
        <v>0</v>
      </c>
      <c r="I21" s="22">
        <f>[1]Décembre!N94</f>
        <v>0</v>
      </c>
    </row>
    <row r="22" spans="1:12" ht="18" x14ac:dyDescent="0.25">
      <c r="A22" s="26"/>
      <c r="B22" s="27"/>
      <c r="C22" s="28"/>
      <c r="D22" s="29"/>
      <c r="E22" s="28"/>
      <c r="F22" s="30"/>
      <c r="G22" s="31"/>
      <c r="H22" s="28"/>
      <c r="I22" s="32"/>
    </row>
    <row r="23" spans="1:12" ht="18.75" thickBot="1" x14ac:dyDescent="0.3">
      <c r="A23" s="33"/>
      <c r="B23" s="34" t="s">
        <v>35</v>
      </c>
      <c r="C23" s="34" t="s">
        <v>36</v>
      </c>
      <c r="D23" s="34" t="s">
        <v>37</v>
      </c>
      <c r="E23" s="34" t="s">
        <v>38</v>
      </c>
      <c r="F23" s="34" t="s">
        <v>39</v>
      </c>
      <c r="G23" s="34" t="s">
        <v>40</v>
      </c>
      <c r="H23" s="34" t="s">
        <v>41</v>
      </c>
      <c r="I23" s="35" t="s">
        <v>42</v>
      </c>
    </row>
    <row r="24" spans="1:12" ht="18.75" thickBot="1" x14ac:dyDescent="0.3">
      <c r="A24" s="36"/>
      <c r="B24" s="78">
        <f t="shared" ref="B24:H24" si="1">SUM(B10:B22)</f>
        <v>4596.9769999999999</v>
      </c>
      <c r="C24" s="37">
        <f t="shared" si="1"/>
        <v>168.14999999999998</v>
      </c>
      <c r="D24" s="38">
        <f t="shared" si="1"/>
        <v>1</v>
      </c>
      <c r="E24" s="39">
        <f t="shared" si="1"/>
        <v>2</v>
      </c>
      <c r="F24" s="40">
        <f t="shared" si="1"/>
        <v>193</v>
      </c>
      <c r="G24" s="41">
        <f t="shared" si="1"/>
        <v>0</v>
      </c>
      <c r="H24" s="42">
        <f t="shared" si="1"/>
        <v>5</v>
      </c>
      <c r="I24" s="43">
        <f>SUM(I10:I21)</f>
        <v>3.3333333333333339</v>
      </c>
      <c r="J24" s="44"/>
    </row>
    <row r="25" spans="1:12" x14ac:dyDescent="0.2">
      <c r="J25" s="44"/>
    </row>
    <row r="26" spans="1:12" x14ac:dyDescent="0.2">
      <c r="J26" s="44"/>
    </row>
    <row r="27" spans="1:12" ht="20.25" x14ac:dyDescent="0.3">
      <c r="A27" s="45" t="s">
        <v>43</v>
      </c>
      <c r="B27" s="124">
        <f ca="1">NOW()</f>
        <v>44235.540249537036</v>
      </c>
      <c r="C27" s="124"/>
      <c r="F27" s="125" t="s">
        <v>44</v>
      </c>
      <c r="G27" s="125"/>
      <c r="H27" s="125"/>
      <c r="J27" s="46"/>
    </row>
    <row r="28" spans="1:12" x14ac:dyDescent="0.2">
      <c r="J28" s="46"/>
    </row>
    <row r="29" spans="1:12" x14ac:dyDescent="0.2">
      <c r="A29" s="46"/>
      <c r="B29" s="46"/>
      <c r="C29" s="46"/>
      <c r="D29" s="46"/>
      <c r="E29" s="46"/>
      <c r="F29" s="46"/>
      <c r="G29" s="46"/>
      <c r="H29" s="46"/>
      <c r="I29" s="46"/>
    </row>
    <row r="30" spans="1:12" x14ac:dyDescent="0.2">
      <c r="A30" s="46"/>
      <c r="B30" s="46"/>
      <c r="C30" s="46"/>
      <c r="D30" s="46"/>
      <c r="E30" s="46"/>
      <c r="F30" s="46"/>
      <c r="G30" s="46"/>
      <c r="H30" s="46"/>
      <c r="I30" s="46"/>
    </row>
    <row r="32" spans="1:12" x14ac:dyDescent="0.2">
      <c r="A32" s="126"/>
      <c r="B32" s="126"/>
      <c r="C32" s="126"/>
      <c r="D32" s="126"/>
      <c r="E32" s="126"/>
      <c r="F32" s="126"/>
      <c r="G32" s="126"/>
      <c r="H32" s="126"/>
      <c r="I32" s="126"/>
      <c r="J32" s="126"/>
    </row>
    <row r="33" spans="1:9" x14ac:dyDescent="0.2">
      <c r="A33" s="118"/>
      <c r="B33" s="118"/>
      <c r="C33" s="118"/>
      <c r="D33" s="118"/>
      <c r="E33" s="118"/>
      <c r="F33" s="118"/>
      <c r="G33" s="118"/>
      <c r="H33" s="118"/>
      <c r="I33" s="118"/>
    </row>
    <row r="40" spans="1:9" x14ac:dyDescent="0.2">
      <c r="E40" s="25"/>
      <c r="F40" s="25"/>
    </row>
  </sheetData>
  <mergeCells count="12">
    <mergeCell ref="A33:I33"/>
    <mergeCell ref="B1:C1"/>
    <mergeCell ref="D1:E1"/>
    <mergeCell ref="H1:I1"/>
    <mergeCell ref="B2:D2"/>
    <mergeCell ref="E2:F2"/>
    <mergeCell ref="A3:E3"/>
    <mergeCell ref="B4:C4"/>
    <mergeCell ref="A6:C6"/>
    <mergeCell ref="B27:C27"/>
    <mergeCell ref="F27:H27"/>
    <mergeCell ref="A32:J32"/>
  </mergeCells>
  <pageMargins left="0.78740157499999996" right="0.78740157499999996" top="0.984251969" bottom="0.984251969" header="0.4921259845" footer="0.4921259845"/>
  <pageSetup paperSize="9" scale="80" orientation="landscape" horizontalDpi="4294967293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478FF-B4A3-4586-9199-F95E1AEC338A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Impots A FINIR</vt:lpstr>
      <vt:lpstr>Déclaration attestation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</dc:creator>
  <cp:lastModifiedBy>Antonio</cp:lastModifiedBy>
  <dcterms:created xsi:type="dcterms:W3CDTF">2021-02-08T08:28:09Z</dcterms:created>
  <dcterms:modified xsi:type="dcterms:W3CDTF">2021-02-08T11:58:27Z</dcterms:modified>
</cp:coreProperties>
</file>