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srv-data\Gerance\PLANET-MONETIC\tableau-de-bord\mathieu\Chiffre PROD\"/>
    </mc:Choice>
  </mc:AlternateContent>
  <xr:revisionPtr revIDLastSave="0" documentId="13_ncr:1_{8ED265A5-996C-4ED3-BB0E-4DDE6668BE90}" xr6:coauthVersionLast="41" xr6:coauthVersionMax="41" xr10:uidLastSave="{00000000-0000-0000-0000-000000000000}"/>
  <bookViews>
    <workbookView xWindow="28680" yWindow="-120" windowWidth="19440" windowHeight="15000" activeTab="4" xr2:uid="{B5ACF8EE-3B42-4BD5-810F-713C2A60B102}"/>
  </bookViews>
  <sheets>
    <sheet name="tableau" sheetId="11" r:id="rId1"/>
    <sheet name="REPORTING" sheetId="4" r:id="rId2"/>
    <sheet name="BD TPE EN ATTENTE" sheetId="10" r:id="rId3"/>
    <sheet name="BD ATT" sheetId="2" r:id="rId4"/>
    <sheet name="BD CC" sheetId="7" r:id="rId5"/>
    <sheet name="BD RMA" sheetId="8" r:id="rId6"/>
    <sheet name="BD Logistique" sheetId="9" r:id="rId7"/>
  </sheets>
  <externalReferences>
    <externalReference r:id="rId8"/>
    <externalReference r:id="rId9"/>
  </externalReferences>
  <calcPr calcId="191029"/>
  <pivotCaches>
    <pivotCache cacheId="285" r:id="rId10"/>
    <pivotCache cacheId="288" r:id="rId11"/>
    <pivotCache cacheId="291" r:id="rId12"/>
    <pivotCache cacheId="295" r:id="rId13"/>
    <pivotCache cacheId="298" r:id="rId1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4" i="11" l="1"/>
  <c r="E53" i="11"/>
  <c r="Q51" i="11"/>
  <c r="Q50" i="11"/>
  <c r="Q48" i="11"/>
  <c r="Q47" i="11"/>
  <c r="J45" i="11"/>
  <c r="J44" i="11"/>
  <c r="Q8" i="11"/>
  <c r="G8" i="11"/>
  <c r="E8" i="11"/>
  <c r="D8" i="11"/>
  <c r="P8" i="11"/>
  <c r="F8" i="11"/>
  <c r="L8" i="11"/>
  <c r="I8" i="11"/>
  <c r="E57" i="11" l="1"/>
  <c r="E56" i="11"/>
  <c r="J41" i="11"/>
  <c r="J42" i="11"/>
  <c r="E48" i="11"/>
  <c r="E47" i="11"/>
  <c r="Q41" i="11"/>
  <c r="Q42" i="11"/>
  <c r="E42" i="11"/>
  <c r="E41" i="11"/>
  <c r="E45" i="11"/>
  <c r="E44" i="11"/>
  <c r="E50" i="11"/>
  <c r="E51" i="11"/>
  <c r="Q45" i="11"/>
  <c r="Q44" i="1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BB932BB-B7AE-4C5A-B2E5-F06D13D99456}" keepAlive="1" name="Requête - Requête1" description="Connexion à la requête « Requête1 » dans le classeur." type="5" refreshedVersion="6" background="1">
    <dbPr connection="Provider=Microsoft.Mashup.OleDb.1;Data Source=$Workbook$;Location=Requête1;Extended Properties=&quot;&quot;" command="SELECT * FROM [Requête1]"/>
  </connection>
  <connection id="2" xr16:uid="{803D3620-2CDF-4EEA-8726-3A1C25019AC1}" keepAlive="1" name="Requête - Requête2" description="Connexion à la requête « Requête2 » dans le classeur." type="5" refreshedVersion="6" background="1">
    <dbPr connection="Provider=Microsoft.Mashup.OleDb.1;Data Source=$Workbook$;Location=Requête2;Extended Properties=&quot;&quot;" command="SELECT * FROM [Requête2]"/>
  </connection>
  <connection id="3" xr16:uid="{2B377717-1E5F-4A04-A8D9-B4753BB62E6B}" keepAlive="1" name="Requête - Requête3" description="Connexion à la requête « Requête3 » dans le classeur." type="5" refreshedVersion="6" background="1" saveData="1">
    <dbPr connection="Provider=Microsoft.Mashup.OleDb.1;Data Source=$Workbook$;Location=Requête3;Extended Properties=&quot;&quot;" command="SELECT * FROM [Requête3]"/>
  </connection>
</connections>
</file>

<file path=xl/sharedStrings.xml><?xml version="1.0" encoding="utf-8"?>
<sst xmlns="http://schemas.openxmlformats.org/spreadsheetml/2006/main" count="960" uniqueCount="200">
  <si>
    <t>N°ATT</t>
  </si>
  <si>
    <t>Date de clôture</t>
  </si>
  <si>
    <t>Revendeur</t>
  </si>
  <si>
    <t>Créé par</t>
  </si>
  <si>
    <t>Clôturé par</t>
  </si>
  <si>
    <t>Code ORMA</t>
  </si>
  <si>
    <t>Nom du client</t>
  </si>
  <si>
    <t>Grand compte</t>
  </si>
  <si>
    <t>Téléphone</t>
  </si>
  <si>
    <t>Etat</t>
  </si>
  <si>
    <t>Qualification d'appel</t>
  </si>
  <si>
    <t>Commentaire</t>
  </si>
  <si>
    <t>TPE inconnu</t>
  </si>
  <si>
    <t>Etat1</t>
  </si>
  <si>
    <t xml:space="preserve">REPORTING PLANET </t>
  </si>
  <si>
    <t>Nombre de N°ATT</t>
  </si>
  <si>
    <t>Étiquettes de lignes</t>
  </si>
  <si>
    <t>Total général</t>
  </si>
  <si>
    <t>ATT sans rappel STD</t>
  </si>
  <si>
    <t>(vide)</t>
  </si>
  <si>
    <t>Type CC</t>
  </si>
  <si>
    <t>NÂ°CC</t>
  </si>
  <si>
    <t>Date cloture</t>
  </si>
  <si>
    <t>Type Materiel</t>
  </si>
  <si>
    <t>Quantite</t>
  </si>
  <si>
    <t>dateCreation</t>
  </si>
  <si>
    <t>NÂ° Serie</t>
  </si>
  <si>
    <t>Initialisation</t>
  </si>
  <si>
    <t>Nom Technicien</t>
  </si>
  <si>
    <t>Nom Expediteur</t>
  </si>
  <si>
    <t>Date transfert logistique</t>
  </si>
  <si>
    <t>Transfert logistique par</t>
  </si>
  <si>
    <t>Date transfert technique</t>
  </si>
  <si>
    <t>Transfert technique par</t>
  </si>
  <si>
    <t>Date Initialisation</t>
  </si>
  <si>
    <t>Initialiser par</t>
  </si>
  <si>
    <t>Nombre de Initialisation</t>
  </si>
  <si>
    <t>N°RMA</t>
  </si>
  <si>
    <t>Date</t>
  </si>
  <si>
    <t>Jour</t>
  </si>
  <si>
    <t>Mois</t>
  </si>
  <si>
    <t>Année</t>
  </si>
  <si>
    <t>Heure</t>
  </si>
  <si>
    <t>Minute</t>
  </si>
  <si>
    <t>Expedition</t>
  </si>
  <si>
    <t>Type</t>
  </si>
  <si>
    <t>Modele</t>
  </si>
  <si>
    <t>S/N</t>
  </si>
  <si>
    <t>Niveau panne</t>
  </si>
  <si>
    <t>Type Panne</t>
  </si>
  <si>
    <t>Action a effectue</t>
  </si>
  <si>
    <t>Panne detecté par le tech</t>
  </si>
  <si>
    <t>cloture</t>
  </si>
  <si>
    <t>Clôture technicien</t>
  </si>
  <si>
    <t>Piece neuve</t>
  </si>
  <si>
    <t>Piece Occasion</t>
  </si>
  <si>
    <t>Logiciel</t>
  </si>
  <si>
    <t>Transporteur</t>
  </si>
  <si>
    <t>Tracking</t>
  </si>
  <si>
    <t>Expediteur</t>
  </si>
  <si>
    <t>Clôture logistique</t>
  </si>
  <si>
    <t>Nom du Tech</t>
  </si>
  <si>
    <t>Information importante</t>
  </si>
  <si>
    <t>Reactivation TPE</t>
  </si>
  <si>
    <t>Réparé</t>
  </si>
  <si>
    <t>Aucune</t>
  </si>
  <si>
    <t>non</t>
  </si>
  <si>
    <t>Envoi Client</t>
  </si>
  <si>
    <t>NAVARRETE JEREMY</t>
  </si>
  <si>
    <t>Chronopost</t>
  </si>
  <si>
    <t>oui</t>
  </si>
  <si>
    <t>CC initalisés Total</t>
  </si>
  <si>
    <t>REPORTING PLANET</t>
  </si>
  <si>
    <t xml:space="preserve">Réparation </t>
  </si>
  <si>
    <t>Nombre de N°RMA</t>
  </si>
  <si>
    <t>Logistique</t>
  </si>
  <si>
    <t xml:space="preserve">REPORTING PLANET  </t>
  </si>
  <si>
    <t>Etat2</t>
  </si>
  <si>
    <t>PLANET MONETIC</t>
  </si>
  <si>
    <t>DPD EXAPAQ</t>
  </si>
  <si>
    <t>Nombre de id</t>
  </si>
  <si>
    <t>A rappeler</t>
  </si>
  <si>
    <t>TPE</t>
  </si>
  <si>
    <t>A Réparer</t>
  </si>
  <si>
    <t>Id</t>
  </si>
  <si>
    <t>Reference</t>
  </si>
  <si>
    <t>Societe</t>
  </si>
  <si>
    <t>Adresse</t>
  </si>
  <si>
    <t>Complement</t>
  </si>
  <si>
    <t>Cp</t>
  </si>
  <si>
    <t>Ville</t>
  </si>
  <si>
    <t>Contact</t>
  </si>
  <si>
    <t>Telephone</t>
  </si>
  <si>
    <t>Nb colis</t>
  </si>
  <si>
    <t>Non réparé</t>
  </si>
  <si>
    <t>PINPAD</t>
  </si>
  <si>
    <t>Niv1</t>
  </si>
  <si>
    <t>Retour Location</t>
  </si>
  <si>
    <t>PEYRARD Estelle</t>
  </si>
  <si>
    <t>IWL 250 BEM CONTACT</t>
  </si>
  <si>
    <t>autre</t>
  </si>
  <si>
    <t>MAGELLAN</t>
  </si>
  <si>
    <t>Logisticien</t>
  </si>
  <si>
    <t>Reception logistique</t>
  </si>
  <si>
    <t>RMA 55829</t>
  </si>
  <si>
    <t>IPP 280 SANS CONTACT V1</t>
  </si>
  <si>
    <t>13270PP80296338</t>
  </si>
  <si>
    <t>Réceptionné</t>
  </si>
  <si>
    <t>COLISSIMO</t>
  </si>
  <si>
    <t>8N04737996308</t>
  </si>
  <si>
    <t>RMA 55816</t>
  </si>
  <si>
    <t>P5</t>
  </si>
  <si>
    <t>P116321146</t>
  </si>
  <si>
    <t>RMA 55819</t>
  </si>
  <si>
    <t>14302WL80790839</t>
  </si>
  <si>
    <t>RMA 55809</t>
  </si>
  <si>
    <t>ICT 250 LS1 EM SANS CONTACT V1</t>
  </si>
  <si>
    <t>14161CT22059900</t>
  </si>
  <si>
    <t>8U01725626735</t>
  </si>
  <si>
    <t>RMA 55808</t>
  </si>
  <si>
    <t>ICT 250 LS1 EM SANS CONTACT V3</t>
  </si>
  <si>
    <t>16329CT80508843</t>
  </si>
  <si>
    <t xml:space="preserve">TPE en attente de traitement </t>
  </si>
  <si>
    <t>Vitre</t>
  </si>
  <si>
    <t>CINAR Mohamed</t>
  </si>
  <si>
    <t>Remis en stock</t>
  </si>
  <si>
    <t>Etat3</t>
  </si>
  <si>
    <t>Etat4</t>
  </si>
  <si>
    <t>Etat5</t>
  </si>
  <si>
    <t>Duree1</t>
  </si>
  <si>
    <t>Duree2</t>
  </si>
  <si>
    <t>Duree3</t>
  </si>
  <si>
    <t>Duree4</t>
  </si>
  <si>
    <t>Duree5</t>
  </si>
  <si>
    <t>Sebastien Goure</t>
  </si>
  <si>
    <t>A rappeler00:01:59</t>
  </si>
  <si>
    <t>Mathieu BERAUD</t>
  </si>
  <si>
    <t>LoÃ¯c BORDERIE</t>
  </si>
  <si>
    <t>Goure Sebastien</t>
  </si>
  <si>
    <t>XU263638470FR</t>
  </si>
  <si>
    <t>Membrane, Vitre</t>
  </si>
  <si>
    <t>Carrosserie supÃ©rieure, Imprimante</t>
  </si>
  <si>
    <t>Membrane, Sous membrane</t>
  </si>
  <si>
    <t>Pile interne, Membrane, Lecteur CAM, Sous membrane</t>
  </si>
  <si>
    <t>Carrosserie supÃ©rieure</t>
  </si>
  <si>
    <t>Lecteur CAM, Sous membrane, Pile interne</t>
  </si>
  <si>
    <t>Vitre, Membrane, Sous membrane</t>
  </si>
  <si>
    <t>Pas de transport</t>
  </si>
  <si>
    <t>TPE sous garantie Planet Monetic</t>
  </si>
  <si>
    <t>Remis en mains propres</t>
  </si>
  <si>
    <t xml:space="preserve">CELLULE TECHNIQUE </t>
  </si>
  <si>
    <t xml:space="preserve">       CELLULE HOTLINE</t>
  </si>
  <si>
    <t xml:space="preserve">CELLULE LOGISTIQUE </t>
  </si>
  <si>
    <t xml:space="preserve">Prépa </t>
  </si>
  <si>
    <t>Répa TPE</t>
  </si>
  <si>
    <t xml:space="preserve">Répa </t>
  </si>
  <si>
    <t xml:space="preserve">TPE </t>
  </si>
  <si>
    <t>Eff.</t>
  </si>
  <si>
    <t>ATT</t>
  </si>
  <si>
    <t xml:space="preserve">Appels </t>
  </si>
  <si>
    <t xml:space="preserve"> Colis </t>
  </si>
  <si>
    <t xml:space="preserve">Colis </t>
  </si>
  <si>
    <t>Appareils</t>
  </si>
  <si>
    <t>JOUR</t>
  </si>
  <si>
    <t>DATE</t>
  </si>
  <si>
    <t>N1</t>
  </si>
  <si>
    <t>N2</t>
  </si>
  <si>
    <t>N3</t>
  </si>
  <si>
    <t xml:space="preserve"> Autres</t>
  </si>
  <si>
    <t>en attente</t>
  </si>
  <si>
    <t xml:space="preserve">   Entrant  </t>
  </si>
  <si>
    <t>Loupés</t>
  </si>
  <si>
    <t>Récpt</t>
  </si>
  <si>
    <t>Env</t>
  </si>
  <si>
    <t xml:space="preserve">Scanné en Entrée </t>
  </si>
  <si>
    <t>Scanné en Sortie</t>
  </si>
  <si>
    <t>lundi</t>
  </si>
  <si>
    <t>-</t>
  </si>
  <si>
    <t>inter hugo</t>
  </si>
  <si>
    <t>mardi</t>
  </si>
  <si>
    <t>full att/prépa</t>
  </si>
  <si>
    <t>mercredi</t>
  </si>
  <si>
    <t>jeudi</t>
  </si>
  <si>
    <t>vendredi</t>
  </si>
  <si>
    <t>samedi</t>
  </si>
  <si>
    <t>dimanche</t>
  </si>
  <si>
    <t>Prepa</t>
  </si>
  <si>
    <t>Att Entrant</t>
  </si>
  <si>
    <t>Colis Récep</t>
  </si>
  <si>
    <t>Max</t>
  </si>
  <si>
    <t>Min</t>
  </si>
  <si>
    <t>Répa TPE N1</t>
  </si>
  <si>
    <t>Appels Loupés</t>
  </si>
  <si>
    <t>Colis Envoi</t>
  </si>
  <si>
    <t>Répa TPE N2</t>
  </si>
  <si>
    <t>Appareils scannés en Entrée</t>
  </si>
  <si>
    <t>Répa TPE N3</t>
  </si>
  <si>
    <t>Appareils Scannés en Sortie</t>
  </si>
  <si>
    <t>Répa Autre</t>
  </si>
  <si>
    <t>TPE en Attente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</si>
</sst>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5117038483843"/>
        <bgColor indexed="64"/>
      </patternFill>
    </fill>
    <fill>
      <patternFill patternType="solid">
        <fgColor theme="6" tint="0.7999511703848384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79995117038483843"/>
        <bgColor indexed="64"/>
      </patternFill>
    </fill>
    <fill>
      <patternFill patternType="solid">
        <fgColor theme="4" tint="0.7999511703848384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ck">
        <color auto="1"/>
      </top>
      <bottom/>
      <diagonal/>
    </border>
  </borders>
  <cellStyleXfs count="1">
    <xf numFmtId="0" fontId="0" fillId="0" borderId="0"/>
  </cellStyleXfs>
  <cellXfs count="111">
    <xf numFmtId="0" fontId="0" fillId="0" borderId="0" xfId="0"/>
    <xf numFmtId="22" fontId="0" fillId="0" borderId="0" xfId="0" applyNumberFormat="1"/>
    <xf numFmtId="0" fontId="0" fillId="2" borderId="0" xfId="0" applyFill="1"/>
    <xf numFmtId="0" fontId="1" fillId="5" borderId="1" xfId="0" applyFont="1" applyFill="1" applyBorder="1"/>
    <xf numFmtId="0" fontId="0" fillId="5" borderId="2" xfId="0" applyFill="1" applyBorder="1"/>
    <xf numFmtId="0" fontId="2" fillId="5" borderId="3" xfId="0" applyFont="1" applyFill="1" applyBorder="1"/>
    <xf numFmtId="0" fontId="0" fillId="5" borderId="4" xfId="0" applyFill="1" applyBorder="1"/>
    <xf numFmtId="0" fontId="0" fillId="3" borderId="0" xfId="0" applyFill="1" applyAlignment="1">
      <alignment horizontal="left"/>
    </xf>
    <xf numFmtId="0" fontId="0" fillId="4" borderId="0" xfId="0" applyFill="1"/>
    <xf numFmtId="0" fontId="0" fillId="4" borderId="0" xfId="0" applyFill="1" applyAlignment="1">
      <alignment horizontal="left"/>
    </xf>
    <xf numFmtId="0" fontId="0" fillId="6" borderId="6" xfId="0" applyFill="1" applyBorder="1"/>
    <xf numFmtId="0" fontId="0" fillId="6" borderId="8" xfId="0" applyFill="1" applyBorder="1"/>
    <xf numFmtId="0" fontId="1" fillId="6" borderId="5" xfId="0" applyFont="1" applyFill="1" applyBorder="1"/>
    <xf numFmtId="0" fontId="2" fillId="6" borderId="7" xfId="0" applyFont="1" applyFill="1" applyBorder="1"/>
    <xf numFmtId="0" fontId="0" fillId="7" borderId="0" xfId="0" applyFill="1" applyAlignment="1">
      <alignment horizontal="left"/>
    </xf>
    <xf numFmtId="0" fontId="0" fillId="8" borderId="0" xfId="0" applyFill="1"/>
    <xf numFmtId="0" fontId="0" fillId="8" borderId="0" xfId="0" applyFill="1" applyAlignment="1">
      <alignment horizontal="left"/>
    </xf>
    <xf numFmtId="0" fontId="0" fillId="7" borderId="0" xfId="0" applyFill="1" applyAlignment="1">
      <alignment horizontal="left" inden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21" fontId="0" fillId="0" borderId="0" xfId="0" applyNumberFormat="1"/>
    <xf numFmtId="14" fontId="0" fillId="0" borderId="0" xfId="0" applyNumberFormat="1"/>
    <xf numFmtId="0" fontId="0" fillId="0" borderId="0" xfId="0" applyNumberFormat="1"/>
    <xf numFmtId="0" fontId="0" fillId="3" borderId="0" xfId="0" applyNumberFormat="1" applyFill="1"/>
    <xf numFmtId="0" fontId="0" fillId="4" borderId="0" xfId="0" applyNumberFormat="1" applyFill="1"/>
    <xf numFmtId="0" fontId="0" fillId="8" borderId="0" xfId="0" applyNumberFormat="1" applyFill="1"/>
    <xf numFmtId="0" fontId="0" fillId="7" borderId="0" xfId="0" applyNumberFormat="1" applyFill="1"/>
    <xf numFmtId="16" fontId="0" fillId="0" borderId="0" xfId="0" applyNumberFormat="1"/>
    <xf numFmtId="0" fontId="0" fillId="2" borderId="9" xfId="0" applyFill="1" applyBorder="1"/>
    <xf numFmtId="0" fontId="0" fillId="2" borderId="10" xfId="0" applyFill="1" applyBorder="1"/>
    <xf numFmtId="0" fontId="1" fillId="2" borderId="10" xfId="0" applyFont="1" applyFill="1" applyBorder="1"/>
    <xf numFmtId="0" fontId="0" fillId="2" borderId="11" xfId="0" applyFill="1" applyBorder="1"/>
    <xf numFmtId="0" fontId="1" fillId="2" borderId="12" xfId="0" applyFont="1" applyFill="1" applyBorder="1"/>
    <xf numFmtId="0" fontId="1" fillId="2" borderId="13" xfId="0" applyFont="1" applyFill="1" applyBorder="1"/>
    <xf numFmtId="0" fontId="0" fillId="2" borderId="14" xfId="0" applyFill="1" applyBorder="1"/>
    <xf numFmtId="0" fontId="0" fillId="2" borderId="12" xfId="0" applyFill="1" applyBorder="1"/>
    <xf numFmtId="0" fontId="0" fillId="2" borderId="13" xfId="0" applyFill="1" applyBorder="1"/>
    <xf numFmtId="0" fontId="4" fillId="7" borderId="15" xfId="0" applyFont="1" applyFill="1" applyBorder="1" applyAlignment="1">
      <alignment horizontal="center"/>
    </xf>
    <xf numFmtId="0" fontId="5" fillId="9" borderId="15" xfId="0" applyFont="1" applyFill="1" applyBorder="1" applyAlignment="1">
      <alignment horizontal="center"/>
    </xf>
    <xf numFmtId="0" fontId="5" fillId="3" borderId="15" xfId="0" applyFont="1" applyFill="1" applyBorder="1" applyAlignment="1">
      <alignment horizontal="center"/>
    </xf>
    <xf numFmtId="0" fontId="5" fillId="5" borderId="15" xfId="0" applyFont="1" applyFill="1" applyBorder="1" applyAlignment="1">
      <alignment horizontal="center"/>
    </xf>
    <xf numFmtId="0" fontId="5" fillId="10" borderId="15" xfId="0" applyFont="1" applyFill="1" applyBorder="1" applyAlignment="1">
      <alignment horizontal="center"/>
    </xf>
    <xf numFmtId="0" fontId="5" fillId="11" borderId="15" xfId="0" applyFont="1" applyFill="1" applyBorder="1" applyAlignment="1">
      <alignment horizontal="center"/>
    </xf>
    <xf numFmtId="0" fontId="5" fillId="2" borderId="15" xfId="0" applyFont="1" applyFill="1" applyBorder="1" applyAlignment="1">
      <alignment horizontal="center"/>
    </xf>
    <xf numFmtId="0" fontId="5" fillId="2" borderId="0" xfId="0" applyFont="1" applyFill="1"/>
    <xf numFmtId="0" fontId="5" fillId="10" borderId="16" xfId="0" applyFont="1" applyFill="1" applyBorder="1" applyAlignment="1">
      <alignment horizontal="center"/>
    </xf>
    <xf numFmtId="0" fontId="5" fillId="2" borderId="17" xfId="0" applyFont="1" applyFill="1" applyBorder="1" applyAlignment="1">
      <alignment horizontal="center"/>
    </xf>
    <xf numFmtId="0" fontId="5" fillId="3" borderId="18" xfId="0" applyFont="1" applyFill="1" applyBorder="1" applyAlignment="1">
      <alignment horizontal="center"/>
    </xf>
    <xf numFmtId="0" fontId="5" fillId="9" borderId="19" xfId="0" applyFont="1" applyFill="1" applyBorder="1" applyAlignment="1">
      <alignment horizontal="center"/>
    </xf>
    <xf numFmtId="0" fontId="5" fillId="7" borderId="19" xfId="0" applyFont="1" applyFill="1" applyBorder="1" applyAlignment="1">
      <alignment horizontal="center"/>
    </xf>
    <xf numFmtId="0" fontId="5" fillId="10" borderId="19" xfId="0" applyFont="1" applyFill="1" applyBorder="1" applyAlignment="1">
      <alignment horizontal="center"/>
    </xf>
    <xf numFmtId="0" fontId="5" fillId="0" borderId="20" xfId="0" applyFont="1" applyBorder="1"/>
    <xf numFmtId="0" fontId="6" fillId="0" borderId="21" xfId="0" applyFont="1" applyBorder="1" applyAlignment="1">
      <alignment horizontal="center"/>
    </xf>
    <xf numFmtId="0" fontId="0" fillId="0" borderId="0" xfId="0" applyAlignment="1">
      <alignment horizontal="center"/>
    </xf>
    <xf numFmtId="0" fontId="7" fillId="7" borderId="22" xfId="0" applyFont="1" applyFill="1" applyBorder="1" applyAlignment="1">
      <alignment horizontal="center"/>
    </xf>
    <xf numFmtId="0" fontId="5" fillId="9" borderId="22" xfId="0" applyFont="1" applyFill="1" applyBorder="1" applyAlignment="1">
      <alignment horizontal="center"/>
    </xf>
    <xf numFmtId="0" fontId="5" fillId="3" borderId="22" xfId="0" applyFont="1" applyFill="1" applyBorder="1" applyAlignment="1">
      <alignment horizontal="center"/>
    </xf>
    <xf numFmtId="0" fontId="5" fillId="5" borderId="22" xfId="0" applyFont="1" applyFill="1" applyBorder="1" applyAlignment="1">
      <alignment horizontal="center"/>
    </xf>
    <xf numFmtId="0" fontId="5" fillId="10" borderId="22" xfId="0" applyFont="1" applyFill="1" applyBorder="1" applyAlignment="1">
      <alignment horizontal="center"/>
    </xf>
    <xf numFmtId="0" fontId="5" fillId="11" borderId="22" xfId="0" applyFont="1" applyFill="1" applyBorder="1" applyAlignment="1">
      <alignment horizontal="center"/>
    </xf>
    <xf numFmtId="0" fontId="5" fillId="2" borderId="23" xfId="0" applyFont="1" applyFill="1" applyBorder="1" applyAlignment="1">
      <alignment horizontal="center"/>
    </xf>
    <xf numFmtId="0" fontId="5" fillId="10" borderId="7" xfId="0" applyFont="1" applyFill="1" applyBorder="1" applyAlignment="1">
      <alignment horizontal="center"/>
    </xf>
    <xf numFmtId="0" fontId="5" fillId="3" borderId="24" xfId="0" applyFont="1" applyFill="1" applyBorder="1" applyAlignment="1">
      <alignment horizontal="center"/>
    </xf>
    <xf numFmtId="0" fontId="5" fillId="9" borderId="25" xfId="0" applyFont="1" applyFill="1" applyBorder="1" applyAlignment="1">
      <alignment horizontal="center"/>
    </xf>
    <xf numFmtId="0" fontId="5" fillId="7" borderId="25" xfId="0" applyFont="1" applyFill="1" applyBorder="1" applyAlignment="1">
      <alignment horizontal="center"/>
    </xf>
    <xf numFmtId="0" fontId="5" fillId="10" borderId="25" xfId="0" applyFont="1" applyFill="1" applyBorder="1" applyAlignment="1">
      <alignment horizontal="center"/>
    </xf>
    <xf numFmtId="0" fontId="5" fillId="0" borderId="26" xfId="0" applyFont="1" applyBorder="1"/>
    <xf numFmtId="0" fontId="0" fillId="0" borderId="21" xfId="0" applyBorder="1"/>
    <xf numFmtId="16" fontId="0" fillId="0" borderId="21" xfId="0" applyNumberFormat="1" applyBorder="1"/>
    <xf numFmtId="0" fontId="3" fillId="7" borderId="17" xfId="0" applyFont="1" applyFill="1" applyBorder="1" applyAlignment="1">
      <alignment horizontal="center"/>
    </xf>
    <xf numFmtId="0" fontId="3" fillId="9" borderId="17" xfId="0" applyFont="1" applyFill="1" applyBorder="1" applyAlignment="1">
      <alignment horizontal="center"/>
    </xf>
    <xf numFmtId="0" fontId="3" fillId="3" borderId="17" xfId="0" applyFont="1" applyFill="1" applyBorder="1" applyAlignment="1">
      <alignment horizontal="center"/>
    </xf>
    <xf numFmtId="0" fontId="3" fillId="5" borderId="17" xfId="0" applyFont="1" applyFill="1" applyBorder="1" applyAlignment="1">
      <alignment horizontal="center"/>
    </xf>
    <xf numFmtId="0" fontId="3" fillId="10" borderId="17" xfId="0" applyFont="1" applyFill="1" applyBorder="1" applyAlignment="1">
      <alignment horizontal="center"/>
    </xf>
    <xf numFmtId="0" fontId="3" fillId="11" borderId="17" xfId="0" applyFont="1" applyFill="1" applyBorder="1" applyAlignment="1">
      <alignment horizontal="center"/>
    </xf>
    <xf numFmtId="0" fontId="3" fillId="2" borderId="17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3" fillId="10" borderId="16" xfId="0" applyFont="1" applyFill="1" applyBorder="1" applyAlignment="1">
      <alignment horizontal="center"/>
    </xf>
    <xf numFmtId="0" fontId="3" fillId="3" borderId="27" xfId="0" applyFont="1" applyFill="1" applyBorder="1" applyAlignment="1">
      <alignment horizontal="center"/>
    </xf>
    <xf numFmtId="0" fontId="3" fillId="9" borderId="27" xfId="0" applyFont="1" applyFill="1" applyBorder="1" applyAlignment="1">
      <alignment horizontal="center"/>
    </xf>
    <xf numFmtId="0" fontId="3" fillId="7" borderId="27" xfId="0" applyFont="1" applyFill="1" applyBorder="1" applyAlignment="1">
      <alignment horizontal="center"/>
    </xf>
    <xf numFmtId="0" fontId="3" fillId="10" borderId="27" xfId="0" applyFont="1" applyFill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12" borderId="17" xfId="0" applyFont="1" applyFill="1" applyBorder="1" applyAlignment="1">
      <alignment horizontal="center"/>
    </xf>
    <xf numFmtId="0" fontId="3" fillId="12" borderId="0" xfId="0" applyFont="1" applyFill="1" applyAlignment="1">
      <alignment horizontal="center"/>
    </xf>
    <xf numFmtId="0" fontId="3" fillId="12" borderId="16" xfId="0" applyFont="1" applyFill="1" applyBorder="1" applyAlignment="1">
      <alignment horizontal="center"/>
    </xf>
    <xf numFmtId="0" fontId="0" fillId="12" borderId="0" xfId="0" applyFill="1"/>
    <xf numFmtId="0" fontId="3" fillId="12" borderId="27" xfId="0" applyFont="1" applyFill="1" applyBorder="1" applyAlignment="1">
      <alignment horizontal="center"/>
    </xf>
    <xf numFmtId="0" fontId="0" fillId="12" borderId="0" xfId="0" applyFill="1" applyAlignment="1">
      <alignment horizontal="center"/>
    </xf>
    <xf numFmtId="0" fontId="3" fillId="13" borderId="17" xfId="0" applyFont="1" applyFill="1" applyBorder="1" applyAlignment="1">
      <alignment horizontal="center"/>
    </xf>
    <xf numFmtId="0" fontId="3" fillId="14" borderId="17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16" fontId="0" fillId="2" borderId="0" xfId="0" applyNumberFormat="1" applyFill="1"/>
    <xf numFmtId="0" fontId="3" fillId="15" borderId="17" xfId="0" applyFont="1" applyFill="1" applyBorder="1" applyAlignment="1">
      <alignment horizontal="center"/>
    </xf>
    <xf numFmtId="0" fontId="3" fillId="15" borderId="16" xfId="0" applyFont="1" applyFill="1" applyBorder="1" applyAlignment="1">
      <alignment horizontal="center"/>
    </xf>
    <xf numFmtId="0" fontId="3" fillId="3" borderId="17" xfId="0" quotePrefix="1" applyFont="1" applyFill="1" applyBorder="1" applyAlignment="1">
      <alignment horizontal="center"/>
    </xf>
    <xf numFmtId="0" fontId="3" fillId="2" borderId="17" xfId="0" quotePrefix="1" applyFont="1" applyFill="1" applyBorder="1" applyAlignment="1">
      <alignment horizontal="center"/>
    </xf>
    <xf numFmtId="0" fontId="3" fillId="16" borderId="16" xfId="0" applyFont="1" applyFill="1" applyBorder="1" applyAlignment="1">
      <alignment horizontal="center"/>
    </xf>
    <xf numFmtId="0" fontId="3" fillId="17" borderId="17" xfId="0" applyFont="1" applyFill="1" applyBorder="1" applyAlignment="1">
      <alignment horizontal="center"/>
    </xf>
    <xf numFmtId="0" fontId="3" fillId="12" borderId="17" xfId="0" quotePrefix="1" applyFont="1" applyFill="1" applyBorder="1" applyAlignment="1">
      <alignment horizontal="center"/>
    </xf>
    <xf numFmtId="0" fontId="3" fillId="15" borderId="17" xfId="0" quotePrefix="1" applyFont="1" applyFill="1" applyBorder="1" applyAlignment="1">
      <alignment horizontal="center"/>
    </xf>
    <xf numFmtId="0" fontId="3" fillId="17" borderId="17" xfId="0" quotePrefix="1" applyFont="1" applyFill="1" applyBorder="1" applyAlignment="1">
      <alignment horizontal="center"/>
    </xf>
    <xf numFmtId="0" fontId="0" fillId="15" borderId="21" xfId="0" applyFill="1" applyBorder="1"/>
    <xf numFmtId="16" fontId="0" fillId="15" borderId="21" xfId="0" applyNumberFormat="1" applyFill="1" applyBorder="1"/>
    <xf numFmtId="0" fontId="3" fillId="2" borderId="28" xfId="0" applyFont="1" applyFill="1" applyBorder="1" applyAlignment="1">
      <alignment horizontal="center"/>
    </xf>
    <xf numFmtId="0" fontId="0" fillId="2" borderId="28" xfId="0" applyFill="1" applyBorder="1"/>
    <xf numFmtId="0" fontId="1" fillId="0" borderId="0" xfId="0" applyFont="1"/>
    <xf numFmtId="0" fontId="0" fillId="18" borderId="0" xfId="0" applyFill="1"/>
    <xf numFmtId="0" fontId="0" fillId="19" borderId="0" xfId="0" applyFill="1"/>
    <xf numFmtId="0" fontId="1" fillId="2" borderId="0" xfId="0" applyFont="1" applyFill="1"/>
  </cellXfs>
  <cellStyles count="1">
    <cellStyle name="Normal" xfId="0" builtinId="0"/>
  </cellStyles>
  <dxfs count="76"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92D05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00FF"/>
        </patternFill>
      </fill>
    </dxf>
    <dxf>
      <font>
        <color rgb="FF9C0006"/>
      </font>
      <fill>
        <patternFill>
          <bgColor rgb="FF92D05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00FF"/>
        </patternFill>
      </fill>
    </dxf>
    <dxf>
      <font>
        <color rgb="FF9C0006"/>
      </font>
      <fill>
        <patternFill>
          <bgColor rgb="FF92D05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00FF"/>
        </patternFill>
      </fill>
    </dxf>
    <dxf>
      <font>
        <color rgb="FF9C0006"/>
      </font>
      <fill>
        <patternFill>
          <bgColor rgb="FF92D050"/>
        </patternFill>
      </fill>
    </dxf>
    <dxf>
      <font>
        <color rgb="FF9C0006"/>
      </font>
      <fill>
        <patternFill>
          <bgColor rgb="FFFF00FF"/>
        </patternFill>
      </fill>
    </dxf>
    <dxf>
      <font>
        <color rgb="FF9C0006"/>
      </font>
      <fill>
        <patternFill>
          <bgColor rgb="FF92D05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00FF"/>
        </patternFill>
      </fill>
    </dxf>
    <dxf>
      <font>
        <color rgb="FF9C0006"/>
      </font>
      <fill>
        <patternFill>
          <bgColor rgb="FF92D05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00FF"/>
        </patternFill>
      </fill>
    </dxf>
    <dxf>
      <font>
        <color rgb="FF9C0006"/>
      </font>
      <fill>
        <patternFill>
          <bgColor rgb="FF92D05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00FF"/>
        </patternFill>
      </fill>
    </dxf>
    <dxf>
      <font>
        <color rgb="FF9C0006"/>
      </font>
      <fill>
        <patternFill>
          <bgColor rgb="FF92D05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00FF"/>
        </patternFill>
      </fill>
    </dxf>
    <dxf>
      <font>
        <color rgb="FF9C0006"/>
      </font>
      <fill>
        <patternFill>
          <bgColor rgb="FF92D050"/>
        </patternFill>
      </fill>
    </dxf>
    <dxf>
      <font>
        <color rgb="FF9C0006"/>
      </font>
      <fill>
        <patternFill>
          <bgColor rgb="FFFF00FF"/>
        </patternFill>
      </fill>
    </dxf>
    <dxf>
      <font>
        <color rgb="FF9C0006"/>
      </font>
      <fill>
        <patternFill>
          <bgColor rgb="FFFF00FF"/>
        </patternFill>
      </fill>
    </dxf>
    <dxf>
      <font>
        <color rgb="FF9C0006"/>
      </font>
      <fill>
        <patternFill>
          <bgColor rgb="FFFF00FF"/>
        </patternFill>
      </fill>
    </dxf>
    <dxf>
      <fill>
        <patternFill>
          <bgColor rgb="FF7030A0"/>
        </patternFill>
      </fill>
    </dxf>
    <dxf>
      <font>
        <color rgb="FF9C0006"/>
      </font>
      <fill>
        <patternFill>
          <bgColor rgb="FFFF00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9" tint="0.39997558519241921"/>
        </patternFill>
      </fill>
    </dxf>
    <dxf>
      <fill>
        <patternFill>
          <bgColor theme="9" tint="0.39997558519241921"/>
        </patternFill>
      </fill>
    </dxf>
    <dxf>
      <fill>
        <patternFill>
          <bgColor theme="9" tint="0.39997558519241921"/>
        </patternFill>
      </fill>
    </dxf>
    <dxf>
      <fill>
        <patternFill>
          <bgColor theme="9" tint="0.3999755851924192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>
          <bgColor theme="7" tint="0.39997558519241921"/>
        </patternFill>
      </fill>
    </dxf>
    <dxf>
      <fill>
        <patternFill>
          <bgColor theme="7" tint="0.39997558519241921"/>
        </patternFill>
      </fill>
    </dxf>
    <dxf>
      <fill>
        <patternFill>
          <bgColor theme="7" tint="0.39997558519241921"/>
        </patternFill>
      </fill>
    </dxf>
    <dxf>
      <fill>
        <patternFill>
          <bgColor theme="7" tint="0.39997558519241921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 patternType="solid">
          <bgColor theme="4" tint="0.59999389629810485"/>
        </patternFill>
      </fill>
    </dxf>
    <dxf>
      <fill>
        <patternFill patternType="solid">
          <bgColor theme="4" tint="0.59999389629810485"/>
        </patternFill>
      </fill>
    </dxf>
    <dxf>
      <fill>
        <patternFill patternType="solid">
          <bgColor theme="4" tint="0.599993896298104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pivotCacheDefinition" Target="pivotCache/pivotCacheDefinition4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connections" Target="connections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pivotCacheDefinition" Target="pivotCache/pivotCacheDefinition1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pivotCacheDefinition" Target="pivotCache/pivotCacheDefinition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742951</xdr:colOff>
      <xdr:row>0</xdr:row>
      <xdr:rowOff>111125</xdr:rowOff>
    </xdr:from>
    <xdr:to>
      <xdr:col>2</xdr:col>
      <xdr:colOff>571500</xdr:colOff>
      <xdr:row>2</xdr:row>
      <xdr:rowOff>44450</xdr:rowOff>
    </xdr:to>
    <xdr:sp macro="[0]!detru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0FDEC0C-775D-4890-85AB-102EBAC94A4B}"/>
            </a:ext>
          </a:extLst>
        </xdr:cNvPr>
        <xdr:cNvSpPr/>
      </xdr:nvSpPr>
      <xdr:spPr>
        <a:xfrm>
          <a:off x="742951" y="111125"/>
          <a:ext cx="2695574" cy="295275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/>
            <a:t>  </a:t>
          </a:r>
          <a:r>
            <a:rPr lang="fr-FR" sz="1100" b="1">
              <a:solidFill>
                <a:schemeClr val="bg1"/>
              </a:solidFill>
            </a:rPr>
            <a:t>EFFACER</a:t>
          </a:r>
          <a:r>
            <a:rPr lang="fr-FR" sz="1100" b="1" baseline="0">
              <a:solidFill>
                <a:schemeClr val="bg1"/>
              </a:solidFill>
            </a:rPr>
            <a:t> BASE DE DONNEES 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666749</xdr:colOff>
      <xdr:row>0</xdr:row>
      <xdr:rowOff>114300</xdr:rowOff>
    </xdr:from>
    <xdr:to>
      <xdr:col>4</xdr:col>
      <xdr:colOff>425450</xdr:colOff>
      <xdr:row>2</xdr:row>
      <xdr:rowOff>53975</xdr:rowOff>
    </xdr:to>
    <xdr:sp macro="[0]!actualis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650FA4A2-52FD-41DF-91FC-2BB6F86E6A38}"/>
            </a:ext>
          </a:extLst>
        </xdr:cNvPr>
        <xdr:cNvSpPr/>
      </xdr:nvSpPr>
      <xdr:spPr>
        <a:xfrm>
          <a:off x="3533774" y="114300"/>
          <a:ext cx="2178051" cy="301625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              </a:t>
          </a:r>
          <a:r>
            <a:rPr lang="fr-FR" sz="1100">
              <a:solidFill>
                <a:schemeClr val="bg1"/>
              </a:solidFill>
            </a:rPr>
            <a:t>ACTUALISATION</a:t>
          </a:r>
        </a:p>
      </xdr:txBody>
    </xdr:sp>
    <xdr:clientData/>
  </xdr:twoCellAnchor>
  <xdr:twoCellAnchor>
    <xdr:from>
      <xdr:col>1</xdr:col>
      <xdr:colOff>1524000</xdr:colOff>
      <xdr:row>8</xdr:row>
      <xdr:rowOff>47625</xdr:rowOff>
    </xdr:from>
    <xdr:to>
      <xdr:col>1</xdr:col>
      <xdr:colOff>1743075</xdr:colOff>
      <xdr:row>9</xdr:row>
      <xdr:rowOff>114300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A15066C6-E761-4B57-BA26-23E08F655226}"/>
            </a:ext>
          </a:extLst>
        </xdr:cNvPr>
        <xdr:cNvSpPr/>
      </xdr:nvSpPr>
      <xdr:spPr>
        <a:xfrm>
          <a:off x="2286000" y="1162050"/>
          <a:ext cx="219075" cy="257175"/>
        </a:xfrm>
        <a:prstGeom prst="downArrow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1323975</xdr:colOff>
      <xdr:row>8</xdr:row>
      <xdr:rowOff>44450</xdr:rowOff>
    </xdr:from>
    <xdr:to>
      <xdr:col>6</xdr:col>
      <xdr:colOff>133350</xdr:colOff>
      <xdr:row>9</xdr:row>
      <xdr:rowOff>120650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4A40572E-0CAC-4DC4-8EB3-AF97D33A359C}"/>
            </a:ext>
          </a:extLst>
        </xdr:cNvPr>
        <xdr:cNvSpPr/>
      </xdr:nvSpPr>
      <xdr:spPr>
        <a:xfrm>
          <a:off x="7153275" y="1158875"/>
          <a:ext cx="219075" cy="266700"/>
        </a:xfrm>
        <a:prstGeom prst="downArrow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1330325</xdr:colOff>
      <xdr:row>20</xdr:row>
      <xdr:rowOff>28575</xdr:rowOff>
    </xdr:from>
    <xdr:to>
      <xdr:col>6</xdr:col>
      <xdr:colOff>139700</xdr:colOff>
      <xdr:row>21</xdr:row>
      <xdr:rowOff>104775</xdr:rowOff>
    </xdr:to>
    <xdr:sp macro="" textlink="">
      <xdr:nvSpPr>
        <xdr:cNvPr id="6" name="Flèche : bas 5">
          <a:extLst>
            <a:ext uri="{FF2B5EF4-FFF2-40B4-BE49-F238E27FC236}">
              <a16:creationId xmlns:a16="http://schemas.microsoft.com/office/drawing/2014/main" id="{7EA8688C-266B-40C2-A79F-8F1C7C9885C9}"/>
            </a:ext>
          </a:extLst>
        </xdr:cNvPr>
        <xdr:cNvSpPr/>
      </xdr:nvSpPr>
      <xdr:spPr>
        <a:xfrm>
          <a:off x="7159625" y="3524250"/>
          <a:ext cx="219075" cy="257175"/>
        </a:xfrm>
        <a:prstGeom prst="downArrow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1514475</xdr:colOff>
      <xdr:row>33</xdr:row>
      <xdr:rowOff>47625</xdr:rowOff>
    </xdr:from>
    <xdr:to>
      <xdr:col>1</xdr:col>
      <xdr:colOff>1733550</xdr:colOff>
      <xdr:row>34</xdr:row>
      <xdr:rowOff>130175</xdr:rowOff>
    </xdr:to>
    <xdr:sp macro="" textlink="">
      <xdr:nvSpPr>
        <xdr:cNvPr id="7" name="Flèche : bas 6">
          <a:extLst>
            <a:ext uri="{FF2B5EF4-FFF2-40B4-BE49-F238E27FC236}">
              <a16:creationId xmlns:a16="http://schemas.microsoft.com/office/drawing/2014/main" id="{37A24F35-E153-4C8B-A4FE-F9BE29FCE39C}"/>
            </a:ext>
          </a:extLst>
        </xdr:cNvPr>
        <xdr:cNvSpPr/>
      </xdr:nvSpPr>
      <xdr:spPr>
        <a:xfrm>
          <a:off x="2276475" y="5734050"/>
          <a:ext cx="219075" cy="263525"/>
        </a:xfrm>
        <a:prstGeom prst="downArrow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520700</xdr:colOff>
      <xdr:row>0</xdr:row>
      <xdr:rowOff>114301</xdr:rowOff>
    </xdr:from>
    <xdr:to>
      <xdr:col>6</xdr:col>
      <xdr:colOff>787400</xdr:colOff>
      <xdr:row>2</xdr:row>
      <xdr:rowOff>57151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1F9EB86-710D-4DCF-8A75-850ADFD6FEAC}"/>
            </a:ext>
          </a:extLst>
        </xdr:cNvPr>
        <xdr:cNvSpPr/>
      </xdr:nvSpPr>
      <xdr:spPr>
        <a:xfrm>
          <a:off x="5807075" y="114301"/>
          <a:ext cx="2647950" cy="304800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  </a:t>
          </a:r>
          <a:r>
            <a:rPr lang="fr-FR" sz="1100" baseline="0"/>
            <a:t>               </a:t>
          </a:r>
          <a:r>
            <a:rPr lang="fr-FR" sz="1100">
              <a:solidFill>
                <a:schemeClr val="bg1"/>
              </a:solidFill>
            </a:rPr>
            <a:t>MISE A JOUR TABLEAU</a:t>
          </a:r>
          <a:r>
            <a:rPr lang="fr-FR" sz="1100" baseline="0">
              <a:solidFill>
                <a:schemeClr val="bg1"/>
              </a:solidFill>
            </a:rPr>
            <a:t> 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4</xdr:col>
      <xdr:colOff>1168400</xdr:colOff>
      <xdr:row>31</xdr:row>
      <xdr:rowOff>6350</xdr:rowOff>
    </xdr:from>
    <xdr:to>
      <xdr:col>4</xdr:col>
      <xdr:colOff>1390650</xdr:colOff>
      <xdr:row>32</xdr:row>
      <xdr:rowOff>92075</xdr:rowOff>
    </xdr:to>
    <xdr:sp macro="" textlink="">
      <xdr:nvSpPr>
        <xdr:cNvPr id="9" name="Flèche : bas 8">
          <a:extLst>
            <a:ext uri="{FF2B5EF4-FFF2-40B4-BE49-F238E27FC236}">
              <a16:creationId xmlns:a16="http://schemas.microsoft.com/office/drawing/2014/main" id="{7E45A0BE-18DA-4272-AEF5-891D354917B3}"/>
            </a:ext>
          </a:extLst>
        </xdr:cNvPr>
        <xdr:cNvSpPr/>
      </xdr:nvSpPr>
      <xdr:spPr>
        <a:xfrm>
          <a:off x="6454775" y="5692775"/>
          <a:ext cx="222250" cy="266700"/>
        </a:xfrm>
        <a:prstGeom prst="downArrow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Tableau%20journalier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CD%20reporting%20Jou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REPORTING"/>
      <sheetName val="BD TPE EN ATTENTE"/>
      <sheetName val="BD ATT"/>
      <sheetName val="BD CC"/>
      <sheetName val="BD RMA"/>
      <sheetName val="BD Logistique"/>
    </sheetNames>
    <sheetDataSet>
      <sheetData sheetId="0"/>
      <sheetData sheetId="1">
        <row r="12">
          <cell r="B12" t="str">
            <v>Étiquettes de lignes</v>
          </cell>
          <cell r="F12" t="str">
            <v>Étiquettes de lignes</v>
          </cell>
        </row>
        <row r="24">
          <cell r="F24" t="str">
            <v>Étiquettes de lignes</v>
          </cell>
        </row>
        <row r="35">
          <cell r="E35" t="str">
            <v>Étiquettes de lignes</v>
          </cell>
        </row>
        <row r="36">
          <cell r="B36" t="str">
            <v>Étiquettes de lignes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thieu MB. BERAUD" refreshedDate="43560.485841319445" createdVersion="6" refreshedVersion="6" minRefreshableVersion="3" recordCount="6" xr:uid="{49C226D8-79B9-4817-8657-1E1E17E0474D}">
  <cacheSource type="worksheet">
    <worksheetSource ref="A1:U1048576" sheet="BD TPE EN ATTENTE"/>
  </cacheSource>
  <cacheFields count="21">
    <cacheField name="N°RMA" numFmtId="0">
      <sharedItems containsBlank="1"/>
    </cacheField>
    <cacheField name="Date" numFmtId="0">
      <sharedItems containsNonDate="0" containsDate="1" containsString="0" containsBlank="1" minDate="2019-03-14T10:49:00" maxDate="2019-03-14T16:11:00"/>
    </cacheField>
    <cacheField name="Jour" numFmtId="0">
      <sharedItems containsString="0" containsBlank="1" containsNumber="1" containsInteger="1" minValue="14" maxValue="14"/>
    </cacheField>
    <cacheField name="Mois" numFmtId="0">
      <sharedItems containsString="0" containsBlank="1" containsNumber="1" containsInteger="1" minValue="3" maxValue="3"/>
    </cacheField>
    <cacheField name="Année" numFmtId="0">
      <sharedItems containsString="0" containsBlank="1" containsNumber="1" containsInteger="1" minValue="2019" maxValue="2019"/>
    </cacheField>
    <cacheField name="Heure" numFmtId="0">
      <sharedItems containsString="0" containsBlank="1" containsNumber="1" containsInteger="1" minValue="10" maxValue="16"/>
    </cacheField>
    <cacheField name="Minute" numFmtId="0">
      <sharedItems containsString="0" containsBlank="1" containsNumber="1" containsInteger="1" minValue="11" maxValue="49"/>
    </cacheField>
    <cacheField name="Revendeur" numFmtId="0">
      <sharedItems containsBlank="1" count="3">
        <s v="MAGELLAN"/>
        <s v="PLANET MONETIC"/>
        <m/>
      </sharedItems>
    </cacheField>
    <cacheField name="Type" numFmtId="0">
      <sharedItems containsBlank="1" count="3">
        <s v="PINPAD"/>
        <s v="TPE"/>
        <m/>
      </sharedItems>
    </cacheField>
    <cacheField name="Modele" numFmtId="0">
      <sharedItems containsBlank="1"/>
    </cacheField>
    <cacheField name="S/N" numFmtId="0">
      <sharedItems containsBlank="1"/>
    </cacheField>
    <cacheField name="Niveau panne" numFmtId="0">
      <sharedItems containsBlank="1"/>
    </cacheField>
    <cacheField name="Type Panne" numFmtId="0">
      <sharedItems containsBlank="1"/>
    </cacheField>
    <cacheField name="Action a effectue" numFmtId="0">
      <sharedItems containsBlank="1"/>
    </cacheField>
    <cacheField name="Etat" numFmtId="0">
      <sharedItems containsBlank="1"/>
    </cacheField>
    <cacheField name="Transporteur" numFmtId="0">
      <sharedItems containsBlank="1"/>
    </cacheField>
    <cacheField name="Tracking" numFmtId="0">
      <sharedItems containsBlank="1" containsMixedTypes="1" containsNumber="1" containsInteger="1" minValue="2.5003831214291901E+17" maxValue="2.5003831214291901E+17"/>
    </cacheField>
    <cacheField name="Logisticien" numFmtId="0">
      <sharedItems containsBlank="1"/>
    </cacheField>
    <cacheField name="Reception logistique" numFmtId="0">
      <sharedItems containsNonDate="0" containsDate="1" containsString="0" containsBlank="1" minDate="2019-03-14T10:49:00" maxDate="2019-03-14T16:11:00"/>
    </cacheField>
    <cacheField name="Information importante" numFmtId="0">
      <sharedItems containsNonDate="0" containsString="0" containsBlank="1"/>
    </cacheField>
    <cacheField name="Reactivation TP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thieu MB. BERAUD" refreshedDate="43560.485841550922" createdVersion="6" refreshedVersion="6" minRefreshableVersion="3" recordCount="1" xr:uid="{25A0AA77-EAC1-4C1E-ABF8-CA93A92F1B6F}">
  <cacheSource type="worksheet">
    <worksheetSource ref="A1:P1048576" sheet="BD Logistique"/>
  </cacheSource>
  <cacheFields count="16">
    <cacheField name="Type" numFmtId="0">
      <sharedItems containsNonDate="0" containsBlank="1" count="3">
        <m/>
        <s v="Envoie" u="1"/>
        <s v="Reception" u="1"/>
      </sharedItems>
    </cacheField>
    <cacheField name="Id" numFmtId="0">
      <sharedItems containsNonDate="0" containsString="0" containsBlank="1"/>
    </cacheField>
    <cacheField name="Reference" numFmtId="0">
      <sharedItems containsNonDate="0" containsString="0" containsBlank="1"/>
    </cacheField>
    <cacheField name="Date" numFmtId="0">
      <sharedItems containsNonDate="0" containsString="0" containsBlank="1"/>
    </cacheField>
    <cacheField name="Heure" numFmtId="0">
      <sharedItems containsNonDate="0" containsString="0" containsBlank="1"/>
    </cacheField>
    <cacheField name="Societe" numFmtId="0">
      <sharedItems containsNonDate="0" containsString="0" containsBlank="1"/>
    </cacheField>
    <cacheField name="Adresse" numFmtId="0">
      <sharedItems containsNonDate="0" containsString="0" containsBlank="1"/>
    </cacheField>
    <cacheField name="Complement" numFmtId="0">
      <sharedItems containsNonDate="0" containsString="0" containsBlank="1"/>
    </cacheField>
    <cacheField name="Cp" numFmtId="0">
      <sharedItems containsNonDate="0" containsString="0" containsBlank="1"/>
    </cacheField>
    <cacheField name="Ville" numFmtId="0">
      <sharedItems containsNonDate="0" containsString="0" containsBlank="1"/>
    </cacheField>
    <cacheField name="Contact" numFmtId="0">
      <sharedItems containsNonDate="0" containsString="0" containsBlank="1"/>
    </cacheField>
    <cacheField name="Telephone" numFmtId="0">
      <sharedItems containsNonDate="0" containsString="0" containsBlank="1"/>
    </cacheField>
    <cacheField name="Transporteur" numFmtId="0">
      <sharedItems containsNonDate="0" containsString="0" containsBlank="1"/>
    </cacheField>
    <cacheField name="Nb colis" numFmtId="0">
      <sharedItems containsNonDate="0" containsString="0" containsBlank="1"/>
    </cacheField>
    <cacheField name="Expediteur" numFmtId="0">
      <sharedItems containsNonDate="0" containsString="0" containsBlank="1"/>
    </cacheField>
    <cacheField name="Tracking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thieu MB. BERAUD" refreshedDate="43560.485841666668" createdVersion="6" refreshedVersion="6" minRefreshableVersion="3" recordCount="11" xr:uid="{D74909D4-643A-4B45-9D88-9CA1D8ADAC4E}">
  <cacheSource type="worksheet">
    <worksheetSource ref="A1:M1048576" sheet="BD ATT"/>
  </cacheSource>
  <cacheFields count="13">
    <cacheField name="N°ATT" numFmtId="0">
      <sharedItems containsNonDate="0" containsString="0" containsBlank="1"/>
    </cacheField>
    <cacheField name="Date de clôture" numFmtId="0">
      <sharedItems containsNonDate="0" containsString="0" containsBlank="1"/>
    </cacheField>
    <cacheField name="Revendeur" numFmtId="0">
      <sharedItems containsNonDate="0" containsString="0" containsBlank="1"/>
    </cacheField>
    <cacheField name="Créé par" numFmtId="0">
      <sharedItems containsNonDate="0" containsString="0" containsBlank="1"/>
    </cacheField>
    <cacheField name="Clôturé par" numFmtId="0">
      <sharedItems containsNonDate="0" containsString="0" containsBlank="1"/>
    </cacheField>
    <cacheField name="Code ORMA" numFmtId="0">
      <sharedItems containsNonDate="0" containsString="0" containsBlank="1"/>
    </cacheField>
    <cacheField name="Nom du client" numFmtId="0">
      <sharedItems containsNonDate="0" containsString="0" containsBlank="1"/>
    </cacheField>
    <cacheField name="Grand compte" numFmtId="0">
      <sharedItems containsNonDate="0" containsString="0" containsBlank="1"/>
    </cacheField>
    <cacheField name="Téléphone" numFmtId="0">
      <sharedItems containsNonDate="0" containsString="0" containsBlank="1"/>
    </cacheField>
    <cacheField name="Etat" numFmtId="0">
      <sharedItems containsNonDate="0" containsBlank="1" count="6">
        <m/>
        <s v="RESOLU" u="1"/>
        <s v="Transfert tech secteur Sextant" u="1"/>
        <s v="RAPPEL suite STD" u="1"/>
        <s v="Non dépanné déclenchement STD" u="1"/>
        <s v="Transfert au commercial" u="1"/>
      </sharedItems>
    </cacheField>
    <cacheField name="Qualification d'appel" numFmtId="0">
      <sharedItems containsNonDate="0" containsString="0" containsBlank="1"/>
    </cacheField>
    <cacheField name="Commentaire" numFmtId="0">
      <sharedItems containsNonDate="0" containsString="0" containsBlank="1"/>
    </cacheField>
    <cacheField name="TPE inconnu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thieu MB. BERAUD" refreshedDate="43560.485841782407" createdVersion="6" refreshedVersion="6" minRefreshableVersion="3" recordCount="20" xr:uid="{48B3C86D-0B89-4A67-B906-FF3CDA8397A7}">
  <cacheSource type="worksheet">
    <worksheetSource ref="A1:AC1048576" sheet="BD RMA"/>
  </cacheSource>
  <cacheFields count="29">
    <cacheField name="N°RMA" numFmtId="0">
      <sharedItems containsNonDate="0" containsString="0" containsBlank="1"/>
    </cacheField>
    <cacheField name="Date" numFmtId="0">
      <sharedItems containsNonDate="0" containsString="0" containsBlank="1"/>
    </cacheField>
    <cacheField name="Jour" numFmtId="0">
      <sharedItems containsNonDate="0" containsString="0" containsBlank="1"/>
    </cacheField>
    <cacheField name="Mois" numFmtId="0">
      <sharedItems containsNonDate="0" containsString="0" containsBlank="1"/>
    </cacheField>
    <cacheField name="Année" numFmtId="0">
      <sharedItems containsNonDate="0" containsString="0" containsBlank="1"/>
    </cacheField>
    <cacheField name="Heure" numFmtId="0">
      <sharedItems containsNonDate="0" containsString="0" containsBlank="1"/>
    </cacheField>
    <cacheField name="Minute" numFmtId="0">
      <sharedItems containsNonDate="0" containsString="0" containsBlank="1"/>
    </cacheField>
    <cacheField name="Expedition" numFmtId="0">
      <sharedItems containsNonDate="0" containsString="0" containsBlank="1"/>
    </cacheField>
    <cacheField name="Revendeur" numFmtId="0">
      <sharedItems containsNonDate="0" containsString="0" containsBlank="1"/>
    </cacheField>
    <cacheField name="Type" numFmtId="0">
      <sharedItems containsNonDate="0" containsBlank="1" count="8">
        <m/>
        <s v="PINPAD" u="1"/>
        <s v="TPE" u="1"/>
        <s v="BASE" u="1"/>
        <s v="BOITIER TPE" u="1"/>
        <s v="M-POS" u="1"/>
        <s v="EDICHEC" u="1"/>
        <s v="MODEM" u="1"/>
      </sharedItems>
    </cacheField>
    <cacheField name="Modele" numFmtId="0">
      <sharedItems containsNonDate="0" containsString="0" containsBlank="1"/>
    </cacheField>
    <cacheField name="S/N" numFmtId="0">
      <sharedItems containsNonDate="0" containsString="0" containsBlank="1"/>
    </cacheField>
    <cacheField name="Niveau panne" numFmtId="0">
      <sharedItems containsNonDate="0" containsBlank="1" count="4">
        <m/>
        <s v="Niv3" u="1"/>
        <s v="Niv2" u="1"/>
        <s v="Niv1" u="1"/>
      </sharedItems>
    </cacheField>
    <cacheField name="Type Panne" numFmtId="0">
      <sharedItems containsNonDate="0" containsString="0" containsBlank="1"/>
    </cacheField>
    <cacheField name="Action a effectue" numFmtId="0">
      <sharedItems containsNonDate="0" containsString="0" containsBlank="1"/>
    </cacheField>
    <cacheField name="Panne detecté par le tech" numFmtId="0">
      <sharedItems containsNonDate="0" containsString="0" containsBlank="1"/>
    </cacheField>
    <cacheField name="cloture" numFmtId="0">
      <sharedItems containsNonDate="0" containsString="0" containsBlank="1"/>
    </cacheField>
    <cacheField name="Clôture technicien" numFmtId="0">
      <sharedItems containsNonDate="0" containsString="0" containsBlank="1"/>
    </cacheField>
    <cacheField name="Etat" numFmtId="0">
      <sharedItems containsBlank="1"/>
    </cacheField>
    <cacheField name="Piece neuve" numFmtId="0">
      <sharedItems containsBlank="1"/>
    </cacheField>
    <cacheField name="Piece Occasion" numFmtId="0">
      <sharedItems containsBlank="1"/>
    </cacheField>
    <cacheField name="Logiciel" numFmtId="0">
      <sharedItems containsBlank="1"/>
    </cacheField>
    <cacheField name="Transporteur" numFmtId="0">
      <sharedItems containsBlank="1"/>
    </cacheField>
    <cacheField name="Tracking" numFmtId="0">
      <sharedItems containsBlank="1"/>
    </cacheField>
    <cacheField name="Expediteur" numFmtId="0">
      <sharedItems containsBlank="1"/>
    </cacheField>
    <cacheField name="Clôture logistique" numFmtId="0">
      <sharedItems containsNonDate="0" containsDate="1" containsString="0" containsBlank="1" minDate="2019-04-01T09:19:00" maxDate="2019-04-01T14:47:00"/>
    </cacheField>
    <cacheField name="Nom du Tech" numFmtId="0">
      <sharedItems containsBlank="1"/>
    </cacheField>
    <cacheField name="Information importante" numFmtId="0">
      <sharedItems containsBlank="1"/>
    </cacheField>
    <cacheField name="Reactivation TP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thieu MB. BERAUD" refreshedDate="43560.485841898146" createdVersion="6" refreshedVersion="6" minRefreshableVersion="3" recordCount="204" xr:uid="{B47E9478-87E9-48F9-8194-61D10F1B197D}">
  <cacheSource type="worksheet">
    <worksheetSource ref="A1:T1048576" sheet="BD CC"/>
  </cacheSource>
  <cacheFields count="20">
    <cacheField name="Type CC" numFmtId="0">
      <sharedItems containsNonDate="0" containsBlank="1" count="3">
        <m/>
        <s v="CC" u="1"/>
        <s v="CC STD" u="1"/>
      </sharedItems>
    </cacheField>
    <cacheField name="NÂ°CC" numFmtId="0">
      <sharedItems containsNonDate="0" containsString="0" containsBlank="1"/>
    </cacheField>
    <cacheField name="Date cloture" numFmtId="0">
      <sharedItems containsNonDate="0" containsString="0" containsBlank="1"/>
    </cacheField>
    <cacheField name="Revendeur" numFmtId="0">
      <sharedItems containsNonDate="0" containsString="0" containsBlank="1"/>
    </cacheField>
    <cacheField name="Code ORMA" numFmtId="0">
      <sharedItems containsNonDate="0" containsString="0" containsBlank="1"/>
    </cacheField>
    <cacheField name="Nom du client" numFmtId="0">
      <sharedItems containsNonDate="0" containsString="0" containsBlank="1"/>
    </cacheField>
    <cacheField name="Grand compte" numFmtId="0">
      <sharedItems containsNonDate="0" containsString="0" containsBlank="1"/>
    </cacheField>
    <cacheField name="Type Materiel" numFmtId="0">
      <sharedItems containsNonDate="0" containsString="0" containsBlank="1"/>
    </cacheField>
    <cacheField name="Quantite" numFmtId="0">
      <sharedItems containsNonDate="0" containsString="0" containsBlank="1"/>
    </cacheField>
    <cacheField name="dateCreation" numFmtId="0">
      <sharedItems containsNonDate="0" containsString="0" containsBlank="1"/>
    </cacheField>
    <cacheField name="NÂ° Serie" numFmtId="0">
      <sharedItems containsNonDate="0" containsString="0" containsBlank="1"/>
    </cacheField>
    <cacheField name="Initialisation" numFmtId="0">
      <sharedItems containsNonDate="0" containsString="0" containsBlank="1"/>
    </cacheField>
    <cacheField name="Nom Technicien" numFmtId="0">
      <sharedItems containsNonDate="0" containsString="0" containsBlank="1"/>
    </cacheField>
    <cacheField name="Nom Expediteur" numFmtId="0">
      <sharedItems containsNonDate="0" containsString="0" containsBlank="1"/>
    </cacheField>
    <cacheField name="Date transfert logistique" numFmtId="0">
      <sharedItems containsNonDate="0" containsString="0" containsBlank="1"/>
    </cacheField>
    <cacheField name="Transfert logistique par" numFmtId="0">
      <sharedItems containsNonDate="0" containsString="0" containsBlank="1"/>
    </cacheField>
    <cacheField name="Date transfert technique" numFmtId="0">
      <sharedItems containsNonDate="0" containsString="0" containsBlank="1"/>
    </cacheField>
    <cacheField name="Transfert technique par" numFmtId="0">
      <sharedItems containsNonDate="0" containsString="0" containsBlank="1"/>
    </cacheField>
    <cacheField name="Date Initialisation" numFmtId="0">
      <sharedItems containsNonDate="0" containsDate="1" containsString="0" containsBlank="1" minDate="2019-03-29T09:49:59" maxDate="2019-04-01T17:54:41"/>
    </cacheField>
    <cacheField name="Initialiser par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s v="RMA 55829"/>
    <d v="2019-03-14T16:11:00"/>
    <n v="14"/>
    <n v="3"/>
    <n v="2019"/>
    <n v="16"/>
    <n v="11"/>
    <x v="0"/>
    <x v="0"/>
    <s v="IPP 280 SANS CONTACT V1"/>
    <s v="13270PP80296338"/>
    <m/>
    <s v="autre"/>
    <s v="A Réparer"/>
    <s v="Réceptionné"/>
    <s v="COLISSIMO"/>
    <s v="8N04737996308"/>
    <s v="PEYRARD Estelle"/>
    <d v="2019-03-14T16:11:00"/>
    <m/>
    <m/>
  </r>
  <r>
    <s v="RMA 55816"/>
    <d v="2019-03-14T12:11:00"/>
    <n v="14"/>
    <n v="3"/>
    <n v="2019"/>
    <n v="12"/>
    <n v="11"/>
    <x v="1"/>
    <x v="0"/>
    <s v="P5"/>
    <s v="P116321146"/>
    <m/>
    <s v="autre"/>
    <s v="A Réparer"/>
    <s v="Réceptionné"/>
    <s v="DPD EXAPAQ"/>
    <n v="2.5003831214291901E+17"/>
    <s v="PEYRARD Estelle"/>
    <d v="2019-03-14T12:11:00"/>
    <m/>
    <m/>
  </r>
  <r>
    <s v="RMA 55819"/>
    <d v="2019-03-14T12:11:00"/>
    <n v="14"/>
    <n v="3"/>
    <n v="2019"/>
    <n v="12"/>
    <n v="11"/>
    <x v="1"/>
    <x v="1"/>
    <s v="IWL 250 BEM CONTACT"/>
    <s v="14302WL80790839"/>
    <m/>
    <s v="autre"/>
    <s v="A Réparer"/>
    <s v="Réceptionné"/>
    <s v="DPD EXAPAQ"/>
    <n v="2.5003831214291901E+17"/>
    <s v="PEYRARD Estelle"/>
    <d v="2019-03-14T12:11:00"/>
    <m/>
    <m/>
  </r>
  <r>
    <s v="RMA 55809"/>
    <d v="2019-03-14T10:49:00"/>
    <n v="14"/>
    <n v="3"/>
    <n v="2019"/>
    <n v="10"/>
    <n v="49"/>
    <x v="1"/>
    <x v="1"/>
    <s v="ICT 250 LS1 EM SANS CONTACT V1"/>
    <s v="14161CT22059900"/>
    <s v="Niv1"/>
    <s v="Retour Location"/>
    <s v="A Réparer"/>
    <s v="Réceptionné"/>
    <s v="COLISSIMO"/>
    <s v="8U01725626735"/>
    <s v="PEYRARD Estelle"/>
    <d v="2019-03-14T10:49:00"/>
    <m/>
    <m/>
  </r>
  <r>
    <s v="RMA 55808"/>
    <d v="2019-03-14T10:49:00"/>
    <n v="14"/>
    <n v="3"/>
    <n v="2019"/>
    <n v="10"/>
    <n v="49"/>
    <x v="1"/>
    <x v="1"/>
    <s v="ICT 250 LS1 EM SANS CONTACT V3"/>
    <s v="16329CT80508843"/>
    <s v="Niv1"/>
    <s v="Retour Location"/>
    <s v="A Réparer"/>
    <s v="Réceptionné"/>
    <s v="COLISSIMO"/>
    <s v="8U01725626735"/>
    <s v="PEYRARD Estelle"/>
    <d v="2019-03-14T10:49:00"/>
    <m/>
    <m/>
  </r>
  <r>
    <m/>
    <m/>
    <m/>
    <m/>
    <m/>
    <m/>
    <m/>
    <x v="2"/>
    <x v="2"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m/>
    <m/>
    <m/>
    <m/>
    <m/>
    <m/>
    <m/>
    <m/>
    <m/>
    <m/>
    <m/>
    <m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m/>
    <m/>
    <m/>
    <m/>
    <m/>
    <m/>
    <m/>
    <m/>
    <m/>
    <x v="0"/>
    <m/>
    <m/>
    <m/>
  </r>
  <r>
    <m/>
    <m/>
    <m/>
    <m/>
    <m/>
    <m/>
    <m/>
    <m/>
    <m/>
    <x v="0"/>
    <m/>
    <m/>
    <m/>
  </r>
  <r>
    <m/>
    <m/>
    <m/>
    <m/>
    <m/>
    <m/>
    <m/>
    <m/>
    <m/>
    <x v="0"/>
    <m/>
    <m/>
    <m/>
  </r>
  <r>
    <m/>
    <m/>
    <m/>
    <m/>
    <m/>
    <m/>
    <m/>
    <m/>
    <m/>
    <x v="0"/>
    <m/>
    <m/>
    <m/>
  </r>
  <r>
    <m/>
    <m/>
    <m/>
    <m/>
    <m/>
    <m/>
    <m/>
    <m/>
    <m/>
    <x v="0"/>
    <m/>
    <m/>
    <m/>
  </r>
  <r>
    <m/>
    <m/>
    <m/>
    <m/>
    <m/>
    <m/>
    <m/>
    <m/>
    <m/>
    <x v="0"/>
    <m/>
    <m/>
    <m/>
  </r>
  <r>
    <m/>
    <m/>
    <m/>
    <m/>
    <m/>
    <m/>
    <m/>
    <m/>
    <m/>
    <x v="0"/>
    <m/>
    <m/>
    <m/>
  </r>
  <r>
    <m/>
    <m/>
    <m/>
    <m/>
    <m/>
    <m/>
    <m/>
    <m/>
    <m/>
    <x v="0"/>
    <m/>
    <m/>
    <m/>
  </r>
  <r>
    <m/>
    <m/>
    <m/>
    <m/>
    <m/>
    <m/>
    <m/>
    <m/>
    <m/>
    <x v="0"/>
    <m/>
    <m/>
    <m/>
  </r>
  <r>
    <m/>
    <m/>
    <m/>
    <m/>
    <m/>
    <m/>
    <m/>
    <m/>
    <m/>
    <x v="0"/>
    <m/>
    <m/>
    <m/>
  </r>
  <r>
    <m/>
    <m/>
    <m/>
    <m/>
    <m/>
    <m/>
    <m/>
    <m/>
    <m/>
    <x v="0"/>
    <m/>
    <m/>
    <m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m/>
    <m/>
    <m/>
    <m/>
    <m/>
    <m/>
    <m/>
    <m/>
    <m/>
    <x v="0"/>
    <m/>
    <m/>
    <x v="0"/>
    <m/>
    <m/>
    <m/>
    <m/>
    <m/>
    <s v="Réceptionné"/>
    <s v="Aucune"/>
    <s v="Aucune"/>
    <s v="Aucune"/>
    <m/>
    <m/>
    <m/>
    <m/>
    <s v="Goure Sebastien"/>
    <m/>
    <s v="non"/>
  </r>
  <r>
    <m/>
    <m/>
    <m/>
    <m/>
    <m/>
    <m/>
    <m/>
    <m/>
    <m/>
    <x v="0"/>
    <m/>
    <m/>
    <x v="0"/>
    <m/>
    <m/>
    <m/>
    <m/>
    <m/>
    <s v="Réceptionné"/>
    <s v="Aucune"/>
    <s v="Aucune"/>
    <s v="Aucune"/>
    <m/>
    <m/>
    <m/>
    <m/>
    <s v="Goure Sebastien"/>
    <m/>
    <s v="non"/>
  </r>
  <r>
    <m/>
    <m/>
    <m/>
    <m/>
    <m/>
    <m/>
    <m/>
    <m/>
    <m/>
    <x v="0"/>
    <m/>
    <m/>
    <x v="0"/>
    <m/>
    <m/>
    <m/>
    <m/>
    <m/>
    <s v="Réparé"/>
    <s v="Aucune"/>
    <s v="Aucune"/>
    <s v="Aucune"/>
    <m/>
    <m/>
    <m/>
    <m/>
    <s v="Goure Sebastien"/>
    <m/>
    <s v="non"/>
  </r>
  <r>
    <m/>
    <m/>
    <m/>
    <m/>
    <m/>
    <m/>
    <m/>
    <m/>
    <m/>
    <x v="0"/>
    <m/>
    <m/>
    <x v="0"/>
    <m/>
    <m/>
    <m/>
    <m/>
    <m/>
    <s v="Non réparé"/>
    <m/>
    <m/>
    <s v="Aucune"/>
    <m/>
    <m/>
    <m/>
    <m/>
    <s v="Goure Sebastien"/>
    <m/>
    <s v="non"/>
  </r>
  <r>
    <m/>
    <m/>
    <m/>
    <m/>
    <m/>
    <m/>
    <m/>
    <m/>
    <m/>
    <x v="0"/>
    <m/>
    <m/>
    <x v="0"/>
    <m/>
    <m/>
    <m/>
    <m/>
    <m/>
    <s v="Envoi Client"/>
    <s v="Vitre"/>
    <s v="Aucune"/>
    <s v="Aucune"/>
    <s v="Chronopost"/>
    <s v="XU263638470FR"/>
    <s v="CINAR Mohamed"/>
    <d v="2019-04-01T14:47:00"/>
    <s v="NAVARRETE JEREMY"/>
    <m/>
    <s v="oui"/>
  </r>
  <r>
    <m/>
    <m/>
    <m/>
    <m/>
    <m/>
    <m/>
    <m/>
    <m/>
    <m/>
    <x v="0"/>
    <m/>
    <m/>
    <x v="0"/>
    <m/>
    <m/>
    <m/>
    <m/>
    <m/>
    <s v="Envoi Client"/>
    <s v="Membrane, Vitre"/>
    <s v="Carrosserie supÃ©rieure, Imprimante"/>
    <s v="Aucune"/>
    <s v="Chronopost"/>
    <s v="XU263638470FR"/>
    <s v="CINAR Mohamed"/>
    <d v="2019-04-01T14:47:00"/>
    <s v="NAVARRETE JEREMY"/>
    <m/>
    <s v="oui"/>
  </r>
  <r>
    <m/>
    <m/>
    <m/>
    <m/>
    <m/>
    <m/>
    <m/>
    <m/>
    <m/>
    <x v="0"/>
    <m/>
    <m/>
    <x v="0"/>
    <m/>
    <m/>
    <m/>
    <m/>
    <m/>
    <s v="Envoi Client"/>
    <s v="Vitre"/>
    <s v="Aucune"/>
    <s v="Aucune"/>
    <s v="Chronopost"/>
    <s v="XU263638470FR"/>
    <s v="CINAR Mohamed"/>
    <d v="2019-04-01T14:47:00"/>
    <s v="NAVARRETE JEREMY"/>
    <m/>
    <s v="oui"/>
  </r>
  <r>
    <m/>
    <m/>
    <m/>
    <m/>
    <m/>
    <m/>
    <m/>
    <m/>
    <m/>
    <x v="0"/>
    <m/>
    <m/>
    <x v="0"/>
    <m/>
    <m/>
    <m/>
    <m/>
    <m/>
    <s v="Envoi Client"/>
    <s v="Membrane, Sous membrane"/>
    <s v="Aucune"/>
    <s v="Aucune"/>
    <s v="Chronopost"/>
    <s v="XU263638470FR"/>
    <s v="CINAR Mohamed"/>
    <d v="2019-04-01T14:47:00"/>
    <s v="NAVARRETE JEREMY"/>
    <m/>
    <s v="oui"/>
  </r>
  <r>
    <m/>
    <m/>
    <m/>
    <m/>
    <m/>
    <m/>
    <m/>
    <m/>
    <m/>
    <x v="0"/>
    <m/>
    <m/>
    <x v="0"/>
    <m/>
    <m/>
    <m/>
    <m/>
    <m/>
    <s v="Envoi Client"/>
    <s v="Membrane, Sous membrane"/>
    <s v="Aucune"/>
    <s v="Aucune"/>
    <s v="Chronopost"/>
    <s v="XU263638470FR"/>
    <s v="CINAR Mohamed"/>
    <d v="2019-04-01T14:47:00"/>
    <s v="NAVARRETE JEREMY"/>
    <m/>
    <s v="oui"/>
  </r>
  <r>
    <m/>
    <m/>
    <m/>
    <m/>
    <m/>
    <m/>
    <m/>
    <m/>
    <m/>
    <x v="0"/>
    <m/>
    <m/>
    <x v="0"/>
    <m/>
    <m/>
    <m/>
    <m/>
    <m/>
    <s v="Envoi Client"/>
    <s v="Aucune"/>
    <s v="Aucune"/>
    <s v="Aucune"/>
    <s v="Chronopost"/>
    <s v="XU263638470FR"/>
    <s v="CINAR Mohamed"/>
    <d v="2019-04-01T14:47:00"/>
    <s v="NAVARRETE JEREMY"/>
    <m/>
    <s v="oui"/>
  </r>
  <r>
    <m/>
    <m/>
    <m/>
    <m/>
    <m/>
    <m/>
    <m/>
    <m/>
    <m/>
    <x v="0"/>
    <m/>
    <m/>
    <x v="0"/>
    <m/>
    <m/>
    <m/>
    <m/>
    <m/>
    <s v="Envoi Client"/>
    <s v="Aucune"/>
    <s v="Aucune"/>
    <s v="Aucune"/>
    <s v="Chronopost"/>
    <s v="XU263638470FR"/>
    <s v="CINAR Mohamed"/>
    <d v="2019-04-01T14:47:00"/>
    <s v="NAVARRETE JEREMY"/>
    <m/>
    <s v="non"/>
  </r>
  <r>
    <m/>
    <m/>
    <m/>
    <m/>
    <m/>
    <m/>
    <m/>
    <m/>
    <m/>
    <x v="0"/>
    <m/>
    <m/>
    <x v="0"/>
    <m/>
    <m/>
    <m/>
    <m/>
    <m/>
    <s v="Envoi Client"/>
    <s v="Aucune"/>
    <s v="Aucune"/>
    <s v="Aucune"/>
    <s v="Chronopost"/>
    <s v="XU263638470FR"/>
    <s v="CINAR Mohamed"/>
    <d v="2019-04-01T14:47:00"/>
    <s v="NAVARRETE JEREMY"/>
    <m/>
    <s v="non"/>
  </r>
  <r>
    <m/>
    <m/>
    <m/>
    <m/>
    <m/>
    <m/>
    <m/>
    <m/>
    <m/>
    <x v="0"/>
    <m/>
    <m/>
    <x v="0"/>
    <m/>
    <m/>
    <m/>
    <m/>
    <m/>
    <s v="Envoi Client"/>
    <s v="Pile interne, Membrane, Lecteur CAM, Sous membrane"/>
    <s v="Aucune"/>
    <s v="Aucune"/>
    <s v="Chronopost"/>
    <s v="XU263638470FR"/>
    <s v="CINAR Mohamed"/>
    <d v="2019-04-01T14:47:00"/>
    <s v="Goure Sebastien"/>
    <m/>
    <s v="oui"/>
  </r>
  <r>
    <m/>
    <m/>
    <m/>
    <m/>
    <m/>
    <m/>
    <m/>
    <m/>
    <m/>
    <x v="0"/>
    <m/>
    <m/>
    <x v="0"/>
    <m/>
    <m/>
    <m/>
    <m/>
    <m/>
    <s v="Envoi Client"/>
    <s v="Membrane, Sous membrane"/>
    <s v="Carrosserie supÃ©rieure"/>
    <s v="Aucune"/>
    <s v="Chronopost"/>
    <s v="XU263638470FR"/>
    <s v="CINAR Mohamed"/>
    <d v="2019-04-01T14:47:00"/>
    <s v="NAVARRETE JEREMY"/>
    <m/>
    <s v="oui"/>
  </r>
  <r>
    <m/>
    <m/>
    <m/>
    <m/>
    <m/>
    <m/>
    <m/>
    <m/>
    <m/>
    <x v="0"/>
    <m/>
    <m/>
    <x v="0"/>
    <m/>
    <m/>
    <m/>
    <m/>
    <m/>
    <s v="Envoi Client"/>
    <s v="Lecteur CAM, Sous membrane, Pile interne"/>
    <s v="Aucune"/>
    <s v="Aucune"/>
    <s v="Chronopost"/>
    <s v="XU263638470FR"/>
    <s v="CINAR Mohamed"/>
    <d v="2019-04-01T14:47:00"/>
    <s v="Goure Sebastien"/>
    <m/>
    <s v="oui"/>
  </r>
  <r>
    <m/>
    <m/>
    <m/>
    <m/>
    <m/>
    <m/>
    <m/>
    <m/>
    <m/>
    <x v="0"/>
    <m/>
    <m/>
    <x v="0"/>
    <m/>
    <m/>
    <m/>
    <m/>
    <m/>
    <s v="Envoi Client"/>
    <s v="Aucune"/>
    <s v="Aucune"/>
    <s v="Aucune"/>
    <s v="Chronopost"/>
    <s v="XU263638470FR"/>
    <s v="CINAR Mohamed"/>
    <d v="2019-04-01T14:47:00"/>
    <s v="NAVARRETE JEREMY"/>
    <m/>
    <s v="non"/>
  </r>
  <r>
    <m/>
    <m/>
    <m/>
    <m/>
    <m/>
    <m/>
    <m/>
    <m/>
    <m/>
    <x v="0"/>
    <m/>
    <m/>
    <x v="0"/>
    <m/>
    <m/>
    <m/>
    <m/>
    <m/>
    <s v="Envoi Client"/>
    <s v="Vitre, Membrane, Sous membrane"/>
    <s v="Carrosserie supÃ©rieure"/>
    <s v="Aucune"/>
    <s v="Chronopost"/>
    <s v="XU263638470FR"/>
    <s v="CINAR Mohamed"/>
    <d v="2019-04-01T14:47:00"/>
    <s v="NAVARRETE JEREMY"/>
    <m/>
    <s v="oui"/>
  </r>
  <r>
    <m/>
    <m/>
    <m/>
    <m/>
    <m/>
    <m/>
    <m/>
    <m/>
    <m/>
    <x v="0"/>
    <m/>
    <m/>
    <x v="0"/>
    <m/>
    <m/>
    <m/>
    <m/>
    <m/>
    <s v="Envoi Client"/>
    <s v="Aucune"/>
    <s v="Aucune"/>
    <s v="Aucune"/>
    <s v="Pas de transport"/>
    <s v="Pas de transport"/>
    <s v="CINAR Mohamed"/>
    <d v="2019-04-01T11:55:00"/>
    <s v="NAVARRETE JEREMY"/>
    <s v="TPE sous garantie Planet Monetic"/>
    <s v="non"/>
  </r>
  <r>
    <m/>
    <m/>
    <m/>
    <m/>
    <m/>
    <m/>
    <m/>
    <m/>
    <m/>
    <x v="0"/>
    <m/>
    <m/>
    <x v="0"/>
    <m/>
    <m/>
    <m/>
    <m/>
    <m/>
    <s v="Remis en stock"/>
    <m/>
    <m/>
    <s v="Aucune"/>
    <s v="Remis en mains propres"/>
    <m/>
    <s v="CINAR Mohamed"/>
    <d v="2019-04-01T09:19:00"/>
    <s v="Goure Sebastien"/>
    <m/>
    <s v="non"/>
  </r>
  <r>
    <m/>
    <m/>
    <m/>
    <m/>
    <m/>
    <m/>
    <m/>
    <m/>
    <m/>
    <x v="0"/>
    <m/>
    <m/>
    <x v="0"/>
    <m/>
    <m/>
    <m/>
    <m/>
    <m/>
    <m/>
    <m/>
    <m/>
    <m/>
    <m/>
    <m/>
    <m/>
    <m/>
    <m/>
    <m/>
    <m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4"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d v="2019-03-29T09:49:59"/>
    <s v="LoÃ¯c BORDERIE"/>
  </r>
  <r>
    <x v="0"/>
    <m/>
    <m/>
    <m/>
    <m/>
    <m/>
    <m/>
    <m/>
    <m/>
    <m/>
    <m/>
    <m/>
    <m/>
    <m/>
    <m/>
    <m/>
    <m/>
    <m/>
    <d v="2019-03-29T09:49:59"/>
    <s v="LoÃ¯c BORDERIE"/>
  </r>
  <r>
    <x v="0"/>
    <m/>
    <m/>
    <m/>
    <m/>
    <m/>
    <m/>
    <m/>
    <m/>
    <m/>
    <m/>
    <m/>
    <m/>
    <m/>
    <m/>
    <m/>
    <m/>
    <m/>
    <d v="2019-03-29T09:49:59"/>
    <s v="LoÃ¯c BORDERIE"/>
  </r>
  <r>
    <x v="0"/>
    <m/>
    <m/>
    <m/>
    <m/>
    <m/>
    <m/>
    <m/>
    <m/>
    <m/>
    <m/>
    <m/>
    <m/>
    <m/>
    <m/>
    <m/>
    <m/>
    <m/>
    <d v="2019-03-29T09:49:59"/>
    <s v="LoÃ¯c BORDERIE"/>
  </r>
  <r>
    <x v="0"/>
    <m/>
    <m/>
    <m/>
    <m/>
    <m/>
    <m/>
    <m/>
    <m/>
    <m/>
    <m/>
    <m/>
    <m/>
    <m/>
    <m/>
    <m/>
    <m/>
    <m/>
    <d v="2019-03-30T14:19:17"/>
    <s v="Sebastien Goure"/>
  </r>
  <r>
    <x v="0"/>
    <m/>
    <m/>
    <m/>
    <m/>
    <m/>
    <m/>
    <m/>
    <m/>
    <m/>
    <m/>
    <m/>
    <m/>
    <m/>
    <m/>
    <m/>
    <m/>
    <m/>
    <d v="2019-03-30T14:19:17"/>
    <s v="Sebastien Goure"/>
  </r>
  <r>
    <x v="0"/>
    <m/>
    <m/>
    <m/>
    <m/>
    <m/>
    <m/>
    <m/>
    <m/>
    <m/>
    <m/>
    <m/>
    <m/>
    <m/>
    <m/>
    <m/>
    <m/>
    <m/>
    <d v="2019-03-30T14:19:17"/>
    <s v="Sebastien Goure"/>
  </r>
  <r>
    <x v="0"/>
    <m/>
    <m/>
    <m/>
    <m/>
    <m/>
    <m/>
    <m/>
    <m/>
    <m/>
    <m/>
    <m/>
    <m/>
    <m/>
    <m/>
    <m/>
    <m/>
    <m/>
    <d v="2019-03-30T14:19:17"/>
    <s v="Sebastien Goure"/>
  </r>
  <r>
    <x v="0"/>
    <m/>
    <m/>
    <m/>
    <m/>
    <m/>
    <m/>
    <m/>
    <m/>
    <m/>
    <m/>
    <m/>
    <m/>
    <m/>
    <m/>
    <m/>
    <m/>
    <m/>
    <d v="2019-03-30T14:19:17"/>
    <s v="Sebastien Goure"/>
  </r>
  <r>
    <x v="0"/>
    <m/>
    <m/>
    <m/>
    <m/>
    <m/>
    <m/>
    <m/>
    <m/>
    <m/>
    <m/>
    <m/>
    <m/>
    <m/>
    <m/>
    <m/>
    <m/>
    <m/>
    <d v="2019-03-30T14:19:17"/>
    <s v="Sebastien Goure"/>
  </r>
  <r>
    <x v="0"/>
    <m/>
    <m/>
    <m/>
    <m/>
    <m/>
    <m/>
    <m/>
    <m/>
    <m/>
    <m/>
    <m/>
    <m/>
    <m/>
    <m/>
    <m/>
    <m/>
    <m/>
    <d v="2019-03-30T14:19:17"/>
    <s v="Sebastien Goure"/>
  </r>
  <r>
    <x v="0"/>
    <m/>
    <m/>
    <m/>
    <m/>
    <m/>
    <m/>
    <m/>
    <m/>
    <m/>
    <m/>
    <m/>
    <m/>
    <m/>
    <m/>
    <m/>
    <m/>
    <m/>
    <d v="2019-03-30T14:19:17"/>
    <s v="Sebastien Goure"/>
  </r>
  <r>
    <x v="0"/>
    <m/>
    <m/>
    <m/>
    <m/>
    <m/>
    <m/>
    <m/>
    <m/>
    <m/>
    <m/>
    <m/>
    <m/>
    <m/>
    <m/>
    <m/>
    <m/>
    <m/>
    <d v="2019-03-30T14:19:17"/>
    <s v="Sebastien Goure"/>
  </r>
  <r>
    <x v="0"/>
    <m/>
    <m/>
    <m/>
    <m/>
    <m/>
    <m/>
    <m/>
    <m/>
    <m/>
    <m/>
    <m/>
    <m/>
    <m/>
    <m/>
    <m/>
    <m/>
    <m/>
    <d v="2019-03-30T14:19:17"/>
    <s v="Sebastien Goure"/>
  </r>
  <r>
    <x v="0"/>
    <m/>
    <m/>
    <m/>
    <m/>
    <m/>
    <m/>
    <m/>
    <m/>
    <m/>
    <m/>
    <m/>
    <m/>
    <m/>
    <m/>
    <m/>
    <m/>
    <m/>
    <d v="2019-03-30T14:19:17"/>
    <s v="Sebastien Goure"/>
  </r>
  <r>
    <x v="0"/>
    <m/>
    <m/>
    <m/>
    <m/>
    <m/>
    <m/>
    <m/>
    <m/>
    <m/>
    <m/>
    <m/>
    <m/>
    <m/>
    <m/>
    <m/>
    <m/>
    <m/>
    <d v="2019-03-30T14:19:17"/>
    <s v="Sebastien Goure"/>
  </r>
  <r>
    <x v="0"/>
    <m/>
    <m/>
    <m/>
    <m/>
    <m/>
    <m/>
    <m/>
    <m/>
    <m/>
    <m/>
    <m/>
    <m/>
    <m/>
    <m/>
    <m/>
    <m/>
    <m/>
    <d v="2019-03-30T14:19:17"/>
    <s v="Sebastien Goure"/>
  </r>
  <r>
    <x v="0"/>
    <m/>
    <m/>
    <m/>
    <m/>
    <m/>
    <m/>
    <m/>
    <m/>
    <m/>
    <m/>
    <m/>
    <m/>
    <m/>
    <m/>
    <m/>
    <m/>
    <m/>
    <d v="2019-03-30T14:19:17"/>
    <s v="Sebastien Goure"/>
  </r>
  <r>
    <x v="0"/>
    <m/>
    <m/>
    <m/>
    <m/>
    <m/>
    <m/>
    <m/>
    <m/>
    <m/>
    <m/>
    <m/>
    <m/>
    <m/>
    <m/>
    <m/>
    <m/>
    <m/>
    <d v="2019-03-30T14:19:17"/>
    <s v="Sebastien Goure"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d v="2019-03-30T09:51:03"/>
    <s v="Sebastien Goure"/>
  </r>
  <r>
    <x v="0"/>
    <m/>
    <m/>
    <m/>
    <m/>
    <m/>
    <m/>
    <m/>
    <m/>
    <m/>
    <m/>
    <m/>
    <m/>
    <m/>
    <m/>
    <m/>
    <m/>
    <m/>
    <d v="2019-03-30T09:51:03"/>
    <s v="Sebastien Goure"/>
  </r>
  <r>
    <x v="0"/>
    <m/>
    <m/>
    <m/>
    <m/>
    <m/>
    <m/>
    <m/>
    <m/>
    <m/>
    <m/>
    <m/>
    <m/>
    <m/>
    <m/>
    <m/>
    <m/>
    <m/>
    <d v="2019-03-30T10:43:16"/>
    <s v="Sebastien Goure"/>
  </r>
  <r>
    <x v="0"/>
    <m/>
    <m/>
    <m/>
    <m/>
    <m/>
    <m/>
    <m/>
    <m/>
    <m/>
    <m/>
    <m/>
    <m/>
    <m/>
    <m/>
    <m/>
    <m/>
    <m/>
    <d v="2019-03-30T10:43:16"/>
    <s v="Sebastien Goure"/>
  </r>
  <r>
    <x v="0"/>
    <m/>
    <m/>
    <m/>
    <m/>
    <m/>
    <m/>
    <m/>
    <m/>
    <m/>
    <m/>
    <m/>
    <m/>
    <m/>
    <m/>
    <m/>
    <m/>
    <m/>
    <d v="2019-03-30T10:43:16"/>
    <s v="Sebastien Goure"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d v="2019-03-30T11:29:18"/>
    <s v="Sebastien Goure"/>
  </r>
  <r>
    <x v="0"/>
    <m/>
    <m/>
    <m/>
    <m/>
    <m/>
    <m/>
    <m/>
    <m/>
    <m/>
    <m/>
    <m/>
    <m/>
    <m/>
    <m/>
    <m/>
    <m/>
    <m/>
    <d v="2019-03-30T11:29:18"/>
    <s v="Sebastien Goure"/>
  </r>
  <r>
    <x v="0"/>
    <m/>
    <m/>
    <m/>
    <m/>
    <m/>
    <m/>
    <m/>
    <m/>
    <m/>
    <m/>
    <m/>
    <m/>
    <m/>
    <m/>
    <m/>
    <m/>
    <m/>
    <d v="2019-03-30T11:29:18"/>
    <s v="Sebastien Goure"/>
  </r>
  <r>
    <x v="0"/>
    <m/>
    <m/>
    <m/>
    <m/>
    <m/>
    <m/>
    <m/>
    <m/>
    <m/>
    <m/>
    <m/>
    <m/>
    <m/>
    <m/>
    <m/>
    <m/>
    <m/>
    <d v="2019-03-30T11:29:18"/>
    <s v="Sebastien Goure"/>
  </r>
  <r>
    <x v="0"/>
    <m/>
    <m/>
    <m/>
    <m/>
    <m/>
    <m/>
    <m/>
    <m/>
    <m/>
    <m/>
    <m/>
    <m/>
    <m/>
    <m/>
    <m/>
    <m/>
    <m/>
    <d v="2019-03-30T11:29:18"/>
    <s v="Sebastien Goure"/>
  </r>
  <r>
    <x v="0"/>
    <m/>
    <m/>
    <m/>
    <m/>
    <m/>
    <m/>
    <m/>
    <m/>
    <m/>
    <m/>
    <m/>
    <m/>
    <m/>
    <m/>
    <m/>
    <m/>
    <m/>
    <d v="2019-03-30T11:29:18"/>
    <s v="Sebastien Goure"/>
  </r>
  <r>
    <x v="0"/>
    <m/>
    <m/>
    <m/>
    <m/>
    <m/>
    <m/>
    <m/>
    <m/>
    <m/>
    <m/>
    <m/>
    <m/>
    <m/>
    <m/>
    <m/>
    <m/>
    <m/>
    <d v="2019-03-30T11:29:18"/>
    <s v="Sebastien Goure"/>
  </r>
  <r>
    <x v="0"/>
    <m/>
    <m/>
    <m/>
    <m/>
    <m/>
    <m/>
    <m/>
    <m/>
    <m/>
    <m/>
    <m/>
    <m/>
    <m/>
    <m/>
    <m/>
    <m/>
    <m/>
    <d v="2019-03-30T11:29:18"/>
    <s v="Sebastien Goure"/>
  </r>
  <r>
    <x v="0"/>
    <m/>
    <m/>
    <m/>
    <m/>
    <m/>
    <m/>
    <m/>
    <m/>
    <m/>
    <m/>
    <m/>
    <m/>
    <m/>
    <m/>
    <m/>
    <m/>
    <m/>
    <d v="2019-03-30T11:29:18"/>
    <s v="Sebastien Goure"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d v="2019-04-01T12:10:05"/>
    <s v="Sebastien Goure"/>
  </r>
  <r>
    <x v="0"/>
    <m/>
    <m/>
    <m/>
    <m/>
    <m/>
    <m/>
    <m/>
    <m/>
    <m/>
    <m/>
    <m/>
    <m/>
    <m/>
    <m/>
    <m/>
    <m/>
    <m/>
    <d v="2019-04-01T12:27:59"/>
    <s v="Mathieu BERAUD"/>
  </r>
  <r>
    <x v="0"/>
    <m/>
    <m/>
    <m/>
    <m/>
    <m/>
    <m/>
    <m/>
    <m/>
    <m/>
    <m/>
    <m/>
    <m/>
    <m/>
    <m/>
    <m/>
    <m/>
    <m/>
    <d v="2019-04-01T14:28:43"/>
    <s v="Mathieu BERAUD"/>
  </r>
  <r>
    <x v="0"/>
    <m/>
    <m/>
    <m/>
    <m/>
    <m/>
    <m/>
    <m/>
    <m/>
    <m/>
    <m/>
    <m/>
    <m/>
    <m/>
    <m/>
    <m/>
    <m/>
    <m/>
    <d v="2019-04-01T14:28:43"/>
    <s v="Mathieu BERAUD"/>
  </r>
  <r>
    <x v="0"/>
    <m/>
    <m/>
    <m/>
    <m/>
    <m/>
    <m/>
    <m/>
    <m/>
    <m/>
    <m/>
    <m/>
    <m/>
    <m/>
    <m/>
    <m/>
    <m/>
    <m/>
    <d v="2019-04-01T14:28:43"/>
    <s v="Mathieu BERAUD"/>
  </r>
  <r>
    <x v="0"/>
    <m/>
    <m/>
    <m/>
    <m/>
    <m/>
    <m/>
    <m/>
    <m/>
    <m/>
    <m/>
    <m/>
    <m/>
    <m/>
    <m/>
    <m/>
    <m/>
    <m/>
    <d v="2019-04-01T14:28:43"/>
    <s v="Mathieu BERAUD"/>
  </r>
  <r>
    <x v="0"/>
    <m/>
    <m/>
    <m/>
    <m/>
    <m/>
    <m/>
    <m/>
    <m/>
    <m/>
    <m/>
    <m/>
    <m/>
    <m/>
    <m/>
    <m/>
    <m/>
    <m/>
    <d v="2019-04-01T14:28:43"/>
    <s v="Mathieu BERAUD"/>
  </r>
  <r>
    <x v="0"/>
    <m/>
    <m/>
    <m/>
    <m/>
    <m/>
    <m/>
    <m/>
    <m/>
    <m/>
    <m/>
    <m/>
    <m/>
    <m/>
    <m/>
    <m/>
    <m/>
    <m/>
    <d v="2019-04-01T14:28:43"/>
    <s v="Mathieu BERAUD"/>
  </r>
  <r>
    <x v="0"/>
    <m/>
    <m/>
    <m/>
    <m/>
    <m/>
    <m/>
    <m/>
    <m/>
    <m/>
    <m/>
    <m/>
    <m/>
    <m/>
    <m/>
    <m/>
    <m/>
    <m/>
    <d v="2019-04-01T14:07:33"/>
    <s v="Mathieu BERAUD"/>
  </r>
  <r>
    <x v="0"/>
    <m/>
    <m/>
    <m/>
    <m/>
    <m/>
    <m/>
    <m/>
    <m/>
    <m/>
    <m/>
    <m/>
    <m/>
    <m/>
    <m/>
    <m/>
    <m/>
    <m/>
    <d v="2019-04-01T14:07:33"/>
    <s v="Mathieu BERAUD"/>
  </r>
  <r>
    <x v="0"/>
    <m/>
    <m/>
    <m/>
    <m/>
    <m/>
    <m/>
    <m/>
    <m/>
    <m/>
    <m/>
    <m/>
    <m/>
    <m/>
    <m/>
    <m/>
    <m/>
    <m/>
    <d v="2019-04-01T14:07:33"/>
    <s v="Mathieu BERAUD"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d v="2019-04-01T14:43:17"/>
    <s v="Sebastien Goure"/>
  </r>
  <r>
    <x v="0"/>
    <m/>
    <m/>
    <m/>
    <m/>
    <m/>
    <m/>
    <m/>
    <m/>
    <m/>
    <m/>
    <m/>
    <m/>
    <m/>
    <m/>
    <m/>
    <m/>
    <m/>
    <d v="2019-04-01T14:43:17"/>
    <s v="Sebastien Goure"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d v="2019-04-01T15:25:41"/>
    <s v="Sebastien Goure"/>
  </r>
  <r>
    <x v="0"/>
    <m/>
    <m/>
    <m/>
    <m/>
    <m/>
    <m/>
    <m/>
    <m/>
    <m/>
    <m/>
    <m/>
    <m/>
    <m/>
    <m/>
    <m/>
    <m/>
    <m/>
    <d v="2019-04-01T15:25:41"/>
    <s v="Sebastien Goure"/>
  </r>
  <r>
    <x v="0"/>
    <m/>
    <m/>
    <m/>
    <m/>
    <m/>
    <m/>
    <m/>
    <m/>
    <m/>
    <m/>
    <m/>
    <m/>
    <m/>
    <m/>
    <m/>
    <m/>
    <m/>
    <d v="2019-04-01T15:25:41"/>
    <s v="Sebastien Goure"/>
  </r>
  <r>
    <x v="0"/>
    <m/>
    <m/>
    <m/>
    <m/>
    <m/>
    <m/>
    <m/>
    <m/>
    <m/>
    <m/>
    <m/>
    <m/>
    <m/>
    <m/>
    <m/>
    <m/>
    <m/>
    <d v="2019-04-01T15:25:41"/>
    <s v="Sebastien Goure"/>
  </r>
  <r>
    <x v="0"/>
    <m/>
    <m/>
    <m/>
    <m/>
    <m/>
    <m/>
    <m/>
    <m/>
    <m/>
    <m/>
    <m/>
    <m/>
    <m/>
    <m/>
    <m/>
    <m/>
    <m/>
    <d v="2019-04-01T15:25:41"/>
    <s v="Sebastien Goure"/>
  </r>
  <r>
    <x v="0"/>
    <m/>
    <m/>
    <m/>
    <m/>
    <m/>
    <m/>
    <m/>
    <m/>
    <m/>
    <m/>
    <m/>
    <m/>
    <m/>
    <m/>
    <m/>
    <m/>
    <m/>
    <d v="2019-04-01T15:25:41"/>
    <s v="Sebastien Goure"/>
  </r>
  <r>
    <x v="0"/>
    <m/>
    <m/>
    <m/>
    <m/>
    <m/>
    <m/>
    <m/>
    <m/>
    <m/>
    <m/>
    <m/>
    <m/>
    <m/>
    <m/>
    <m/>
    <m/>
    <m/>
    <d v="2019-04-01T15:48:15"/>
    <s v="Sebastien Goure"/>
  </r>
  <r>
    <x v="0"/>
    <m/>
    <m/>
    <m/>
    <m/>
    <m/>
    <m/>
    <m/>
    <m/>
    <m/>
    <m/>
    <m/>
    <m/>
    <m/>
    <m/>
    <m/>
    <m/>
    <m/>
    <d v="2019-04-01T15:48:15"/>
    <s v="Sebastien Goure"/>
  </r>
  <r>
    <x v="0"/>
    <m/>
    <m/>
    <m/>
    <m/>
    <m/>
    <m/>
    <m/>
    <m/>
    <m/>
    <m/>
    <m/>
    <m/>
    <m/>
    <m/>
    <m/>
    <m/>
    <m/>
    <d v="2019-04-01T15:53:33"/>
    <s v="Sebastien Goure"/>
  </r>
  <r>
    <x v="0"/>
    <m/>
    <m/>
    <m/>
    <m/>
    <m/>
    <m/>
    <m/>
    <m/>
    <m/>
    <m/>
    <m/>
    <m/>
    <m/>
    <m/>
    <m/>
    <m/>
    <m/>
    <d v="2019-04-01T15:53:33"/>
    <s v="Sebastien Goure"/>
  </r>
  <r>
    <x v="0"/>
    <m/>
    <m/>
    <m/>
    <m/>
    <m/>
    <m/>
    <m/>
    <m/>
    <m/>
    <m/>
    <m/>
    <m/>
    <m/>
    <m/>
    <m/>
    <m/>
    <m/>
    <d v="2019-04-01T16:22:06"/>
    <s v="Sebastien Goure"/>
  </r>
  <r>
    <x v="0"/>
    <m/>
    <m/>
    <m/>
    <m/>
    <m/>
    <m/>
    <m/>
    <m/>
    <m/>
    <m/>
    <m/>
    <m/>
    <m/>
    <m/>
    <m/>
    <m/>
    <m/>
    <d v="2019-04-01T16:22:06"/>
    <s v="Sebastien Goure"/>
  </r>
  <r>
    <x v="0"/>
    <m/>
    <m/>
    <m/>
    <m/>
    <m/>
    <m/>
    <m/>
    <m/>
    <m/>
    <m/>
    <m/>
    <m/>
    <m/>
    <m/>
    <m/>
    <m/>
    <m/>
    <d v="2019-04-01T16:05:41"/>
    <s v="Sebastien Goure"/>
  </r>
  <r>
    <x v="0"/>
    <m/>
    <m/>
    <m/>
    <m/>
    <m/>
    <m/>
    <m/>
    <m/>
    <m/>
    <m/>
    <m/>
    <m/>
    <m/>
    <m/>
    <m/>
    <m/>
    <m/>
    <d v="2019-04-01T16:05:41"/>
    <s v="Sebastien Goure"/>
  </r>
  <r>
    <x v="0"/>
    <m/>
    <m/>
    <m/>
    <m/>
    <m/>
    <m/>
    <m/>
    <m/>
    <m/>
    <m/>
    <m/>
    <m/>
    <m/>
    <m/>
    <m/>
    <m/>
    <m/>
    <d v="2019-04-01T16:05:41"/>
    <s v="Sebastien Goure"/>
  </r>
  <r>
    <x v="0"/>
    <m/>
    <m/>
    <m/>
    <m/>
    <m/>
    <m/>
    <m/>
    <m/>
    <m/>
    <m/>
    <m/>
    <m/>
    <m/>
    <m/>
    <m/>
    <m/>
    <m/>
    <d v="2019-04-01T16:05:41"/>
    <s v="Sebastien Goure"/>
  </r>
  <r>
    <x v="0"/>
    <m/>
    <m/>
    <m/>
    <m/>
    <m/>
    <m/>
    <m/>
    <m/>
    <m/>
    <m/>
    <m/>
    <m/>
    <m/>
    <m/>
    <m/>
    <m/>
    <m/>
    <d v="2019-04-01T16:05:41"/>
    <s v="Sebastien Goure"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d v="2019-04-01T16:56:53"/>
    <s v="Sebastien Goure"/>
  </r>
  <r>
    <x v="0"/>
    <m/>
    <m/>
    <m/>
    <m/>
    <m/>
    <m/>
    <m/>
    <m/>
    <m/>
    <m/>
    <m/>
    <m/>
    <m/>
    <m/>
    <m/>
    <m/>
    <m/>
    <d v="2019-04-01T16:56:53"/>
    <s v="Sebastien Goure"/>
  </r>
  <r>
    <x v="0"/>
    <m/>
    <m/>
    <m/>
    <m/>
    <m/>
    <m/>
    <m/>
    <m/>
    <m/>
    <m/>
    <m/>
    <m/>
    <m/>
    <m/>
    <m/>
    <m/>
    <m/>
    <d v="2019-04-01T16:56:53"/>
    <s v="Sebastien Goure"/>
  </r>
  <r>
    <x v="0"/>
    <m/>
    <m/>
    <m/>
    <m/>
    <m/>
    <m/>
    <m/>
    <m/>
    <m/>
    <m/>
    <m/>
    <m/>
    <m/>
    <m/>
    <m/>
    <m/>
    <m/>
    <d v="2019-04-01T16:56:53"/>
    <s v="Sebastien Goure"/>
  </r>
  <r>
    <x v="0"/>
    <m/>
    <m/>
    <m/>
    <m/>
    <m/>
    <m/>
    <m/>
    <m/>
    <m/>
    <m/>
    <m/>
    <m/>
    <m/>
    <m/>
    <m/>
    <m/>
    <m/>
    <d v="2019-04-01T16:56:53"/>
    <s v="Sebastien Goure"/>
  </r>
  <r>
    <x v="0"/>
    <m/>
    <m/>
    <m/>
    <m/>
    <m/>
    <m/>
    <m/>
    <m/>
    <m/>
    <m/>
    <m/>
    <m/>
    <m/>
    <m/>
    <m/>
    <m/>
    <m/>
    <d v="2019-04-01T16:56:53"/>
    <s v="Sebastien Goure"/>
  </r>
  <r>
    <x v="0"/>
    <m/>
    <m/>
    <m/>
    <m/>
    <m/>
    <m/>
    <m/>
    <m/>
    <m/>
    <m/>
    <m/>
    <m/>
    <m/>
    <m/>
    <m/>
    <m/>
    <m/>
    <d v="2019-04-01T17:54:41"/>
    <s v="Sebastien Goure"/>
  </r>
  <r>
    <x v="0"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306E57-50BE-45A2-945A-14530B940492}" name="Tableau croisé dynamique2" cacheId="29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36:C39" firstHeaderRow="1" firstDataRow="1" firstDataCol="1"/>
  <pivotFields count="29"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9">
        <item m="1" x="3"/>
        <item m="1" x="2"/>
        <item x="0"/>
        <item m="1" x="1"/>
        <item m="1" x="6"/>
        <item m="1" x="5"/>
        <item m="1" x="7"/>
        <item m="1" x="4"/>
        <item t="default"/>
      </items>
    </pivotField>
    <pivotField showAll="0"/>
    <pivotField showAll="0"/>
    <pivotField axis="axisRow" showAll="0">
      <items count="5">
        <item m="1" x="3"/>
        <item m="1" x="2"/>
        <item m="1"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12"/>
    <field x="9"/>
  </rowFields>
  <rowItems count="3">
    <i>
      <x v="3"/>
    </i>
    <i r="1">
      <x v="2"/>
    </i>
    <i t="grand">
      <x/>
    </i>
  </rowItems>
  <colItems count="1">
    <i/>
  </colItems>
  <dataFields count="1">
    <dataField name="Nombre de N°RMA" fld="0" subtotal="count" baseField="0" baseItem="0"/>
  </dataFields>
  <formats count="26">
    <format dxfId="65">
      <pivotArea collapsedLevelsAreSubtotals="1" fieldPosition="0">
        <references count="1">
          <reference field="12" count="1">
            <x v="0"/>
          </reference>
        </references>
      </pivotArea>
    </format>
    <format dxfId="64">
      <pivotArea collapsedLevelsAreSubtotals="1" fieldPosition="0">
        <references count="2">
          <reference field="9" count="3">
            <x v="1"/>
            <x v="3"/>
            <x v="4"/>
          </reference>
          <reference field="12" count="1" selected="0">
            <x v="0"/>
          </reference>
        </references>
      </pivotArea>
    </format>
    <format dxfId="63">
      <pivotArea collapsedLevelsAreSubtotals="1" fieldPosition="0">
        <references count="1">
          <reference field="12" count="1">
            <x v="1"/>
          </reference>
        </references>
      </pivotArea>
    </format>
    <format dxfId="62">
      <pivotArea collapsedLevelsAreSubtotals="1" fieldPosition="0">
        <references count="2">
          <reference field="9" count="2">
            <x v="1"/>
            <x v="3"/>
          </reference>
          <reference field="12" count="1" selected="0">
            <x v="1"/>
          </reference>
        </references>
      </pivotArea>
    </format>
    <format dxfId="61">
      <pivotArea collapsedLevelsAreSubtotals="1" fieldPosition="0">
        <references count="1">
          <reference field="12" count="1">
            <x v="2"/>
          </reference>
        </references>
      </pivotArea>
    </format>
    <format dxfId="60">
      <pivotArea collapsedLevelsAreSubtotals="1" fieldPosition="0">
        <references count="2">
          <reference field="9" count="2">
            <x v="1"/>
            <x v="3"/>
          </reference>
          <reference field="12" count="1" selected="0">
            <x v="2"/>
          </reference>
        </references>
      </pivotArea>
    </format>
    <format dxfId="59">
      <pivotArea collapsedLevelsAreSubtotals="1" fieldPosition="0">
        <references count="1">
          <reference field="12" count="1">
            <x v="3"/>
          </reference>
        </references>
      </pivotArea>
    </format>
    <format dxfId="58">
      <pivotArea collapsedLevelsAreSubtotals="1" fieldPosition="0">
        <references count="2">
          <reference field="9" count="3">
            <x v="0"/>
            <x v="1"/>
            <x v="2"/>
          </reference>
          <reference field="12" count="1" selected="0">
            <x v="3"/>
          </reference>
        </references>
      </pivotArea>
    </format>
    <format dxfId="57">
      <pivotArea field="12" type="button" dataOnly="0" labelOnly="1" outline="0" axis="axisRow" fieldPosition="0"/>
    </format>
    <format dxfId="56">
      <pivotArea dataOnly="0" labelOnly="1" fieldPosition="0">
        <references count="1">
          <reference field="12" count="0"/>
        </references>
      </pivotArea>
    </format>
    <format dxfId="55">
      <pivotArea dataOnly="0" labelOnly="1" fieldPosition="0">
        <references count="2">
          <reference field="9" count="3">
            <x v="1"/>
            <x v="3"/>
            <x v="4"/>
          </reference>
          <reference field="12" count="1" selected="0">
            <x v="0"/>
          </reference>
        </references>
      </pivotArea>
    </format>
    <format dxfId="54">
      <pivotArea dataOnly="0" labelOnly="1" fieldPosition="0">
        <references count="2">
          <reference field="9" count="2">
            <x v="1"/>
            <x v="3"/>
          </reference>
          <reference field="12" count="1" selected="0">
            <x v="1"/>
          </reference>
        </references>
      </pivotArea>
    </format>
    <format dxfId="53">
      <pivotArea dataOnly="0" labelOnly="1" fieldPosition="0">
        <references count="2">
          <reference field="9" count="2">
            <x v="1"/>
            <x v="3"/>
          </reference>
          <reference field="12" count="1" selected="0">
            <x v="2"/>
          </reference>
        </references>
      </pivotArea>
    </format>
    <format dxfId="52">
      <pivotArea dataOnly="0" labelOnly="1" fieldPosition="0">
        <references count="2">
          <reference field="9" count="3">
            <x v="0"/>
            <x v="1"/>
            <x v="2"/>
          </reference>
          <reference field="12" count="1" selected="0">
            <x v="3"/>
          </reference>
        </references>
      </pivotArea>
    </format>
    <format dxfId="51">
      <pivotArea dataOnly="0" labelOnly="1" outline="0" axis="axisValues" fieldPosition="0"/>
    </format>
    <format dxfId="50">
      <pivotArea type="all" dataOnly="0" outline="0" fieldPosition="0"/>
    </format>
    <format dxfId="49">
      <pivotArea outline="0" collapsedLevelsAreSubtotals="1" fieldPosition="0"/>
    </format>
    <format dxfId="48">
      <pivotArea dataOnly="0" labelOnly="1" fieldPosition="0">
        <references count="1">
          <reference field="12" count="0"/>
        </references>
      </pivotArea>
    </format>
    <format dxfId="47">
      <pivotArea dataOnly="0" labelOnly="1" fieldPosition="0">
        <references count="2">
          <reference field="9" count="3">
            <x v="1"/>
            <x v="3"/>
            <x v="4"/>
          </reference>
          <reference field="12" count="1" selected="0">
            <x v="0"/>
          </reference>
        </references>
      </pivotArea>
    </format>
    <format dxfId="46">
      <pivotArea dataOnly="0" labelOnly="1" fieldPosition="0">
        <references count="2">
          <reference field="9" count="2">
            <x v="1"/>
            <x v="3"/>
          </reference>
          <reference field="12" count="1" selected="0">
            <x v="1"/>
          </reference>
        </references>
      </pivotArea>
    </format>
    <format dxfId="45">
      <pivotArea dataOnly="0" labelOnly="1" fieldPosition="0">
        <references count="2">
          <reference field="9" count="2">
            <x v="1"/>
            <x v="3"/>
          </reference>
          <reference field="12" count="1" selected="0">
            <x v="2"/>
          </reference>
        </references>
      </pivotArea>
    </format>
    <format dxfId="44">
      <pivotArea dataOnly="0" labelOnly="1" fieldPosition="0">
        <references count="2">
          <reference field="9" count="3">
            <x v="0"/>
            <x v="1"/>
            <x v="2"/>
          </reference>
          <reference field="12" count="1" selected="0">
            <x v="3"/>
          </reference>
        </references>
      </pivotArea>
    </format>
    <format dxfId="43">
      <pivotArea field="12" type="button" dataOnly="0" labelOnly="1" outline="0" axis="axisRow" fieldPosition="0"/>
    </format>
    <format dxfId="42">
      <pivotArea dataOnly="0" labelOnly="1" outline="0" axis="axisValues" fieldPosition="0"/>
    </format>
    <format dxfId="41">
      <pivotArea grandRow="1" outline="0" collapsedLevelsAreSubtotals="1" fieldPosition="0"/>
    </format>
    <format dxfId="40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889CBC1-2995-4F12-B7AE-A42FBB043066}" name="Tableau croisé dynamique1" cacheId="29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12:C14" firstHeaderRow="1" firstDataRow="1" firstDataCol="1"/>
  <pivotFields count="13"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7">
        <item m="1" x="1"/>
        <item m="1" x="2"/>
        <item x="0"/>
        <item m="1" x="4"/>
        <item h="1" m="1" x="3"/>
        <item m="1" x="5"/>
        <item t="default"/>
      </items>
    </pivotField>
    <pivotField showAll="0"/>
    <pivotField showAll="0"/>
    <pivotField showAll="0"/>
  </pivotFields>
  <rowFields count="1">
    <field x="9"/>
  </rowFields>
  <rowItems count="2">
    <i>
      <x v="2"/>
    </i>
    <i t="grand">
      <x/>
    </i>
  </rowItems>
  <colItems count="1">
    <i/>
  </colItems>
  <dataFields count="1">
    <dataField name="Nombre de N°ATT" fld="0" subtotal="count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B0401E6-3E4B-451F-9590-442EFB0A24F5}" name="Tableau croisé dynamique10" cacheId="29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12:G14" firstHeaderRow="1" firstDataRow="1" firstDataCol="1"/>
  <pivotFields count="20">
    <pivotField axis="axisRow" showAll="0">
      <items count="4">
        <item m="1" x="1"/>
        <item m="1" x="2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2">
    <i>
      <x v="2"/>
    </i>
    <i t="grand">
      <x/>
    </i>
  </rowItems>
  <colItems count="1">
    <i/>
  </colItems>
  <dataFields count="1">
    <dataField name="Nombre de Initialisation" fld="11" subtotal="count" baseField="0" baseItem="0"/>
  </dataFields>
  <formats count="10">
    <format dxfId="75">
      <pivotArea field="0" type="button" dataOnly="0" labelOnly="1" outline="0" axis="axisRow" fieldPosition="0"/>
    </format>
    <format dxfId="74">
      <pivotArea dataOnly="0" labelOnly="1" outline="0" axis="axisValues" fieldPosition="0"/>
    </format>
    <format dxfId="73">
      <pivotArea dataOnly="0" grandRow="1" axis="axisRow" fieldPosition="0"/>
    </format>
    <format dxfId="72">
      <pivotArea type="all" dataOnly="0" outline="0" fieldPosition="0"/>
    </format>
    <format dxfId="71">
      <pivotArea outline="0" collapsedLevelsAreSubtotals="1" fieldPosition="0"/>
    </format>
    <format dxfId="70">
      <pivotArea dataOnly="0" labelOnly="1" fieldPosition="0">
        <references count="1">
          <reference field="0" count="0"/>
        </references>
      </pivotArea>
    </format>
    <format dxfId="69">
      <pivotArea field="0" type="button" dataOnly="0" labelOnly="1" outline="0" axis="axisRow" fieldPosition="0"/>
    </format>
    <format dxfId="68">
      <pivotArea dataOnly="0" labelOnly="1" outline="0" axis="axisValues" fieldPosition="0"/>
    </format>
    <format dxfId="67">
      <pivotArea grandRow="1" outline="0" collapsedLevelsAreSubtotals="1" fieldPosition="0"/>
    </format>
    <format dxfId="66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234E095-41D1-4DB1-86CD-479EBB2D01AA}" name="Tableau croisé dynamique4" cacheId="28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35:F43" firstHeaderRow="1" firstDataRow="1" firstDataCol="1"/>
  <pivotFields count="21">
    <pivotField dataField="1" showAll="0"/>
    <pivotField showAll="0"/>
    <pivotField showAll="0"/>
    <pivotField showAl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8"/>
    <field x="7"/>
  </rowFields>
  <rowItems count="8">
    <i>
      <x/>
    </i>
    <i r="1">
      <x/>
    </i>
    <i r="1">
      <x v="1"/>
    </i>
    <i>
      <x v="1"/>
    </i>
    <i r="1">
      <x v="1"/>
    </i>
    <i>
      <x v="2"/>
    </i>
    <i r="1">
      <x v="2"/>
    </i>
    <i t="grand">
      <x/>
    </i>
  </rowItems>
  <colItems count="1">
    <i/>
  </colItems>
  <dataFields count="1">
    <dataField name="Nombre de N°RMA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DDA9D58-46DC-4314-A29E-8236E237680D}" name="Tableau croisé dynamique3" cacheId="28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24:G26" firstHeaderRow="1" firstDataRow="1" firstDataCol="1"/>
  <pivotFields count="16">
    <pivotField axis="axisRow" showAll="0">
      <items count="4">
        <item m="1" x="1"/>
        <item m="1" x="2"/>
        <item x="0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2">
    <i>
      <x v="2"/>
    </i>
    <i t="grand">
      <x/>
    </i>
  </rowItems>
  <colItems count="1">
    <i/>
  </colItems>
  <dataFields count="1">
    <dataField name="Nombre de id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1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925E9-0D3E-48B2-A1E7-A0D303C34370}">
  <sheetPr codeName="Feuil7"/>
  <dimension ref="A1:V57"/>
  <sheetViews>
    <sheetView topLeftCell="A2" workbookViewId="0">
      <selection activeCell="I24" sqref="I24"/>
    </sheetView>
  </sheetViews>
  <sheetFormatPr baseColWidth="10" defaultRowHeight="14.5" x14ac:dyDescent="0.35"/>
  <cols>
    <col min="2" max="2" width="8.36328125" customWidth="1"/>
    <col min="3" max="3" width="2" customWidth="1"/>
    <col min="4" max="4" width="7.7265625" customWidth="1"/>
    <col min="5" max="5" width="7.81640625" customWidth="1"/>
    <col min="6" max="6" width="8.1796875" customWidth="1"/>
    <col min="7" max="7" width="8" customWidth="1"/>
    <col min="8" max="8" width="6.7265625" customWidth="1"/>
    <col min="9" max="9" width="8.26953125" customWidth="1"/>
    <col min="10" max="10" width="5.26953125" customWidth="1"/>
    <col min="11" max="11" width="1.1796875" customWidth="1"/>
    <col min="12" max="12" width="9.7265625" customWidth="1"/>
    <col min="13" max="13" width="9.1796875" customWidth="1"/>
    <col min="14" max="14" width="4.81640625" customWidth="1"/>
    <col min="15" max="15" width="1.26953125" customWidth="1"/>
    <col min="16" max="16" width="8.81640625" customWidth="1"/>
    <col min="17" max="17" width="8.36328125" customWidth="1"/>
    <col min="18" max="18" width="14.26953125" customWidth="1"/>
    <col min="19" max="19" width="13.7265625" customWidth="1"/>
    <col min="20" max="20" width="4.7265625" customWidth="1"/>
    <col min="21" max="21" width="10.81640625" customWidth="1"/>
  </cols>
  <sheetData>
    <row r="1" spans="1:22" ht="15" thickBot="1" x14ac:dyDescent="0.4"/>
    <row r="2" spans="1:22" ht="15.5" thickTop="1" thickBot="1" x14ac:dyDescent="0.4">
      <c r="A2" s="28"/>
      <c r="D2" s="29"/>
      <c r="E2" s="30"/>
      <c r="F2" s="31" t="s">
        <v>150</v>
      </c>
      <c r="G2" s="30"/>
      <c r="H2" s="30"/>
      <c r="I2" s="30"/>
      <c r="J2" s="32"/>
      <c r="K2" s="2"/>
      <c r="L2" s="33" t="s">
        <v>151</v>
      </c>
      <c r="M2" s="34"/>
      <c r="N2" s="35"/>
      <c r="O2" s="2"/>
      <c r="P2" s="36"/>
      <c r="Q2" s="34"/>
      <c r="R2" s="34" t="s">
        <v>152</v>
      </c>
      <c r="S2" s="37"/>
      <c r="T2" s="35"/>
    </row>
    <row r="3" spans="1:22" x14ac:dyDescent="0.35">
      <c r="D3" s="38" t="s">
        <v>153</v>
      </c>
      <c r="E3" s="39" t="s">
        <v>154</v>
      </c>
      <c r="F3" s="40" t="s">
        <v>154</v>
      </c>
      <c r="G3" s="41" t="s">
        <v>154</v>
      </c>
      <c r="H3" s="42" t="s">
        <v>155</v>
      </c>
      <c r="I3" s="43" t="s">
        <v>156</v>
      </c>
      <c r="J3" s="44" t="s">
        <v>157</v>
      </c>
      <c r="K3" s="45"/>
      <c r="L3" s="46" t="s">
        <v>158</v>
      </c>
      <c r="M3" s="46" t="s">
        <v>159</v>
      </c>
      <c r="N3" s="47" t="s">
        <v>157</v>
      </c>
      <c r="O3" s="45"/>
      <c r="P3" s="48" t="s">
        <v>160</v>
      </c>
      <c r="Q3" s="49" t="s">
        <v>161</v>
      </c>
      <c r="R3" s="50" t="s">
        <v>162</v>
      </c>
      <c r="S3" s="51" t="s">
        <v>162</v>
      </c>
      <c r="T3" s="52" t="s">
        <v>157</v>
      </c>
    </row>
    <row r="4" spans="1:22" ht="15" thickBot="1" x14ac:dyDescent="0.4">
      <c r="A4" s="53" t="s">
        <v>163</v>
      </c>
      <c r="B4" s="53" t="s">
        <v>164</v>
      </c>
      <c r="C4" s="54"/>
      <c r="D4" s="55"/>
      <c r="E4" s="56" t="s">
        <v>165</v>
      </c>
      <c r="F4" s="57" t="s">
        <v>166</v>
      </c>
      <c r="G4" s="58" t="s">
        <v>167</v>
      </c>
      <c r="H4" s="59" t="s">
        <v>168</v>
      </c>
      <c r="I4" s="60" t="s">
        <v>169</v>
      </c>
      <c r="J4" s="61"/>
      <c r="K4" s="45"/>
      <c r="L4" s="62" t="s">
        <v>170</v>
      </c>
      <c r="M4" s="59" t="s">
        <v>171</v>
      </c>
      <c r="N4" s="61"/>
      <c r="O4" s="45"/>
      <c r="P4" s="63" t="s">
        <v>172</v>
      </c>
      <c r="Q4" s="64" t="s">
        <v>173</v>
      </c>
      <c r="R4" s="65" t="s">
        <v>174</v>
      </c>
      <c r="S4" s="66" t="s">
        <v>175</v>
      </c>
      <c r="T4" s="67"/>
    </row>
    <row r="5" spans="1:22" x14ac:dyDescent="0.35">
      <c r="A5" s="68" t="s">
        <v>176</v>
      </c>
      <c r="B5" s="69">
        <v>43556</v>
      </c>
      <c r="C5" s="28"/>
      <c r="D5" s="70">
        <v>24</v>
      </c>
      <c r="E5" s="71">
        <v>8</v>
      </c>
      <c r="F5" s="72">
        <v>8</v>
      </c>
      <c r="G5" s="73" t="s">
        <v>177</v>
      </c>
      <c r="H5" s="74" t="s">
        <v>177</v>
      </c>
      <c r="I5" s="75" t="s">
        <v>177</v>
      </c>
      <c r="J5" s="76">
        <v>1</v>
      </c>
      <c r="K5" s="77"/>
      <c r="L5" s="78">
        <v>98</v>
      </c>
      <c r="M5" s="78" t="s">
        <v>177</v>
      </c>
      <c r="N5" s="76">
        <v>4</v>
      </c>
      <c r="O5" s="2"/>
      <c r="P5" s="79">
        <v>6</v>
      </c>
      <c r="Q5" s="80">
        <v>42</v>
      </c>
      <c r="R5" s="81" t="s">
        <v>177</v>
      </c>
      <c r="S5" s="82" t="s">
        <v>177</v>
      </c>
      <c r="T5" s="83">
        <v>2</v>
      </c>
      <c r="U5" t="s">
        <v>178</v>
      </c>
    </row>
    <row r="6" spans="1:22" x14ac:dyDescent="0.35">
      <c r="A6" s="68" t="s">
        <v>179</v>
      </c>
      <c r="B6" s="69">
        <v>43557</v>
      </c>
      <c r="C6" s="28"/>
      <c r="D6" s="84">
        <v>27</v>
      </c>
      <c r="E6" s="84" t="s">
        <v>177</v>
      </c>
      <c r="F6" s="84" t="s">
        <v>177</v>
      </c>
      <c r="G6" s="84">
        <v>2</v>
      </c>
      <c r="H6" s="84" t="s">
        <v>177</v>
      </c>
      <c r="I6" s="84" t="s">
        <v>177</v>
      </c>
      <c r="J6" s="84">
        <v>2</v>
      </c>
      <c r="K6" s="85"/>
      <c r="L6" s="86">
        <v>96</v>
      </c>
      <c r="M6" s="86" t="s">
        <v>177</v>
      </c>
      <c r="N6" s="84">
        <v>6</v>
      </c>
      <c r="O6" s="87"/>
      <c r="P6" s="88">
        <v>5</v>
      </c>
      <c r="Q6" s="88">
        <v>43</v>
      </c>
      <c r="R6" s="88" t="s">
        <v>177</v>
      </c>
      <c r="S6" s="88" t="s">
        <v>177</v>
      </c>
      <c r="T6" s="84">
        <v>2</v>
      </c>
      <c r="U6" t="s">
        <v>178</v>
      </c>
      <c r="V6" t="s">
        <v>180</v>
      </c>
    </row>
    <row r="7" spans="1:22" x14ac:dyDescent="0.35">
      <c r="A7" s="68" t="s">
        <v>181</v>
      </c>
      <c r="B7" s="69">
        <v>43558</v>
      </c>
      <c r="C7" s="28"/>
      <c r="D7" s="84">
        <v>11</v>
      </c>
      <c r="E7" s="84">
        <v>1</v>
      </c>
      <c r="F7" s="84" t="s">
        <v>177</v>
      </c>
      <c r="G7" s="84">
        <v>3</v>
      </c>
      <c r="H7" s="84" t="s">
        <v>177</v>
      </c>
      <c r="I7" s="84" t="s">
        <v>177</v>
      </c>
      <c r="J7" s="84">
        <v>2</v>
      </c>
      <c r="K7" s="89"/>
      <c r="L7" s="86">
        <v>69</v>
      </c>
      <c r="M7" s="86" t="s">
        <v>177</v>
      </c>
      <c r="N7" s="84">
        <v>6</v>
      </c>
      <c r="O7" s="87"/>
      <c r="P7" s="84">
        <v>9</v>
      </c>
      <c r="Q7" s="84">
        <v>33</v>
      </c>
      <c r="R7" s="84" t="s">
        <v>177</v>
      </c>
      <c r="S7" s="84" t="s">
        <v>177</v>
      </c>
      <c r="T7" s="84">
        <v>2</v>
      </c>
      <c r="U7" t="s">
        <v>178</v>
      </c>
    </row>
    <row r="8" spans="1:22" x14ac:dyDescent="0.35">
      <c r="A8" s="68" t="s">
        <v>182</v>
      </c>
      <c r="B8" s="69">
        <v>43559</v>
      </c>
      <c r="C8" s="28"/>
      <c r="D8" s="90">
        <f>GETPIVOTDATA("Initialisation",[2]REPORTING!$F$12)</f>
        <v>0</v>
      </c>
      <c r="E8" s="71" t="e">
        <f>GETPIVOTDATA("N°RMA",[2]REPORTING!$B$36,"Type","TPE","Niveau panne","Niv1")</f>
        <v>#REF!</v>
      </c>
      <c r="F8" s="72" t="e">
        <f>GETPIVOTDATA("N°RMA",[2]REPORTING!$B$36,"Type","TPE","Niveau panne","Niv2")</f>
        <v>#REF!</v>
      </c>
      <c r="G8" s="91" t="e">
        <f>GETPIVOTDATA("N°RMA",[2]REPORTING!$B$36,"Type","TPE","Niveau panne","Niv3")</f>
        <v>#REF!</v>
      </c>
      <c r="H8" s="74" t="s">
        <v>177</v>
      </c>
      <c r="I8" s="75">
        <f>GETPIVOTDATA("N°RMA",[2]REPORTING!$E$35)</f>
        <v>92</v>
      </c>
      <c r="J8" s="76">
        <v>3</v>
      </c>
      <c r="K8" s="92"/>
      <c r="L8" s="78">
        <f>GETPIVOTDATA("N°ATT",[2]REPORTING!$B$12)</f>
        <v>85</v>
      </c>
      <c r="M8" s="78" t="s">
        <v>177</v>
      </c>
      <c r="N8" s="76">
        <v>5</v>
      </c>
      <c r="O8" s="2"/>
      <c r="P8" s="72" t="e">
        <f>GETPIVOTDATA("Id",[2]REPORTING!$F$24,"Type","Reception")</f>
        <v>#REF!</v>
      </c>
      <c r="Q8" s="71" t="e">
        <f>GETPIVOTDATA("Id",[2]REPORTING!$F$24,"Type","Envoie")</f>
        <v>#REF!</v>
      </c>
      <c r="R8" s="70" t="s">
        <v>177</v>
      </c>
      <c r="S8" s="74" t="s">
        <v>177</v>
      </c>
      <c r="T8" s="83">
        <v>2</v>
      </c>
      <c r="U8" t="s">
        <v>178</v>
      </c>
    </row>
    <row r="9" spans="1:22" x14ac:dyDescent="0.35">
      <c r="A9" s="68" t="s">
        <v>183</v>
      </c>
      <c r="B9" s="69">
        <v>43560</v>
      </c>
      <c r="C9" s="28"/>
      <c r="D9" s="70" t="s">
        <v>177</v>
      </c>
      <c r="E9" s="71" t="s">
        <v>177</v>
      </c>
      <c r="F9" s="72" t="s">
        <v>177</v>
      </c>
      <c r="G9" s="91" t="s">
        <v>177</v>
      </c>
      <c r="H9" s="74" t="s">
        <v>177</v>
      </c>
      <c r="I9" s="75" t="s">
        <v>177</v>
      </c>
      <c r="J9" s="76" t="s">
        <v>177</v>
      </c>
      <c r="K9" s="92"/>
      <c r="L9" s="78" t="s">
        <v>177</v>
      </c>
      <c r="M9" s="78" t="s">
        <v>177</v>
      </c>
      <c r="N9" s="76">
        <v>4</v>
      </c>
      <c r="O9" s="2"/>
      <c r="P9" s="72" t="s">
        <v>177</v>
      </c>
      <c r="Q9" s="71" t="s">
        <v>177</v>
      </c>
      <c r="R9" s="70" t="s">
        <v>177</v>
      </c>
      <c r="S9" s="74" t="s">
        <v>177</v>
      </c>
      <c r="T9" s="83" t="s">
        <v>177</v>
      </c>
      <c r="U9" t="s">
        <v>178</v>
      </c>
    </row>
    <row r="10" spans="1:22" x14ac:dyDescent="0.35">
      <c r="A10" s="68" t="s">
        <v>184</v>
      </c>
      <c r="B10" s="69">
        <v>43561</v>
      </c>
      <c r="C10" s="28"/>
      <c r="D10" s="70" t="s">
        <v>177</v>
      </c>
      <c r="E10" s="71" t="s">
        <v>177</v>
      </c>
      <c r="F10" s="72" t="s">
        <v>177</v>
      </c>
      <c r="G10" s="91" t="s">
        <v>177</v>
      </c>
      <c r="H10" s="74" t="s">
        <v>177</v>
      </c>
      <c r="I10" s="75" t="s">
        <v>177</v>
      </c>
      <c r="J10" s="76" t="s">
        <v>177</v>
      </c>
      <c r="K10" s="92"/>
      <c r="L10" s="78" t="s">
        <v>177</v>
      </c>
      <c r="M10" s="78" t="s">
        <v>177</v>
      </c>
      <c r="N10" s="76" t="s">
        <v>177</v>
      </c>
      <c r="O10" s="2"/>
      <c r="P10" s="72" t="s">
        <v>177</v>
      </c>
      <c r="Q10" s="71" t="s">
        <v>177</v>
      </c>
      <c r="R10" s="70" t="s">
        <v>177</v>
      </c>
      <c r="S10" s="74" t="s">
        <v>177</v>
      </c>
      <c r="T10" s="83" t="s">
        <v>177</v>
      </c>
      <c r="U10" t="s">
        <v>178</v>
      </c>
    </row>
    <row r="11" spans="1:22" x14ac:dyDescent="0.35">
      <c r="A11" s="68" t="s">
        <v>185</v>
      </c>
      <c r="B11" s="69">
        <v>43562</v>
      </c>
      <c r="C11" s="93"/>
      <c r="D11" s="94" t="s">
        <v>177</v>
      </c>
      <c r="E11" s="94" t="s">
        <v>177</v>
      </c>
      <c r="F11" s="94" t="s">
        <v>177</v>
      </c>
      <c r="G11" s="94" t="s">
        <v>177</v>
      </c>
      <c r="H11" s="94" t="s">
        <v>177</v>
      </c>
      <c r="I11" s="94" t="s">
        <v>177</v>
      </c>
      <c r="J11" s="94" t="s">
        <v>177</v>
      </c>
      <c r="K11" s="92"/>
      <c r="L11" s="95" t="s">
        <v>177</v>
      </c>
      <c r="M11" s="95" t="s">
        <v>177</v>
      </c>
      <c r="N11" s="94" t="s">
        <v>177</v>
      </c>
      <c r="O11" s="2"/>
      <c r="P11" s="94" t="s">
        <v>177</v>
      </c>
      <c r="Q11" s="94" t="s">
        <v>177</v>
      </c>
      <c r="R11" s="94" t="s">
        <v>177</v>
      </c>
      <c r="S11" s="94" t="s">
        <v>177</v>
      </c>
      <c r="T11" s="94" t="s">
        <v>177</v>
      </c>
    </row>
    <row r="12" spans="1:22" x14ac:dyDescent="0.35">
      <c r="A12" s="68" t="s">
        <v>176</v>
      </c>
      <c r="B12" s="69">
        <v>43563</v>
      </c>
      <c r="C12" s="28"/>
      <c r="D12" s="90" t="s">
        <v>177</v>
      </c>
      <c r="E12" s="71" t="s">
        <v>177</v>
      </c>
      <c r="F12" s="96" t="s">
        <v>177</v>
      </c>
      <c r="G12" s="91" t="s">
        <v>177</v>
      </c>
      <c r="H12" s="74" t="s">
        <v>177</v>
      </c>
      <c r="I12" s="75" t="s">
        <v>177</v>
      </c>
      <c r="J12" s="97" t="s">
        <v>177</v>
      </c>
      <c r="K12" s="92"/>
      <c r="L12" s="98" t="s">
        <v>177</v>
      </c>
      <c r="M12" s="78" t="s">
        <v>177</v>
      </c>
      <c r="N12" s="76" t="s">
        <v>177</v>
      </c>
      <c r="O12" s="2"/>
      <c r="P12" s="72" t="s">
        <v>177</v>
      </c>
      <c r="Q12" s="99" t="s">
        <v>177</v>
      </c>
      <c r="R12" s="70" t="s">
        <v>177</v>
      </c>
      <c r="S12" s="74" t="s">
        <v>177</v>
      </c>
      <c r="T12" s="83" t="s">
        <v>177</v>
      </c>
    </row>
    <row r="13" spans="1:22" x14ac:dyDescent="0.35">
      <c r="A13" s="68" t="s">
        <v>179</v>
      </c>
      <c r="B13" s="69">
        <v>43564</v>
      </c>
      <c r="C13" s="28"/>
      <c r="D13" s="90" t="s">
        <v>177</v>
      </c>
      <c r="E13" s="71" t="s">
        <v>177</v>
      </c>
      <c r="F13" s="96" t="s">
        <v>177</v>
      </c>
      <c r="G13" s="91" t="s">
        <v>177</v>
      </c>
      <c r="H13" s="74" t="s">
        <v>177</v>
      </c>
      <c r="I13" s="75" t="s">
        <v>177</v>
      </c>
      <c r="J13" s="97" t="s">
        <v>177</v>
      </c>
      <c r="K13" s="92"/>
      <c r="L13" s="98" t="s">
        <v>177</v>
      </c>
      <c r="M13" s="78" t="s">
        <v>177</v>
      </c>
      <c r="N13" s="76" t="s">
        <v>177</v>
      </c>
      <c r="O13" s="2"/>
      <c r="P13" s="72" t="s">
        <v>177</v>
      </c>
      <c r="Q13" s="99" t="s">
        <v>177</v>
      </c>
      <c r="R13" s="70" t="s">
        <v>177</v>
      </c>
      <c r="S13" s="74" t="s">
        <v>177</v>
      </c>
      <c r="T13" s="83" t="s">
        <v>177</v>
      </c>
    </row>
    <row r="14" spans="1:22" x14ac:dyDescent="0.35">
      <c r="A14" s="68" t="s">
        <v>181</v>
      </c>
      <c r="B14" s="69">
        <v>43565</v>
      </c>
      <c r="C14" s="28"/>
      <c r="D14" s="84" t="s">
        <v>177</v>
      </c>
      <c r="E14" s="84" t="s">
        <v>177</v>
      </c>
      <c r="F14" s="84" t="s">
        <v>177</v>
      </c>
      <c r="G14" s="84" t="s">
        <v>177</v>
      </c>
      <c r="H14" s="84" t="s">
        <v>177</v>
      </c>
      <c r="I14" s="84" t="s">
        <v>177</v>
      </c>
      <c r="J14" s="100" t="s">
        <v>177</v>
      </c>
      <c r="K14" s="89"/>
      <c r="L14" s="86" t="s">
        <v>177</v>
      </c>
      <c r="M14" s="86" t="s">
        <v>177</v>
      </c>
      <c r="N14" s="84" t="s">
        <v>177</v>
      </c>
      <c r="O14" s="87"/>
      <c r="P14" s="84" t="s">
        <v>177</v>
      </c>
      <c r="Q14" s="84" t="s">
        <v>177</v>
      </c>
      <c r="R14" s="84" t="s">
        <v>177</v>
      </c>
      <c r="S14" s="84" t="s">
        <v>177</v>
      </c>
      <c r="T14" s="83" t="s">
        <v>177</v>
      </c>
    </row>
    <row r="15" spans="1:22" x14ac:dyDescent="0.35">
      <c r="A15" s="68" t="s">
        <v>182</v>
      </c>
      <c r="B15" s="69">
        <v>43566</v>
      </c>
      <c r="C15" s="28"/>
      <c r="D15" s="70" t="s">
        <v>177</v>
      </c>
      <c r="E15" s="71" t="s">
        <v>177</v>
      </c>
      <c r="F15" s="72" t="s">
        <v>177</v>
      </c>
      <c r="G15" s="91" t="s">
        <v>177</v>
      </c>
      <c r="H15" s="74" t="s">
        <v>177</v>
      </c>
      <c r="I15" s="75" t="s">
        <v>177</v>
      </c>
      <c r="J15" s="97" t="s">
        <v>177</v>
      </c>
      <c r="K15" s="92"/>
      <c r="L15" s="98" t="s">
        <v>177</v>
      </c>
      <c r="M15" s="78" t="s">
        <v>177</v>
      </c>
      <c r="N15" s="76" t="s">
        <v>177</v>
      </c>
      <c r="O15" s="2"/>
      <c r="P15" s="72" t="s">
        <v>177</v>
      </c>
      <c r="Q15" s="99" t="s">
        <v>177</v>
      </c>
      <c r="R15" s="70" t="s">
        <v>177</v>
      </c>
      <c r="S15" s="74" t="s">
        <v>177</v>
      </c>
      <c r="T15" s="83" t="s">
        <v>177</v>
      </c>
    </row>
    <row r="16" spans="1:22" x14ac:dyDescent="0.35">
      <c r="A16" s="68" t="s">
        <v>183</v>
      </c>
      <c r="B16" s="69">
        <v>43567</v>
      </c>
      <c r="C16" s="28"/>
      <c r="D16" s="70" t="s">
        <v>177</v>
      </c>
      <c r="E16" s="71" t="s">
        <v>177</v>
      </c>
      <c r="F16" s="72" t="s">
        <v>177</v>
      </c>
      <c r="G16" s="91" t="s">
        <v>177</v>
      </c>
      <c r="H16" s="74" t="s">
        <v>177</v>
      </c>
      <c r="I16" s="75" t="s">
        <v>177</v>
      </c>
      <c r="J16" s="97" t="s">
        <v>177</v>
      </c>
      <c r="K16" s="92"/>
      <c r="L16" s="98" t="s">
        <v>177</v>
      </c>
      <c r="M16" s="78" t="s">
        <v>177</v>
      </c>
      <c r="N16" s="76" t="s">
        <v>177</v>
      </c>
      <c r="O16" s="2"/>
      <c r="P16" s="72" t="s">
        <v>177</v>
      </c>
      <c r="Q16" s="99" t="s">
        <v>177</v>
      </c>
      <c r="R16" s="70" t="s">
        <v>177</v>
      </c>
      <c r="S16" s="74" t="s">
        <v>177</v>
      </c>
      <c r="T16" s="83" t="s">
        <v>177</v>
      </c>
    </row>
    <row r="17" spans="1:20" x14ac:dyDescent="0.35">
      <c r="A17" s="68" t="s">
        <v>184</v>
      </c>
      <c r="B17" s="69">
        <v>43568</v>
      </c>
      <c r="C17" s="28"/>
      <c r="D17" s="70" t="s">
        <v>177</v>
      </c>
      <c r="E17" s="71" t="s">
        <v>177</v>
      </c>
      <c r="F17" s="72" t="s">
        <v>177</v>
      </c>
      <c r="G17" s="91" t="s">
        <v>177</v>
      </c>
      <c r="H17" s="74" t="s">
        <v>177</v>
      </c>
      <c r="I17" s="75" t="s">
        <v>177</v>
      </c>
      <c r="J17" s="97" t="s">
        <v>177</v>
      </c>
      <c r="K17" s="92"/>
      <c r="L17" s="98" t="s">
        <v>177</v>
      </c>
      <c r="M17" s="78" t="s">
        <v>177</v>
      </c>
      <c r="N17" s="76" t="s">
        <v>177</v>
      </c>
      <c r="O17" s="2"/>
      <c r="P17" s="72" t="s">
        <v>177</v>
      </c>
      <c r="Q17" s="99" t="s">
        <v>177</v>
      </c>
      <c r="R17" s="70" t="s">
        <v>177</v>
      </c>
      <c r="S17" s="74" t="s">
        <v>177</v>
      </c>
      <c r="T17" s="83" t="s">
        <v>177</v>
      </c>
    </row>
    <row r="18" spans="1:20" x14ac:dyDescent="0.35">
      <c r="A18" s="68" t="s">
        <v>185</v>
      </c>
      <c r="B18" s="69">
        <v>43569</v>
      </c>
      <c r="C18" s="93"/>
      <c r="D18" s="94" t="s">
        <v>177</v>
      </c>
      <c r="E18" s="94" t="s">
        <v>177</v>
      </c>
      <c r="F18" s="94" t="s">
        <v>177</v>
      </c>
      <c r="G18" s="94" t="s">
        <v>177</v>
      </c>
      <c r="H18" s="94" t="s">
        <v>177</v>
      </c>
      <c r="I18" s="94" t="s">
        <v>177</v>
      </c>
      <c r="J18" s="101" t="s">
        <v>177</v>
      </c>
      <c r="K18" s="92"/>
      <c r="L18" s="95" t="s">
        <v>177</v>
      </c>
      <c r="M18" s="95" t="s">
        <v>177</v>
      </c>
      <c r="N18" s="94" t="s">
        <v>177</v>
      </c>
      <c r="O18" s="2"/>
      <c r="P18" s="94" t="s">
        <v>177</v>
      </c>
      <c r="Q18" s="94" t="s">
        <v>177</v>
      </c>
      <c r="R18" s="94" t="s">
        <v>177</v>
      </c>
      <c r="S18" s="94" t="s">
        <v>177</v>
      </c>
      <c r="T18" s="94" t="s">
        <v>177</v>
      </c>
    </row>
    <row r="19" spans="1:20" x14ac:dyDescent="0.35">
      <c r="A19" s="68" t="s">
        <v>176</v>
      </c>
      <c r="B19" s="69">
        <v>43570</v>
      </c>
      <c r="C19" s="28"/>
      <c r="D19" s="70" t="s">
        <v>177</v>
      </c>
      <c r="E19" s="71" t="s">
        <v>177</v>
      </c>
      <c r="F19" s="72" t="s">
        <v>177</v>
      </c>
      <c r="G19" s="91" t="s">
        <v>177</v>
      </c>
      <c r="H19" s="74" t="s">
        <v>177</v>
      </c>
      <c r="I19" s="75" t="s">
        <v>177</v>
      </c>
      <c r="J19" s="97" t="s">
        <v>177</v>
      </c>
      <c r="K19" s="92"/>
      <c r="L19" s="98" t="s">
        <v>177</v>
      </c>
      <c r="M19" s="78" t="s">
        <v>177</v>
      </c>
      <c r="N19" s="76" t="s">
        <v>177</v>
      </c>
      <c r="O19" s="2"/>
      <c r="P19" s="72" t="s">
        <v>177</v>
      </c>
      <c r="Q19" s="99" t="s">
        <v>177</v>
      </c>
      <c r="R19" s="70" t="s">
        <v>177</v>
      </c>
      <c r="S19" s="74" t="s">
        <v>177</v>
      </c>
      <c r="T19" s="83" t="s">
        <v>177</v>
      </c>
    </row>
    <row r="20" spans="1:20" x14ac:dyDescent="0.35">
      <c r="A20" s="68" t="s">
        <v>179</v>
      </c>
      <c r="B20" s="69">
        <v>43571</v>
      </c>
      <c r="C20" s="28"/>
      <c r="D20" s="70" t="s">
        <v>177</v>
      </c>
      <c r="E20" s="71" t="s">
        <v>177</v>
      </c>
      <c r="F20" s="72" t="s">
        <v>177</v>
      </c>
      <c r="G20" s="91" t="s">
        <v>177</v>
      </c>
      <c r="H20" s="74" t="s">
        <v>177</v>
      </c>
      <c r="I20" s="75" t="s">
        <v>177</v>
      </c>
      <c r="J20" s="97" t="s">
        <v>177</v>
      </c>
      <c r="K20" s="92"/>
      <c r="L20" s="98" t="s">
        <v>177</v>
      </c>
      <c r="M20" s="78" t="s">
        <v>177</v>
      </c>
      <c r="N20" s="76" t="s">
        <v>177</v>
      </c>
      <c r="O20" s="2"/>
      <c r="P20" s="72" t="s">
        <v>177</v>
      </c>
      <c r="Q20" s="99" t="s">
        <v>177</v>
      </c>
      <c r="R20" s="70" t="s">
        <v>177</v>
      </c>
      <c r="S20" s="74" t="s">
        <v>177</v>
      </c>
      <c r="T20" s="83" t="s">
        <v>177</v>
      </c>
    </row>
    <row r="21" spans="1:20" x14ac:dyDescent="0.35">
      <c r="A21" s="68" t="s">
        <v>181</v>
      </c>
      <c r="B21" s="69">
        <v>43572</v>
      </c>
      <c r="C21" s="28"/>
      <c r="D21" s="84" t="s">
        <v>177</v>
      </c>
      <c r="E21" s="84" t="s">
        <v>177</v>
      </c>
      <c r="F21" s="84" t="s">
        <v>177</v>
      </c>
      <c r="G21" s="84" t="s">
        <v>177</v>
      </c>
      <c r="H21" s="84" t="s">
        <v>177</v>
      </c>
      <c r="I21" s="84" t="s">
        <v>177</v>
      </c>
      <c r="J21" s="100" t="s">
        <v>177</v>
      </c>
      <c r="K21" s="89"/>
      <c r="L21" s="86" t="s">
        <v>177</v>
      </c>
      <c r="M21" s="86" t="s">
        <v>177</v>
      </c>
      <c r="N21" s="84" t="s">
        <v>177</v>
      </c>
      <c r="O21" s="87"/>
      <c r="P21" s="84" t="s">
        <v>177</v>
      </c>
      <c r="Q21" s="84" t="s">
        <v>177</v>
      </c>
      <c r="R21" s="84" t="s">
        <v>177</v>
      </c>
      <c r="S21" s="84" t="s">
        <v>177</v>
      </c>
      <c r="T21" s="84" t="s">
        <v>177</v>
      </c>
    </row>
    <row r="22" spans="1:20" x14ac:dyDescent="0.35">
      <c r="A22" s="68" t="s">
        <v>182</v>
      </c>
      <c r="B22" s="69">
        <v>43573</v>
      </c>
      <c r="C22" s="28"/>
      <c r="D22" s="70" t="s">
        <v>177</v>
      </c>
      <c r="E22" s="71" t="s">
        <v>177</v>
      </c>
      <c r="F22" s="72" t="s">
        <v>177</v>
      </c>
      <c r="G22" s="91" t="s">
        <v>177</v>
      </c>
      <c r="H22" s="74" t="s">
        <v>177</v>
      </c>
      <c r="I22" s="75" t="s">
        <v>177</v>
      </c>
      <c r="J22" s="97" t="s">
        <v>177</v>
      </c>
      <c r="K22" s="92"/>
      <c r="L22" s="98" t="s">
        <v>177</v>
      </c>
      <c r="M22" s="78" t="s">
        <v>177</v>
      </c>
      <c r="N22" s="76" t="s">
        <v>177</v>
      </c>
      <c r="O22" s="2"/>
      <c r="P22" s="72" t="s">
        <v>177</v>
      </c>
      <c r="Q22" s="102" t="s">
        <v>177</v>
      </c>
      <c r="R22" s="70" t="s">
        <v>177</v>
      </c>
      <c r="S22" s="74" t="s">
        <v>177</v>
      </c>
      <c r="T22" s="83" t="s">
        <v>177</v>
      </c>
    </row>
    <row r="23" spans="1:20" x14ac:dyDescent="0.35">
      <c r="A23" s="68" t="s">
        <v>183</v>
      </c>
      <c r="B23" s="69">
        <v>43574</v>
      </c>
      <c r="C23" s="28"/>
      <c r="D23" s="70" t="s">
        <v>177</v>
      </c>
      <c r="E23" s="71" t="s">
        <v>177</v>
      </c>
      <c r="F23" s="72" t="s">
        <v>177</v>
      </c>
      <c r="G23" s="91" t="s">
        <v>177</v>
      </c>
      <c r="H23" s="74" t="s">
        <v>177</v>
      </c>
      <c r="I23" s="75" t="s">
        <v>177</v>
      </c>
      <c r="J23" s="97" t="s">
        <v>177</v>
      </c>
      <c r="K23" s="92"/>
      <c r="L23" s="98" t="s">
        <v>177</v>
      </c>
      <c r="M23" s="78" t="s">
        <v>177</v>
      </c>
      <c r="N23" s="76" t="s">
        <v>177</v>
      </c>
      <c r="O23" s="2"/>
      <c r="P23" s="72" t="s">
        <v>177</v>
      </c>
      <c r="Q23" s="99" t="s">
        <v>177</v>
      </c>
      <c r="R23" s="70" t="s">
        <v>177</v>
      </c>
      <c r="S23" s="74" t="s">
        <v>177</v>
      </c>
      <c r="T23" s="83" t="s">
        <v>177</v>
      </c>
    </row>
    <row r="24" spans="1:20" x14ac:dyDescent="0.35">
      <c r="A24" s="68" t="s">
        <v>184</v>
      </c>
      <c r="B24" s="69">
        <v>43575</v>
      </c>
      <c r="C24" s="28"/>
      <c r="D24" s="70" t="s">
        <v>177</v>
      </c>
      <c r="E24" s="71" t="s">
        <v>177</v>
      </c>
      <c r="F24" s="72" t="s">
        <v>177</v>
      </c>
      <c r="G24" s="91" t="s">
        <v>177</v>
      </c>
      <c r="H24" s="74" t="s">
        <v>177</v>
      </c>
      <c r="I24" s="75" t="s">
        <v>177</v>
      </c>
      <c r="J24" s="97" t="s">
        <v>177</v>
      </c>
      <c r="K24" s="92"/>
      <c r="L24" s="98" t="s">
        <v>177</v>
      </c>
      <c r="M24" s="78" t="s">
        <v>177</v>
      </c>
      <c r="N24" s="76" t="s">
        <v>177</v>
      </c>
      <c r="O24" s="2"/>
      <c r="P24" s="72" t="s">
        <v>177</v>
      </c>
      <c r="Q24" s="99" t="s">
        <v>177</v>
      </c>
      <c r="R24" s="70" t="s">
        <v>177</v>
      </c>
      <c r="S24" s="74" t="s">
        <v>177</v>
      </c>
      <c r="T24" s="83" t="s">
        <v>177</v>
      </c>
    </row>
    <row r="25" spans="1:20" x14ac:dyDescent="0.35">
      <c r="A25" s="68" t="s">
        <v>185</v>
      </c>
      <c r="B25" s="69">
        <v>43576</v>
      </c>
      <c r="C25" s="93"/>
      <c r="D25" s="94" t="s">
        <v>177</v>
      </c>
      <c r="E25" s="94" t="s">
        <v>177</v>
      </c>
      <c r="F25" s="94" t="s">
        <v>177</v>
      </c>
      <c r="G25" s="94" t="s">
        <v>177</v>
      </c>
      <c r="H25" s="94" t="s">
        <v>177</v>
      </c>
      <c r="I25" s="94" t="s">
        <v>177</v>
      </c>
      <c r="J25" s="101" t="s">
        <v>177</v>
      </c>
      <c r="K25" s="92"/>
      <c r="L25" s="95" t="s">
        <v>177</v>
      </c>
      <c r="M25" s="95" t="s">
        <v>177</v>
      </c>
      <c r="N25" s="94" t="s">
        <v>177</v>
      </c>
      <c r="O25" s="2"/>
      <c r="P25" s="94" t="s">
        <v>177</v>
      </c>
      <c r="Q25" s="94" t="s">
        <v>177</v>
      </c>
      <c r="R25" s="94" t="s">
        <v>177</v>
      </c>
      <c r="S25" s="94" t="s">
        <v>177</v>
      </c>
      <c r="T25" s="94" t="s">
        <v>177</v>
      </c>
    </row>
    <row r="26" spans="1:20" x14ac:dyDescent="0.35">
      <c r="A26" s="68" t="s">
        <v>176</v>
      </c>
      <c r="B26" s="69">
        <v>43577</v>
      </c>
      <c r="C26" s="28"/>
      <c r="D26" s="70" t="s">
        <v>177</v>
      </c>
      <c r="E26" s="71" t="s">
        <v>177</v>
      </c>
      <c r="F26" s="72" t="s">
        <v>177</v>
      </c>
      <c r="G26" s="91" t="s">
        <v>177</v>
      </c>
      <c r="H26" s="74" t="s">
        <v>177</v>
      </c>
      <c r="I26" s="75" t="s">
        <v>177</v>
      </c>
      <c r="J26" s="97" t="s">
        <v>177</v>
      </c>
      <c r="K26" s="92"/>
      <c r="L26" s="98" t="s">
        <v>177</v>
      </c>
      <c r="M26" s="78" t="s">
        <v>177</v>
      </c>
      <c r="N26" s="76" t="s">
        <v>177</v>
      </c>
      <c r="O26" s="2"/>
      <c r="P26" s="72" t="s">
        <v>177</v>
      </c>
      <c r="Q26" s="99" t="s">
        <v>177</v>
      </c>
      <c r="R26" s="70" t="s">
        <v>177</v>
      </c>
      <c r="S26" s="74" t="s">
        <v>177</v>
      </c>
      <c r="T26" s="83" t="s">
        <v>177</v>
      </c>
    </row>
    <row r="27" spans="1:20" x14ac:dyDescent="0.35">
      <c r="A27" s="68" t="s">
        <v>179</v>
      </c>
      <c r="B27" s="69">
        <v>43578</v>
      </c>
      <c r="D27" s="70" t="s">
        <v>177</v>
      </c>
      <c r="E27" s="71" t="s">
        <v>177</v>
      </c>
      <c r="F27" s="72" t="s">
        <v>177</v>
      </c>
      <c r="G27" s="91" t="s">
        <v>177</v>
      </c>
      <c r="H27" s="74" t="s">
        <v>177</v>
      </c>
      <c r="I27" s="75" t="s">
        <v>177</v>
      </c>
      <c r="J27" s="97" t="s">
        <v>177</v>
      </c>
      <c r="K27" s="92"/>
      <c r="L27" s="98" t="s">
        <v>177</v>
      </c>
      <c r="M27" s="78" t="s">
        <v>177</v>
      </c>
      <c r="N27" s="76" t="s">
        <v>177</v>
      </c>
      <c r="O27" s="2"/>
      <c r="P27" s="72" t="s">
        <v>177</v>
      </c>
      <c r="Q27" s="99" t="s">
        <v>177</v>
      </c>
      <c r="R27" s="70" t="s">
        <v>177</v>
      </c>
      <c r="S27" s="74" t="s">
        <v>177</v>
      </c>
      <c r="T27" s="83" t="s">
        <v>177</v>
      </c>
    </row>
    <row r="28" spans="1:20" x14ac:dyDescent="0.35">
      <c r="A28" s="68" t="s">
        <v>181</v>
      </c>
      <c r="B28" s="69">
        <v>43579</v>
      </c>
      <c r="D28" s="84" t="s">
        <v>177</v>
      </c>
      <c r="E28" s="84" t="s">
        <v>177</v>
      </c>
      <c r="F28" s="84" t="s">
        <v>177</v>
      </c>
      <c r="G28" s="84" t="s">
        <v>177</v>
      </c>
      <c r="H28" s="84" t="s">
        <v>177</v>
      </c>
      <c r="I28" s="84" t="s">
        <v>177</v>
      </c>
      <c r="J28" s="100" t="s">
        <v>177</v>
      </c>
      <c r="K28" s="92"/>
      <c r="L28" s="86" t="s">
        <v>177</v>
      </c>
      <c r="M28" s="86" t="s">
        <v>177</v>
      </c>
      <c r="N28" s="84" t="s">
        <v>177</v>
      </c>
      <c r="O28" s="2"/>
      <c r="P28" s="84" t="s">
        <v>177</v>
      </c>
      <c r="Q28" s="84" t="s">
        <v>177</v>
      </c>
      <c r="R28" s="84" t="s">
        <v>177</v>
      </c>
      <c r="S28" s="84" t="s">
        <v>177</v>
      </c>
      <c r="T28" s="84" t="s">
        <v>177</v>
      </c>
    </row>
    <row r="29" spans="1:20" x14ac:dyDescent="0.35">
      <c r="A29" s="68" t="s">
        <v>182</v>
      </c>
      <c r="B29" s="69">
        <v>43580</v>
      </c>
      <c r="D29" s="70" t="s">
        <v>177</v>
      </c>
      <c r="E29" s="71" t="s">
        <v>177</v>
      </c>
      <c r="F29" s="72" t="s">
        <v>177</v>
      </c>
      <c r="G29" s="91" t="s">
        <v>177</v>
      </c>
      <c r="H29" s="74" t="s">
        <v>177</v>
      </c>
      <c r="I29" s="75" t="s">
        <v>177</v>
      </c>
      <c r="J29" s="97" t="s">
        <v>177</v>
      </c>
      <c r="K29" s="92"/>
      <c r="L29" s="98" t="s">
        <v>177</v>
      </c>
      <c r="M29" s="78" t="s">
        <v>177</v>
      </c>
      <c r="N29" s="76" t="s">
        <v>177</v>
      </c>
      <c r="O29" s="2"/>
      <c r="P29" s="72" t="s">
        <v>177</v>
      </c>
      <c r="Q29" s="102" t="s">
        <v>177</v>
      </c>
      <c r="R29" s="70" t="s">
        <v>177</v>
      </c>
      <c r="S29" s="74" t="s">
        <v>177</v>
      </c>
      <c r="T29" s="83" t="s">
        <v>177</v>
      </c>
    </row>
    <row r="30" spans="1:20" x14ac:dyDescent="0.35">
      <c r="A30" s="68" t="s">
        <v>183</v>
      </c>
      <c r="B30" s="69">
        <v>43581</v>
      </c>
      <c r="D30" s="70" t="s">
        <v>177</v>
      </c>
      <c r="E30" s="71" t="s">
        <v>177</v>
      </c>
      <c r="F30" s="72" t="s">
        <v>177</v>
      </c>
      <c r="G30" s="91" t="s">
        <v>177</v>
      </c>
      <c r="H30" s="74" t="s">
        <v>177</v>
      </c>
      <c r="I30" s="75" t="s">
        <v>177</v>
      </c>
      <c r="J30" s="97" t="s">
        <v>177</v>
      </c>
      <c r="K30" s="92"/>
      <c r="L30" s="98" t="s">
        <v>177</v>
      </c>
      <c r="M30" s="78" t="s">
        <v>177</v>
      </c>
      <c r="N30" s="76" t="s">
        <v>177</v>
      </c>
      <c r="O30" s="2"/>
      <c r="P30" s="72" t="s">
        <v>177</v>
      </c>
      <c r="Q30" s="99" t="s">
        <v>177</v>
      </c>
      <c r="R30" s="70" t="s">
        <v>177</v>
      </c>
      <c r="S30" s="74" t="s">
        <v>177</v>
      </c>
      <c r="T30" s="83" t="s">
        <v>177</v>
      </c>
    </row>
    <row r="31" spans="1:20" x14ac:dyDescent="0.35">
      <c r="A31" s="68" t="s">
        <v>184</v>
      </c>
      <c r="B31" s="69">
        <v>43582</v>
      </c>
      <c r="D31" s="70" t="s">
        <v>177</v>
      </c>
      <c r="E31" s="71" t="s">
        <v>177</v>
      </c>
      <c r="F31" s="72" t="s">
        <v>177</v>
      </c>
      <c r="G31" s="91" t="s">
        <v>177</v>
      </c>
      <c r="H31" s="74" t="s">
        <v>177</v>
      </c>
      <c r="I31" s="75" t="s">
        <v>177</v>
      </c>
      <c r="J31" s="97" t="s">
        <v>177</v>
      </c>
      <c r="K31" s="92"/>
      <c r="L31" s="98" t="s">
        <v>177</v>
      </c>
      <c r="M31" s="78" t="s">
        <v>177</v>
      </c>
      <c r="N31" s="76" t="s">
        <v>177</v>
      </c>
      <c r="O31" s="2"/>
      <c r="P31" s="72" t="s">
        <v>177</v>
      </c>
      <c r="Q31" s="99" t="s">
        <v>177</v>
      </c>
      <c r="R31" s="70" t="s">
        <v>177</v>
      </c>
      <c r="S31" s="74" t="s">
        <v>177</v>
      </c>
      <c r="T31" s="83" t="s">
        <v>177</v>
      </c>
    </row>
    <row r="32" spans="1:20" x14ac:dyDescent="0.35">
      <c r="A32" s="68" t="s">
        <v>185</v>
      </c>
      <c r="B32" s="69">
        <v>43583</v>
      </c>
      <c r="D32" s="94" t="s">
        <v>177</v>
      </c>
      <c r="E32" s="94" t="s">
        <v>177</v>
      </c>
      <c r="F32" s="94" t="s">
        <v>177</v>
      </c>
      <c r="G32" s="94" t="s">
        <v>177</v>
      </c>
      <c r="H32" s="94" t="s">
        <v>177</v>
      </c>
      <c r="I32" s="94" t="s">
        <v>177</v>
      </c>
      <c r="J32" s="101" t="s">
        <v>177</v>
      </c>
      <c r="K32" s="92"/>
      <c r="L32" s="95" t="s">
        <v>177</v>
      </c>
      <c r="M32" s="95" t="s">
        <v>177</v>
      </c>
      <c r="N32" s="94" t="s">
        <v>177</v>
      </c>
      <c r="O32" s="2"/>
      <c r="P32" s="94" t="s">
        <v>177</v>
      </c>
      <c r="Q32" s="94" t="s">
        <v>177</v>
      </c>
      <c r="R32" s="94" t="s">
        <v>177</v>
      </c>
      <c r="S32" s="94" t="s">
        <v>177</v>
      </c>
      <c r="T32" s="94" t="s">
        <v>177</v>
      </c>
    </row>
    <row r="33" spans="1:20" x14ac:dyDescent="0.35">
      <c r="A33" s="68" t="s">
        <v>176</v>
      </c>
      <c r="B33" s="69">
        <v>43584</v>
      </c>
      <c r="D33" s="70" t="s">
        <v>177</v>
      </c>
      <c r="E33" s="71" t="s">
        <v>177</v>
      </c>
      <c r="F33" s="72" t="s">
        <v>177</v>
      </c>
      <c r="G33" s="91" t="s">
        <v>177</v>
      </c>
      <c r="H33" s="74" t="s">
        <v>177</v>
      </c>
      <c r="I33" s="75" t="s">
        <v>177</v>
      </c>
      <c r="J33" s="97" t="s">
        <v>177</v>
      </c>
      <c r="K33" s="92"/>
      <c r="L33" s="98" t="s">
        <v>177</v>
      </c>
      <c r="M33" s="78" t="s">
        <v>177</v>
      </c>
      <c r="N33" s="76" t="s">
        <v>177</v>
      </c>
      <c r="O33" s="2"/>
      <c r="P33" s="72" t="s">
        <v>177</v>
      </c>
      <c r="Q33" s="99" t="s">
        <v>177</v>
      </c>
      <c r="R33" s="70" t="s">
        <v>177</v>
      </c>
      <c r="S33" s="74" t="s">
        <v>177</v>
      </c>
      <c r="T33" s="83" t="s">
        <v>177</v>
      </c>
    </row>
    <row r="34" spans="1:20" x14ac:dyDescent="0.35">
      <c r="A34" s="68" t="s">
        <v>179</v>
      </c>
      <c r="B34" s="69">
        <v>43585</v>
      </c>
      <c r="D34" s="70" t="s">
        <v>177</v>
      </c>
      <c r="E34" s="71" t="s">
        <v>177</v>
      </c>
      <c r="F34" s="72" t="s">
        <v>177</v>
      </c>
      <c r="G34" s="91" t="s">
        <v>177</v>
      </c>
      <c r="H34" s="74" t="s">
        <v>177</v>
      </c>
      <c r="I34" s="75" t="s">
        <v>177</v>
      </c>
      <c r="J34" s="97" t="s">
        <v>177</v>
      </c>
      <c r="K34" s="92"/>
      <c r="L34" s="98" t="s">
        <v>177</v>
      </c>
      <c r="M34" s="78" t="s">
        <v>177</v>
      </c>
      <c r="N34" s="76" t="s">
        <v>177</v>
      </c>
      <c r="O34" s="2"/>
      <c r="P34" s="72" t="s">
        <v>177</v>
      </c>
      <c r="Q34" s="99" t="s">
        <v>177</v>
      </c>
      <c r="R34" s="70" t="s">
        <v>177</v>
      </c>
      <c r="S34" s="74" t="s">
        <v>177</v>
      </c>
      <c r="T34" s="83" t="s">
        <v>177</v>
      </c>
    </row>
    <row r="35" spans="1:20" ht="15" thickBot="1" x14ac:dyDescent="0.4">
      <c r="A35" s="103" t="s">
        <v>181</v>
      </c>
      <c r="B35" s="104"/>
      <c r="C35">
        <v>69</v>
      </c>
      <c r="D35" s="70" t="s">
        <v>177</v>
      </c>
      <c r="E35" s="71" t="s">
        <v>177</v>
      </c>
      <c r="F35" s="72" t="s">
        <v>177</v>
      </c>
      <c r="G35" s="73" t="s">
        <v>177</v>
      </c>
      <c r="H35" s="74" t="s">
        <v>177</v>
      </c>
      <c r="I35" s="75" t="s">
        <v>177</v>
      </c>
      <c r="J35" s="97" t="s">
        <v>177</v>
      </c>
      <c r="K35" s="92"/>
      <c r="L35" s="98" t="s">
        <v>177</v>
      </c>
      <c r="M35" s="78" t="s">
        <v>177</v>
      </c>
      <c r="N35" s="76" t="s">
        <v>177</v>
      </c>
      <c r="O35" s="2"/>
      <c r="P35" s="72" t="s">
        <v>177</v>
      </c>
      <c r="Q35" s="99" t="s">
        <v>177</v>
      </c>
      <c r="R35" s="70" t="s">
        <v>177</v>
      </c>
      <c r="S35" s="74" t="s">
        <v>177</v>
      </c>
      <c r="T35" s="83" t="s">
        <v>177</v>
      </c>
    </row>
    <row r="36" spans="1:20" ht="15" thickTop="1" x14ac:dyDescent="0.35">
      <c r="D36" s="105"/>
      <c r="E36" s="105"/>
      <c r="F36" s="105"/>
      <c r="G36" s="105"/>
      <c r="H36" s="105"/>
      <c r="I36" s="105"/>
      <c r="J36" s="105"/>
      <c r="K36" s="106"/>
      <c r="L36" s="105"/>
      <c r="M36" s="105"/>
      <c r="N36" s="105"/>
      <c r="O36" s="106"/>
      <c r="P36" s="105"/>
      <c r="Q36" s="105"/>
      <c r="R36" s="105"/>
      <c r="S36" s="105"/>
      <c r="T36" s="105"/>
    </row>
    <row r="37" spans="1:20" x14ac:dyDescent="0.35">
      <c r="D37" s="77"/>
      <c r="E37" s="77"/>
      <c r="F37" s="77"/>
      <c r="G37" s="77"/>
      <c r="H37" s="77"/>
      <c r="I37" s="77"/>
      <c r="J37" s="77"/>
      <c r="L37" s="77"/>
      <c r="M37" s="77"/>
      <c r="N37" s="77"/>
      <c r="O37" s="2"/>
      <c r="P37" s="77"/>
      <c r="Q37" s="77"/>
      <c r="R37" s="77"/>
      <c r="S37" s="77"/>
      <c r="T37" s="77"/>
    </row>
    <row r="38" spans="1:20" x14ac:dyDescent="0.35">
      <c r="D38" s="77"/>
      <c r="E38" s="77"/>
      <c r="F38" s="77"/>
      <c r="G38" s="77"/>
      <c r="H38" s="77"/>
      <c r="I38" s="77"/>
      <c r="J38" s="2"/>
      <c r="K38" s="2"/>
      <c r="L38" s="77"/>
      <c r="M38" s="77"/>
      <c r="N38" s="77"/>
      <c r="O38" s="2"/>
      <c r="P38" s="92"/>
      <c r="Q38" s="92"/>
      <c r="R38" s="92"/>
      <c r="S38" s="2"/>
      <c r="T38" s="77"/>
    </row>
    <row r="39" spans="1:20" x14ac:dyDescent="0.35">
      <c r="D39" s="77"/>
      <c r="E39" s="77"/>
      <c r="F39" s="77"/>
      <c r="G39" s="77"/>
      <c r="H39" s="77"/>
      <c r="I39" s="77"/>
      <c r="J39" s="77"/>
      <c r="K39" s="2"/>
      <c r="L39" s="77"/>
      <c r="M39" s="77"/>
      <c r="N39" s="77"/>
      <c r="O39" s="2"/>
      <c r="P39" s="2"/>
      <c r="Q39" s="2"/>
      <c r="R39" s="2"/>
      <c r="S39" s="2"/>
      <c r="T39" s="2"/>
    </row>
    <row r="40" spans="1:20" x14ac:dyDescent="0.35">
      <c r="D40" s="107" t="s">
        <v>186</v>
      </c>
      <c r="I40" s="107" t="s">
        <v>187</v>
      </c>
      <c r="P40" s="107" t="s">
        <v>188</v>
      </c>
    </row>
    <row r="41" spans="1:20" x14ac:dyDescent="0.35">
      <c r="D41" s="108" t="s">
        <v>189</v>
      </c>
      <c r="E41" s="108">
        <f>MAX(D5:D35)</f>
        <v>27</v>
      </c>
      <c r="I41" s="108" t="s">
        <v>189</v>
      </c>
      <c r="J41" s="108">
        <f>MAX(L5:L35)</f>
        <v>98</v>
      </c>
      <c r="P41" s="108" t="s">
        <v>189</v>
      </c>
      <c r="Q41" s="108" t="e">
        <f>MAX(P5:P35)</f>
        <v>#REF!</v>
      </c>
    </row>
    <row r="42" spans="1:20" x14ac:dyDescent="0.35">
      <c r="D42" s="109" t="s">
        <v>190</v>
      </c>
      <c r="E42" s="109">
        <f>MIN(D5:D35)</f>
        <v>0</v>
      </c>
      <c r="I42" s="109" t="s">
        <v>190</v>
      </c>
      <c r="J42" s="109">
        <f>MIN(L5:L35)</f>
        <v>69</v>
      </c>
      <c r="P42" s="109" t="s">
        <v>190</v>
      </c>
      <c r="Q42" s="109" t="e">
        <f>MIN(P5:P35)</f>
        <v>#REF!</v>
      </c>
    </row>
    <row r="43" spans="1:20" x14ac:dyDescent="0.35">
      <c r="D43" s="107" t="s">
        <v>191</v>
      </c>
      <c r="I43" s="107" t="s">
        <v>192</v>
      </c>
      <c r="P43" s="107" t="s">
        <v>193</v>
      </c>
    </row>
    <row r="44" spans="1:20" x14ac:dyDescent="0.35">
      <c r="D44" s="108" t="s">
        <v>189</v>
      </c>
      <c r="E44" s="108" t="e">
        <f>MAX(E5:E35)</f>
        <v>#REF!</v>
      </c>
      <c r="I44" s="108" t="s">
        <v>189</v>
      </c>
      <c r="J44" s="108">
        <f>MAX(M5:M35)</f>
        <v>0</v>
      </c>
      <c r="P44" s="108" t="s">
        <v>189</v>
      </c>
      <c r="Q44" s="108" t="e">
        <f>MAX(Q5:Q35)</f>
        <v>#REF!</v>
      </c>
    </row>
    <row r="45" spans="1:20" x14ac:dyDescent="0.35">
      <c r="D45" s="109" t="s">
        <v>190</v>
      </c>
      <c r="E45" s="109" t="e">
        <f>MIN(E5:E35)</f>
        <v>#REF!</v>
      </c>
      <c r="I45" s="109" t="s">
        <v>190</v>
      </c>
      <c r="J45" s="109">
        <f>MIN(M5:M35)</f>
        <v>0</v>
      </c>
      <c r="P45" s="109" t="s">
        <v>190</v>
      </c>
      <c r="Q45" s="109" t="e">
        <f>MIN(Q5:Q35)</f>
        <v>#REF!</v>
      </c>
    </row>
    <row r="46" spans="1:20" x14ac:dyDescent="0.35">
      <c r="D46" s="107" t="s">
        <v>194</v>
      </c>
      <c r="P46" s="107" t="s">
        <v>195</v>
      </c>
    </row>
    <row r="47" spans="1:20" x14ac:dyDescent="0.35">
      <c r="D47" s="108" t="s">
        <v>189</v>
      </c>
      <c r="E47" s="108" t="e">
        <f>MAX(F5:F35)</f>
        <v>#REF!</v>
      </c>
      <c r="P47" s="108" t="s">
        <v>189</v>
      </c>
      <c r="Q47" s="108">
        <f>MAX(R5:R35)</f>
        <v>0</v>
      </c>
    </row>
    <row r="48" spans="1:20" x14ac:dyDescent="0.35">
      <c r="D48" s="109" t="s">
        <v>190</v>
      </c>
      <c r="E48" s="109" t="e">
        <f>MIN(F5:F35)</f>
        <v>#REF!</v>
      </c>
      <c r="P48" s="109" t="s">
        <v>190</v>
      </c>
      <c r="Q48" s="109">
        <f>MIN(R5:R35)</f>
        <v>0</v>
      </c>
    </row>
    <row r="49" spans="4:17" x14ac:dyDescent="0.35">
      <c r="D49" s="107" t="s">
        <v>196</v>
      </c>
      <c r="P49" s="107" t="s">
        <v>197</v>
      </c>
    </row>
    <row r="50" spans="4:17" x14ac:dyDescent="0.35">
      <c r="D50" s="108" t="s">
        <v>189</v>
      </c>
      <c r="E50" s="108" t="e">
        <f>MAX(G5:G35)</f>
        <v>#REF!</v>
      </c>
      <c r="P50" s="108" t="s">
        <v>189</v>
      </c>
      <c r="Q50" s="108">
        <f>MAX(S5:S35)</f>
        <v>0</v>
      </c>
    </row>
    <row r="51" spans="4:17" x14ac:dyDescent="0.35">
      <c r="D51" s="109" t="s">
        <v>190</v>
      </c>
      <c r="E51" s="109" t="e">
        <f>MIN(G5:G35)</f>
        <v>#REF!</v>
      </c>
      <c r="P51" s="109" t="s">
        <v>190</v>
      </c>
      <c r="Q51" s="109">
        <f>MIN(S5:S35)</f>
        <v>0</v>
      </c>
    </row>
    <row r="52" spans="4:17" x14ac:dyDescent="0.35">
      <c r="D52" s="107" t="s">
        <v>198</v>
      </c>
      <c r="E52" s="107"/>
    </row>
    <row r="53" spans="4:17" x14ac:dyDescent="0.35">
      <c r="D53" s="108" t="s">
        <v>189</v>
      </c>
      <c r="E53" s="108">
        <f>MAX(H5:H35)</f>
        <v>0</v>
      </c>
    </row>
    <row r="54" spans="4:17" x14ac:dyDescent="0.35">
      <c r="D54" s="109" t="s">
        <v>190</v>
      </c>
      <c r="E54" s="109">
        <f>MIN(H5:H35)</f>
        <v>0</v>
      </c>
    </row>
    <row r="55" spans="4:17" x14ac:dyDescent="0.35">
      <c r="D55" s="110" t="s">
        <v>199</v>
      </c>
      <c r="E55" s="2"/>
    </row>
    <row r="56" spans="4:17" x14ac:dyDescent="0.35">
      <c r="D56" s="108" t="s">
        <v>189</v>
      </c>
      <c r="E56" s="108">
        <f>MAX(I5:I35)</f>
        <v>92</v>
      </c>
    </row>
    <row r="57" spans="4:17" x14ac:dyDescent="0.35">
      <c r="D57" s="109" t="s">
        <v>190</v>
      </c>
      <c r="E57" s="109">
        <f>MIN(I5:I35)</f>
        <v>92</v>
      </c>
    </row>
  </sheetData>
  <conditionalFormatting sqref="D5:D31">
    <cfRule type="iconSet" priority="56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L5:M35">
    <cfRule type="iconSet" priority="55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G5:G34">
    <cfRule type="iconSet" priority="54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I5:I35">
    <cfRule type="iconSet" priority="53">
      <iconSet iconSet="4RedToBlack">
        <cfvo type="percent" val="0"/>
        <cfvo type="percent" val="25"/>
        <cfvo type="percent" val="50"/>
        <cfvo type="percent" val="75"/>
      </iconSet>
    </cfRule>
  </conditionalFormatting>
  <conditionalFormatting sqref="P5:P35">
    <cfRule type="iconSet" priority="52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Q5:Q35">
    <cfRule type="iconSet" priority="51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M5:M35">
    <cfRule type="iconSet" priority="50">
      <iconSet iconSet="4RedToBlack">
        <cfvo type="percent" val="0"/>
        <cfvo type="percent" val="25"/>
        <cfvo type="percent" val="50"/>
        <cfvo type="percent" val="75"/>
      </iconSet>
    </cfRule>
  </conditionalFormatting>
  <conditionalFormatting sqref="D26:D32">
    <cfRule type="iconSet" priority="49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G26:G32">
    <cfRule type="iconSet" priority="48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D33:D39">
    <cfRule type="iconSet" priority="47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L36:M39">
    <cfRule type="iconSet" priority="46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G33:G39">
    <cfRule type="iconSet" priority="45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I36:I38">
    <cfRule type="iconSet" priority="44">
      <iconSet iconSet="4RedToBlack">
        <cfvo type="percent" val="0"/>
        <cfvo type="percent" val="25"/>
        <cfvo type="percent" val="50"/>
        <cfvo type="percent" val="75"/>
      </iconSet>
    </cfRule>
  </conditionalFormatting>
  <conditionalFormatting sqref="P36:P38">
    <cfRule type="iconSet" priority="4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Q36:Q39">
    <cfRule type="iconSet" priority="42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M36:M39">
    <cfRule type="iconSet" priority="41">
      <iconSet iconSet="4RedToBlack">
        <cfvo type="percent" val="0"/>
        <cfvo type="percent" val="25"/>
        <cfvo type="percent" val="50"/>
        <cfvo type="percent" val="75"/>
      </iconSet>
    </cfRule>
  </conditionalFormatting>
  <conditionalFormatting sqref="D5:D35">
    <cfRule type="cellIs" dxfId="39" priority="39" operator="equal">
      <formula>$E$42</formula>
    </cfRule>
    <cfRule type="cellIs" dxfId="38" priority="40" operator="equal">
      <formula>$E$41</formula>
    </cfRule>
  </conditionalFormatting>
  <conditionalFormatting sqref="E5:E35">
    <cfRule type="cellIs" dxfId="37" priority="36" operator="equal">
      <formula>$E$45</formula>
    </cfRule>
    <cfRule type="cellIs" dxfId="36" priority="37" operator="equal">
      <formula>$E$44</formula>
    </cfRule>
  </conditionalFormatting>
  <conditionalFormatting sqref="F5:F35">
    <cfRule type="cellIs" dxfId="35" priority="34" operator="equal">
      <formula>$E$48</formula>
    </cfRule>
    <cfRule type="cellIs" dxfId="34" priority="35" operator="equal">
      <formula>$E$47</formula>
    </cfRule>
  </conditionalFormatting>
  <conditionalFormatting sqref="G5:G35">
    <cfRule type="cellIs" dxfId="33" priority="1" operator="equal">
      <formula>$E$48</formula>
    </cfRule>
  </conditionalFormatting>
  <conditionalFormatting sqref="P5:P35">
    <cfRule type="cellIs" dxfId="32" priority="2" operator="equal">
      <formula>$Q$42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5" operator="containsText" id="{A17FC49E-D073-4112-A96E-B5F5FF8895A7}">
            <xm:f>NOT(ISERROR(SEARCH('[Tableau journalier.xlsm]Synthese'!#REF!,D5)))</xm:f>
            <xm:f>'[Tableau journalier.xlsm]Synthese'!#REF!</xm:f>
            <x14:dxf>
              <font>
                <color rgb="FF9C0006"/>
              </font>
              <fill>
                <patternFill>
                  <bgColor rgb="FFFF00FF"/>
                </patternFill>
              </fill>
            </x14:dxf>
          </x14:cfRule>
          <x14:cfRule type="cellIs" priority="38" operator="equal" id="{18DA7CC9-ADA3-495C-B93B-6E6D49C977B4}">
            <xm:f>'[Tableau journalier.xlsm]Synthese'!#REF!</xm:f>
            <x14:dxf>
              <fill>
                <patternFill>
                  <bgColor rgb="FF7030A0"/>
                </patternFill>
              </fill>
            </x14:dxf>
          </x14:cfRule>
          <xm:sqref>D5:D35</xm:sqref>
        </x14:conditionalFormatting>
        <x14:conditionalFormatting xmlns:xm="http://schemas.microsoft.com/office/excel/2006/main">
          <x14:cfRule type="containsText" priority="14" operator="containsText" id="{31AFA6CD-4266-4DC5-9C70-CFE88793FC0A}">
            <xm:f>NOT(ISERROR(SEARCH('[Tableau journalier.xlsm]Synthese'!#REF!,E5)))</xm:f>
            <xm:f>'[Tableau journalier.xlsm]Synthese'!#REF!</xm:f>
            <x14:dxf>
              <font>
                <color rgb="FF9C0006"/>
              </font>
              <fill>
                <patternFill>
                  <bgColor rgb="FFFF00FF"/>
                </patternFill>
              </fill>
            </x14:dxf>
          </x14:cfRule>
          <xm:sqref>E5:E35</xm:sqref>
        </x14:conditionalFormatting>
        <x14:conditionalFormatting xmlns:xm="http://schemas.microsoft.com/office/excel/2006/main">
          <x14:cfRule type="containsText" priority="13" operator="containsText" id="{135AE7D3-8DBC-4AFF-B138-38D75DAA1C2A}">
            <xm:f>NOT(ISERROR(SEARCH('[Tableau journalier.xlsm]Synthese'!#REF!,F5)))</xm:f>
            <xm:f>'[Tableau journalier.xlsm]Synthese'!#REF!</xm:f>
            <x14:dxf>
              <font>
                <color rgb="FF9C0006"/>
              </font>
              <fill>
                <patternFill>
                  <bgColor rgb="FFFF00FF"/>
                </patternFill>
              </fill>
            </x14:dxf>
          </x14:cfRule>
          <xm:sqref>F5:F35</xm:sqref>
        </x14:conditionalFormatting>
        <x14:conditionalFormatting xmlns:xm="http://schemas.microsoft.com/office/excel/2006/main">
          <x14:cfRule type="containsText" priority="12" operator="containsText" id="{91266F0F-B232-4160-83F6-4E0B2202370C}">
            <xm:f>NOT(ISERROR(SEARCH('[Tableau journalier.xlsm]Synthese'!#REF!,G5)))</xm:f>
            <xm:f>'[Tableau journalier.xlsm]Synthese'!#REF!</xm:f>
            <x14:dxf>
              <font>
                <color rgb="FF9C0006"/>
              </font>
              <fill>
                <patternFill>
                  <bgColor rgb="FFFF00FF"/>
                </patternFill>
              </fill>
            </x14:dxf>
          </x14:cfRule>
          <x14:cfRule type="containsText" priority="33" operator="containsText" id="{E3E35E50-DE60-4014-A64D-8B31DE18ECF0}">
            <xm:f>NOT(ISERROR(SEARCH($E$50,G5)))</xm:f>
            <xm:f>$E$50</xm:f>
            <x14:dxf>
              <font>
                <color rgb="FF9C0006"/>
              </font>
              <fill>
                <patternFill>
                  <bgColor rgb="FF92D050"/>
                </patternFill>
              </fill>
            </x14:dxf>
          </x14:cfRule>
          <xm:sqref>G5:G35</xm:sqref>
        </x14:conditionalFormatting>
        <x14:conditionalFormatting xmlns:xm="http://schemas.microsoft.com/office/excel/2006/main">
          <x14:cfRule type="containsText" priority="11" operator="containsText" id="{2AD1E1EA-43CD-4A02-AF9F-710B4B8DBC5C}">
            <xm:f>NOT(ISERROR(SEARCH('[Tableau journalier.xlsm]Synthese'!#REF!,H5)))</xm:f>
            <xm:f>'[Tableau journalier.xlsm]Synthese'!#REF!</xm:f>
            <x14:dxf>
              <font>
                <color rgb="FF9C0006"/>
              </font>
              <fill>
                <patternFill>
                  <bgColor rgb="FFFF00FF"/>
                </patternFill>
              </fill>
            </x14:dxf>
          </x14:cfRule>
          <x14:cfRule type="containsText" priority="30" operator="containsText" id="{8D6852AE-9D5F-49F6-A816-969BDAA5F57B}">
            <xm:f>NOT(ISERROR(SEARCH($E$54,H5)))</xm:f>
            <xm:f>$E$54</xm:f>
            <x14:dxf>
              <font>
                <color rgb="FF9C0006"/>
              </font>
              <fill>
                <patternFill>
                  <bgColor rgb="FFFFFF00"/>
                </patternFill>
              </fill>
            </x14:dxf>
          </x14:cfRule>
          <x14:cfRule type="containsText" priority="31" operator="containsText" id="{0A885BA8-3414-4765-87E2-A984943986C0}">
            <xm:f>NOT(ISERROR(SEARCH($E$53,H5)))</xm:f>
            <xm:f>$E$53</xm:f>
            <x14:dxf>
              <font>
                <color rgb="FF9C0006"/>
              </font>
              <fill>
                <patternFill>
                  <bgColor rgb="FF92D050"/>
                </patternFill>
              </fill>
            </x14:dxf>
          </x14:cfRule>
          <xm:sqref>H5:H35</xm:sqref>
        </x14:conditionalFormatting>
        <x14:conditionalFormatting xmlns:xm="http://schemas.microsoft.com/office/excel/2006/main">
          <x14:cfRule type="containsText" priority="10" operator="containsText" id="{5AD63BC6-8221-4460-827F-EE9554144969}">
            <xm:f>NOT(ISERROR(SEARCH('[Tableau journalier.xlsm]Synthese'!#REF!,I5)))</xm:f>
            <xm:f>'[Tableau journalier.xlsm]Synthese'!#REF!</xm:f>
            <x14:dxf>
              <font>
                <color rgb="FF9C0006"/>
              </font>
              <fill>
                <patternFill>
                  <bgColor rgb="FFFF00FF"/>
                </patternFill>
              </fill>
            </x14:dxf>
          </x14:cfRule>
          <x14:cfRule type="containsText" priority="28" operator="containsText" id="{660CAF5E-7E36-4C41-9E51-D937D47CDBA4}">
            <xm:f>NOT(ISERROR(SEARCH($E$57,I5)))</xm:f>
            <xm:f>$E$57</xm:f>
            <x14:dxf>
              <font>
                <color rgb="FF9C0006"/>
              </font>
              <fill>
                <patternFill>
                  <bgColor rgb="FFFFFF00"/>
                </patternFill>
              </fill>
            </x14:dxf>
          </x14:cfRule>
          <x14:cfRule type="containsText" priority="29" operator="containsText" id="{67AC4678-EB20-4F73-8D2C-F29DB635F9A6}">
            <xm:f>NOT(ISERROR(SEARCH($E$56,I5)))</xm:f>
            <xm:f>$E$56</xm:f>
            <x14:dxf>
              <font>
                <color rgb="FF9C0006"/>
              </font>
              <fill>
                <patternFill>
                  <bgColor rgb="FF92D050"/>
                </patternFill>
              </fill>
            </x14:dxf>
          </x14:cfRule>
          <xm:sqref>I5:I35</xm:sqref>
        </x14:conditionalFormatting>
        <x14:conditionalFormatting xmlns:xm="http://schemas.microsoft.com/office/excel/2006/main">
          <x14:cfRule type="containsText" priority="9" operator="containsText" id="{9E5F7695-BF4C-494A-9BC6-2B02DA5D47BA}">
            <xm:f>NOT(ISERROR(SEARCH('[Tableau journalier.xlsm]Synthese'!#REF!,L5)))</xm:f>
            <xm:f>'[Tableau journalier.xlsm]Synthese'!#REF!</xm:f>
            <x14:dxf>
              <font>
                <color rgb="FF9C0006"/>
              </font>
              <fill>
                <patternFill>
                  <bgColor rgb="FFFF00FF"/>
                </patternFill>
              </fill>
            </x14:dxf>
          </x14:cfRule>
          <x14:cfRule type="containsText" priority="26" operator="containsText" id="{D21644E3-6C28-4ED3-8FA6-097232F71329}">
            <xm:f>NOT(ISERROR(SEARCH($J$42,L5)))</xm:f>
            <xm:f>$J$42</xm:f>
            <x14:dxf>
              <font>
                <color rgb="FF9C0006"/>
              </font>
              <fill>
                <patternFill>
                  <bgColor rgb="FFFFFF00"/>
                </patternFill>
              </fill>
            </x14:dxf>
          </x14:cfRule>
          <x14:cfRule type="containsText" priority="27" operator="containsText" id="{F2898AE3-57D3-4413-91C8-3566A0685F62}">
            <xm:f>NOT(ISERROR(SEARCH($J$41,L5)))</xm:f>
            <xm:f>$J$41</xm:f>
            <x14:dxf>
              <font>
                <color rgb="FF9C0006"/>
              </font>
              <fill>
                <patternFill>
                  <bgColor rgb="FF92D050"/>
                </patternFill>
              </fill>
            </x14:dxf>
          </x14:cfRule>
          <xm:sqref>L5:L35</xm:sqref>
        </x14:conditionalFormatting>
        <x14:conditionalFormatting xmlns:xm="http://schemas.microsoft.com/office/excel/2006/main">
          <x14:cfRule type="containsText" priority="8" operator="containsText" id="{01FF3A46-1B2F-4E94-9E1C-BAA5DD556EE3}">
            <xm:f>NOT(ISERROR(SEARCH('[Tableau journalier.xlsm]Synthese'!#REF!,M5)))</xm:f>
            <xm:f>'[Tableau journalier.xlsm]Synthese'!#REF!</xm:f>
            <x14:dxf>
              <font>
                <color rgb="FF9C0006"/>
              </font>
              <fill>
                <patternFill>
                  <bgColor rgb="FFFF00FF"/>
                </patternFill>
              </fill>
            </x14:dxf>
          </x14:cfRule>
          <x14:cfRule type="containsText" priority="24" operator="containsText" id="{81BC97DA-26DD-4D4A-BBFA-CC8C237848B2}">
            <xm:f>NOT(ISERROR(SEARCH($J$45,M5)))</xm:f>
            <xm:f>$J$45</xm:f>
            <x14:dxf>
              <font>
                <color rgb="FF9C0006"/>
              </font>
              <fill>
                <patternFill>
                  <bgColor rgb="FFFFFF00"/>
                </patternFill>
              </fill>
            </x14:dxf>
          </x14:cfRule>
          <x14:cfRule type="containsText" priority="25" operator="containsText" id="{F98B223C-A258-40FE-A154-4A449F9ACD70}">
            <xm:f>NOT(ISERROR(SEARCH($J$44,M5)))</xm:f>
            <xm:f>$J$44</xm:f>
            <x14:dxf>
              <font>
                <color rgb="FF9C0006"/>
              </font>
              <fill>
                <patternFill>
                  <bgColor rgb="FF92D050"/>
                </patternFill>
              </fill>
            </x14:dxf>
          </x14:cfRule>
          <xm:sqref>M5:M35</xm:sqref>
        </x14:conditionalFormatting>
        <x14:conditionalFormatting xmlns:xm="http://schemas.microsoft.com/office/excel/2006/main">
          <x14:cfRule type="containsText" priority="7" operator="containsText" id="{ED8EE0EB-341A-477B-86D8-2D6AFF985CB7}">
            <xm:f>NOT(ISERROR(SEARCH('[Tableau journalier.xlsm]Synthese'!#REF!,P5)))</xm:f>
            <xm:f>'[Tableau journalier.xlsm]Synthese'!#REF!</xm:f>
            <x14:dxf>
              <font>
                <color rgb="FF9C0006"/>
              </font>
              <fill>
                <patternFill>
                  <bgColor rgb="FFFF00FF"/>
                </patternFill>
              </fill>
            </x14:dxf>
          </x14:cfRule>
          <x14:cfRule type="containsText" priority="23" operator="containsText" id="{A63980DA-D749-4A4F-BE99-5DF82FACA0EC}">
            <xm:f>NOT(ISERROR(SEARCH($Q$41,P5)))</xm:f>
            <xm:f>$Q$41</xm:f>
            <x14:dxf>
              <font>
                <color rgb="FF9C0006"/>
              </font>
              <fill>
                <patternFill>
                  <bgColor rgb="FF92D050"/>
                </patternFill>
              </fill>
            </x14:dxf>
          </x14:cfRule>
          <xm:sqref>P5:P35</xm:sqref>
        </x14:conditionalFormatting>
        <x14:conditionalFormatting xmlns:xm="http://schemas.microsoft.com/office/excel/2006/main">
          <x14:cfRule type="containsText" priority="6" operator="containsText" id="{130A409D-1748-4012-8ABE-2E6670C80927}">
            <xm:f>NOT(ISERROR(SEARCH('[Tableau journalier.xlsm]Synthese'!#REF!,Q5)))</xm:f>
            <xm:f>'[Tableau journalier.xlsm]Synthese'!#REF!</xm:f>
            <x14:dxf>
              <font>
                <color rgb="FF9C0006"/>
              </font>
              <fill>
                <patternFill>
                  <bgColor rgb="FFFF00FF"/>
                </patternFill>
              </fill>
            </x14:dxf>
          </x14:cfRule>
          <x14:cfRule type="containsText" priority="20" operator="containsText" id="{95579A3F-6BB4-4C84-B189-0A2F19E92759}">
            <xm:f>NOT(ISERROR(SEARCH($Q$45,Q5)))</xm:f>
            <xm:f>$Q$45</xm:f>
            <x14:dxf>
              <font>
                <color rgb="FF9C0006"/>
              </font>
              <fill>
                <patternFill>
                  <bgColor rgb="FFFFFF00"/>
                </patternFill>
              </fill>
            </x14:dxf>
          </x14:cfRule>
          <x14:cfRule type="containsText" priority="21" operator="containsText" id="{E06A4B81-EAB5-4849-AFE3-E646310DC3D9}">
            <xm:f>NOT(ISERROR(SEARCH($Q$44,Q5)))</xm:f>
            <xm:f>$Q$44</xm:f>
            <x14:dxf>
              <font>
                <color rgb="FF9C0006"/>
              </font>
              <fill>
                <patternFill>
                  <bgColor rgb="FF92D050"/>
                </patternFill>
              </fill>
            </x14:dxf>
          </x14:cfRule>
          <xm:sqref>Q5:Q35</xm:sqref>
        </x14:conditionalFormatting>
        <x14:conditionalFormatting xmlns:xm="http://schemas.microsoft.com/office/excel/2006/main">
          <x14:cfRule type="containsText" priority="4" operator="containsText" id="{8FE57682-F553-42A9-9691-5FCB1E97E250}">
            <xm:f>NOT(ISERROR(SEARCH('[Tableau journalier.xlsm]Synthese'!#REF!,R5)))</xm:f>
            <xm:f>'[Tableau journalier.xlsm]Synthese'!#REF!</xm:f>
            <x14:dxf>
              <font>
                <color rgb="FF9C0006"/>
              </font>
              <fill>
                <patternFill>
                  <bgColor rgb="FFFF00FF"/>
                </patternFill>
              </fill>
            </x14:dxf>
          </x14:cfRule>
          <x14:cfRule type="containsText" priority="5" operator="containsText" id="{B36BECD4-3C04-4C66-8F8E-68EB51B52080}">
            <xm:f>NOT(ISERROR(SEARCH('[Tableau journalier.xlsm]Synthese'!#REF!,R5)))</xm:f>
            <xm:f>'[Tableau journalier.xlsm]Synthese'!#REF!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18" operator="containsText" id="{6FB5C2AC-94F7-4613-BA12-9525398B5560}">
            <xm:f>NOT(ISERROR(SEARCH($Q$48,R5)))</xm:f>
            <xm:f>$Q$48</xm:f>
            <x14:dxf>
              <font>
                <color rgb="FF9C0006"/>
              </font>
              <fill>
                <patternFill>
                  <bgColor rgb="FFFFFF00"/>
                </patternFill>
              </fill>
            </x14:dxf>
          </x14:cfRule>
          <x14:cfRule type="containsText" priority="19" operator="containsText" id="{D64979F8-853D-48C7-9575-681064C71A79}">
            <xm:f>NOT(ISERROR(SEARCH($Q$47,R5)))</xm:f>
            <xm:f>$Q$47</xm:f>
            <x14:dxf>
              <font>
                <color rgb="FF9C0006"/>
              </font>
              <fill>
                <patternFill>
                  <bgColor rgb="FF92D050"/>
                </patternFill>
              </fill>
            </x14:dxf>
          </x14:cfRule>
          <xm:sqref>R5:R35</xm:sqref>
        </x14:conditionalFormatting>
        <x14:conditionalFormatting xmlns:xm="http://schemas.microsoft.com/office/excel/2006/main">
          <x14:cfRule type="containsText" priority="3" operator="containsText" id="{A6C999A3-AE66-4246-A71A-EB90CB3971C7}">
            <xm:f>NOT(ISERROR(SEARCH('[Tableau journalier.xlsm]Synthese'!#REF!,S5)))</xm:f>
            <xm:f>'[Tableau journalier.xlsm]Synthese'!#REF!</xm:f>
            <x14:dxf>
              <font>
                <color rgb="FF9C0006"/>
              </font>
              <fill>
                <patternFill>
                  <bgColor rgb="FFFF00FF"/>
                </patternFill>
              </fill>
            </x14:dxf>
          </x14:cfRule>
          <x14:cfRule type="containsText" priority="16" operator="containsText" id="{1425B5CA-8AAA-41EC-9AC5-C6583E04D5F4}">
            <xm:f>NOT(ISERROR(SEARCH($Q$51,S5)))</xm:f>
            <xm:f>$Q$51</xm:f>
            <x14:dxf>
              <font>
                <color rgb="FF9C0006"/>
              </font>
              <fill>
                <patternFill>
                  <bgColor rgb="FFFFFF00"/>
                </patternFill>
              </fill>
            </x14:dxf>
          </x14:cfRule>
          <x14:cfRule type="containsText" priority="17" operator="containsText" id="{2F880463-3854-42F7-BF32-A445EFDBA93C}">
            <xm:f>NOT(ISERROR(SEARCH($Q$50,S5)))</xm:f>
            <xm:f>$Q$50</xm:f>
            <x14:dxf>
              <font>
                <color rgb="FF9C0006"/>
              </font>
              <fill>
                <patternFill>
                  <bgColor rgb="FF92D050"/>
                </patternFill>
              </fill>
            </x14:dxf>
          </x14:cfRule>
          <xm:sqref>S5:S35</xm:sqref>
        </x14:conditionalFormatting>
        <x14:conditionalFormatting xmlns:xm="http://schemas.microsoft.com/office/excel/2006/main">
          <x14:cfRule type="containsText" priority="22" operator="containsText" id="{4E66E892-909F-4355-98AF-C7BFFD819280}">
            <xm:f>NOT(ISERROR(SEARCH($Q$42,Q42)))</xm:f>
            <xm:f>$Q$42</xm:f>
            <x14:dxf>
              <font>
                <color rgb="FF9C0006"/>
              </font>
              <fill>
                <patternFill>
                  <bgColor rgb="FFFFFF00"/>
                </patternFill>
              </fill>
            </x14:dxf>
          </x14:cfRule>
          <xm:sqref>Q42</xm:sqref>
        </x14:conditionalFormatting>
        <x14:conditionalFormatting xmlns:xm="http://schemas.microsoft.com/office/excel/2006/main">
          <x14:cfRule type="containsText" priority="32" operator="containsText" id="{F50C24E4-A8F1-4876-9BD9-5128F9697FDE}">
            <xm:f>NOT(ISERROR(SEARCH($E$51,E51)))</xm:f>
            <xm:f>$E$51</xm:f>
            <x14:dxf>
              <font>
                <color rgb="FF9C0006"/>
              </font>
              <fill>
                <patternFill>
                  <bgColor rgb="FFFFFF00"/>
                </patternFill>
              </fill>
            </x14:dxf>
          </x14:cfRule>
          <xm:sqref>E51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4C297E-00AD-4FA4-BC9C-E94D92CC78BA}">
  <sheetPr codeName="Feuil1"/>
  <dimension ref="A2:M137"/>
  <sheetViews>
    <sheetView showGridLines="0" workbookViewId="0">
      <selection activeCell="D26" sqref="D26"/>
    </sheetView>
  </sheetViews>
  <sheetFormatPr baseColWidth="10" defaultRowHeight="14.5" x14ac:dyDescent="0.35"/>
  <cols>
    <col min="2" max="2" width="20.1796875" bestFit="1" customWidth="1"/>
    <col min="3" max="3" width="17.1796875" bestFit="1" customWidth="1"/>
    <col min="4" max="4" width="18.36328125" bestFit="1" customWidth="1"/>
    <col min="5" max="6" width="20.1796875" bestFit="1" customWidth="1"/>
    <col min="7" max="7" width="21.81640625" bestFit="1" customWidth="1"/>
    <col min="8" max="8" width="11.7265625" bestFit="1" customWidth="1"/>
    <col min="9" max="9" width="26.54296875" bestFit="1" customWidth="1"/>
    <col min="10" max="10" width="12" bestFit="1" customWidth="1"/>
  </cols>
  <sheetData>
    <row r="2" spans="1:13" x14ac:dyDescent="0.35">
      <c r="H2" s="22">
        <v>43589</v>
      </c>
    </row>
    <row r="3" spans="1:13" x14ac:dyDescent="0.3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</row>
    <row r="4" spans="1:13" x14ac:dyDescent="0.3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</row>
    <row r="5" spans="1:13" x14ac:dyDescent="0.3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</row>
    <row r="6" spans="1:13" ht="15" thickBot="1" x14ac:dyDescent="0.4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</row>
    <row r="7" spans="1:13" ht="15" thickTop="1" x14ac:dyDescent="0.35">
      <c r="A7" s="2"/>
      <c r="B7" s="3" t="s">
        <v>76</v>
      </c>
      <c r="C7" s="4"/>
      <c r="D7" s="2"/>
      <c r="E7" s="2"/>
      <c r="F7" s="3" t="s">
        <v>14</v>
      </c>
      <c r="G7" s="4"/>
      <c r="H7" s="2"/>
      <c r="I7" s="2"/>
      <c r="J7" s="2"/>
      <c r="K7" s="2"/>
      <c r="L7" s="2"/>
      <c r="M7" s="2"/>
    </row>
    <row r="8" spans="1:13" ht="15" thickBot="1" x14ac:dyDescent="0.4">
      <c r="A8" s="2"/>
      <c r="B8" s="5" t="s">
        <v>18</v>
      </c>
      <c r="C8" s="6"/>
      <c r="D8" s="2"/>
      <c r="E8" s="2"/>
      <c r="F8" s="5" t="s">
        <v>71</v>
      </c>
      <c r="G8" s="6"/>
      <c r="H8" s="2"/>
      <c r="I8" s="2"/>
      <c r="J8" s="2"/>
      <c r="K8" s="2"/>
      <c r="L8" s="2"/>
      <c r="M8" s="2"/>
    </row>
    <row r="9" spans="1:13" ht="15" thickTop="1" x14ac:dyDescent="0.3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</row>
    <row r="10" spans="1:13" x14ac:dyDescent="0.3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</row>
    <row r="11" spans="1:13" x14ac:dyDescent="0.35">
      <c r="A11" s="2"/>
      <c r="B11" s="2"/>
      <c r="C11" s="2"/>
      <c r="D11" s="2"/>
      <c r="E11" s="2"/>
      <c r="F11" s="2"/>
      <c r="G11" s="2"/>
      <c r="H11" s="2"/>
    </row>
    <row r="12" spans="1:13" x14ac:dyDescent="0.35">
      <c r="A12" s="2"/>
      <c r="B12" s="18" t="s">
        <v>16</v>
      </c>
      <c r="C12" t="s">
        <v>15</v>
      </c>
      <c r="F12" s="8" t="s">
        <v>16</v>
      </c>
      <c r="G12" s="8" t="s">
        <v>36</v>
      </c>
      <c r="H12" s="2"/>
    </row>
    <row r="13" spans="1:13" x14ac:dyDescent="0.35">
      <c r="A13" s="2"/>
      <c r="B13" s="19" t="s">
        <v>19</v>
      </c>
      <c r="C13" s="23"/>
      <c r="F13" s="7" t="s">
        <v>19</v>
      </c>
      <c r="G13" s="24"/>
      <c r="H13" s="2"/>
    </row>
    <row r="14" spans="1:13" x14ac:dyDescent="0.35">
      <c r="A14" s="2"/>
      <c r="B14" s="19" t="s">
        <v>17</v>
      </c>
      <c r="C14" s="23"/>
      <c r="F14" s="9" t="s">
        <v>17</v>
      </c>
      <c r="G14" s="25"/>
      <c r="H14" s="2"/>
    </row>
    <row r="15" spans="1:13" x14ac:dyDescent="0.35">
      <c r="A15" s="2"/>
      <c r="H15" s="2"/>
    </row>
    <row r="16" spans="1:13" x14ac:dyDescent="0.35">
      <c r="A16" s="2"/>
      <c r="H16" s="2"/>
    </row>
    <row r="17" spans="1:13" x14ac:dyDescent="0.35">
      <c r="A17" s="2"/>
      <c r="E17" s="2"/>
      <c r="F17" s="2"/>
      <c r="G17" s="2"/>
      <c r="H17" s="2"/>
      <c r="I17" s="2"/>
      <c r="J17" s="2"/>
      <c r="K17" s="2"/>
    </row>
    <row r="18" spans="1:13" ht="15" thickBot="1" x14ac:dyDescent="0.4">
      <c r="A18" s="2"/>
      <c r="E18" s="2"/>
      <c r="F18" s="2"/>
      <c r="G18" s="2"/>
      <c r="H18" s="2"/>
      <c r="I18" s="2"/>
      <c r="J18" s="2"/>
      <c r="K18" s="2"/>
    </row>
    <row r="19" spans="1:13" x14ac:dyDescent="0.35">
      <c r="A19" s="2"/>
      <c r="E19" s="2"/>
      <c r="F19" s="12" t="s">
        <v>14</v>
      </c>
      <c r="G19" s="10"/>
      <c r="H19" s="2"/>
      <c r="I19" s="2"/>
      <c r="J19" s="2"/>
      <c r="K19" s="2"/>
    </row>
    <row r="20" spans="1:13" ht="15" thickBot="1" x14ac:dyDescent="0.4">
      <c r="A20" s="2"/>
      <c r="F20" s="13" t="s">
        <v>75</v>
      </c>
      <c r="G20" s="11"/>
      <c r="H20" s="2"/>
      <c r="I20" s="2"/>
      <c r="J20" s="2"/>
      <c r="K20" s="2"/>
    </row>
    <row r="21" spans="1:13" x14ac:dyDescent="0.35">
      <c r="A21" s="2"/>
      <c r="F21" s="2"/>
      <c r="G21" s="2"/>
      <c r="H21" s="2"/>
      <c r="I21" s="2"/>
      <c r="J21" s="2"/>
      <c r="K21" s="2"/>
    </row>
    <row r="22" spans="1:13" x14ac:dyDescent="0.35">
      <c r="A22" s="2"/>
      <c r="F22" s="2"/>
      <c r="G22" s="2"/>
      <c r="H22" s="2"/>
      <c r="I22" s="2"/>
      <c r="J22" s="2"/>
      <c r="K22" s="2"/>
    </row>
    <row r="23" spans="1:13" x14ac:dyDescent="0.35">
      <c r="A23" s="2"/>
      <c r="F23" s="2"/>
      <c r="G23" s="2"/>
      <c r="H23" s="2"/>
      <c r="I23" s="2"/>
      <c r="J23" s="2"/>
      <c r="K23" s="2"/>
      <c r="L23" s="2"/>
      <c r="M23" s="2"/>
    </row>
    <row r="24" spans="1:13" x14ac:dyDescent="0.35">
      <c r="A24" s="2"/>
      <c r="E24" s="2"/>
      <c r="F24" s="18" t="s">
        <v>16</v>
      </c>
      <c r="G24" t="s">
        <v>80</v>
      </c>
      <c r="I24" s="2"/>
      <c r="J24" s="2"/>
      <c r="K24" s="2"/>
      <c r="L24" s="2"/>
      <c r="M24" s="2"/>
    </row>
    <row r="25" spans="1:13" x14ac:dyDescent="0.35">
      <c r="A25" s="2"/>
      <c r="E25" s="2"/>
      <c r="F25" s="19" t="s">
        <v>19</v>
      </c>
      <c r="G25" s="23"/>
      <c r="I25" s="2"/>
      <c r="J25" s="2"/>
      <c r="K25" s="2"/>
      <c r="L25" s="2"/>
      <c r="M25" s="2"/>
    </row>
    <row r="26" spans="1:13" x14ac:dyDescent="0.35">
      <c r="A26" s="2"/>
      <c r="E26" s="2"/>
      <c r="F26" s="19" t="s">
        <v>17</v>
      </c>
      <c r="G26" s="23"/>
      <c r="I26" s="2"/>
      <c r="J26" s="2"/>
      <c r="K26" s="2"/>
      <c r="L26" s="2"/>
      <c r="M26" s="2"/>
    </row>
    <row r="27" spans="1:13" x14ac:dyDescent="0.35">
      <c r="A27" s="2"/>
      <c r="E27" s="2"/>
      <c r="I27" s="2"/>
      <c r="J27" s="2"/>
      <c r="K27" s="2"/>
      <c r="L27" s="2"/>
      <c r="M27" s="2"/>
    </row>
    <row r="28" spans="1:13" x14ac:dyDescent="0.35">
      <c r="A28" s="2"/>
      <c r="E28" s="2"/>
      <c r="I28" s="2"/>
      <c r="J28" s="2"/>
      <c r="K28" s="2"/>
      <c r="L28" s="2"/>
      <c r="M28" s="2"/>
    </row>
    <row r="29" spans="1:13" ht="15" thickBot="1" x14ac:dyDescent="0.4">
      <c r="A29" s="2"/>
      <c r="E29" s="2"/>
      <c r="I29" s="2"/>
      <c r="J29" s="2"/>
      <c r="K29" s="2"/>
      <c r="L29" s="2"/>
      <c r="M29" s="2"/>
    </row>
    <row r="30" spans="1:13" x14ac:dyDescent="0.35">
      <c r="A30" s="2"/>
      <c r="D30" s="2"/>
      <c r="E30" s="12" t="s">
        <v>72</v>
      </c>
      <c r="F30" s="10"/>
      <c r="I30" s="2"/>
      <c r="J30" s="2"/>
      <c r="K30" s="2"/>
      <c r="L30" s="2"/>
      <c r="M30" s="2"/>
    </row>
    <row r="31" spans="1:13" ht="15" thickBot="1" x14ac:dyDescent="0.4">
      <c r="A31" s="2"/>
      <c r="D31" s="2"/>
      <c r="E31" s="13" t="s">
        <v>122</v>
      </c>
      <c r="F31" s="11"/>
      <c r="I31" s="2"/>
      <c r="J31" s="2"/>
      <c r="K31" s="2"/>
      <c r="L31" s="2"/>
      <c r="M31" s="2"/>
    </row>
    <row r="32" spans="1:13" x14ac:dyDescent="0.35">
      <c r="A32" s="2"/>
      <c r="B32" s="12" t="s">
        <v>72</v>
      </c>
      <c r="C32" s="10"/>
      <c r="D32" s="2"/>
      <c r="I32" s="2"/>
      <c r="J32" s="2"/>
      <c r="K32" s="2"/>
      <c r="L32" s="2"/>
      <c r="M32" s="2"/>
    </row>
    <row r="33" spans="1:13" ht="15" thickBot="1" x14ac:dyDescent="0.4">
      <c r="A33" s="2"/>
      <c r="B33" s="13" t="s">
        <v>73</v>
      </c>
      <c r="C33" s="11"/>
      <c r="D33" s="2"/>
      <c r="I33" s="2"/>
      <c r="J33" s="2"/>
      <c r="K33" s="2"/>
      <c r="L33" s="2"/>
      <c r="M33" s="2"/>
    </row>
    <row r="34" spans="1:13" x14ac:dyDescent="0.35">
      <c r="A34" s="2"/>
      <c r="D34" s="2"/>
      <c r="E34" s="2"/>
      <c r="I34" s="2"/>
      <c r="J34" s="2"/>
      <c r="K34" s="2"/>
      <c r="L34" s="2"/>
      <c r="M34" s="2"/>
    </row>
    <row r="35" spans="1:13" x14ac:dyDescent="0.35">
      <c r="A35" s="2"/>
      <c r="D35" s="2"/>
      <c r="E35" s="18" t="s">
        <v>16</v>
      </c>
      <c r="F35" t="s">
        <v>74</v>
      </c>
      <c r="I35" s="2"/>
      <c r="J35" s="2"/>
      <c r="K35" s="2"/>
      <c r="L35" s="2"/>
      <c r="M35" s="2"/>
    </row>
    <row r="36" spans="1:13" x14ac:dyDescent="0.35">
      <c r="A36" s="2"/>
      <c r="B36" s="15" t="s">
        <v>16</v>
      </c>
      <c r="C36" s="15" t="s">
        <v>74</v>
      </c>
      <c r="E36" s="19" t="s">
        <v>95</v>
      </c>
      <c r="F36" s="23">
        <v>2</v>
      </c>
      <c r="I36" s="2"/>
      <c r="J36" s="2"/>
      <c r="K36" s="2"/>
      <c r="L36" s="2"/>
      <c r="M36" s="2"/>
    </row>
    <row r="37" spans="1:13" x14ac:dyDescent="0.35">
      <c r="A37" s="2"/>
      <c r="B37" s="14" t="s">
        <v>19</v>
      </c>
      <c r="C37" s="27"/>
      <c r="E37" s="20" t="s">
        <v>101</v>
      </c>
      <c r="F37" s="23">
        <v>1</v>
      </c>
      <c r="I37" s="2"/>
      <c r="J37" s="2"/>
      <c r="K37" s="2"/>
      <c r="L37" s="2"/>
      <c r="M37" s="2"/>
    </row>
    <row r="38" spans="1:13" x14ac:dyDescent="0.35">
      <c r="A38" s="2"/>
      <c r="B38" s="17" t="s">
        <v>19</v>
      </c>
      <c r="C38" s="27"/>
      <c r="E38" s="20" t="s">
        <v>78</v>
      </c>
      <c r="F38" s="23">
        <v>1</v>
      </c>
      <c r="I38" s="2"/>
      <c r="J38" s="2"/>
      <c r="K38" s="2"/>
      <c r="L38" s="2"/>
      <c r="M38" s="2"/>
    </row>
    <row r="39" spans="1:13" x14ac:dyDescent="0.35">
      <c r="A39" s="2"/>
      <c r="B39" s="16" t="s">
        <v>17</v>
      </c>
      <c r="C39" s="26"/>
      <c r="E39" s="19" t="s">
        <v>82</v>
      </c>
      <c r="F39" s="23">
        <v>3</v>
      </c>
      <c r="I39" s="2"/>
      <c r="J39" s="2"/>
      <c r="K39" s="2"/>
      <c r="L39" s="2"/>
      <c r="M39" s="2"/>
    </row>
    <row r="40" spans="1:13" x14ac:dyDescent="0.35">
      <c r="A40" s="2"/>
      <c r="E40" s="20" t="s">
        <v>78</v>
      </c>
      <c r="F40" s="23">
        <v>3</v>
      </c>
      <c r="I40" s="2"/>
      <c r="J40" s="2"/>
      <c r="K40" s="2"/>
      <c r="L40" s="2"/>
      <c r="M40" s="2"/>
    </row>
    <row r="41" spans="1:13" x14ac:dyDescent="0.35">
      <c r="A41" s="2"/>
      <c r="E41" s="19" t="s">
        <v>19</v>
      </c>
      <c r="F41" s="23"/>
      <c r="I41" s="2"/>
      <c r="J41" s="2"/>
      <c r="K41" s="2"/>
      <c r="L41" s="2"/>
      <c r="M41" s="2"/>
    </row>
    <row r="42" spans="1:13" x14ac:dyDescent="0.35">
      <c r="A42" s="2"/>
      <c r="E42" s="20" t="s">
        <v>19</v>
      </c>
      <c r="F42" s="23"/>
      <c r="I42" s="2"/>
      <c r="J42" s="2"/>
      <c r="K42" s="2"/>
      <c r="L42" s="2"/>
      <c r="M42" s="2"/>
    </row>
    <row r="43" spans="1:13" x14ac:dyDescent="0.35">
      <c r="A43" s="2"/>
      <c r="E43" s="19" t="s">
        <v>17</v>
      </c>
      <c r="F43" s="23">
        <v>5</v>
      </c>
      <c r="I43" s="2"/>
      <c r="J43" s="2"/>
      <c r="K43" s="2"/>
      <c r="L43" s="2"/>
      <c r="M43" s="2"/>
    </row>
    <row r="44" spans="1:13" x14ac:dyDescent="0.35">
      <c r="A44" s="2"/>
      <c r="I44" s="2"/>
      <c r="J44" s="2"/>
      <c r="K44" s="2"/>
      <c r="L44" s="2"/>
      <c r="M44" s="2"/>
    </row>
    <row r="45" spans="1:13" x14ac:dyDescent="0.35">
      <c r="A45" s="2"/>
      <c r="I45" s="2"/>
      <c r="J45" s="2"/>
      <c r="K45" s="2"/>
      <c r="L45" s="2"/>
      <c r="M45" s="2"/>
    </row>
    <row r="46" spans="1:13" x14ac:dyDescent="0.35">
      <c r="A46" s="2"/>
      <c r="I46" s="2"/>
      <c r="J46" s="2"/>
      <c r="K46" s="2"/>
      <c r="L46" s="2"/>
      <c r="M46" s="2"/>
    </row>
    <row r="47" spans="1:13" x14ac:dyDescent="0.35">
      <c r="A47" s="2"/>
      <c r="I47" s="2"/>
      <c r="J47" s="2"/>
      <c r="K47" s="2"/>
      <c r="L47" s="2"/>
      <c r="M47" s="2"/>
    </row>
    <row r="48" spans="1:13" x14ac:dyDescent="0.35">
      <c r="A48" s="2"/>
      <c r="I48" s="2"/>
      <c r="J48" s="2"/>
      <c r="K48" s="2"/>
      <c r="L48" s="2"/>
      <c r="M48" s="2"/>
    </row>
    <row r="49" spans="1:13" x14ac:dyDescent="0.35">
      <c r="A49" s="2"/>
      <c r="I49" s="2"/>
      <c r="J49" s="2"/>
      <c r="K49" s="2"/>
      <c r="L49" s="2"/>
      <c r="M49" s="2"/>
    </row>
    <row r="50" spans="1:13" x14ac:dyDescent="0.35">
      <c r="A50" s="2"/>
      <c r="I50" s="2"/>
      <c r="J50" s="2"/>
      <c r="K50" s="2"/>
      <c r="L50" s="2"/>
      <c r="M50" s="2"/>
    </row>
    <row r="51" spans="1:13" x14ac:dyDescent="0.35">
      <c r="A51" s="2"/>
      <c r="I51" s="2"/>
      <c r="J51" s="2"/>
      <c r="K51" s="2"/>
      <c r="L51" s="2"/>
      <c r="M51" s="2"/>
    </row>
    <row r="52" spans="1:13" x14ac:dyDescent="0.35">
      <c r="A52" s="2"/>
      <c r="D52" s="2"/>
      <c r="H52" s="2"/>
      <c r="I52" s="2"/>
      <c r="J52" s="2"/>
      <c r="K52" s="2"/>
      <c r="L52" s="2"/>
      <c r="M52" s="2"/>
    </row>
    <row r="53" spans="1:13" x14ac:dyDescent="0.35">
      <c r="A53" s="2"/>
      <c r="D53" s="2"/>
      <c r="E53" s="2"/>
      <c r="F53" s="2"/>
      <c r="G53" s="2"/>
      <c r="H53" s="2"/>
      <c r="I53" s="2"/>
      <c r="J53" s="2"/>
      <c r="K53" s="2"/>
      <c r="L53" s="2"/>
      <c r="M53" s="2"/>
    </row>
    <row r="54" spans="1:13" x14ac:dyDescent="0.35">
      <c r="A54" s="2"/>
      <c r="D54" s="2"/>
      <c r="E54" s="2"/>
      <c r="F54" s="2"/>
      <c r="G54" s="2"/>
      <c r="H54" s="2"/>
      <c r="I54" s="2"/>
      <c r="J54" s="2"/>
      <c r="K54" s="2"/>
      <c r="L54" s="2"/>
      <c r="M54" s="2"/>
    </row>
    <row r="55" spans="1:13" x14ac:dyDescent="0.35">
      <c r="A55" s="2"/>
      <c r="D55" s="2"/>
      <c r="E55" s="2"/>
      <c r="F55" s="2"/>
      <c r="G55" s="2"/>
      <c r="H55" s="2"/>
      <c r="I55" s="2"/>
      <c r="J55" s="2"/>
      <c r="K55" s="2"/>
      <c r="L55" s="2"/>
      <c r="M55" s="2"/>
    </row>
    <row r="56" spans="1:13" x14ac:dyDescent="0.35">
      <c r="A56" s="2"/>
      <c r="D56" s="2"/>
      <c r="E56" s="2"/>
      <c r="F56" s="2"/>
      <c r="G56" s="2"/>
      <c r="H56" s="2"/>
      <c r="I56" s="2"/>
      <c r="J56" s="2"/>
      <c r="K56" s="2"/>
      <c r="L56" s="2"/>
      <c r="M56" s="2"/>
    </row>
    <row r="57" spans="1:13" x14ac:dyDescent="0.35">
      <c r="A57" s="2"/>
      <c r="D57" s="2"/>
      <c r="E57" s="2"/>
      <c r="F57" s="2"/>
      <c r="G57" s="2"/>
      <c r="H57" s="2"/>
      <c r="I57" s="2"/>
      <c r="J57" s="2"/>
      <c r="K57" s="2"/>
      <c r="L57" s="2"/>
      <c r="M57" s="2"/>
    </row>
    <row r="58" spans="1:13" x14ac:dyDescent="0.35">
      <c r="A58" s="2"/>
      <c r="D58" s="2"/>
      <c r="E58" s="2"/>
      <c r="F58" s="2"/>
      <c r="G58" s="2"/>
      <c r="H58" s="2"/>
      <c r="I58" s="2"/>
      <c r="J58" s="2"/>
      <c r="K58" s="2"/>
      <c r="L58" s="2"/>
      <c r="M58" s="2"/>
    </row>
    <row r="59" spans="1:13" x14ac:dyDescent="0.35">
      <c r="A59" s="2"/>
      <c r="D59" s="2"/>
      <c r="E59" s="2"/>
      <c r="F59" s="2"/>
      <c r="G59" s="2"/>
      <c r="H59" s="2"/>
      <c r="I59" s="2"/>
      <c r="J59" s="2"/>
      <c r="K59" s="2"/>
      <c r="L59" s="2"/>
      <c r="M59" s="2"/>
    </row>
    <row r="60" spans="1:13" x14ac:dyDescent="0.35">
      <c r="A60" s="2"/>
      <c r="D60" s="2"/>
      <c r="E60" s="2"/>
      <c r="F60" s="2"/>
      <c r="G60" s="2"/>
      <c r="H60" s="2"/>
      <c r="I60" s="2"/>
      <c r="J60" s="2"/>
      <c r="K60" s="2"/>
      <c r="L60" s="2"/>
      <c r="M60" s="2"/>
    </row>
    <row r="61" spans="1:13" x14ac:dyDescent="0.3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</row>
    <row r="62" spans="1:13" x14ac:dyDescent="0.3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</row>
    <row r="63" spans="1:13" x14ac:dyDescent="0.3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</row>
    <row r="64" spans="1:13" x14ac:dyDescent="0.3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</row>
    <row r="65" spans="1:13" x14ac:dyDescent="0.3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</row>
    <row r="66" spans="1:13" x14ac:dyDescent="0.3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</row>
    <row r="67" spans="1:13" x14ac:dyDescent="0.3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</row>
    <row r="68" spans="1:13" x14ac:dyDescent="0.3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</row>
    <row r="69" spans="1:13" x14ac:dyDescent="0.3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</row>
    <row r="70" spans="1:13" x14ac:dyDescent="0.3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</row>
    <row r="71" spans="1:13" x14ac:dyDescent="0.3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</row>
    <row r="72" spans="1:13" x14ac:dyDescent="0.3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</row>
    <row r="73" spans="1:13" x14ac:dyDescent="0.3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</row>
    <row r="74" spans="1:13" x14ac:dyDescent="0.3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</row>
    <row r="75" spans="1:13" x14ac:dyDescent="0.3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</row>
    <row r="76" spans="1:13" x14ac:dyDescent="0.3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</row>
    <row r="77" spans="1:13" x14ac:dyDescent="0.3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</row>
    <row r="78" spans="1:13" x14ac:dyDescent="0.3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</row>
    <row r="79" spans="1:13" x14ac:dyDescent="0.3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</row>
    <row r="80" spans="1:13" x14ac:dyDescent="0.3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</row>
    <row r="81" spans="1:13" x14ac:dyDescent="0.3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</row>
    <row r="82" spans="1:13" x14ac:dyDescent="0.3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</row>
    <row r="83" spans="1:13" x14ac:dyDescent="0.3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</row>
    <row r="84" spans="1:13" x14ac:dyDescent="0.3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</row>
    <row r="85" spans="1:13" x14ac:dyDescent="0.3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</row>
    <row r="86" spans="1:13" x14ac:dyDescent="0.3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</row>
    <row r="87" spans="1:13" x14ac:dyDescent="0.3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</row>
    <row r="88" spans="1:13" x14ac:dyDescent="0.3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</row>
    <row r="89" spans="1:13" x14ac:dyDescent="0.3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</row>
    <row r="90" spans="1:13" x14ac:dyDescent="0.3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</row>
    <row r="91" spans="1:13" x14ac:dyDescent="0.3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</row>
    <row r="92" spans="1:13" x14ac:dyDescent="0.3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</row>
    <row r="93" spans="1:13" x14ac:dyDescent="0.3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</row>
    <row r="94" spans="1:13" x14ac:dyDescent="0.3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</row>
    <row r="95" spans="1:13" x14ac:dyDescent="0.3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</row>
    <row r="96" spans="1:13" x14ac:dyDescent="0.3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</row>
    <row r="97" spans="1:13" x14ac:dyDescent="0.3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</row>
    <row r="98" spans="1:13" x14ac:dyDescent="0.3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</row>
    <row r="99" spans="1:13" x14ac:dyDescent="0.3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</row>
    <row r="100" spans="1:13" x14ac:dyDescent="0.3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</row>
    <row r="101" spans="1:13" x14ac:dyDescent="0.3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</row>
    <row r="102" spans="1:13" x14ac:dyDescent="0.3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</row>
    <row r="103" spans="1:13" x14ac:dyDescent="0.3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</row>
    <row r="104" spans="1:13" x14ac:dyDescent="0.3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</row>
    <row r="105" spans="1:13" x14ac:dyDescent="0.3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</row>
    <row r="106" spans="1:13" x14ac:dyDescent="0.3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</row>
    <row r="107" spans="1:13" x14ac:dyDescent="0.3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</row>
    <row r="108" spans="1:13" x14ac:dyDescent="0.3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</row>
    <row r="109" spans="1:13" x14ac:dyDescent="0.3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</row>
    <row r="110" spans="1:13" x14ac:dyDescent="0.3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</row>
    <row r="111" spans="1:13" x14ac:dyDescent="0.3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</row>
    <row r="112" spans="1:13" x14ac:dyDescent="0.3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</row>
    <row r="113" spans="1:13" x14ac:dyDescent="0.3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</row>
    <row r="114" spans="1:13" x14ac:dyDescent="0.3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</row>
    <row r="115" spans="1:13" x14ac:dyDescent="0.3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</row>
    <row r="116" spans="1:13" x14ac:dyDescent="0.3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</row>
    <row r="117" spans="1:13" x14ac:dyDescent="0.3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</row>
    <row r="118" spans="1:13" x14ac:dyDescent="0.3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</row>
    <row r="119" spans="1:13" x14ac:dyDescent="0.3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</row>
    <row r="120" spans="1:13" x14ac:dyDescent="0.3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</row>
    <row r="121" spans="1:13" x14ac:dyDescent="0.3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</row>
    <row r="122" spans="1:13" x14ac:dyDescent="0.3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</row>
    <row r="123" spans="1:13" x14ac:dyDescent="0.3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</row>
    <row r="124" spans="1:13" x14ac:dyDescent="0.3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</row>
    <row r="125" spans="1:13" x14ac:dyDescent="0.3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</row>
    <row r="126" spans="1:13" x14ac:dyDescent="0.3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</row>
    <row r="127" spans="1:13" x14ac:dyDescent="0.3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</row>
    <row r="128" spans="1:13" x14ac:dyDescent="0.3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</row>
    <row r="129" spans="1:13" x14ac:dyDescent="0.3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</row>
    <row r="130" spans="1:13" x14ac:dyDescent="0.3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</row>
    <row r="131" spans="1:13" x14ac:dyDescent="0.3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</row>
    <row r="132" spans="1:13" x14ac:dyDescent="0.3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</row>
    <row r="133" spans="1:13" x14ac:dyDescent="0.3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</row>
    <row r="134" spans="1:13" x14ac:dyDescent="0.35">
      <c r="A134" s="2"/>
      <c r="D134" s="2"/>
      <c r="E134" s="2"/>
      <c r="F134" s="2"/>
      <c r="G134" s="2"/>
      <c r="H134" s="2"/>
      <c r="I134" s="2"/>
      <c r="J134" s="2"/>
      <c r="K134" s="2"/>
      <c r="L134" s="2"/>
      <c r="M134" s="2"/>
    </row>
    <row r="135" spans="1:13" x14ac:dyDescent="0.35">
      <c r="A135" s="2"/>
      <c r="D135" s="2"/>
      <c r="E135" s="2"/>
      <c r="F135" s="2"/>
      <c r="G135" s="2"/>
      <c r="H135" s="2"/>
      <c r="I135" s="2"/>
      <c r="J135" s="2"/>
      <c r="K135" s="2"/>
      <c r="L135" s="2"/>
      <c r="M135" s="2"/>
    </row>
    <row r="136" spans="1:13" x14ac:dyDescent="0.35">
      <c r="A136" s="2"/>
      <c r="D136" s="2"/>
      <c r="E136" s="2"/>
      <c r="F136" s="2"/>
      <c r="G136" s="2"/>
      <c r="H136" s="2"/>
      <c r="I136" s="2"/>
      <c r="J136" s="2"/>
      <c r="K136" s="2"/>
      <c r="L136" s="2"/>
      <c r="M136" s="2"/>
    </row>
    <row r="137" spans="1:13" x14ac:dyDescent="0.35">
      <c r="A137" s="2"/>
      <c r="D137" s="2"/>
      <c r="E137" s="2"/>
      <c r="F137" s="2"/>
      <c r="G137" s="2"/>
      <c r="H137" s="2"/>
      <c r="I137" s="2"/>
      <c r="J137" s="2"/>
      <c r="K137" s="2"/>
      <c r="L137" s="2"/>
      <c r="M137" s="2"/>
    </row>
  </sheetData>
  <pageMargins left="0.7" right="0.7" top="0.75" bottom="0.75" header="0.3" footer="0.3"/>
  <drawing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A1F0CB-ABB1-41EB-B36B-10CA4EB20464}">
  <sheetPr codeName="Feuil6"/>
  <dimension ref="A1:U6"/>
  <sheetViews>
    <sheetView workbookViewId="0">
      <selection sqref="A1:XFD1048576"/>
    </sheetView>
  </sheetViews>
  <sheetFormatPr baseColWidth="10" defaultRowHeight="14.5" x14ac:dyDescent="0.35"/>
  <sheetData>
    <row r="1" spans="1:21" x14ac:dyDescent="0.35">
      <c r="A1" t="s">
        <v>37</v>
      </c>
      <c r="B1" t="s">
        <v>38</v>
      </c>
      <c r="C1" t="s">
        <v>39</v>
      </c>
      <c r="D1" t="s">
        <v>40</v>
      </c>
      <c r="E1" t="s">
        <v>41</v>
      </c>
      <c r="F1" t="s">
        <v>42</v>
      </c>
      <c r="G1" t="s">
        <v>43</v>
      </c>
      <c r="H1" t="s">
        <v>2</v>
      </c>
      <c r="I1" t="s">
        <v>45</v>
      </c>
      <c r="J1" t="s">
        <v>46</v>
      </c>
      <c r="K1" t="s">
        <v>47</v>
      </c>
      <c r="L1" t="s">
        <v>48</v>
      </c>
      <c r="M1" t="s">
        <v>49</v>
      </c>
      <c r="N1" t="s">
        <v>50</v>
      </c>
      <c r="O1" t="s">
        <v>9</v>
      </c>
      <c r="P1" t="s">
        <v>57</v>
      </c>
      <c r="Q1" t="s">
        <v>58</v>
      </c>
      <c r="R1" t="s">
        <v>102</v>
      </c>
      <c r="S1" t="s">
        <v>103</v>
      </c>
      <c r="T1" t="s">
        <v>62</v>
      </c>
      <c r="U1" t="s">
        <v>63</v>
      </c>
    </row>
    <row r="2" spans="1:21" x14ac:dyDescent="0.35">
      <c r="A2" t="s">
        <v>104</v>
      </c>
      <c r="B2" s="1">
        <v>43538.674305555556</v>
      </c>
      <c r="C2">
        <v>14</v>
      </c>
      <c r="D2">
        <v>3</v>
      </c>
      <c r="E2">
        <v>2019</v>
      </c>
      <c r="F2">
        <v>16</v>
      </c>
      <c r="G2">
        <v>11</v>
      </c>
      <c r="H2" t="s">
        <v>101</v>
      </c>
      <c r="I2" t="s">
        <v>95</v>
      </c>
      <c r="J2" t="s">
        <v>105</v>
      </c>
      <c r="K2" t="s">
        <v>106</v>
      </c>
      <c r="M2" t="s">
        <v>100</v>
      </c>
      <c r="N2" t="s">
        <v>83</v>
      </c>
      <c r="O2" t="s">
        <v>107</v>
      </c>
      <c r="P2" t="s">
        <v>108</v>
      </c>
      <c r="Q2" t="s">
        <v>109</v>
      </c>
      <c r="R2" t="s">
        <v>98</v>
      </c>
      <c r="S2" s="1">
        <v>43538.674305555556</v>
      </c>
    </row>
    <row r="3" spans="1:21" x14ac:dyDescent="0.35">
      <c r="A3" t="s">
        <v>110</v>
      </c>
      <c r="B3" s="1">
        <v>43538.507638888892</v>
      </c>
      <c r="C3">
        <v>14</v>
      </c>
      <c r="D3">
        <v>3</v>
      </c>
      <c r="E3">
        <v>2019</v>
      </c>
      <c r="F3">
        <v>12</v>
      </c>
      <c r="G3">
        <v>11</v>
      </c>
      <c r="H3" t="s">
        <v>78</v>
      </c>
      <c r="I3" t="s">
        <v>95</v>
      </c>
      <c r="J3" t="s">
        <v>111</v>
      </c>
      <c r="K3" t="s">
        <v>112</v>
      </c>
      <c r="M3" t="s">
        <v>100</v>
      </c>
      <c r="N3" t="s">
        <v>83</v>
      </c>
      <c r="O3" t="s">
        <v>107</v>
      </c>
      <c r="P3" t="s">
        <v>79</v>
      </c>
      <c r="Q3">
        <v>2.5003831214291901E+17</v>
      </c>
      <c r="R3" t="s">
        <v>98</v>
      </c>
      <c r="S3" s="1">
        <v>43538.507638888892</v>
      </c>
    </row>
    <row r="4" spans="1:21" x14ac:dyDescent="0.35">
      <c r="A4" t="s">
        <v>113</v>
      </c>
      <c r="B4" s="1">
        <v>43538.507638888892</v>
      </c>
      <c r="C4">
        <v>14</v>
      </c>
      <c r="D4">
        <v>3</v>
      </c>
      <c r="E4">
        <v>2019</v>
      </c>
      <c r="F4">
        <v>12</v>
      </c>
      <c r="G4">
        <v>11</v>
      </c>
      <c r="H4" t="s">
        <v>78</v>
      </c>
      <c r="I4" t="s">
        <v>82</v>
      </c>
      <c r="J4" t="s">
        <v>99</v>
      </c>
      <c r="K4" t="s">
        <v>114</v>
      </c>
      <c r="M4" t="s">
        <v>100</v>
      </c>
      <c r="N4" t="s">
        <v>83</v>
      </c>
      <c r="O4" t="s">
        <v>107</v>
      </c>
      <c r="P4" t="s">
        <v>79</v>
      </c>
      <c r="Q4">
        <v>2.5003831214291901E+17</v>
      </c>
      <c r="R4" t="s">
        <v>98</v>
      </c>
      <c r="S4" s="1">
        <v>43538.507638888892</v>
      </c>
    </row>
    <row r="5" spans="1:21" x14ac:dyDescent="0.35">
      <c r="A5" t="s">
        <v>115</v>
      </c>
      <c r="B5" s="1">
        <v>43538.450694444444</v>
      </c>
      <c r="C5">
        <v>14</v>
      </c>
      <c r="D5">
        <v>3</v>
      </c>
      <c r="E5">
        <v>2019</v>
      </c>
      <c r="F5">
        <v>10</v>
      </c>
      <c r="G5">
        <v>49</v>
      </c>
      <c r="H5" t="s">
        <v>78</v>
      </c>
      <c r="I5" t="s">
        <v>82</v>
      </c>
      <c r="J5" t="s">
        <v>116</v>
      </c>
      <c r="K5" t="s">
        <v>117</v>
      </c>
      <c r="L5" t="s">
        <v>96</v>
      </c>
      <c r="M5" t="s">
        <v>97</v>
      </c>
      <c r="N5" t="s">
        <v>83</v>
      </c>
      <c r="O5" t="s">
        <v>107</v>
      </c>
      <c r="P5" t="s">
        <v>108</v>
      </c>
      <c r="Q5" t="s">
        <v>118</v>
      </c>
      <c r="R5" t="s">
        <v>98</v>
      </c>
      <c r="S5" s="1">
        <v>43538.450694444444</v>
      </c>
    </row>
    <row r="6" spans="1:21" x14ac:dyDescent="0.35">
      <c r="A6" t="s">
        <v>119</v>
      </c>
      <c r="B6" s="1">
        <v>43538.450694444444</v>
      </c>
      <c r="C6">
        <v>14</v>
      </c>
      <c r="D6">
        <v>3</v>
      </c>
      <c r="E6">
        <v>2019</v>
      </c>
      <c r="F6">
        <v>10</v>
      </c>
      <c r="G6">
        <v>49</v>
      </c>
      <c r="H6" t="s">
        <v>78</v>
      </c>
      <c r="I6" t="s">
        <v>82</v>
      </c>
      <c r="J6" t="s">
        <v>120</v>
      </c>
      <c r="K6" t="s">
        <v>121</v>
      </c>
      <c r="L6" t="s">
        <v>96</v>
      </c>
      <c r="M6" t="s">
        <v>97</v>
      </c>
      <c r="N6" t="s">
        <v>83</v>
      </c>
      <c r="O6" t="s">
        <v>107</v>
      </c>
      <c r="P6" t="s">
        <v>108</v>
      </c>
      <c r="Q6" t="s">
        <v>118</v>
      </c>
      <c r="R6" t="s">
        <v>98</v>
      </c>
      <c r="S6" s="1">
        <v>43538.450694444444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D85FF3-2903-4A74-9354-D9EC3CF76748}">
  <sheetPr codeName="Feuil2"/>
  <dimension ref="A1:Y30"/>
  <sheetViews>
    <sheetView workbookViewId="0">
      <selection sqref="A1:XFD1048576"/>
    </sheetView>
  </sheetViews>
  <sheetFormatPr baseColWidth="10" defaultRowHeight="14.5" x14ac:dyDescent="0.35"/>
  <sheetData>
    <row r="1" spans="1:25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77</v>
      </c>
      <c r="P1" t="s">
        <v>126</v>
      </c>
      <c r="Q1" t="s">
        <v>127</v>
      </c>
      <c r="R1" t="s">
        <v>128</v>
      </c>
      <c r="S1" t="s">
        <v>129</v>
      </c>
      <c r="T1" t="s">
        <v>130</v>
      </c>
      <c r="U1" t="s">
        <v>131</v>
      </c>
      <c r="V1" t="s">
        <v>132</v>
      </c>
      <c r="W1" t="s">
        <v>133</v>
      </c>
    </row>
    <row r="11" spans="1:25" x14ac:dyDescent="0.35">
      <c r="S11" t="s">
        <v>81</v>
      </c>
      <c r="T11" t="s">
        <v>135</v>
      </c>
      <c r="U11" s="21">
        <v>3.9467592592592592E-3</v>
      </c>
      <c r="V11" s="21">
        <v>5.7870370370370378E-4</v>
      </c>
      <c r="W11" s="21">
        <v>3.2060185185185191E-3</v>
      </c>
      <c r="X11" s="21">
        <v>5.2083333333333333E-4</v>
      </c>
      <c r="Y11" s="21">
        <v>2.7777777777777778E-4</v>
      </c>
    </row>
    <row r="30" spans="19:19" x14ac:dyDescent="0.35">
      <c r="S30" s="21">
        <v>6.5972222222222213E-4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86A080-9D41-467D-8AC6-FC85F1131ADD}">
  <sheetPr codeName="Feuil3"/>
  <dimension ref="A1:T204"/>
  <sheetViews>
    <sheetView tabSelected="1" workbookViewId="0">
      <selection sqref="A1:XFD1048576"/>
    </sheetView>
  </sheetViews>
  <sheetFormatPr baseColWidth="10" defaultRowHeight="14.5" x14ac:dyDescent="0.35"/>
  <sheetData>
    <row r="1" spans="1:20" x14ac:dyDescent="0.35">
      <c r="A1" t="s">
        <v>20</v>
      </c>
      <c r="B1" t="s">
        <v>21</v>
      </c>
      <c r="C1" t="s">
        <v>22</v>
      </c>
      <c r="D1" t="s">
        <v>2</v>
      </c>
      <c r="E1" t="s">
        <v>5</v>
      </c>
      <c r="F1" t="s">
        <v>6</v>
      </c>
      <c r="G1" t="s">
        <v>7</v>
      </c>
      <c r="H1" t="s">
        <v>23</v>
      </c>
      <c r="I1" t="s">
        <v>24</v>
      </c>
      <c r="J1" t="s">
        <v>25</v>
      </c>
      <c r="K1" t="s">
        <v>26</v>
      </c>
      <c r="L1" t="s">
        <v>27</v>
      </c>
      <c r="M1" t="s">
        <v>28</v>
      </c>
      <c r="N1" t="s">
        <v>29</v>
      </c>
      <c r="O1" t="s">
        <v>30</v>
      </c>
      <c r="P1" t="s">
        <v>31</v>
      </c>
      <c r="Q1" t="s">
        <v>32</v>
      </c>
      <c r="R1" t="s">
        <v>33</v>
      </c>
      <c r="S1" t="s">
        <v>34</v>
      </c>
      <c r="T1" t="s">
        <v>35</v>
      </c>
    </row>
    <row r="17" spans="19:20" x14ac:dyDescent="0.35">
      <c r="S17" s="1">
        <v>43553.409710648149</v>
      </c>
      <c r="T17" t="s">
        <v>137</v>
      </c>
    </row>
    <row r="18" spans="19:20" x14ac:dyDescent="0.35">
      <c r="S18" s="1">
        <v>43553.409710648149</v>
      </c>
      <c r="T18" t="s">
        <v>137</v>
      </c>
    </row>
    <row r="19" spans="19:20" x14ac:dyDescent="0.35">
      <c r="S19" s="1">
        <v>43553.409710648149</v>
      </c>
      <c r="T19" t="s">
        <v>137</v>
      </c>
    </row>
    <row r="20" spans="19:20" x14ac:dyDescent="0.35">
      <c r="S20" s="1">
        <v>43553.409710648149</v>
      </c>
      <c r="T20" t="s">
        <v>137</v>
      </c>
    </row>
    <row r="21" spans="19:20" x14ac:dyDescent="0.35">
      <c r="S21" s="1">
        <v>43554.596724537034</v>
      </c>
      <c r="T21" t="s">
        <v>134</v>
      </c>
    </row>
    <row r="22" spans="19:20" x14ac:dyDescent="0.35">
      <c r="S22" s="1">
        <v>43554.596724537034</v>
      </c>
      <c r="T22" t="s">
        <v>134</v>
      </c>
    </row>
    <row r="23" spans="19:20" x14ac:dyDescent="0.35">
      <c r="S23" s="1">
        <v>43554.596724537034</v>
      </c>
      <c r="T23" t="s">
        <v>134</v>
      </c>
    </row>
    <row r="24" spans="19:20" x14ac:dyDescent="0.35">
      <c r="S24" s="1">
        <v>43554.596724537034</v>
      </c>
      <c r="T24" t="s">
        <v>134</v>
      </c>
    </row>
    <row r="25" spans="19:20" x14ac:dyDescent="0.35">
      <c r="S25" s="1">
        <v>43554.596724537034</v>
      </c>
      <c r="T25" t="s">
        <v>134</v>
      </c>
    </row>
    <row r="26" spans="19:20" x14ac:dyDescent="0.35">
      <c r="S26" s="1">
        <v>43554.596724537034</v>
      </c>
      <c r="T26" t="s">
        <v>134</v>
      </c>
    </row>
    <row r="27" spans="19:20" x14ac:dyDescent="0.35">
      <c r="S27" s="1">
        <v>43554.596724537034</v>
      </c>
      <c r="T27" t="s">
        <v>134</v>
      </c>
    </row>
    <row r="28" spans="19:20" x14ac:dyDescent="0.35">
      <c r="S28" s="1">
        <v>43554.596724537034</v>
      </c>
      <c r="T28" t="s">
        <v>134</v>
      </c>
    </row>
    <row r="29" spans="19:20" x14ac:dyDescent="0.35">
      <c r="S29" s="1">
        <v>43554.596724537034</v>
      </c>
      <c r="T29" t="s">
        <v>134</v>
      </c>
    </row>
    <row r="30" spans="19:20" x14ac:dyDescent="0.35">
      <c r="S30" s="1">
        <v>43554.596724537034</v>
      </c>
      <c r="T30" t="s">
        <v>134</v>
      </c>
    </row>
    <row r="31" spans="19:20" x14ac:dyDescent="0.35">
      <c r="S31" s="1">
        <v>43554.596724537034</v>
      </c>
      <c r="T31" t="s">
        <v>134</v>
      </c>
    </row>
    <row r="32" spans="19:20" x14ac:dyDescent="0.35">
      <c r="S32" s="1">
        <v>43554.596724537034</v>
      </c>
      <c r="T32" t="s">
        <v>134</v>
      </c>
    </row>
    <row r="33" spans="19:20" x14ac:dyDescent="0.35">
      <c r="S33" s="1">
        <v>43554.596724537034</v>
      </c>
      <c r="T33" t="s">
        <v>134</v>
      </c>
    </row>
    <row r="34" spans="19:20" x14ac:dyDescent="0.35">
      <c r="S34" s="1">
        <v>43554.596724537034</v>
      </c>
      <c r="T34" t="s">
        <v>134</v>
      </c>
    </row>
    <row r="35" spans="19:20" x14ac:dyDescent="0.35">
      <c r="S35" s="1">
        <v>43554.596724537034</v>
      </c>
      <c r="T35" t="s">
        <v>134</v>
      </c>
    </row>
    <row r="37" spans="19:20" x14ac:dyDescent="0.35">
      <c r="S37" s="1">
        <v>43554.410451388889</v>
      </c>
      <c r="T37" t="s">
        <v>134</v>
      </c>
    </row>
    <row r="38" spans="19:20" x14ac:dyDescent="0.35">
      <c r="S38" s="1">
        <v>43554.410451388889</v>
      </c>
      <c r="T38" t="s">
        <v>134</v>
      </c>
    </row>
    <row r="39" spans="19:20" x14ac:dyDescent="0.35">
      <c r="S39" s="1">
        <v>43554.446712962963</v>
      </c>
      <c r="T39" t="s">
        <v>134</v>
      </c>
    </row>
    <row r="40" spans="19:20" x14ac:dyDescent="0.35">
      <c r="S40" s="1">
        <v>43554.446712962963</v>
      </c>
      <c r="T40" t="s">
        <v>134</v>
      </c>
    </row>
    <row r="41" spans="19:20" x14ac:dyDescent="0.35">
      <c r="S41" s="1">
        <v>43554.446712962963</v>
      </c>
      <c r="T41" t="s">
        <v>134</v>
      </c>
    </row>
    <row r="49" spans="19:20" x14ac:dyDescent="0.35">
      <c r="S49" s="1">
        <v>43554.478680555556</v>
      </c>
      <c r="T49" t="s">
        <v>134</v>
      </c>
    </row>
    <row r="50" spans="19:20" x14ac:dyDescent="0.35">
      <c r="S50" s="1">
        <v>43554.478680555556</v>
      </c>
      <c r="T50" t="s">
        <v>134</v>
      </c>
    </row>
    <row r="51" spans="19:20" x14ac:dyDescent="0.35">
      <c r="S51" s="1">
        <v>43554.478680555556</v>
      </c>
      <c r="T51" t="s">
        <v>134</v>
      </c>
    </row>
    <row r="52" spans="19:20" x14ac:dyDescent="0.35">
      <c r="S52" s="1">
        <v>43554.478680555556</v>
      </c>
      <c r="T52" t="s">
        <v>134</v>
      </c>
    </row>
    <row r="53" spans="19:20" x14ac:dyDescent="0.35">
      <c r="S53" s="1">
        <v>43554.478680555556</v>
      </c>
      <c r="T53" t="s">
        <v>134</v>
      </c>
    </row>
    <row r="54" spans="19:20" x14ac:dyDescent="0.35">
      <c r="S54" s="1">
        <v>43554.478680555556</v>
      </c>
      <c r="T54" t="s">
        <v>134</v>
      </c>
    </row>
    <row r="55" spans="19:20" x14ac:dyDescent="0.35">
      <c r="S55" s="1">
        <v>43554.478680555556</v>
      </c>
      <c r="T55" t="s">
        <v>134</v>
      </c>
    </row>
    <row r="56" spans="19:20" x14ac:dyDescent="0.35">
      <c r="S56" s="1">
        <v>43554.478680555556</v>
      </c>
      <c r="T56" t="s">
        <v>134</v>
      </c>
    </row>
    <row r="57" spans="19:20" x14ac:dyDescent="0.35">
      <c r="S57" s="1">
        <v>43554.478680555556</v>
      </c>
      <c r="T57" t="s">
        <v>134</v>
      </c>
    </row>
    <row r="113" spans="19:20" x14ac:dyDescent="0.35">
      <c r="S113" s="1">
        <v>43556.507002314815</v>
      </c>
      <c r="T113" t="s">
        <v>134</v>
      </c>
    </row>
    <row r="114" spans="19:20" x14ac:dyDescent="0.35">
      <c r="S114" s="1">
        <v>43556.519432870373</v>
      </c>
      <c r="T114" t="s">
        <v>136</v>
      </c>
    </row>
    <row r="115" spans="19:20" x14ac:dyDescent="0.35">
      <c r="S115" s="1">
        <v>43556.603275462963</v>
      </c>
      <c r="T115" t="s">
        <v>136</v>
      </c>
    </row>
    <row r="116" spans="19:20" x14ac:dyDescent="0.35">
      <c r="S116" s="1">
        <v>43556.603275462963</v>
      </c>
      <c r="T116" t="s">
        <v>136</v>
      </c>
    </row>
    <row r="117" spans="19:20" x14ac:dyDescent="0.35">
      <c r="S117" s="1">
        <v>43556.603275462963</v>
      </c>
      <c r="T117" t="s">
        <v>136</v>
      </c>
    </row>
    <row r="118" spans="19:20" x14ac:dyDescent="0.35">
      <c r="S118" s="1">
        <v>43556.603275462963</v>
      </c>
      <c r="T118" t="s">
        <v>136</v>
      </c>
    </row>
    <row r="119" spans="19:20" x14ac:dyDescent="0.35">
      <c r="S119" s="1">
        <v>43556.603275462963</v>
      </c>
      <c r="T119" t="s">
        <v>136</v>
      </c>
    </row>
    <row r="120" spans="19:20" x14ac:dyDescent="0.35">
      <c r="S120" s="1">
        <v>43556.603275462963</v>
      </c>
      <c r="T120" t="s">
        <v>136</v>
      </c>
    </row>
    <row r="121" spans="19:20" x14ac:dyDescent="0.35">
      <c r="S121" s="1">
        <v>43556.588576388887</v>
      </c>
      <c r="T121" t="s">
        <v>136</v>
      </c>
    </row>
    <row r="122" spans="19:20" x14ac:dyDescent="0.35">
      <c r="S122" s="1">
        <v>43556.588576388887</v>
      </c>
      <c r="T122" t="s">
        <v>136</v>
      </c>
    </row>
    <row r="123" spans="19:20" x14ac:dyDescent="0.35">
      <c r="S123" s="1">
        <v>43556.588576388887</v>
      </c>
      <c r="T123" t="s">
        <v>136</v>
      </c>
    </row>
    <row r="131" spans="19:20" x14ac:dyDescent="0.35">
      <c r="S131" s="1">
        <v>43556.613391203704</v>
      </c>
      <c r="T131" t="s">
        <v>134</v>
      </c>
    </row>
    <row r="132" spans="19:20" x14ac:dyDescent="0.35">
      <c r="S132" s="1">
        <v>43556.613391203704</v>
      </c>
      <c r="T132" t="s">
        <v>134</v>
      </c>
    </row>
    <row r="134" spans="19:20" x14ac:dyDescent="0.35">
      <c r="S134" s="1">
        <v>43556.642835648148</v>
      </c>
      <c r="T134" t="s">
        <v>134</v>
      </c>
    </row>
    <row r="135" spans="19:20" x14ac:dyDescent="0.35">
      <c r="S135" s="1">
        <v>43556.642835648148</v>
      </c>
      <c r="T135" t="s">
        <v>134</v>
      </c>
    </row>
    <row r="136" spans="19:20" x14ac:dyDescent="0.35">
      <c r="S136" s="1">
        <v>43556.642835648148</v>
      </c>
      <c r="T136" t="s">
        <v>134</v>
      </c>
    </row>
    <row r="137" spans="19:20" x14ac:dyDescent="0.35">
      <c r="S137" s="1">
        <v>43556.642835648148</v>
      </c>
      <c r="T137" t="s">
        <v>134</v>
      </c>
    </row>
    <row r="138" spans="19:20" x14ac:dyDescent="0.35">
      <c r="S138" s="1">
        <v>43556.642835648148</v>
      </c>
      <c r="T138" t="s">
        <v>134</v>
      </c>
    </row>
    <row r="139" spans="19:20" x14ac:dyDescent="0.35">
      <c r="S139" s="1">
        <v>43556.642835648148</v>
      </c>
      <c r="T139" t="s">
        <v>134</v>
      </c>
    </row>
    <row r="140" spans="19:20" x14ac:dyDescent="0.35">
      <c r="S140" s="1">
        <v>43556.658506944441</v>
      </c>
      <c r="T140" t="s">
        <v>134</v>
      </c>
    </row>
    <row r="141" spans="19:20" x14ac:dyDescent="0.35">
      <c r="S141" s="1">
        <v>43556.658506944441</v>
      </c>
      <c r="T141" t="s">
        <v>134</v>
      </c>
    </row>
    <row r="142" spans="19:20" x14ac:dyDescent="0.35">
      <c r="S142" s="1">
        <v>43556.662187499998</v>
      </c>
      <c r="T142" t="s">
        <v>134</v>
      </c>
    </row>
    <row r="143" spans="19:20" x14ac:dyDescent="0.35">
      <c r="S143" s="1">
        <v>43556.662187499998</v>
      </c>
      <c r="T143" t="s">
        <v>134</v>
      </c>
    </row>
    <row r="144" spans="19:20" x14ac:dyDescent="0.35">
      <c r="S144" s="1">
        <v>43556.682013888887</v>
      </c>
      <c r="T144" t="s">
        <v>134</v>
      </c>
    </row>
    <row r="145" spans="19:20" x14ac:dyDescent="0.35">
      <c r="S145" s="1">
        <v>43556.682013888887</v>
      </c>
      <c r="T145" t="s">
        <v>134</v>
      </c>
    </row>
    <row r="146" spans="19:20" x14ac:dyDescent="0.35">
      <c r="S146" s="1">
        <v>43556.670613425929</v>
      </c>
      <c r="T146" t="s">
        <v>134</v>
      </c>
    </row>
    <row r="147" spans="19:20" x14ac:dyDescent="0.35">
      <c r="S147" s="1">
        <v>43556.670613425929</v>
      </c>
      <c r="T147" t="s">
        <v>134</v>
      </c>
    </row>
    <row r="148" spans="19:20" x14ac:dyDescent="0.35">
      <c r="S148" s="1">
        <v>43556.670613425929</v>
      </c>
      <c r="T148" t="s">
        <v>134</v>
      </c>
    </row>
    <row r="149" spans="19:20" x14ac:dyDescent="0.35">
      <c r="S149" s="1">
        <v>43556.670613425929</v>
      </c>
      <c r="T149" t="s">
        <v>134</v>
      </c>
    </row>
    <row r="150" spans="19:20" x14ac:dyDescent="0.35">
      <c r="S150" s="1">
        <v>43556.670613425929</v>
      </c>
      <c r="T150" t="s">
        <v>134</v>
      </c>
    </row>
    <row r="198" spans="19:20" x14ac:dyDescent="0.35">
      <c r="S198" s="1">
        <v>43556.70616898148</v>
      </c>
      <c r="T198" t="s">
        <v>134</v>
      </c>
    </row>
    <row r="199" spans="19:20" x14ac:dyDescent="0.35">
      <c r="S199" s="1">
        <v>43556.70616898148</v>
      </c>
      <c r="T199" t="s">
        <v>134</v>
      </c>
    </row>
    <row r="200" spans="19:20" x14ac:dyDescent="0.35">
      <c r="S200" s="1">
        <v>43556.70616898148</v>
      </c>
      <c r="T200" t="s">
        <v>134</v>
      </c>
    </row>
    <row r="201" spans="19:20" x14ac:dyDescent="0.35">
      <c r="S201" s="1">
        <v>43556.70616898148</v>
      </c>
      <c r="T201" t="s">
        <v>134</v>
      </c>
    </row>
    <row r="202" spans="19:20" x14ac:dyDescent="0.35">
      <c r="S202" s="1">
        <v>43556.70616898148</v>
      </c>
      <c r="T202" t="s">
        <v>134</v>
      </c>
    </row>
    <row r="203" spans="19:20" x14ac:dyDescent="0.35">
      <c r="S203" s="1">
        <v>43556.70616898148</v>
      </c>
      <c r="T203" t="s">
        <v>134</v>
      </c>
    </row>
    <row r="204" spans="19:20" x14ac:dyDescent="0.35">
      <c r="S204" s="1">
        <v>43556.746307870373</v>
      </c>
      <c r="T204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4AAE92-66CC-4C6E-A920-30FE66B728A8}">
  <sheetPr codeName="Feuil4"/>
  <dimension ref="A1:AC20"/>
  <sheetViews>
    <sheetView workbookViewId="0">
      <selection activeCell="G22" sqref="G22"/>
    </sheetView>
  </sheetViews>
  <sheetFormatPr baseColWidth="10" defaultRowHeight="14.5" x14ac:dyDescent="0.35"/>
  <sheetData>
    <row r="1" spans="1:29" x14ac:dyDescent="0.35">
      <c r="A1" t="s">
        <v>37</v>
      </c>
      <c r="B1" t="s">
        <v>38</v>
      </c>
      <c r="C1" t="s">
        <v>39</v>
      </c>
      <c r="D1" t="s">
        <v>40</v>
      </c>
      <c r="E1" t="s">
        <v>41</v>
      </c>
      <c r="F1" t="s">
        <v>42</v>
      </c>
      <c r="G1" t="s">
        <v>43</v>
      </c>
      <c r="H1" t="s">
        <v>44</v>
      </c>
      <c r="I1" t="s">
        <v>2</v>
      </c>
      <c r="J1" t="s">
        <v>45</v>
      </c>
      <c r="K1" t="s">
        <v>46</v>
      </c>
      <c r="L1" t="s">
        <v>47</v>
      </c>
      <c r="M1" t="s">
        <v>48</v>
      </c>
      <c r="N1" t="s">
        <v>49</v>
      </c>
      <c r="O1" t="s">
        <v>50</v>
      </c>
      <c r="P1" t="s">
        <v>51</v>
      </c>
      <c r="Q1" t="s">
        <v>52</v>
      </c>
      <c r="R1" t="s">
        <v>53</v>
      </c>
      <c r="S1" t="s">
        <v>9</v>
      </c>
      <c r="T1" t="s">
        <v>54</v>
      </c>
      <c r="U1" t="s">
        <v>55</v>
      </c>
      <c r="V1" t="s">
        <v>56</v>
      </c>
      <c r="W1" t="s">
        <v>57</v>
      </c>
      <c r="X1" t="s">
        <v>58</v>
      </c>
      <c r="Y1" t="s">
        <v>59</v>
      </c>
      <c r="Z1" t="s">
        <v>60</v>
      </c>
      <c r="AA1" t="s">
        <v>61</v>
      </c>
      <c r="AB1" t="s">
        <v>62</v>
      </c>
      <c r="AC1" t="s">
        <v>63</v>
      </c>
    </row>
    <row r="2" spans="1:29" x14ac:dyDescent="0.35">
      <c r="S2" t="s">
        <v>107</v>
      </c>
      <c r="T2" t="s">
        <v>65</v>
      </c>
      <c r="U2" t="s">
        <v>65</v>
      </c>
      <c r="V2" t="s">
        <v>65</v>
      </c>
      <c r="AA2" t="s">
        <v>138</v>
      </c>
      <c r="AC2" t="s">
        <v>66</v>
      </c>
    </row>
    <row r="3" spans="1:29" x14ac:dyDescent="0.35">
      <c r="S3" t="s">
        <v>107</v>
      </c>
      <c r="T3" t="s">
        <v>65</v>
      </c>
      <c r="U3" t="s">
        <v>65</v>
      </c>
      <c r="V3" t="s">
        <v>65</v>
      </c>
      <c r="AA3" t="s">
        <v>138</v>
      </c>
      <c r="AC3" t="s">
        <v>66</v>
      </c>
    </row>
    <row r="4" spans="1:29" x14ac:dyDescent="0.35">
      <c r="S4" t="s">
        <v>64</v>
      </c>
      <c r="T4" t="s">
        <v>65</v>
      </c>
      <c r="U4" t="s">
        <v>65</v>
      </c>
      <c r="V4" t="s">
        <v>65</v>
      </c>
      <c r="AA4" t="s">
        <v>138</v>
      </c>
      <c r="AC4" t="s">
        <v>66</v>
      </c>
    </row>
    <row r="5" spans="1:29" x14ac:dyDescent="0.35">
      <c r="S5" t="s">
        <v>94</v>
      </c>
      <c r="V5" t="s">
        <v>65</v>
      </c>
      <c r="AA5" t="s">
        <v>138</v>
      </c>
      <c r="AC5" t="s">
        <v>66</v>
      </c>
    </row>
    <row r="6" spans="1:29" x14ac:dyDescent="0.35">
      <c r="S6" t="s">
        <v>67</v>
      </c>
      <c r="T6" t="s">
        <v>123</v>
      </c>
      <c r="U6" t="s">
        <v>65</v>
      </c>
      <c r="V6" t="s">
        <v>65</v>
      </c>
      <c r="W6" t="s">
        <v>69</v>
      </c>
      <c r="X6" t="s">
        <v>139</v>
      </c>
      <c r="Y6" t="s">
        <v>124</v>
      </c>
      <c r="Z6" s="1">
        <v>43556.615972222222</v>
      </c>
      <c r="AA6" t="s">
        <v>68</v>
      </c>
      <c r="AC6" t="s">
        <v>70</v>
      </c>
    </row>
    <row r="7" spans="1:29" x14ac:dyDescent="0.35">
      <c r="S7" t="s">
        <v>67</v>
      </c>
      <c r="T7" t="s">
        <v>140</v>
      </c>
      <c r="U7" t="s">
        <v>141</v>
      </c>
      <c r="V7" t="s">
        <v>65</v>
      </c>
      <c r="W7" t="s">
        <v>69</v>
      </c>
      <c r="X7" t="s">
        <v>139</v>
      </c>
      <c r="Y7" t="s">
        <v>124</v>
      </c>
      <c r="Z7" s="1">
        <v>43556.615972222222</v>
      </c>
      <c r="AA7" t="s">
        <v>68</v>
      </c>
      <c r="AC7" t="s">
        <v>70</v>
      </c>
    </row>
    <row r="8" spans="1:29" x14ac:dyDescent="0.35">
      <c r="S8" t="s">
        <v>67</v>
      </c>
      <c r="T8" t="s">
        <v>123</v>
      </c>
      <c r="U8" t="s">
        <v>65</v>
      </c>
      <c r="V8" t="s">
        <v>65</v>
      </c>
      <c r="W8" t="s">
        <v>69</v>
      </c>
      <c r="X8" t="s">
        <v>139</v>
      </c>
      <c r="Y8" t="s">
        <v>124</v>
      </c>
      <c r="Z8" s="1">
        <v>43556.615972222222</v>
      </c>
      <c r="AA8" t="s">
        <v>68</v>
      </c>
      <c r="AC8" t="s">
        <v>70</v>
      </c>
    </row>
    <row r="9" spans="1:29" x14ac:dyDescent="0.35">
      <c r="S9" t="s">
        <v>67</v>
      </c>
      <c r="T9" t="s">
        <v>142</v>
      </c>
      <c r="U9" t="s">
        <v>65</v>
      </c>
      <c r="V9" t="s">
        <v>65</v>
      </c>
      <c r="W9" t="s">
        <v>69</v>
      </c>
      <c r="X9" t="s">
        <v>139</v>
      </c>
      <c r="Y9" t="s">
        <v>124</v>
      </c>
      <c r="Z9" s="1">
        <v>43556.615972222222</v>
      </c>
      <c r="AA9" t="s">
        <v>68</v>
      </c>
      <c r="AC9" t="s">
        <v>70</v>
      </c>
    </row>
    <row r="10" spans="1:29" x14ac:dyDescent="0.35">
      <c r="S10" t="s">
        <v>67</v>
      </c>
      <c r="T10" t="s">
        <v>142</v>
      </c>
      <c r="U10" t="s">
        <v>65</v>
      </c>
      <c r="V10" t="s">
        <v>65</v>
      </c>
      <c r="W10" t="s">
        <v>69</v>
      </c>
      <c r="X10" t="s">
        <v>139</v>
      </c>
      <c r="Y10" t="s">
        <v>124</v>
      </c>
      <c r="Z10" s="1">
        <v>43556.615972222222</v>
      </c>
      <c r="AA10" t="s">
        <v>68</v>
      </c>
      <c r="AC10" t="s">
        <v>70</v>
      </c>
    </row>
    <row r="11" spans="1:29" x14ac:dyDescent="0.35">
      <c r="S11" t="s">
        <v>67</v>
      </c>
      <c r="T11" t="s">
        <v>65</v>
      </c>
      <c r="U11" t="s">
        <v>65</v>
      </c>
      <c r="V11" t="s">
        <v>65</v>
      </c>
      <c r="W11" t="s">
        <v>69</v>
      </c>
      <c r="X11" t="s">
        <v>139</v>
      </c>
      <c r="Y11" t="s">
        <v>124</v>
      </c>
      <c r="Z11" s="1">
        <v>43556.615972222222</v>
      </c>
      <c r="AA11" t="s">
        <v>68</v>
      </c>
      <c r="AC11" t="s">
        <v>70</v>
      </c>
    </row>
    <row r="12" spans="1:29" x14ac:dyDescent="0.35">
      <c r="S12" t="s">
        <v>67</v>
      </c>
      <c r="T12" t="s">
        <v>65</v>
      </c>
      <c r="U12" t="s">
        <v>65</v>
      </c>
      <c r="V12" t="s">
        <v>65</v>
      </c>
      <c r="W12" t="s">
        <v>69</v>
      </c>
      <c r="X12" t="s">
        <v>139</v>
      </c>
      <c r="Y12" t="s">
        <v>124</v>
      </c>
      <c r="Z12" s="1">
        <v>43556.615972222222</v>
      </c>
      <c r="AA12" t="s">
        <v>68</v>
      </c>
      <c r="AC12" t="s">
        <v>66</v>
      </c>
    </row>
    <row r="13" spans="1:29" x14ac:dyDescent="0.35">
      <c r="S13" t="s">
        <v>67</v>
      </c>
      <c r="T13" t="s">
        <v>65</v>
      </c>
      <c r="U13" t="s">
        <v>65</v>
      </c>
      <c r="V13" t="s">
        <v>65</v>
      </c>
      <c r="W13" t="s">
        <v>69</v>
      </c>
      <c r="X13" t="s">
        <v>139</v>
      </c>
      <c r="Y13" t="s">
        <v>124</v>
      </c>
      <c r="Z13" s="1">
        <v>43556.615972222222</v>
      </c>
      <c r="AA13" t="s">
        <v>68</v>
      </c>
      <c r="AC13" t="s">
        <v>66</v>
      </c>
    </row>
    <row r="14" spans="1:29" x14ac:dyDescent="0.35">
      <c r="S14" t="s">
        <v>67</v>
      </c>
      <c r="T14" t="s">
        <v>143</v>
      </c>
      <c r="U14" t="s">
        <v>65</v>
      </c>
      <c r="V14" t="s">
        <v>65</v>
      </c>
      <c r="W14" t="s">
        <v>69</v>
      </c>
      <c r="X14" t="s">
        <v>139</v>
      </c>
      <c r="Y14" t="s">
        <v>124</v>
      </c>
      <c r="Z14" s="1">
        <v>43556.615972222222</v>
      </c>
      <c r="AA14" t="s">
        <v>138</v>
      </c>
      <c r="AC14" t="s">
        <v>70</v>
      </c>
    </row>
    <row r="15" spans="1:29" x14ac:dyDescent="0.35">
      <c r="S15" t="s">
        <v>67</v>
      </c>
      <c r="T15" t="s">
        <v>142</v>
      </c>
      <c r="U15" t="s">
        <v>144</v>
      </c>
      <c r="V15" t="s">
        <v>65</v>
      </c>
      <c r="W15" t="s">
        <v>69</v>
      </c>
      <c r="X15" t="s">
        <v>139</v>
      </c>
      <c r="Y15" t="s">
        <v>124</v>
      </c>
      <c r="Z15" s="1">
        <v>43556.615972222222</v>
      </c>
      <c r="AA15" t="s">
        <v>68</v>
      </c>
      <c r="AC15" t="s">
        <v>70</v>
      </c>
    </row>
    <row r="16" spans="1:29" x14ac:dyDescent="0.35">
      <c r="S16" t="s">
        <v>67</v>
      </c>
      <c r="T16" t="s">
        <v>145</v>
      </c>
      <c r="U16" t="s">
        <v>65</v>
      </c>
      <c r="V16" t="s">
        <v>65</v>
      </c>
      <c r="W16" t="s">
        <v>69</v>
      </c>
      <c r="X16" t="s">
        <v>139</v>
      </c>
      <c r="Y16" t="s">
        <v>124</v>
      </c>
      <c r="Z16" s="1">
        <v>43556.615972222222</v>
      </c>
      <c r="AA16" t="s">
        <v>138</v>
      </c>
      <c r="AC16" t="s">
        <v>70</v>
      </c>
    </row>
    <row r="17" spans="19:29" x14ac:dyDescent="0.35">
      <c r="S17" t="s">
        <v>67</v>
      </c>
      <c r="T17" t="s">
        <v>65</v>
      </c>
      <c r="U17" t="s">
        <v>65</v>
      </c>
      <c r="V17" t="s">
        <v>65</v>
      </c>
      <c r="W17" t="s">
        <v>69</v>
      </c>
      <c r="X17" t="s">
        <v>139</v>
      </c>
      <c r="Y17" t="s">
        <v>124</v>
      </c>
      <c r="Z17" s="1">
        <v>43556.615972222222</v>
      </c>
      <c r="AA17" t="s">
        <v>68</v>
      </c>
      <c r="AC17" t="s">
        <v>66</v>
      </c>
    </row>
    <row r="18" spans="19:29" x14ac:dyDescent="0.35">
      <c r="S18" t="s">
        <v>67</v>
      </c>
      <c r="T18" t="s">
        <v>146</v>
      </c>
      <c r="U18" t="s">
        <v>144</v>
      </c>
      <c r="V18" t="s">
        <v>65</v>
      </c>
      <c r="W18" t="s">
        <v>69</v>
      </c>
      <c r="X18" t="s">
        <v>139</v>
      </c>
      <c r="Y18" t="s">
        <v>124</v>
      </c>
      <c r="Z18" s="1">
        <v>43556.615972222222</v>
      </c>
      <c r="AA18" t="s">
        <v>68</v>
      </c>
      <c r="AC18" t="s">
        <v>70</v>
      </c>
    </row>
    <row r="19" spans="19:29" x14ac:dyDescent="0.35">
      <c r="S19" t="s">
        <v>67</v>
      </c>
      <c r="T19" t="s">
        <v>65</v>
      </c>
      <c r="U19" t="s">
        <v>65</v>
      </c>
      <c r="V19" t="s">
        <v>65</v>
      </c>
      <c r="W19" t="s">
        <v>147</v>
      </c>
      <c r="X19" t="s">
        <v>147</v>
      </c>
      <c r="Y19" t="s">
        <v>124</v>
      </c>
      <c r="Z19" s="1">
        <v>43556.496527777781</v>
      </c>
      <c r="AA19" t="s">
        <v>68</v>
      </c>
      <c r="AB19" t="s">
        <v>148</v>
      </c>
      <c r="AC19" t="s">
        <v>66</v>
      </c>
    </row>
    <row r="20" spans="19:29" x14ac:dyDescent="0.35">
      <c r="S20" t="s">
        <v>125</v>
      </c>
      <c r="V20" t="s">
        <v>65</v>
      </c>
      <c r="W20" t="s">
        <v>149</v>
      </c>
      <c r="Y20" t="s">
        <v>124</v>
      </c>
      <c r="Z20" s="1">
        <v>43556.388194444444</v>
      </c>
      <c r="AA20" t="s">
        <v>138</v>
      </c>
      <c r="AC20" t="s">
        <v>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87877B-2B02-4948-BA02-A1F5F31894C9}">
  <sheetPr codeName="Feuil5"/>
  <dimension ref="A1:P1"/>
  <sheetViews>
    <sheetView workbookViewId="0">
      <selection activeCell="D10" sqref="D10"/>
    </sheetView>
  </sheetViews>
  <sheetFormatPr baseColWidth="10" defaultRowHeight="14.5" x14ac:dyDescent="0.35"/>
  <sheetData>
    <row r="1" spans="1:16" x14ac:dyDescent="0.35">
      <c r="A1" t="s">
        <v>45</v>
      </c>
      <c r="B1" t="s">
        <v>84</v>
      </c>
      <c r="C1" t="s">
        <v>85</v>
      </c>
      <c r="D1" t="s">
        <v>38</v>
      </c>
      <c r="E1" t="s">
        <v>42</v>
      </c>
      <c r="F1" t="s">
        <v>86</v>
      </c>
      <c r="G1" t="s">
        <v>87</v>
      </c>
      <c r="H1" t="s">
        <v>88</v>
      </c>
      <c r="I1" t="s">
        <v>89</v>
      </c>
      <c r="J1" t="s">
        <v>90</v>
      </c>
      <c r="K1" t="s">
        <v>91</v>
      </c>
      <c r="L1" t="s">
        <v>92</v>
      </c>
      <c r="M1" t="s">
        <v>57</v>
      </c>
      <c r="N1" t="s">
        <v>93</v>
      </c>
      <c r="O1" t="s">
        <v>59</v>
      </c>
      <c r="P1" t="s">
        <v>58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BE82D7D-1FF5-44E6-B09A-860D470AB9D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tableau</vt:lpstr>
      <vt:lpstr>REPORTING</vt:lpstr>
      <vt:lpstr>BD TPE EN ATTENTE</vt:lpstr>
      <vt:lpstr>BD ATT</vt:lpstr>
      <vt:lpstr>BD CC</vt:lpstr>
      <vt:lpstr>BD RMA</vt:lpstr>
      <vt:lpstr>BD Logistique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MB. BERAUD</dc:creator>
  <cp:lastModifiedBy>Mathieu MB. BERAUD</cp:lastModifiedBy>
  <dcterms:created xsi:type="dcterms:W3CDTF">2019-02-07T13:25:42Z</dcterms:created>
  <dcterms:modified xsi:type="dcterms:W3CDTF">2019-04-05T09:40:29Z</dcterms:modified>
</cp:coreProperties>
</file>