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sti\Downloads\"/>
    </mc:Choice>
  </mc:AlternateContent>
  <xr:revisionPtr revIDLastSave="0" documentId="13_ncr:1_{F0150FDA-A3B5-48FF-9968-0CCDE78D4522}" xr6:coauthVersionLast="40" xr6:coauthVersionMax="40" xr10:uidLastSave="{00000000-0000-0000-0000-000000000000}"/>
  <bookViews>
    <workbookView xWindow="0" yWindow="0" windowWidth="15345" windowHeight="5610" tabRatio="532" activeTab="4" xr2:uid="{00000000-000D-0000-FFFF-FFFF00000000}"/>
  </bookViews>
  <sheets>
    <sheet name="notice" sheetId="1" r:id="rId1"/>
    <sheet name="Codes.Absences" sheetId="2" r:id="rId2"/>
    <sheet name="Horaires" sheetId="10" r:id="rId3"/>
    <sheet name="Personnel" sheetId="8" r:id="rId4"/>
    <sheet name="Planning" sheetId="3" r:id="rId5"/>
    <sheet name="Gabarit.Emargement" sheetId="14" r:id="rId6"/>
    <sheet name="Historique Modifs" sheetId="15" r:id="rId7"/>
  </sheets>
  <functionGroups builtInGroupCount="19"/>
  <definedNames>
    <definedName name="ADMINISTRATIF">Personnel!$G$22:$G$34</definedName>
    <definedName name="An">#REF!</definedName>
    <definedName name="AS">Personnel!$B$22:$B$34</definedName>
    <definedName name="ASH">Personnel!$F$22:$F$34</definedName>
    <definedName name="codeabs">'Codes.Absences'!$B$3:$B$34</definedName>
    <definedName name="CUISINE">Personnel!$H$22:$H$34</definedName>
    <definedName name="DateDébut">Planning!$B$19</definedName>
    <definedName name="IDE">Personnel!$C$22:$C$34</definedName>
    <definedName name="MEDICAL">Personnel!$E$22:$E$34</definedName>
    <definedName name="métiers">Personnel!$B$21:$I$21</definedName>
    <definedName name="PARAMEDICAL">Personnel!$D$22:$D$34</definedName>
    <definedName name="Premier_mois">#REF!</definedName>
    <definedName name="test">Planning!#REF!</definedName>
    <definedName name="_xlnm.Print_Area" localSheetId="5">Gabarit.Emargement!$C$2:$Q$71</definedName>
    <definedName name="_xlnm.Print_Area" localSheetId="4">Planning!$B$16:$BJ$84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I34" i="3" l="1"/>
  <c r="BG34" i="3"/>
  <c r="BE34" i="3"/>
  <c r="BC34" i="3"/>
  <c r="BA34" i="3"/>
  <c r="AY34" i="3"/>
  <c r="AW34" i="3"/>
  <c r="BQ34" i="3" s="1"/>
  <c r="AU34" i="3"/>
  <c r="AS34" i="3"/>
  <c r="AQ34" i="3"/>
  <c r="AO34" i="3"/>
  <c r="AM34" i="3"/>
  <c r="AK34" i="3"/>
  <c r="AI34" i="3"/>
  <c r="BP34" i="3" s="1"/>
  <c r="AG34" i="3"/>
  <c r="AE34" i="3"/>
  <c r="AC34" i="3"/>
  <c r="AA34" i="3"/>
  <c r="Y34" i="3"/>
  <c r="BO34" i="3" s="1"/>
  <c r="W34" i="3"/>
  <c r="U34" i="3"/>
  <c r="S34" i="3"/>
  <c r="Q34" i="3"/>
  <c r="O34" i="3"/>
  <c r="M34" i="3"/>
  <c r="K34" i="3"/>
  <c r="I34" i="3"/>
  <c r="G34" i="3"/>
  <c r="BN34" i="3" s="1"/>
  <c r="BR34" i="3" s="1"/>
  <c r="BI29" i="3"/>
  <c r="BG29" i="3"/>
  <c r="BE29" i="3"/>
  <c r="BC29" i="3"/>
  <c r="BA29" i="3"/>
  <c r="AY29" i="3"/>
  <c r="AW29" i="3"/>
  <c r="BQ29" i="3" s="1"/>
  <c r="AU29" i="3"/>
  <c r="AS29" i="3"/>
  <c r="AQ29" i="3"/>
  <c r="AO29" i="3"/>
  <c r="AM29" i="3"/>
  <c r="AK29" i="3"/>
  <c r="AI29" i="3"/>
  <c r="BP29" i="3" s="1"/>
  <c r="AG29" i="3"/>
  <c r="AE29" i="3"/>
  <c r="AC29" i="3"/>
  <c r="AA29" i="3"/>
  <c r="Y29" i="3"/>
  <c r="BO29" i="3" s="1"/>
  <c r="W29" i="3"/>
  <c r="U29" i="3"/>
  <c r="S29" i="3"/>
  <c r="Q29" i="3"/>
  <c r="O29" i="3"/>
  <c r="M29" i="3"/>
  <c r="K29" i="3"/>
  <c r="I29" i="3"/>
  <c r="G29" i="3"/>
  <c r="BN29" i="3" s="1"/>
  <c r="BR29" i="3" s="1"/>
  <c r="BI24" i="3" l="1"/>
  <c r="BG24" i="3"/>
  <c r="BE24" i="3"/>
  <c r="BC24" i="3"/>
  <c r="BA24" i="3"/>
  <c r="AY24" i="3"/>
  <c r="AW24" i="3"/>
  <c r="BQ24" i="3" s="1"/>
  <c r="AU24" i="3"/>
  <c r="AS24" i="3"/>
  <c r="AQ24" i="3"/>
  <c r="AO24" i="3"/>
  <c r="AM24" i="3"/>
  <c r="AK24" i="3"/>
  <c r="AI24" i="3"/>
  <c r="BP24" i="3" s="1"/>
  <c r="AG24" i="3"/>
  <c r="AE24" i="3"/>
  <c r="AC24" i="3"/>
  <c r="AA24" i="3"/>
  <c r="Y24" i="3"/>
  <c r="BO24" i="3" s="1"/>
  <c r="W24" i="3"/>
  <c r="U24" i="3"/>
  <c r="S24" i="3"/>
  <c r="Q24" i="3"/>
  <c r="O24" i="3"/>
  <c r="M24" i="3"/>
  <c r="K24" i="3"/>
  <c r="I24" i="3"/>
  <c r="G24" i="3"/>
  <c r="BN24" i="3" s="1"/>
  <c r="BR24" i="3" s="1"/>
  <c r="E17" i="3" l="1"/>
  <c r="B39" i="14" l="1"/>
  <c r="D3" i="14"/>
  <c r="B9" i="14" s="1"/>
  <c r="C9" i="14" s="1"/>
  <c r="B4" i="14"/>
  <c r="D38" i="14" l="1"/>
  <c r="D9" i="14"/>
  <c r="B11" i="14"/>
  <c r="D11" i="14" s="1"/>
  <c r="B13" i="14" l="1"/>
  <c r="C13" i="14" s="1"/>
  <c r="C11" i="14"/>
  <c r="D13" i="14" l="1"/>
  <c r="B15" i="14"/>
  <c r="C15" i="14" s="1"/>
  <c r="B17" i="14" l="1"/>
  <c r="D17" i="14" s="1"/>
  <c r="D15" i="14"/>
  <c r="C17" i="14" l="1"/>
  <c r="B19" i="14"/>
  <c r="D19" i="14" s="1"/>
  <c r="B21" i="14" l="1"/>
  <c r="B23" i="14" s="1"/>
  <c r="C19" i="14"/>
  <c r="C21" i="14" l="1"/>
  <c r="D21" i="14"/>
  <c r="D23" i="14"/>
  <c r="B25" i="14"/>
  <c r="C23" i="14"/>
  <c r="D25" i="14" l="1"/>
  <c r="B27" i="14"/>
  <c r="C25" i="14"/>
  <c r="D27" i="14" l="1"/>
  <c r="B29" i="14"/>
  <c r="C27" i="14"/>
  <c r="D29" i="14" l="1"/>
  <c r="B31" i="14"/>
  <c r="C29" i="14"/>
  <c r="D31" i="14" l="1"/>
  <c r="C31" i="14"/>
  <c r="B33" i="14"/>
  <c r="D33" i="14" l="1"/>
  <c r="B35" i="14"/>
  <c r="C33" i="14"/>
  <c r="D35" i="14" l="1"/>
  <c r="B44" i="14"/>
  <c r="C35" i="14"/>
  <c r="D44" i="14" l="1"/>
  <c r="B46" i="14"/>
  <c r="C44" i="14"/>
  <c r="D46" i="14" l="1"/>
  <c r="B48" i="14"/>
  <c r="C46" i="14"/>
  <c r="D48" i="14" l="1"/>
  <c r="C48" i="14"/>
  <c r="B50" i="14"/>
  <c r="D50" i="14" l="1"/>
  <c r="B52" i="14"/>
  <c r="C50" i="14"/>
  <c r="D52" i="14" l="1"/>
  <c r="B54" i="14"/>
  <c r="C52" i="14"/>
  <c r="D54" i="14" l="1"/>
  <c r="B56" i="14"/>
  <c r="C54" i="14"/>
  <c r="D56" i="14" l="1"/>
  <c r="B58" i="14"/>
  <c r="C56" i="14"/>
  <c r="D58" i="14" l="1"/>
  <c r="B60" i="14"/>
  <c r="C58" i="14"/>
  <c r="D60" i="14" l="1"/>
  <c r="B62" i="14"/>
  <c r="C60" i="14"/>
  <c r="D62" i="14" l="1"/>
  <c r="B64" i="14"/>
  <c r="C62" i="14"/>
  <c r="D64" i="14" l="1"/>
  <c r="B66" i="14"/>
  <c r="C64" i="14"/>
  <c r="D66" i="14" l="1"/>
  <c r="B68" i="14"/>
  <c r="C66" i="14"/>
  <c r="D68" i="14" l="1"/>
  <c r="B70" i="14"/>
  <c r="D4" i="14" s="1"/>
  <c r="D39" i="14" s="1"/>
  <c r="C68" i="14"/>
  <c r="D70" i="14" l="1"/>
  <c r="C70" i="14"/>
  <c r="BI5" i="3" l="1"/>
  <c r="BG5" i="3"/>
  <c r="BE5" i="3"/>
  <c r="BC5" i="3"/>
  <c r="BA5" i="3"/>
  <c r="AY5" i="3"/>
  <c r="AW5" i="3"/>
  <c r="AU5" i="3"/>
  <c r="AS5" i="3"/>
  <c r="AQ5" i="3"/>
  <c r="AO5" i="3"/>
  <c r="AM5" i="3"/>
  <c r="AK5" i="3"/>
  <c r="AI5" i="3"/>
  <c r="AG5" i="3"/>
  <c r="AE5" i="3"/>
  <c r="AC5" i="3"/>
  <c r="AA5" i="3"/>
  <c r="Y5" i="3"/>
  <c r="W5" i="3"/>
  <c r="U5" i="3"/>
  <c r="S5" i="3"/>
  <c r="Q5" i="3"/>
  <c r="O5" i="3"/>
  <c r="M5" i="3"/>
  <c r="K5" i="3"/>
  <c r="I5" i="3"/>
  <c r="G5" i="3"/>
  <c r="BN5" i="3" l="1"/>
  <c r="BQ5" i="3"/>
  <c r="BP5" i="3"/>
  <c r="BO5" i="3"/>
  <c r="BI10" i="3"/>
  <c r="BG10" i="3"/>
  <c r="BE10" i="3"/>
  <c r="BC10" i="3"/>
  <c r="BA10" i="3"/>
  <c r="AY10" i="3"/>
  <c r="AW10" i="3"/>
  <c r="AU10" i="3"/>
  <c r="AS10" i="3"/>
  <c r="AQ10" i="3"/>
  <c r="AO10" i="3"/>
  <c r="AM10" i="3"/>
  <c r="AK10" i="3"/>
  <c r="AI10" i="3"/>
  <c r="AG10" i="3"/>
  <c r="AE10" i="3"/>
  <c r="AC10" i="3"/>
  <c r="AA10" i="3"/>
  <c r="Y10" i="3"/>
  <c r="W10" i="3"/>
  <c r="U10" i="3"/>
  <c r="S10" i="3"/>
  <c r="Q10" i="3"/>
  <c r="O10" i="3"/>
  <c r="M10" i="3"/>
  <c r="K10" i="3"/>
  <c r="I10" i="3"/>
  <c r="G10" i="3"/>
  <c r="BR5" i="3" l="1"/>
  <c r="BO10" i="3"/>
  <c r="BQ10" i="3"/>
  <c r="BP10" i="3"/>
  <c r="BN10" i="3"/>
  <c r="C15" i="3"/>
  <c r="G15" i="3"/>
  <c r="I15" i="3" l="1"/>
  <c r="K15" i="3" s="1"/>
  <c r="G18" i="3"/>
  <c r="G17" i="3" s="1"/>
  <c r="G19" i="3"/>
  <c r="BR10" i="3"/>
  <c r="M15" i="3" l="1"/>
  <c r="K18" i="3"/>
  <c r="K17" i="3" s="1"/>
  <c r="K19" i="3"/>
  <c r="I18" i="3"/>
  <c r="I17" i="3" s="1"/>
  <c r="I19" i="3"/>
  <c r="D8" i="8"/>
  <c r="D9" i="8"/>
  <c r="D10" i="8"/>
  <c r="D11" i="8"/>
  <c r="D12" i="8"/>
  <c r="D13" i="8"/>
  <c r="D14" i="8"/>
  <c r="D15" i="8"/>
  <c r="D16" i="8"/>
  <c r="D17" i="8"/>
  <c r="G7" i="8"/>
  <c r="G8" i="8"/>
  <c r="G9" i="8"/>
  <c r="G10" i="8"/>
  <c r="G11" i="8"/>
  <c r="G12" i="8"/>
  <c r="G13" i="8"/>
  <c r="G14" i="8"/>
  <c r="G15" i="8"/>
  <c r="G16" i="8"/>
  <c r="G17" i="8"/>
  <c r="J8" i="8"/>
  <c r="J9" i="8"/>
  <c r="J10" i="8"/>
  <c r="J11" i="8"/>
  <c r="J12" i="8"/>
  <c r="J13" i="8"/>
  <c r="J14" i="8"/>
  <c r="J15" i="8"/>
  <c r="J16" i="8"/>
  <c r="J17" i="8"/>
  <c r="M8" i="8"/>
  <c r="M9" i="8"/>
  <c r="M10" i="8"/>
  <c r="M11" i="8"/>
  <c r="M12" i="8"/>
  <c r="M13" i="8"/>
  <c r="M14" i="8"/>
  <c r="M15" i="8"/>
  <c r="M16" i="8"/>
  <c r="E33" i="8" s="1"/>
  <c r="M17" i="8"/>
  <c r="P8" i="8"/>
  <c r="P9" i="8"/>
  <c r="P10" i="8"/>
  <c r="P11" i="8"/>
  <c r="P12" i="8"/>
  <c r="P13" i="8"/>
  <c r="P14" i="8"/>
  <c r="P15" i="8"/>
  <c r="P16" i="8"/>
  <c r="P17" i="8"/>
  <c r="S7" i="8"/>
  <c r="S8" i="8"/>
  <c r="S9" i="8"/>
  <c r="S10" i="8"/>
  <c r="S11" i="8"/>
  <c r="S12" i="8"/>
  <c r="S13" i="8"/>
  <c r="S14" i="8"/>
  <c r="S15" i="8"/>
  <c r="S16" i="8"/>
  <c r="G33" i="8" s="1"/>
  <c r="S17" i="8"/>
  <c r="V7" i="8"/>
  <c r="V8" i="8"/>
  <c r="V9" i="8"/>
  <c r="V10" i="8"/>
  <c r="V11" i="8"/>
  <c r="V12" i="8"/>
  <c r="V13" i="8"/>
  <c r="V14" i="8"/>
  <c r="V15" i="8"/>
  <c r="V16" i="8"/>
  <c r="V17" i="8"/>
  <c r="O15" i="3" l="1"/>
  <c r="M18" i="3"/>
  <c r="M17" i="3" s="1"/>
  <c r="M19" i="3"/>
  <c r="D7" i="8"/>
  <c r="O18" i="3" l="1"/>
  <c r="O17" i="3" s="1"/>
  <c r="O19" i="3"/>
  <c r="Q15" i="3"/>
  <c r="D18" i="10"/>
  <c r="D17" i="10"/>
  <c r="D16" i="10"/>
  <c r="D15" i="10"/>
  <c r="D14" i="10"/>
  <c r="D10" i="10"/>
  <c r="D9" i="10"/>
  <c r="D7" i="10"/>
  <c r="D13" i="10" s="1"/>
  <c r="D6" i="10"/>
  <c r="Q18" i="3" l="1"/>
  <c r="Q17" i="3" s="1"/>
  <c r="Q19" i="3"/>
  <c r="S15" i="3"/>
  <c r="D8" i="10"/>
  <c r="D12" i="10"/>
  <c r="D11" i="10"/>
  <c r="S19" i="3" l="1"/>
  <c r="S18" i="3"/>
  <c r="S17" i="3" s="1"/>
  <c r="U15" i="3"/>
  <c r="H21" i="8"/>
  <c r="G21" i="8"/>
  <c r="F21" i="8"/>
  <c r="E21" i="8"/>
  <c r="D21" i="8"/>
  <c r="C21" i="8"/>
  <c r="B21" i="8"/>
  <c r="H33" i="8"/>
  <c r="F33" i="8"/>
  <c r="D33" i="8"/>
  <c r="C33" i="8"/>
  <c r="B33" i="8"/>
  <c r="H32" i="8"/>
  <c r="G32" i="8"/>
  <c r="F32" i="8"/>
  <c r="E32" i="8"/>
  <c r="D32" i="8"/>
  <c r="C32" i="8"/>
  <c r="B32" i="8"/>
  <c r="H31" i="8"/>
  <c r="G31" i="8"/>
  <c r="F31" i="8"/>
  <c r="E31" i="8"/>
  <c r="D31" i="8"/>
  <c r="C31" i="8"/>
  <c r="B31" i="8"/>
  <c r="H30" i="8"/>
  <c r="G30" i="8"/>
  <c r="F30" i="8"/>
  <c r="E30" i="8"/>
  <c r="D30" i="8"/>
  <c r="C30" i="8"/>
  <c r="B30" i="8"/>
  <c r="H29" i="8"/>
  <c r="G29" i="8"/>
  <c r="F29" i="8"/>
  <c r="E29" i="8"/>
  <c r="D29" i="8"/>
  <c r="C29" i="8"/>
  <c r="B29" i="8"/>
  <c r="H28" i="8"/>
  <c r="G28" i="8"/>
  <c r="F28" i="8"/>
  <c r="E28" i="8"/>
  <c r="D28" i="8"/>
  <c r="C28" i="8"/>
  <c r="B28" i="8"/>
  <c r="H27" i="8"/>
  <c r="G27" i="8"/>
  <c r="F27" i="8"/>
  <c r="E27" i="8"/>
  <c r="D27" i="8"/>
  <c r="C27" i="8"/>
  <c r="B27" i="8"/>
  <c r="H26" i="8"/>
  <c r="G26" i="8"/>
  <c r="F26" i="8"/>
  <c r="E26" i="8"/>
  <c r="D26" i="8"/>
  <c r="C26" i="8"/>
  <c r="B26" i="8"/>
  <c r="H25" i="8"/>
  <c r="G25" i="8"/>
  <c r="F25" i="8"/>
  <c r="E25" i="8"/>
  <c r="D25" i="8"/>
  <c r="C25" i="8"/>
  <c r="B25" i="8"/>
  <c r="H24" i="8"/>
  <c r="G24" i="8"/>
  <c r="P7" i="8"/>
  <c r="F24" i="8" s="1"/>
  <c r="M7" i="8"/>
  <c r="E24" i="8" s="1"/>
  <c r="J7" i="8"/>
  <c r="D24" i="8" s="1"/>
  <c r="C24" i="8"/>
  <c r="B24" i="8"/>
  <c r="V6" i="8"/>
  <c r="H23" i="8" s="1"/>
  <c r="S6" i="8"/>
  <c r="G23" i="8" s="1"/>
  <c r="P6" i="8"/>
  <c r="F23" i="8" s="1"/>
  <c r="M6" i="8"/>
  <c r="E23" i="8" s="1"/>
  <c r="J6" i="8"/>
  <c r="D23" i="8" s="1"/>
  <c r="G6" i="8"/>
  <c r="C23" i="8" s="1"/>
  <c r="D6" i="8"/>
  <c r="B23" i="8" s="1"/>
  <c r="V5" i="8"/>
  <c r="H22" i="8" s="1"/>
  <c r="S5" i="8"/>
  <c r="G22" i="8" s="1"/>
  <c r="P5" i="8"/>
  <c r="F22" i="8" s="1"/>
  <c r="M5" i="8"/>
  <c r="E22" i="8" s="1"/>
  <c r="J5" i="8"/>
  <c r="D22" i="8" s="1"/>
  <c r="G5" i="8"/>
  <c r="C22" i="8" s="1"/>
  <c r="D5" i="8"/>
  <c r="B22" i="8" s="1"/>
  <c r="U18" i="3" l="1"/>
  <c r="U17" i="3" s="1"/>
  <c r="U19" i="3"/>
  <c r="W15" i="3"/>
  <c r="W18" i="3" l="1"/>
  <c r="W17" i="3" s="1"/>
  <c r="W19" i="3"/>
  <c r="Y15" i="3"/>
  <c r="Y18" i="3" l="1"/>
  <c r="Y17" i="3" s="1"/>
  <c r="Y19" i="3"/>
  <c r="AA15" i="3"/>
  <c r="AA18" i="3" l="1"/>
  <c r="AA17" i="3" s="1"/>
  <c r="AA19" i="3"/>
  <c r="AC15" i="3"/>
  <c r="AC18" i="3" l="1"/>
  <c r="AC17" i="3" s="1"/>
  <c r="AC19" i="3"/>
  <c r="AE15" i="3"/>
  <c r="AE18" i="3" l="1"/>
  <c r="AE17" i="3" s="1"/>
  <c r="AE19" i="3"/>
  <c r="AG15" i="3"/>
  <c r="AG18" i="3" l="1"/>
  <c r="AG17" i="3" s="1"/>
  <c r="AG19" i="3"/>
  <c r="AI15" i="3"/>
  <c r="AI18" i="3" l="1"/>
  <c r="AI17" i="3" s="1"/>
  <c r="AI19" i="3"/>
  <c r="AK15" i="3"/>
  <c r="AK18" i="3" l="1"/>
  <c r="AK17" i="3" s="1"/>
  <c r="AK19" i="3"/>
  <c r="AM15" i="3"/>
  <c r="AM18" i="3" l="1"/>
  <c r="AM17" i="3" s="1"/>
  <c r="AM19" i="3"/>
  <c r="AO15" i="3"/>
  <c r="AO18" i="3" l="1"/>
  <c r="AO17" i="3" s="1"/>
  <c r="AO19" i="3"/>
  <c r="AQ15" i="3"/>
  <c r="AQ19" i="3" l="1"/>
  <c r="AQ18" i="3"/>
  <c r="AQ17" i="3" s="1"/>
  <c r="AS15" i="3"/>
  <c r="AS18" i="3" l="1"/>
  <c r="AS17" i="3" s="1"/>
  <c r="AS19" i="3"/>
  <c r="AU15" i="3"/>
  <c r="AU18" i="3" l="1"/>
  <c r="AU17" i="3" s="1"/>
  <c r="AU19" i="3"/>
  <c r="AW15" i="3"/>
  <c r="AW18" i="3" l="1"/>
  <c r="AW17" i="3" s="1"/>
  <c r="AW19" i="3"/>
  <c r="AY15" i="3"/>
  <c r="AY18" i="3" l="1"/>
  <c r="AY17" i="3" s="1"/>
  <c r="AY19" i="3"/>
  <c r="BA15" i="3"/>
  <c r="BA18" i="3" l="1"/>
  <c r="BA17" i="3" s="1"/>
  <c r="BA19" i="3"/>
  <c r="BC15" i="3"/>
  <c r="BC18" i="3" l="1"/>
  <c r="BC17" i="3" s="1"/>
  <c r="BC19" i="3"/>
  <c r="BE15" i="3"/>
  <c r="BE18" i="3" l="1"/>
  <c r="BE17" i="3" s="1"/>
  <c r="BE19" i="3"/>
  <c r="BG15" i="3"/>
  <c r="BG18" i="3" l="1"/>
  <c r="BG17" i="3" s="1"/>
  <c r="BG19" i="3"/>
  <c r="BI15" i="3"/>
  <c r="E18" i="3" l="1"/>
  <c r="BI18" i="3"/>
  <c r="BI17" i="3" s="1"/>
  <c r="BI19" i="3"/>
</calcChain>
</file>

<file path=xl/sharedStrings.xml><?xml version="1.0" encoding="utf-8"?>
<sst xmlns="http://schemas.openxmlformats.org/spreadsheetml/2006/main" count="335" uniqueCount="194">
  <si>
    <t>ABA</t>
  </si>
  <si>
    <t>ABSENCE AUTORISEE</t>
  </si>
  <si>
    <t>ABS</t>
  </si>
  <si>
    <t>ABSENCE NON AUTORISEE</t>
  </si>
  <si>
    <t>AJM</t>
  </si>
  <si>
    <t>ACCIDENT TRAJET MAINTENU</t>
  </si>
  <si>
    <t>ATJ</t>
  </si>
  <si>
    <t>ACCIDENT TRAJET NON  MAINTENU</t>
  </si>
  <si>
    <t>ACCIDENT TRAVAIL MAINTENU</t>
  </si>
  <si>
    <t>ATM</t>
  </si>
  <si>
    <t>ACCIDENT TRAVAIL NON MAINTENU</t>
  </si>
  <si>
    <t>CIF</t>
  </si>
  <si>
    <t>CONGES INDIVIDUEL DE FORMATION</t>
  </si>
  <si>
    <t>CP</t>
  </si>
  <si>
    <t>CONGES PAYES</t>
  </si>
  <si>
    <t>CSS</t>
  </si>
  <si>
    <t>CONGES SANS SOLDE</t>
  </si>
  <si>
    <t>dif</t>
  </si>
  <si>
    <t>DIF HORS TEMPS DE TRAVAIL</t>
  </si>
  <si>
    <t>DIF</t>
  </si>
  <si>
    <t>DIF SUR TEMPS DE TRAVAIL</t>
  </si>
  <si>
    <t>EFN</t>
  </si>
  <si>
    <t>EVENEMENT FAMILIAL NON REMUNERE</t>
  </si>
  <si>
    <t>EFR</t>
  </si>
  <si>
    <t>EVENEMENT FAMILIAL REMUNERE</t>
  </si>
  <si>
    <t>EMN</t>
  </si>
  <si>
    <t>ENFANT MALADE NON REMUNERE</t>
  </si>
  <si>
    <t>EMR</t>
  </si>
  <si>
    <t>ENFANT MALADE REMUNERE</t>
  </si>
  <si>
    <t>ENC</t>
  </si>
  <si>
    <t>FEMME ENCEINTE 10%</t>
  </si>
  <si>
    <t>FOR</t>
  </si>
  <si>
    <t>FORMATION (autre que DIF)</t>
  </si>
  <si>
    <t>JFC</t>
  </si>
  <si>
    <t>JOUR FERIE CHOME</t>
  </si>
  <si>
    <t>mal</t>
  </si>
  <si>
    <t>MALADIE MAINTENUE</t>
  </si>
  <si>
    <t>MAL</t>
  </si>
  <si>
    <t>MALADIE NON MAINTENUE</t>
  </si>
  <si>
    <t>mat</t>
  </si>
  <si>
    <t>MATERNITE MAINTENUE</t>
  </si>
  <si>
    <t>MAT</t>
  </si>
  <si>
    <t>MATERNITE NON MAINTENUE</t>
  </si>
  <si>
    <t>MT</t>
  </si>
  <si>
    <t>MI TEMPS THERAPEUTIQUE</t>
  </si>
  <si>
    <t>PAR</t>
  </si>
  <si>
    <t>CONGE PARENTAL</t>
  </si>
  <si>
    <t>pat</t>
  </si>
  <si>
    <t>PATERNITE MAINTENUE</t>
  </si>
  <si>
    <t>PAT</t>
  </si>
  <si>
    <t>PATERNITE NON MAINTENUE</t>
  </si>
  <si>
    <t>REPOS</t>
  </si>
  <si>
    <t>RCH</t>
  </si>
  <si>
    <t>REPOS COMPENSATEUR HEURES</t>
  </si>
  <si>
    <t>RCJ</t>
  </si>
  <si>
    <t>REPOS COMPENSATEUR JOUR FERIE</t>
  </si>
  <si>
    <t>RCN</t>
  </si>
  <si>
    <t>REPOS COMPENSATEUR NUIT</t>
  </si>
  <si>
    <t>REU</t>
  </si>
  <si>
    <t>REUNION</t>
  </si>
  <si>
    <t>RFC</t>
  </si>
  <si>
    <t>REPOS JOUR FERIE</t>
  </si>
  <si>
    <t>Période du :</t>
  </si>
  <si>
    <t>Au :</t>
  </si>
  <si>
    <t>Date jour</t>
  </si>
  <si>
    <t>AS</t>
  </si>
  <si>
    <t>IDE</t>
  </si>
  <si>
    <t>PARAMEDICAL</t>
  </si>
  <si>
    <t>MEDICAL</t>
  </si>
  <si>
    <t>ASH</t>
  </si>
  <si>
    <t>ADMINISTRATIF</t>
  </si>
  <si>
    <t>CUISINE</t>
  </si>
  <si>
    <t>NOM</t>
  </si>
  <si>
    <t>Prénoms</t>
  </si>
  <si>
    <t>NOM Complet</t>
  </si>
  <si>
    <t>CODES ABSENCES</t>
  </si>
  <si>
    <t>Dates</t>
  </si>
  <si>
    <t>Fête du travail</t>
  </si>
  <si>
    <t>Lundi de Pentecôte</t>
  </si>
  <si>
    <t>Année en cours :</t>
  </si>
  <si>
    <t>Jour férié</t>
  </si>
  <si>
    <t>Formules</t>
  </si>
  <si>
    <t>Jour de l'an</t>
  </si>
  <si>
    <t>01/01/2018</t>
  </si>
  <si>
    <t>Pâques</t>
  </si>
  <si>
    <t>16/04/2017</t>
  </si>
  <si>
    <t>Lundi de Pâques</t>
  </si>
  <si>
    <t>17/04/2017</t>
  </si>
  <si>
    <t>01/05/2017</t>
  </si>
  <si>
    <t>Victoire 39/45</t>
  </si>
  <si>
    <t>08/05/2017</t>
  </si>
  <si>
    <t>Ascension</t>
  </si>
  <si>
    <t>25/05/2017</t>
  </si>
  <si>
    <t>Pentecôte</t>
  </si>
  <si>
    <t>04/06/2017</t>
  </si>
  <si>
    <t>05/06/2017</t>
  </si>
  <si>
    <t>Fête Nationale</t>
  </si>
  <si>
    <t>14/07/2017</t>
  </si>
  <si>
    <t>Assomption</t>
  </si>
  <si>
    <t>15/08/2017</t>
  </si>
  <si>
    <t>Toussaint</t>
  </si>
  <si>
    <t>01/11/2017</t>
  </si>
  <si>
    <t>Armistice 14/18</t>
  </si>
  <si>
    <t>11/11/2017</t>
  </si>
  <si>
    <t>Noël </t>
  </si>
  <si>
    <t>25/12/2017</t>
  </si>
  <si>
    <t>DUPONT</t>
  </si>
  <si>
    <t>François</t>
  </si>
  <si>
    <t>LOPES</t>
  </si>
  <si>
    <t>Nbre d'heures max par jour</t>
  </si>
  <si>
    <t>PLANNING DU MOIS DE :</t>
  </si>
  <si>
    <t>Frédéric</t>
  </si>
  <si>
    <t>Remplaçant :</t>
  </si>
  <si>
    <t>Commentaire :</t>
  </si>
  <si>
    <t>deux lignes</t>
  </si>
  <si>
    <t>Ceci est commentaire écrit sur</t>
  </si>
  <si>
    <t>Total heure journée :</t>
  </si>
  <si>
    <t>Liste des salariés CDI</t>
  </si>
  <si>
    <t>S1</t>
  </si>
  <si>
    <t>S2</t>
  </si>
  <si>
    <t>S3</t>
  </si>
  <si>
    <t>S4</t>
  </si>
  <si>
    <t>SEMAINE 1</t>
  </si>
  <si>
    <t>SEMAINE 2</t>
  </si>
  <si>
    <t>SEMAINE 3</t>
  </si>
  <si>
    <t>SEMAINE 4</t>
  </si>
  <si>
    <t>Total Heures</t>
  </si>
  <si>
    <t>DESCRIPTIONS</t>
  </si>
  <si>
    <t>DOUCET</t>
  </si>
  <si>
    <t>Marlon</t>
  </si>
  <si>
    <t>LETOURNEAU</t>
  </si>
  <si>
    <t>Turner</t>
  </si>
  <si>
    <t>JOSSEAUME</t>
  </si>
  <si>
    <t>Rabican</t>
  </si>
  <si>
    <t>VAILLANCOURT</t>
  </si>
  <si>
    <t>Bertrand</t>
  </si>
  <si>
    <t>DUPUIS</t>
  </si>
  <si>
    <t>Pansy</t>
  </si>
  <si>
    <t>GUERTIN</t>
  </si>
  <si>
    <t>Robinette</t>
  </si>
  <si>
    <t>EDOUARD</t>
  </si>
  <si>
    <t>Talon</t>
  </si>
  <si>
    <t>HUOT</t>
  </si>
  <si>
    <t>Valérie</t>
  </si>
  <si>
    <t>BEAUDOIN</t>
  </si>
  <si>
    <t>Tempeste</t>
  </si>
  <si>
    <t>CHALIFOUR</t>
  </si>
  <si>
    <t>Ruby</t>
  </si>
  <si>
    <t>ROCHER</t>
  </si>
  <si>
    <t>Mandel</t>
  </si>
  <si>
    <t>GUERNON</t>
  </si>
  <si>
    <t>Odette</t>
  </si>
  <si>
    <t>COUPART</t>
  </si>
  <si>
    <t>Geoffrey</t>
  </si>
  <si>
    <t>ANGELIL</t>
  </si>
  <si>
    <t>Blanchefle</t>
  </si>
  <si>
    <t>GRIGNON</t>
  </si>
  <si>
    <t>Ermengardi</t>
  </si>
  <si>
    <t>CROTEAU</t>
  </si>
  <si>
    <t>Campbell</t>
  </si>
  <si>
    <t>BADREDDINE</t>
  </si>
  <si>
    <t>Wassim</t>
  </si>
  <si>
    <t>En attente de recrutement</t>
  </si>
  <si>
    <t>Jours</t>
  </si>
  <si>
    <t>Date</t>
  </si>
  <si>
    <t>Plage 1</t>
  </si>
  <si>
    <t>Plage 2</t>
  </si>
  <si>
    <t>Plage 3</t>
  </si>
  <si>
    <t>Commentaires (expliquez la raison du temps supplémentaire ou de l'absence avec indication des horaires)</t>
  </si>
  <si>
    <t>Signature et Commentaires du Responsable</t>
  </si>
  <si>
    <t>Nb H prévues</t>
  </si>
  <si>
    <t>Heures en + ou -</t>
  </si>
  <si>
    <t>exemple</t>
  </si>
  <si>
    <t>6h45-12h45</t>
  </si>
  <si>
    <t>14h-16h</t>
  </si>
  <si>
    <t>16h30-18h30</t>
  </si>
  <si>
    <t>panne de voiture: 7h15-12h45</t>
  </si>
  <si>
    <t>- 30 min</t>
  </si>
  <si>
    <t>Horaires Prévus</t>
  </si>
  <si>
    <t>Signature salarié</t>
  </si>
  <si>
    <t>Total</t>
  </si>
  <si>
    <t>Absences :</t>
  </si>
  <si>
    <t>Salarié :</t>
  </si>
  <si>
    <t>Du :</t>
  </si>
  <si>
    <t>Remplaçants</t>
  </si>
  <si>
    <t>Absent</t>
  </si>
  <si>
    <t xml:space="preserve"> </t>
  </si>
  <si>
    <t>Heures de nuits</t>
  </si>
  <si>
    <t>Début</t>
  </si>
  <si>
    <t>Fin</t>
  </si>
  <si>
    <t>VAILLANCOURT Bertrand</t>
  </si>
  <si>
    <t>DUPUIS Pansy</t>
  </si>
  <si>
    <t>ANGELIL Blanchefle</t>
  </si>
  <si>
    <t>JOSSEAUME Rabican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</si>
</sst>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h:mm;@"/>
    <numFmt numFmtId="166" formatCode="[h]:mm:ss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8"/>
      <name val="Century Gothic"/>
      <family val="2"/>
    </font>
    <font>
      <sz val="8"/>
      <color theme="1"/>
      <name val="Century Gothic"/>
      <family val="2"/>
    </font>
    <font>
      <b/>
      <sz val="8"/>
      <name val="Century Gothic"/>
      <family val="2"/>
    </font>
    <font>
      <sz val="10"/>
      <color rgb="FFFF0000"/>
      <name val="Century Gothic"/>
      <family val="2"/>
    </font>
    <font>
      <sz val="11"/>
      <color rgb="FFFF0000"/>
      <name val="Century Gothic"/>
      <family val="2"/>
    </font>
    <font>
      <b/>
      <sz val="8"/>
      <color theme="1"/>
      <name val="Century Gothic"/>
      <family val="2"/>
    </font>
    <font>
      <b/>
      <sz val="8"/>
      <color theme="8"/>
      <name val="Century Gothic"/>
      <family val="2"/>
    </font>
    <font>
      <b/>
      <i/>
      <sz val="8"/>
      <color rgb="FFC00000"/>
      <name val="Century Gothic"/>
      <family val="2"/>
    </font>
    <font>
      <i/>
      <sz val="8"/>
      <color theme="1"/>
      <name val="Century Gothic"/>
      <family val="2"/>
    </font>
    <font>
      <sz val="8"/>
      <color rgb="FFFF0000"/>
      <name val="Century Gothic"/>
      <family val="2"/>
    </font>
    <font>
      <sz val="10"/>
      <name val="Arial"/>
      <family val="2"/>
    </font>
    <font>
      <sz val="10"/>
      <name val="Arial"/>
      <family val="2"/>
    </font>
    <font>
      <i/>
      <sz val="8"/>
      <name val="Century Gothic"/>
      <family val="2"/>
    </font>
    <font>
      <b/>
      <sz val="8"/>
      <color rgb="FF000000"/>
      <name val="Century Gothic"/>
      <family val="2"/>
    </font>
    <font>
      <sz val="8"/>
      <color theme="0"/>
      <name val="Century Gothic"/>
      <family val="2"/>
    </font>
    <font>
      <b/>
      <sz val="8"/>
      <color theme="0"/>
      <name val="Century Gothic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lightDown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3">
    <xf numFmtId="0" fontId="0" fillId="0" borderId="0"/>
    <xf numFmtId="0" fontId="12" fillId="0" borderId="0"/>
    <xf numFmtId="164" fontId="13" fillId="0" borderId="0" applyFont="0" applyFill="0" applyBorder="0" applyAlignment="0" applyProtection="0"/>
  </cellStyleXfs>
  <cellXfs count="141">
    <xf numFmtId="0" fontId="0" fillId="0" borderId="0" xfId="0"/>
    <xf numFmtId="0" fontId="1" fillId="0" borderId="0" xfId="0" applyFont="1"/>
    <xf numFmtId="0" fontId="3" fillId="0" borderId="0" xfId="0" applyFont="1"/>
    <xf numFmtId="0" fontId="2" fillId="3" borderId="0" xfId="0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14" fontId="5" fillId="0" borderId="0" xfId="0" applyNumberFormat="1" applyFont="1" applyAlignment="1">
      <alignment vertical="center"/>
    </xf>
    <xf numFmtId="0" fontId="6" fillId="0" borderId="0" xfId="0" applyFont="1"/>
    <xf numFmtId="14" fontId="5" fillId="0" borderId="0" xfId="0" applyNumberFormat="1" applyFont="1" applyAlignment="1">
      <alignment textRotation="90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vertical="center"/>
    </xf>
    <xf numFmtId="0" fontId="7" fillId="2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7" fillId="0" borderId="7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14" fontId="3" fillId="0" borderId="0" xfId="0" applyNumberFormat="1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3" xfId="0" applyFont="1" applyBorder="1"/>
    <xf numFmtId="165" fontId="1" fillId="0" borderId="0" xfId="0" applyNumberFormat="1" applyFont="1"/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7" fillId="0" borderId="0" xfId="0" applyFont="1"/>
    <xf numFmtId="0" fontId="4" fillId="3" borderId="0" xfId="0" applyFont="1" applyFill="1" applyAlignment="1">
      <alignment horizontal="center" vertical="center"/>
    </xf>
    <xf numFmtId="165" fontId="3" fillId="0" borderId="15" xfId="0" applyNumberFormat="1" applyFont="1" applyBorder="1" applyAlignment="1">
      <alignment horizontal="center" vertical="center"/>
    </xf>
    <xf numFmtId="165" fontId="3" fillId="0" borderId="16" xfId="0" applyNumberFormat="1" applyFont="1" applyBorder="1" applyAlignment="1">
      <alignment horizontal="center" vertical="center"/>
    </xf>
    <xf numFmtId="0" fontId="3" fillId="0" borderId="19" xfId="0" applyFont="1" applyBorder="1"/>
    <xf numFmtId="0" fontId="3" fillId="0" borderId="20" xfId="0" applyFont="1" applyBorder="1"/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/>
    <xf numFmtId="0" fontId="7" fillId="7" borderId="18" xfId="0" applyFont="1" applyFill="1" applyBorder="1" applyAlignment="1">
      <alignment horizontal="center"/>
    </xf>
    <xf numFmtId="0" fontId="7" fillId="8" borderId="18" xfId="0" applyFont="1" applyFill="1" applyBorder="1" applyAlignment="1">
      <alignment horizontal="center"/>
    </xf>
    <xf numFmtId="0" fontId="7" fillId="9" borderId="18" xfId="0" applyFont="1" applyFill="1" applyBorder="1" applyAlignment="1">
      <alignment horizontal="center"/>
    </xf>
    <xf numFmtId="0" fontId="7" fillId="10" borderId="18" xfId="0" applyFont="1" applyFill="1" applyBorder="1" applyAlignment="1">
      <alignment horizontal="center"/>
    </xf>
    <xf numFmtId="0" fontId="7" fillId="11" borderId="18" xfId="0" applyFont="1" applyFill="1" applyBorder="1" applyAlignment="1">
      <alignment horizontal="center"/>
    </xf>
    <xf numFmtId="0" fontId="3" fillId="0" borderId="21" xfId="0" applyFont="1" applyBorder="1" applyAlignment="1">
      <alignment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right" vertical="center"/>
    </xf>
    <xf numFmtId="14" fontId="3" fillId="0" borderId="8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2" fillId="4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1" fillId="0" borderId="0" xfId="0" applyFont="1"/>
    <xf numFmtId="14" fontId="5" fillId="0" borderId="0" xfId="0" applyNumberFormat="1" applyFont="1" applyBorder="1" applyAlignment="1">
      <alignment horizontal="center" vertical="center" textRotation="90"/>
    </xf>
    <xf numFmtId="0" fontId="3" fillId="0" borderId="0" xfId="0" applyFont="1" applyBorder="1"/>
    <xf numFmtId="165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15" borderId="9" xfId="0" applyFont="1" applyFill="1" applyBorder="1"/>
    <xf numFmtId="0" fontId="3" fillId="15" borderId="11" xfId="0" applyFont="1" applyFill="1" applyBorder="1"/>
    <xf numFmtId="0" fontId="3" fillId="15" borderId="4" xfId="0" applyFont="1" applyFill="1" applyBorder="1"/>
    <xf numFmtId="0" fontId="3" fillId="15" borderId="5" xfId="0" applyFont="1" applyFill="1" applyBorder="1"/>
    <xf numFmtId="0" fontId="3" fillId="15" borderId="17" xfId="0" applyFont="1" applyFill="1" applyBorder="1"/>
    <xf numFmtId="0" fontId="3" fillId="15" borderId="10" xfId="0" applyFont="1" applyFill="1" applyBorder="1"/>
    <xf numFmtId="0" fontId="3" fillId="15" borderId="7" xfId="0" applyFont="1" applyFill="1" applyBorder="1"/>
    <xf numFmtId="0" fontId="3" fillId="15" borderId="0" xfId="0" applyFont="1" applyFill="1" applyBorder="1"/>
    <xf numFmtId="14" fontId="3" fillId="0" borderId="0" xfId="0" applyNumberFormat="1" applyFont="1" applyBorder="1" applyAlignment="1">
      <alignment horizontal="center" vertical="center"/>
    </xf>
    <xf numFmtId="16" fontId="2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/>
    </xf>
    <xf numFmtId="16" fontId="14" fillId="0" borderId="3" xfId="1" applyNumberFormat="1" applyFont="1" applyBorder="1" applyAlignment="1">
      <alignment horizontal="center" vertical="center"/>
    </xf>
    <xf numFmtId="0" fontId="14" fillId="0" borderId="3" xfId="1" quotePrefix="1" applyFont="1" applyBorder="1" applyAlignment="1">
      <alignment horizontal="center" vertical="center"/>
    </xf>
    <xf numFmtId="0" fontId="14" fillId="11" borderId="3" xfId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14" fontId="3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vertical="center" wrapText="1"/>
    </xf>
    <xf numFmtId="0" fontId="14" fillId="0" borderId="3" xfId="1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21" fontId="1" fillId="0" borderId="0" xfId="0" applyNumberFormat="1" applyFont="1"/>
    <xf numFmtId="165" fontId="14" fillId="11" borderId="3" xfId="1" applyNumberFormat="1" applyFont="1" applyFill="1" applyBorder="1" applyAlignment="1">
      <alignment horizontal="center" vertical="center" wrapText="1"/>
    </xf>
    <xf numFmtId="0" fontId="2" fillId="0" borderId="0" xfId="0" applyFont="1"/>
    <xf numFmtId="14" fontId="3" fillId="0" borderId="0" xfId="0" applyNumberFormat="1" applyFont="1" applyAlignment="1">
      <alignment textRotation="90"/>
    </xf>
    <xf numFmtId="0" fontId="16" fillId="0" borderId="0" xfId="0" applyFont="1"/>
    <xf numFmtId="0" fontId="7" fillId="0" borderId="2" xfId="0" applyFont="1" applyBorder="1" applyAlignment="1">
      <alignment horizontal="center"/>
    </xf>
    <xf numFmtId="0" fontId="3" fillId="15" borderId="24" xfId="0" applyFont="1" applyFill="1" applyBorder="1"/>
    <xf numFmtId="166" fontId="7" fillId="0" borderId="2" xfId="0" applyNumberFormat="1" applyFont="1" applyBorder="1" applyAlignment="1">
      <alignment horizontal="center"/>
    </xf>
    <xf numFmtId="165" fontId="3" fillId="0" borderId="0" xfId="0" applyNumberFormat="1" applyFont="1"/>
    <xf numFmtId="0" fontId="3" fillId="0" borderId="0" xfId="0" applyFont="1" applyAlignment="1">
      <alignment horizontal="left"/>
    </xf>
    <xf numFmtId="0" fontId="3" fillId="0" borderId="0" xfId="0" applyFont="1" applyAlignment="1"/>
    <xf numFmtId="165" fontId="3" fillId="0" borderId="0" xfId="0" applyNumberFormat="1" applyFont="1" applyAlignment="1">
      <alignment horizontal="center"/>
    </xf>
    <xf numFmtId="14" fontId="3" fillId="0" borderId="0" xfId="0" quotePrefix="1" applyNumberFormat="1" applyFont="1" applyAlignment="1"/>
    <xf numFmtId="14" fontId="3" fillId="0" borderId="0" xfId="0" applyNumberFormat="1" applyFont="1" applyAlignment="1"/>
    <xf numFmtId="165" fontId="3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0" fillId="14" borderId="0" xfId="0" applyFill="1"/>
    <xf numFmtId="0" fontId="7" fillId="17" borderId="2" xfId="0" applyFont="1" applyFill="1" applyBorder="1" applyAlignment="1">
      <alignment horizontal="center"/>
    </xf>
    <xf numFmtId="0" fontId="7" fillId="16" borderId="2" xfId="0" applyFont="1" applyFill="1" applyBorder="1" applyAlignment="1">
      <alignment horizontal="center"/>
    </xf>
    <xf numFmtId="0" fontId="7" fillId="7" borderId="18" xfId="0" applyFont="1" applyFill="1" applyBorder="1" applyAlignment="1">
      <alignment horizontal="center" vertical="center"/>
    </xf>
    <xf numFmtId="0" fontId="7" fillId="8" borderId="18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  <xf numFmtId="0" fontId="7" fillId="10" borderId="18" xfId="0" applyFont="1" applyFill="1" applyBorder="1" applyAlignment="1">
      <alignment horizontal="center" vertical="center"/>
    </xf>
    <xf numFmtId="0" fontId="7" fillId="11" borderId="18" xfId="0" applyFont="1" applyFill="1" applyBorder="1" applyAlignment="1">
      <alignment horizontal="center" vertical="center"/>
    </xf>
    <xf numFmtId="166" fontId="2" fillId="3" borderId="3" xfId="0" applyNumberFormat="1" applyFont="1" applyFill="1" applyBorder="1" applyAlignment="1">
      <alignment horizont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7" fillId="0" borderId="2" xfId="0" applyFont="1" applyBorder="1" applyAlignment="1">
      <alignment horizontal="center"/>
    </xf>
    <xf numFmtId="0" fontId="7" fillId="0" borderId="12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12" xfId="0" applyFont="1" applyBorder="1" applyAlignment="1">
      <alignment horizontal="left"/>
    </xf>
    <xf numFmtId="0" fontId="7" fillId="0" borderId="14" xfId="0" applyFont="1" applyBorder="1" applyAlignment="1">
      <alignment horizontal="left"/>
    </xf>
    <xf numFmtId="165" fontId="2" fillId="3" borderId="3" xfId="0" applyNumberFormat="1" applyFont="1" applyFill="1" applyBorder="1" applyAlignment="1">
      <alignment horizontal="center"/>
    </xf>
    <xf numFmtId="165" fontId="2" fillId="3" borderId="15" xfId="0" applyNumberFormat="1" applyFont="1" applyFill="1" applyBorder="1" applyAlignment="1">
      <alignment horizontal="center"/>
    </xf>
    <xf numFmtId="165" fontId="2" fillId="3" borderId="16" xfId="0" applyNumberFormat="1" applyFont="1" applyFill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10" fillId="0" borderId="5" xfId="0" applyFont="1" applyBorder="1" applyAlignment="1">
      <alignment horizontal="left"/>
    </xf>
    <xf numFmtId="0" fontId="10" fillId="0" borderId="17" xfId="0" applyFont="1" applyBorder="1" applyAlignment="1">
      <alignment horizontal="left"/>
    </xf>
    <xf numFmtId="0" fontId="10" fillId="0" borderId="7" xfId="0" applyFont="1" applyBorder="1" applyAlignment="1">
      <alignment horizontal="left" vertical="top"/>
    </xf>
    <xf numFmtId="0" fontId="10" fillId="0" borderId="0" xfId="0" applyFont="1" applyBorder="1" applyAlignment="1">
      <alignment horizontal="left" vertical="top"/>
    </xf>
    <xf numFmtId="0" fontId="10" fillId="0" borderId="24" xfId="0" applyFont="1" applyBorder="1" applyAlignment="1">
      <alignment horizontal="left" vertical="top"/>
    </xf>
    <xf numFmtId="0" fontId="10" fillId="0" borderId="9" xfId="0" applyFont="1" applyBorder="1" applyAlignment="1">
      <alignment horizontal="left" vertical="top"/>
    </xf>
    <xf numFmtId="0" fontId="10" fillId="0" borderId="10" xfId="0" applyFont="1" applyBorder="1" applyAlignment="1">
      <alignment horizontal="left" vertical="top"/>
    </xf>
    <xf numFmtId="0" fontId="10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 textRotation="90"/>
    </xf>
    <xf numFmtId="14" fontId="17" fillId="12" borderId="3" xfId="0" applyNumberFormat="1" applyFont="1" applyFill="1" applyBorder="1" applyAlignment="1">
      <alignment horizontal="center"/>
    </xf>
    <xf numFmtId="14" fontId="17" fillId="13" borderId="3" xfId="0" applyNumberFormat="1" applyFont="1" applyFill="1" applyBorder="1" applyAlignment="1">
      <alignment horizontal="center"/>
    </xf>
    <xf numFmtId="14" fontId="17" fillId="14" borderId="3" xfId="0" applyNumberFormat="1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 textRotation="45"/>
    </xf>
    <xf numFmtId="0" fontId="7" fillId="0" borderId="3" xfId="0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4" fillId="11" borderId="3" xfId="1" applyFont="1" applyFill="1" applyBorder="1" applyAlignment="1">
      <alignment horizontal="center" vertical="center" wrapText="1"/>
    </xf>
    <xf numFmtId="165" fontId="4" fillId="11" borderId="3" xfId="1" applyNumberFormat="1" applyFont="1" applyFill="1" applyBorder="1" applyAlignment="1">
      <alignment horizontal="center" vertical="center" wrapText="1"/>
    </xf>
    <xf numFmtId="0" fontId="4" fillId="0" borderId="25" xfId="1" applyFont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21" fontId="3" fillId="0" borderId="12" xfId="0" applyNumberFormat="1" applyFont="1" applyBorder="1" applyAlignment="1">
      <alignment horizontal="center"/>
    </xf>
  </cellXfs>
  <cellStyles count="3">
    <cellStyle name="Milliers 2" xfId="2" xr:uid="{00000000-0005-0000-0000-000000000000}"/>
    <cellStyle name="Normal" xfId="0" builtinId="0"/>
    <cellStyle name="Normal 2" xfId="1" xr:uid="{00000000-0005-0000-0000-000002000000}"/>
  </cellStyles>
  <dxfs count="60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numFmt numFmtId="166" formatCode="[h]:mm:ss;@"/>
      <fill>
        <patternFill>
          <fgColor theme="9" tint="-0.499984740745262"/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166" formatCode="[h]:mm:ss;@"/>
      <fill>
        <patternFill>
          <bgColor theme="5"/>
        </patternFill>
      </fill>
    </dxf>
    <dxf>
      <font>
        <color theme="0"/>
      </font>
      <numFmt numFmtId="166" formatCode="[h]:mm:ss;@"/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numFmt numFmtId="166" formatCode="[h]:mm:ss;@"/>
      <fill>
        <patternFill>
          <fgColor theme="9" tint="-0.499984740745262"/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166" formatCode="[h]:mm:ss;@"/>
      <fill>
        <patternFill>
          <bgColor theme="5"/>
        </patternFill>
      </fill>
    </dxf>
    <dxf>
      <font>
        <color theme="0"/>
      </font>
      <numFmt numFmtId="166" formatCode="[h]:mm:ss;@"/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numFmt numFmtId="166" formatCode="[h]:mm:ss;@"/>
      <fill>
        <patternFill>
          <fgColor theme="9" tint="-0.499984740745262"/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166" formatCode="[h]:mm:ss;@"/>
      <fill>
        <patternFill>
          <bgColor theme="5"/>
        </patternFill>
      </fill>
    </dxf>
    <dxf>
      <font>
        <color theme="0"/>
      </font>
      <numFmt numFmtId="166" formatCode="[h]:mm:ss;@"/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166" formatCode="[h]:mm:ss;@"/>
      <fill>
        <patternFill>
          <fgColor theme="9" tint="-0.499984740745262"/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166" formatCode="[h]:mm:ss;@"/>
      <fill>
        <patternFill>
          <bgColor theme="5"/>
        </patternFill>
      </fill>
    </dxf>
    <dxf>
      <font>
        <color theme="0"/>
      </font>
      <numFmt numFmtId="166" formatCode="[h]:mm:ss;@"/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166" formatCode="[h]:mm:ss;@"/>
      <fill>
        <patternFill>
          <fgColor theme="9" tint="-0.499984740745262"/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166" formatCode="[h]:mm:ss;@"/>
      <fill>
        <patternFill>
          <bgColor theme="5"/>
        </patternFill>
      </fill>
    </dxf>
    <dxf>
      <font>
        <color theme="0"/>
      </font>
      <numFmt numFmtId="166" formatCode="[h]:mm:ss;@"/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  <border>
        <left style="thin">
          <color auto="1"/>
        </left>
        <vertical/>
        <horizontal/>
      </border>
    </dxf>
    <dxf>
      <font>
        <color theme="0"/>
      </font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  <numFmt numFmtId="167" formatCode="m/d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  <numFmt numFmtId="167" formatCode="m/d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</dxf>
  </dxfs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9525</xdr:rowOff>
        </xdr:from>
        <xdr:to>
          <xdr:col>5</xdr:col>
          <xdr:colOff>0</xdr:colOff>
          <xdr:row>15</xdr:row>
          <xdr:rowOff>19050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400-000002000000}"/>
                </a:ext>
              </a:extLst>
            </xdr:cNvPr>
            <xdr:cNvGrpSpPr/>
          </xdr:nvGrpSpPr>
          <xdr:grpSpPr>
            <a:xfrm>
              <a:off x="180975" y="219075"/>
              <a:ext cx="3152775" cy="638175"/>
              <a:chOff x="180975" y="638175"/>
              <a:chExt cx="3152775" cy="371475"/>
            </a:xfrm>
          </xdr:grpSpPr>
          <xdr:sp macro="" textlink="">
            <xdr:nvSpPr>
              <xdr:cNvPr id="1027" name="Butto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400-000003040000}"/>
                  </a:ext>
                </a:extLst>
              </xdr:cNvPr>
              <xdr:cNvSpPr/>
            </xdr:nvSpPr>
            <xdr:spPr bwMode="auto">
              <a:xfrm>
                <a:off x="180975" y="838200"/>
                <a:ext cx="1571625" cy="171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800" b="1" i="0" u="none" strike="noStrike" baseline="0">
                    <a:solidFill>
                      <a:srgbClr val="000000"/>
                    </a:solidFill>
                    <a:latin typeface="Century Gothic"/>
                  </a:rPr>
                  <a:t>Ajoutez un Titulaire</a:t>
                </a:r>
              </a:p>
            </xdr:txBody>
          </xdr:sp>
          <xdr:sp macro="" textlink="">
            <xdr:nvSpPr>
              <xdr:cNvPr id="1033" name="Button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400-000009040000}"/>
                  </a:ext>
                </a:extLst>
              </xdr:cNvPr>
              <xdr:cNvSpPr/>
            </xdr:nvSpPr>
            <xdr:spPr bwMode="auto">
              <a:xfrm>
                <a:off x="1838325" y="828675"/>
                <a:ext cx="1495425" cy="1809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800" b="1" i="0" u="none" strike="noStrike" baseline="0">
                    <a:solidFill>
                      <a:srgbClr val="000000"/>
                    </a:solidFill>
                    <a:latin typeface="Century Gothic"/>
                  </a:rPr>
                  <a:t>Ajoutez un(e) Remplaçant(e)</a:t>
                </a:r>
              </a:p>
            </xdr:txBody>
          </xdr:sp>
          <xdr:sp macro="" textlink="">
            <xdr:nvSpPr>
              <xdr:cNvPr id="1037" name="Button 13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400-00000D040000}"/>
                  </a:ext>
                </a:extLst>
              </xdr:cNvPr>
              <xdr:cNvSpPr/>
            </xdr:nvSpPr>
            <xdr:spPr bwMode="auto">
              <a:xfrm>
                <a:off x="1838325" y="638175"/>
                <a:ext cx="1495425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800" b="1" i="0" u="none" strike="noStrike" baseline="0">
                    <a:solidFill>
                      <a:srgbClr val="000000"/>
                    </a:solidFill>
                    <a:latin typeface="Century Gothic"/>
                  </a:rPr>
                  <a:t>Emargement</a:t>
                </a:r>
              </a:p>
            </xdr:txBody>
          </xdr:sp>
          <xdr:sp macro="" textlink="">
            <xdr:nvSpPr>
              <xdr:cNvPr id="1039" name="Button 15" hidden="1">
                <a:extLst>
                  <a:ext uri="{63B3BB69-23CF-44E3-9099-C40C66FF867C}">
                    <a14:compatExt spid="_x0000_s1039"/>
                  </a:ext>
                  <a:ext uri="{FF2B5EF4-FFF2-40B4-BE49-F238E27FC236}">
                    <a16:creationId xmlns:a16="http://schemas.microsoft.com/office/drawing/2014/main" id="{00000000-0008-0000-0400-00000F040000}"/>
                  </a:ext>
                </a:extLst>
              </xdr:cNvPr>
              <xdr:cNvSpPr/>
            </xdr:nvSpPr>
            <xdr:spPr bwMode="auto">
              <a:xfrm>
                <a:off x="180975" y="638175"/>
                <a:ext cx="1571625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800" b="1" i="0" u="none" strike="noStrike" baseline="0">
                    <a:solidFill>
                      <a:srgbClr val="000000"/>
                    </a:solidFill>
                    <a:latin typeface="Century Gothic"/>
                  </a:rPr>
                  <a:t>Suppression blocs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Jours_fériés7" displayName="Jours_fériés7" ref="B5:D18" totalsRowShown="0" headerRowDxfId="59" dataDxfId="58">
  <autoFilter ref="B5:D18" xr:uid="{00000000-0009-0000-0100-000006000000}"/>
  <tableColumns count="3">
    <tableColumn id="1" xr3:uid="{00000000-0010-0000-0000-000001000000}" name="Jour férié" dataDxfId="57"/>
    <tableColumn id="2" xr3:uid="{00000000-0010-0000-0000-000002000000}" name="Dates" dataDxfId="56"/>
    <tableColumn id="3" xr3:uid="{00000000-0010-0000-0000-000003000000}" name="Formules" dataDxfId="55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70C0"/>
  </sheetPr>
  <dimension ref="A1"/>
  <sheetViews>
    <sheetView showGridLines="0" workbookViewId="0">
      <selection activeCell="E15" sqref="E15"/>
    </sheetView>
  </sheetViews>
  <sheetFormatPr baseColWidth="10" defaultRowHeight="15" x14ac:dyDescent="0.25"/>
  <cols>
    <col min="1" max="16384" width="11.42578125" style="92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5"/>
  </sheetPr>
  <dimension ref="B1:D34"/>
  <sheetViews>
    <sheetView showGridLines="0" workbookViewId="0">
      <selection activeCell="F24" sqref="F24"/>
    </sheetView>
  </sheetViews>
  <sheetFormatPr baseColWidth="10" defaultRowHeight="13.5" x14ac:dyDescent="0.3"/>
  <cols>
    <col min="1" max="1" width="11.42578125" style="2"/>
    <col min="2" max="2" width="18.28515625" style="2" customWidth="1"/>
    <col min="3" max="3" width="30.42578125" style="2" bestFit="1" customWidth="1"/>
    <col min="4" max="4" width="20.85546875" style="2" bestFit="1" customWidth="1"/>
    <col min="5" max="5" width="23" style="2" bestFit="1" customWidth="1"/>
    <col min="6" max="6" width="27.7109375" style="2" bestFit="1" customWidth="1"/>
    <col min="7" max="7" width="23.85546875" style="2" bestFit="1" customWidth="1"/>
    <col min="8" max="8" width="28.140625" style="2" bestFit="1" customWidth="1"/>
    <col min="9" max="9" width="29.5703125" style="2" bestFit="1" customWidth="1"/>
    <col min="10" max="10" width="13.140625" style="2" bestFit="1" customWidth="1"/>
    <col min="11" max="11" width="17.85546875" style="2" bestFit="1" customWidth="1"/>
    <col min="12" max="12" width="22.5703125" style="2" bestFit="1" customWidth="1"/>
    <col min="13" max="13" width="21" style="2" bestFit="1" customWidth="1"/>
    <col min="14" max="14" width="30.42578125" style="2" bestFit="1" customWidth="1"/>
    <col min="15" max="15" width="26.140625" style="2" bestFit="1" customWidth="1"/>
    <col min="16" max="16" width="26.7109375" style="2" bestFit="1" customWidth="1"/>
    <col min="17" max="17" width="22.42578125" style="2" bestFit="1" customWidth="1"/>
    <col min="18" max="18" width="17.85546875" style="2" bestFit="1" customWidth="1"/>
    <col min="19" max="19" width="22.7109375" style="2" bestFit="1" customWidth="1"/>
    <col min="20" max="20" width="16.42578125" style="2" bestFit="1" customWidth="1"/>
    <col min="21" max="21" width="17.140625" style="2" bestFit="1" customWidth="1"/>
    <col min="22" max="22" width="21.42578125" style="2" bestFit="1" customWidth="1"/>
    <col min="23" max="23" width="18.7109375" style="2" bestFit="1" customWidth="1"/>
    <col min="24" max="24" width="23" style="2" bestFit="1" customWidth="1"/>
    <col min="25" max="25" width="21.42578125" style="2" bestFit="1" customWidth="1"/>
    <col min="26" max="26" width="15" style="2" bestFit="1" customWidth="1"/>
    <col min="27" max="27" width="18.140625" style="2" bestFit="1" customWidth="1"/>
    <col min="28" max="28" width="22.42578125" style="2" bestFit="1" customWidth="1"/>
    <col min="29" max="29" width="6.140625" style="2" bestFit="1" customWidth="1"/>
    <col min="30" max="30" width="26" style="2" bestFit="1" customWidth="1"/>
    <col min="31" max="31" width="28.85546875" style="2" bestFit="1" customWidth="1"/>
    <col min="32" max="32" width="23.5703125" style="2" bestFit="1" customWidth="1"/>
    <col min="33" max="33" width="8.140625" style="2" bestFit="1" customWidth="1"/>
    <col min="34" max="34" width="15.140625" style="2" bestFit="1" customWidth="1"/>
    <col min="35" max="16384" width="11.42578125" style="2"/>
  </cols>
  <sheetData>
    <row r="1" spans="2:4" x14ac:dyDescent="0.3">
      <c r="C1" s="20"/>
      <c r="D1" s="21"/>
    </row>
    <row r="2" spans="2:4" x14ac:dyDescent="0.3">
      <c r="B2" s="23" t="s">
        <v>75</v>
      </c>
      <c r="C2" s="41" t="s">
        <v>127</v>
      </c>
      <c r="D2" s="21"/>
    </row>
    <row r="3" spans="2:4" x14ac:dyDescent="0.3">
      <c r="B3" s="42" t="s">
        <v>0</v>
      </c>
      <c r="C3" s="43" t="s">
        <v>1</v>
      </c>
      <c r="D3" s="3"/>
    </row>
    <row r="4" spans="2:4" x14ac:dyDescent="0.3">
      <c r="B4" s="42" t="s">
        <v>2</v>
      </c>
      <c r="C4" s="43" t="s">
        <v>3</v>
      </c>
      <c r="D4" s="3"/>
    </row>
    <row r="5" spans="2:4" x14ac:dyDescent="0.3">
      <c r="B5" s="42" t="s">
        <v>4</v>
      </c>
      <c r="C5" s="43" t="s">
        <v>5</v>
      </c>
      <c r="D5" s="3"/>
    </row>
    <row r="6" spans="2:4" x14ac:dyDescent="0.3">
      <c r="B6" s="42" t="s">
        <v>6</v>
      </c>
      <c r="C6" s="43" t="s">
        <v>7</v>
      </c>
      <c r="D6" s="3"/>
    </row>
    <row r="7" spans="2:4" x14ac:dyDescent="0.3">
      <c r="B7" s="42" t="s">
        <v>6</v>
      </c>
      <c r="C7" s="43" t="s">
        <v>8</v>
      </c>
      <c r="D7" s="3"/>
    </row>
    <row r="8" spans="2:4" x14ac:dyDescent="0.3">
      <c r="B8" s="42" t="s">
        <v>9</v>
      </c>
      <c r="C8" s="43" t="s">
        <v>10</v>
      </c>
      <c r="D8" s="3"/>
    </row>
    <row r="9" spans="2:4" x14ac:dyDescent="0.3">
      <c r="B9" s="42" t="s">
        <v>11</v>
      </c>
      <c r="C9" s="43" t="s">
        <v>12</v>
      </c>
      <c r="D9" s="3"/>
    </row>
    <row r="10" spans="2:4" x14ac:dyDescent="0.3">
      <c r="B10" s="42" t="s">
        <v>13</v>
      </c>
      <c r="C10" s="43" t="s">
        <v>14</v>
      </c>
      <c r="D10" s="3"/>
    </row>
    <row r="11" spans="2:4" x14ac:dyDescent="0.3">
      <c r="B11" s="42" t="s">
        <v>15</v>
      </c>
      <c r="C11" s="43" t="s">
        <v>16</v>
      </c>
      <c r="D11" s="3"/>
    </row>
    <row r="12" spans="2:4" x14ac:dyDescent="0.3">
      <c r="B12" s="44" t="s">
        <v>17</v>
      </c>
      <c r="C12" s="43" t="s">
        <v>18</v>
      </c>
      <c r="D12" s="3"/>
    </row>
    <row r="13" spans="2:4" x14ac:dyDescent="0.3">
      <c r="B13" s="44" t="s">
        <v>19</v>
      </c>
      <c r="C13" s="43" t="s">
        <v>20</v>
      </c>
      <c r="D13" s="3"/>
    </row>
    <row r="14" spans="2:4" x14ac:dyDescent="0.3">
      <c r="B14" s="42" t="s">
        <v>21</v>
      </c>
      <c r="C14" s="43" t="s">
        <v>22</v>
      </c>
      <c r="D14" s="3"/>
    </row>
    <row r="15" spans="2:4" x14ac:dyDescent="0.3">
      <c r="B15" s="42" t="s">
        <v>23</v>
      </c>
      <c r="C15" s="43" t="s">
        <v>24</v>
      </c>
      <c r="D15" s="3"/>
    </row>
    <row r="16" spans="2:4" x14ac:dyDescent="0.3">
      <c r="B16" s="42" t="s">
        <v>25</v>
      </c>
      <c r="C16" s="43" t="s">
        <v>26</v>
      </c>
      <c r="D16" s="3"/>
    </row>
    <row r="17" spans="2:4" x14ac:dyDescent="0.3">
      <c r="B17" s="42" t="s">
        <v>27</v>
      </c>
      <c r="C17" s="43" t="s">
        <v>28</v>
      </c>
      <c r="D17" s="3"/>
    </row>
    <row r="18" spans="2:4" x14ac:dyDescent="0.3">
      <c r="B18" s="42" t="s">
        <v>29</v>
      </c>
      <c r="C18" s="43" t="s">
        <v>30</v>
      </c>
      <c r="D18" s="3"/>
    </row>
    <row r="19" spans="2:4" x14ac:dyDescent="0.3">
      <c r="B19" s="45" t="s">
        <v>31</v>
      </c>
      <c r="C19" s="43" t="s">
        <v>32</v>
      </c>
      <c r="D19" s="3"/>
    </row>
    <row r="20" spans="2:4" x14ac:dyDescent="0.3">
      <c r="B20" s="42" t="s">
        <v>33</v>
      </c>
      <c r="C20" s="43" t="s">
        <v>34</v>
      </c>
      <c r="D20" s="3"/>
    </row>
    <row r="21" spans="2:4" x14ac:dyDescent="0.3">
      <c r="B21" s="42" t="s">
        <v>35</v>
      </c>
      <c r="C21" s="43" t="s">
        <v>36</v>
      </c>
      <c r="D21" s="3"/>
    </row>
    <row r="22" spans="2:4" x14ac:dyDescent="0.3">
      <c r="B22" s="42" t="s">
        <v>37</v>
      </c>
      <c r="C22" s="43" t="s">
        <v>38</v>
      </c>
      <c r="D22" s="3"/>
    </row>
    <row r="23" spans="2:4" x14ac:dyDescent="0.3">
      <c r="B23" s="42" t="s">
        <v>39</v>
      </c>
      <c r="C23" s="43" t="s">
        <v>40</v>
      </c>
      <c r="D23" s="3"/>
    </row>
    <row r="24" spans="2:4" x14ac:dyDescent="0.3">
      <c r="B24" s="42" t="s">
        <v>41</v>
      </c>
      <c r="C24" s="43" t="s">
        <v>42</v>
      </c>
      <c r="D24" s="3"/>
    </row>
    <row r="25" spans="2:4" x14ac:dyDescent="0.3">
      <c r="B25" s="42" t="s">
        <v>43</v>
      </c>
      <c r="C25" s="43" t="s">
        <v>44</v>
      </c>
      <c r="D25" s="3"/>
    </row>
    <row r="26" spans="2:4" x14ac:dyDescent="0.3">
      <c r="B26" s="42" t="s">
        <v>45</v>
      </c>
      <c r="C26" s="43" t="s">
        <v>46</v>
      </c>
      <c r="D26" s="3"/>
    </row>
    <row r="27" spans="2:4" x14ac:dyDescent="0.3">
      <c r="B27" s="42" t="s">
        <v>47</v>
      </c>
      <c r="C27" s="43" t="s">
        <v>48</v>
      </c>
      <c r="D27" s="3"/>
    </row>
    <row r="28" spans="2:4" x14ac:dyDescent="0.3">
      <c r="B28" s="42" t="s">
        <v>49</v>
      </c>
      <c r="C28" s="43" t="s">
        <v>50</v>
      </c>
      <c r="D28" s="3"/>
    </row>
    <row r="29" spans="2:4" x14ac:dyDescent="0.3">
      <c r="B29" s="46"/>
      <c r="C29" s="43" t="s">
        <v>51</v>
      </c>
      <c r="D29" s="3"/>
    </row>
    <row r="30" spans="2:4" x14ac:dyDescent="0.3">
      <c r="B30" s="42" t="s">
        <v>52</v>
      </c>
      <c r="C30" s="43" t="s">
        <v>53</v>
      </c>
      <c r="D30" s="3"/>
    </row>
    <row r="31" spans="2:4" x14ac:dyDescent="0.3">
      <c r="B31" s="42" t="s">
        <v>54</v>
      </c>
      <c r="C31" s="43" t="s">
        <v>55</v>
      </c>
      <c r="D31" s="3"/>
    </row>
    <row r="32" spans="2:4" x14ac:dyDescent="0.3">
      <c r="B32" s="42" t="s">
        <v>56</v>
      </c>
      <c r="C32" s="43" t="s">
        <v>57</v>
      </c>
      <c r="D32" s="3"/>
    </row>
    <row r="33" spans="2:4" x14ac:dyDescent="0.3">
      <c r="B33" s="45" t="s">
        <v>58</v>
      </c>
      <c r="C33" s="43" t="s">
        <v>59</v>
      </c>
      <c r="D33" s="3"/>
    </row>
    <row r="34" spans="2:4" x14ac:dyDescent="0.3">
      <c r="B34" s="46" t="s">
        <v>60</v>
      </c>
      <c r="C34" s="43" t="s">
        <v>61</v>
      </c>
      <c r="D34" s="3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3:K18"/>
  <sheetViews>
    <sheetView showGridLines="0" workbookViewId="0">
      <selection activeCell="I28" sqref="I28"/>
    </sheetView>
  </sheetViews>
  <sheetFormatPr baseColWidth="10" defaultRowHeight="13.5" x14ac:dyDescent="0.3"/>
  <cols>
    <col min="1" max="1" width="11.42578125" style="2"/>
    <col min="2" max="2" width="18.28515625" style="2" bestFit="1" customWidth="1"/>
    <col min="3" max="3" width="10.85546875" style="2" bestFit="1" customWidth="1"/>
    <col min="4" max="4" width="12.140625" style="2" bestFit="1" customWidth="1"/>
    <col min="5" max="5" width="2.28515625" style="2" customWidth="1"/>
    <col min="6" max="6" width="7.28515625" style="2" customWidth="1"/>
    <col min="7" max="7" width="7.140625" style="2" customWidth="1"/>
    <col min="8" max="8" width="2.28515625" style="2" customWidth="1"/>
    <col min="9" max="9" width="13.85546875" style="2" customWidth="1"/>
    <col min="10" max="10" width="11.42578125" style="2"/>
    <col min="11" max="11" width="4.85546875" style="2" bestFit="1" customWidth="1"/>
    <col min="12" max="12" width="11.5703125" style="2" bestFit="1" customWidth="1"/>
    <col min="13" max="16384" width="11.42578125" style="2"/>
  </cols>
  <sheetData>
    <row r="3" spans="2:11" x14ac:dyDescent="0.3">
      <c r="B3" s="22" t="s">
        <v>79</v>
      </c>
      <c r="C3" s="84">
        <v>2018</v>
      </c>
    </row>
    <row r="5" spans="2:11" x14ac:dyDescent="0.3">
      <c r="B5" s="2" t="s">
        <v>80</v>
      </c>
      <c r="C5" s="85" t="s">
        <v>76</v>
      </c>
      <c r="D5" s="85" t="s">
        <v>81</v>
      </c>
      <c r="F5" s="93" t="s">
        <v>187</v>
      </c>
      <c r="G5" s="93"/>
      <c r="I5" s="94" t="s">
        <v>109</v>
      </c>
      <c r="J5" s="94"/>
      <c r="K5" s="89">
        <v>0.41666666666666669</v>
      </c>
    </row>
    <row r="6" spans="2:11" x14ac:dyDescent="0.3">
      <c r="B6" s="2" t="s">
        <v>82</v>
      </c>
      <c r="C6" s="87" t="s">
        <v>83</v>
      </c>
      <c r="D6" s="88">
        <f>DATE($C$3,1,1)</f>
        <v>43101</v>
      </c>
      <c r="F6" s="80" t="s">
        <v>188</v>
      </c>
      <c r="G6" s="80" t="s">
        <v>189</v>
      </c>
      <c r="H6" s="86"/>
      <c r="I6" s="86"/>
    </row>
    <row r="7" spans="2:11" x14ac:dyDescent="0.3">
      <c r="B7" s="2" t="s">
        <v>84</v>
      </c>
      <c r="C7" s="87" t="s">
        <v>85</v>
      </c>
      <c r="D7" s="88">
        <f>FLOOR(DAY(MINUTE($C$3/38)/2+56)&amp;"/5/"&amp;$C$3,7)-34</f>
        <v>43191</v>
      </c>
      <c r="F7" s="89">
        <v>0.35416666666666669</v>
      </c>
      <c r="G7" s="89">
        <v>0.52083333333333337</v>
      </c>
      <c r="H7" s="83"/>
      <c r="I7" s="83"/>
    </row>
    <row r="8" spans="2:11" x14ac:dyDescent="0.3">
      <c r="B8" s="2" t="s">
        <v>86</v>
      </c>
      <c r="C8" s="87" t="s">
        <v>87</v>
      </c>
      <c r="D8" s="88">
        <f>D7+1</f>
        <v>43192</v>
      </c>
      <c r="H8" s="83"/>
      <c r="I8" s="83"/>
    </row>
    <row r="9" spans="2:11" x14ac:dyDescent="0.3">
      <c r="B9" s="2" t="s">
        <v>77</v>
      </c>
      <c r="C9" s="87" t="s">
        <v>88</v>
      </c>
      <c r="D9" s="88">
        <f>DATE($C$3,5,1)</f>
        <v>43221</v>
      </c>
      <c r="F9" s="86"/>
      <c r="G9" s="86"/>
      <c r="H9" s="83"/>
      <c r="I9" s="83"/>
    </row>
    <row r="10" spans="2:11" x14ac:dyDescent="0.3">
      <c r="B10" s="2" t="s">
        <v>89</v>
      </c>
      <c r="C10" s="87" t="s">
        <v>90</v>
      </c>
      <c r="D10" s="88">
        <f>DATE($C$3,5,8)</f>
        <v>43228</v>
      </c>
      <c r="F10" s="86"/>
      <c r="G10" s="86"/>
      <c r="H10" s="83"/>
      <c r="I10" s="83"/>
    </row>
    <row r="11" spans="2:11" x14ac:dyDescent="0.3">
      <c r="B11" s="2" t="s">
        <v>91</v>
      </c>
      <c r="C11" s="87" t="s">
        <v>92</v>
      </c>
      <c r="D11" s="88">
        <f>D7+39</f>
        <v>43230</v>
      </c>
      <c r="F11" s="86"/>
      <c r="G11" s="86"/>
      <c r="H11" s="83"/>
      <c r="I11" s="83"/>
    </row>
    <row r="12" spans="2:11" x14ac:dyDescent="0.3">
      <c r="B12" s="2" t="s">
        <v>93</v>
      </c>
      <c r="C12" s="87" t="s">
        <v>94</v>
      </c>
      <c r="D12" s="88">
        <f>D7+49</f>
        <v>43240</v>
      </c>
      <c r="F12" s="86"/>
      <c r="G12" s="83"/>
      <c r="H12" s="83"/>
      <c r="I12" s="83"/>
    </row>
    <row r="13" spans="2:11" x14ac:dyDescent="0.3">
      <c r="B13" s="2" t="s">
        <v>78</v>
      </c>
      <c r="C13" s="87" t="s">
        <v>95</v>
      </c>
      <c r="D13" s="88">
        <f>D7+50</f>
        <v>43241</v>
      </c>
      <c r="F13" s="83"/>
      <c r="G13" s="83"/>
      <c r="H13" s="83"/>
      <c r="I13" s="83"/>
    </row>
    <row r="14" spans="2:11" x14ac:dyDescent="0.3">
      <c r="B14" s="2" t="s">
        <v>96</v>
      </c>
      <c r="C14" s="87" t="s">
        <v>97</v>
      </c>
      <c r="D14" s="88">
        <f>DATE($C$3,7,14)</f>
        <v>43295</v>
      </c>
      <c r="F14" s="83"/>
      <c r="G14" s="83"/>
      <c r="H14" s="83"/>
      <c r="I14" s="83"/>
    </row>
    <row r="15" spans="2:11" x14ac:dyDescent="0.3">
      <c r="B15" s="2" t="s">
        <v>98</v>
      </c>
      <c r="C15" s="87" t="s">
        <v>99</v>
      </c>
      <c r="D15" s="88">
        <f>DATE($C$3,8,15)</f>
        <v>43327</v>
      </c>
    </row>
    <row r="16" spans="2:11" x14ac:dyDescent="0.3">
      <c r="B16" s="2" t="s">
        <v>100</v>
      </c>
      <c r="C16" s="87" t="s">
        <v>101</v>
      </c>
      <c r="D16" s="88">
        <f>DATE($C$3,11,1)</f>
        <v>43405</v>
      </c>
    </row>
    <row r="17" spans="2:4" x14ac:dyDescent="0.3">
      <c r="B17" s="2" t="s">
        <v>102</v>
      </c>
      <c r="C17" s="87" t="s">
        <v>103</v>
      </c>
      <c r="D17" s="88">
        <f>DATE($C$3,11,11)</f>
        <v>43415</v>
      </c>
    </row>
    <row r="18" spans="2:4" x14ac:dyDescent="0.3">
      <c r="B18" s="2" t="s">
        <v>104</v>
      </c>
      <c r="C18" s="87" t="s">
        <v>105</v>
      </c>
      <c r="D18" s="88">
        <f>DATE($C$3,12,25)</f>
        <v>43459</v>
      </c>
    </row>
  </sheetData>
  <mergeCells count="2">
    <mergeCell ref="F5:G5"/>
    <mergeCell ref="I5:J5"/>
  </mergeCells>
  <dataValidations count="1">
    <dataValidation type="list" allowBlank="1" showInputMessage="1" showErrorMessage="1" sqref="C3" xr:uid="{00000000-0002-0000-0200-000000000000}">
      <formula1>#REF!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9"/>
  </sheetPr>
  <dimension ref="B2:V55"/>
  <sheetViews>
    <sheetView showGridLines="0" workbookViewId="0">
      <selection activeCell="C47" sqref="C47"/>
    </sheetView>
  </sheetViews>
  <sheetFormatPr baseColWidth="10" defaultColWidth="9.140625" defaultRowHeight="13.5" x14ac:dyDescent="0.3"/>
  <cols>
    <col min="1" max="1" width="5.5703125" style="2" customWidth="1"/>
    <col min="2" max="2" width="21.85546875" style="2" bestFit="1" customWidth="1"/>
    <col min="3" max="3" width="19.7109375" style="2" bestFit="1" customWidth="1"/>
    <col min="4" max="4" width="21.85546875" style="2" bestFit="1" customWidth="1"/>
    <col min="5" max="5" width="17" style="2" bestFit="1" customWidth="1"/>
    <col min="6" max="6" width="14.28515625" style="2" bestFit="1" customWidth="1"/>
    <col min="7" max="7" width="19.7109375" style="2" bestFit="1" customWidth="1"/>
    <col min="8" max="8" width="21.85546875" style="2" bestFit="1" customWidth="1"/>
    <col min="9" max="9" width="8.5703125" style="2" bestFit="1" customWidth="1"/>
    <col min="10" max="10" width="15.7109375" style="2" bestFit="1" customWidth="1"/>
    <col min="11" max="11" width="9" style="2" bestFit="1" customWidth="1"/>
    <col min="12" max="12" width="8.42578125" style="2" bestFit="1" customWidth="1"/>
    <col min="13" max="13" width="17" style="2" bestFit="1" customWidth="1"/>
    <col min="14" max="14" width="9.85546875" style="2" bestFit="1" customWidth="1"/>
    <col min="15" max="15" width="7.5703125" style="2" bestFit="1" customWidth="1"/>
    <col min="16" max="16" width="14.28515625" style="2" bestFit="1" customWidth="1"/>
    <col min="17" max="17" width="9.140625" style="2" bestFit="1" customWidth="1"/>
    <col min="18" max="18" width="7.5703125" style="2" bestFit="1" customWidth="1"/>
    <col min="19" max="19" width="15.5703125" style="2" bestFit="1" customWidth="1"/>
    <col min="20" max="20" width="9" style="2" bestFit="1" customWidth="1"/>
    <col min="21" max="21" width="9.7109375" style="2" bestFit="1" customWidth="1"/>
    <col min="22" max="22" width="18.28515625" style="2" bestFit="1" customWidth="1"/>
    <col min="23" max="16384" width="9.140625" style="2"/>
  </cols>
  <sheetData>
    <row r="2" spans="2:22" ht="14.25" thickBot="1" x14ac:dyDescent="0.35"/>
    <row r="3" spans="2:22" ht="15" thickTop="1" thickBot="1" x14ac:dyDescent="0.35">
      <c r="B3" s="95" t="s">
        <v>65</v>
      </c>
      <c r="C3" s="95"/>
      <c r="D3" s="95"/>
      <c r="E3" s="96" t="s">
        <v>66</v>
      </c>
      <c r="F3" s="96"/>
      <c r="G3" s="96"/>
      <c r="H3" s="97" t="s">
        <v>67</v>
      </c>
      <c r="I3" s="97"/>
      <c r="J3" s="97"/>
      <c r="K3" s="98" t="s">
        <v>68</v>
      </c>
      <c r="L3" s="98"/>
      <c r="M3" s="98"/>
      <c r="N3" s="99" t="s">
        <v>69</v>
      </c>
      <c r="O3" s="99"/>
      <c r="P3" s="99"/>
      <c r="Q3" s="95" t="s">
        <v>70</v>
      </c>
      <c r="R3" s="95"/>
      <c r="S3" s="95"/>
      <c r="T3" s="96" t="s">
        <v>71</v>
      </c>
      <c r="U3" s="96"/>
      <c r="V3" s="96"/>
    </row>
    <row r="4" spans="2:22" ht="14.25" thickTop="1" x14ac:dyDescent="0.3">
      <c r="B4" s="37" t="s">
        <v>72</v>
      </c>
      <c r="C4" s="37" t="s">
        <v>73</v>
      </c>
      <c r="D4" s="37" t="s">
        <v>74</v>
      </c>
      <c r="E4" s="37" t="s">
        <v>72</v>
      </c>
      <c r="F4" s="37" t="s">
        <v>73</v>
      </c>
      <c r="G4" s="37" t="s">
        <v>74</v>
      </c>
      <c r="H4" s="37" t="s">
        <v>72</v>
      </c>
      <c r="I4" s="37" t="s">
        <v>73</v>
      </c>
      <c r="J4" s="37" t="s">
        <v>74</v>
      </c>
      <c r="K4" s="37" t="s">
        <v>72</v>
      </c>
      <c r="L4" s="37" t="s">
        <v>73</v>
      </c>
      <c r="M4" s="37" t="s">
        <v>74</v>
      </c>
      <c r="N4" s="37" t="s">
        <v>72</v>
      </c>
      <c r="O4" s="37" t="s">
        <v>73</v>
      </c>
      <c r="P4" s="37" t="s">
        <v>74</v>
      </c>
      <c r="Q4" s="37" t="s">
        <v>72</v>
      </c>
      <c r="R4" s="37" t="s">
        <v>73</v>
      </c>
      <c r="S4" s="37" t="s">
        <v>74</v>
      </c>
      <c r="T4" s="37" t="s">
        <v>72</v>
      </c>
      <c r="U4" s="37" t="s">
        <v>73</v>
      </c>
      <c r="V4" s="37" t="s">
        <v>74</v>
      </c>
    </row>
    <row r="5" spans="2:22" x14ac:dyDescent="0.3">
      <c r="B5" s="36" t="s">
        <v>128</v>
      </c>
      <c r="C5" s="36" t="s">
        <v>129</v>
      </c>
      <c r="D5" s="36" t="str">
        <f>CONCATENATE(B5," ",C5)</f>
        <v>DOUCET Marlon</v>
      </c>
      <c r="E5" s="36" t="s">
        <v>132</v>
      </c>
      <c r="F5" s="36" t="s">
        <v>133</v>
      </c>
      <c r="G5" s="36" t="str">
        <f>CONCATENATE(E5," ",F5)</f>
        <v>JOSSEAUME Rabican</v>
      </c>
      <c r="H5" s="36" t="s">
        <v>140</v>
      </c>
      <c r="I5" s="36" t="s">
        <v>141</v>
      </c>
      <c r="J5" s="36" t="str">
        <f>CONCATENATE(H5," ",I5)</f>
        <v>EDOUARD Talon</v>
      </c>
      <c r="K5" s="36" t="s">
        <v>142</v>
      </c>
      <c r="L5" s="36" t="s">
        <v>143</v>
      </c>
      <c r="M5" s="36" t="str">
        <f>CONCATENATE(K5," ",L5)</f>
        <v>HUOT Valérie</v>
      </c>
      <c r="N5" s="36" t="s">
        <v>146</v>
      </c>
      <c r="O5" s="36" t="s">
        <v>147</v>
      </c>
      <c r="P5" s="36" t="str">
        <f>CONCATENATE(N5," ",O5)</f>
        <v>CHALIFOUR Ruby</v>
      </c>
      <c r="Q5" s="36" t="s">
        <v>106</v>
      </c>
      <c r="R5" s="36" t="s">
        <v>107</v>
      </c>
      <c r="S5" s="36" t="str">
        <f>CONCATENATE(Q5," ",R5)</f>
        <v>DUPONT François</v>
      </c>
      <c r="T5" s="36" t="s">
        <v>154</v>
      </c>
      <c r="U5" s="36" t="s">
        <v>155</v>
      </c>
      <c r="V5" s="36" t="str">
        <f>CONCATENATE(T5," ",U5)</f>
        <v>ANGELIL Blanchefle</v>
      </c>
    </row>
    <row r="6" spans="2:22" x14ac:dyDescent="0.3">
      <c r="B6" s="26" t="s">
        <v>108</v>
      </c>
      <c r="C6" s="26" t="s">
        <v>111</v>
      </c>
      <c r="D6" s="28" t="str">
        <f t="shared" ref="D6:D17" si="0">CONCATENATE(B6," ",C6)</f>
        <v>LOPES Frédéric</v>
      </c>
      <c r="E6" s="26" t="s">
        <v>134</v>
      </c>
      <c r="F6" s="26" t="s">
        <v>135</v>
      </c>
      <c r="G6" s="28" t="str">
        <f t="shared" ref="G6:G17" si="1">CONCATENATE(E6," ",F6)</f>
        <v>VAILLANCOURT Bertrand</v>
      </c>
      <c r="H6" s="26" t="s">
        <v>136</v>
      </c>
      <c r="I6" s="26" t="s">
        <v>137</v>
      </c>
      <c r="J6" s="28" t="str">
        <f t="shared" ref="J6:J17" si="2">CONCATENATE(H6," ",I6)</f>
        <v>DUPUIS Pansy</v>
      </c>
      <c r="K6" s="26" t="s">
        <v>144</v>
      </c>
      <c r="L6" s="26" t="s">
        <v>145</v>
      </c>
      <c r="M6" s="28" t="str">
        <f t="shared" ref="M6:M17" si="3">CONCATENATE(K6," ",L6)</f>
        <v>BEAUDOIN Tempeste</v>
      </c>
      <c r="N6" s="26" t="s">
        <v>148</v>
      </c>
      <c r="O6" s="26" t="s">
        <v>149</v>
      </c>
      <c r="P6" s="28" t="str">
        <f t="shared" ref="P6:P17" si="4">CONCATENATE(N6," ",O6)</f>
        <v>ROCHER Mandel</v>
      </c>
      <c r="Q6" s="26" t="s">
        <v>150</v>
      </c>
      <c r="R6" s="26" t="s">
        <v>151</v>
      </c>
      <c r="S6" s="28" t="str">
        <f t="shared" ref="S6:S17" si="5">CONCATENATE(Q6," ",R6)</f>
        <v>GUERNON Odette</v>
      </c>
      <c r="T6" s="26" t="s">
        <v>156</v>
      </c>
      <c r="U6" s="26" t="s">
        <v>157</v>
      </c>
      <c r="V6" s="28" t="str">
        <f t="shared" ref="V6:V17" si="6">CONCATENATE(T6," ",U6)</f>
        <v>GRIGNON Ermengardi</v>
      </c>
    </row>
    <row r="7" spans="2:22" x14ac:dyDescent="0.3">
      <c r="B7" s="26" t="s">
        <v>130</v>
      </c>
      <c r="C7" s="26" t="s">
        <v>131</v>
      </c>
      <c r="D7" s="28" t="str">
        <f t="shared" si="0"/>
        <v>LETOURNEAU Turner</v>
      </c>
      <c r="E7" s="26"/>
      <c r="F7" s="26"/>
      <c r="G7" s="28" t="str">
        <f t="shared" si="1"/>
        <v xml:space="preserve"> </v>
      </c>
      <c r="H7" s="26" t="s">
        <v>138</v>
      </c>
      <c r="I7" s="26" t="s">
        <v>139</v>
      </c>
      <c r="J7" s="28" t="str">
        <f t="shared" si="2"/>
        <v>GUERTIN Robinette</v>
      </c>
      <c r="K7" s="26"/>
      <c r="L7" s="26"/>
      <c r="M7" s="28" t="str">
        <f t="shared" si="3"/>
        <v xml:space="preserve"> </v>
      </c>
      <c r="N7" s="26"/>
      <c r="O7" s="26"/>
      <c r="P7" s="28" t="str">
        <f t="shared" si="4"/>
        <v xml:space="preserve"> </v>
      </c>
      <c r="Q7" s="26" t="s">
        <v>152</v>
      </c>
      <c r="R7" s="26" t="s">
        <v>153</v>
      </c>
      <c r="S7" s="28" t="str">
        <f t="shared" si="5"/>
        <v>COUPART Geoffrey</v>
      </c>
      <c r="T7" s="26" t="s">
        <v>158</v>
      </c>
      <c r="U7" s="26" t="s">
        <v>159</v>
      </c>
      <c r="V7" s="28" t="str">
        <f t="shared" si="6"/>
        <v>CROTEAU Campbell</v>
      </c>
    </row>
    <row r="8" spans="2:22" x14ac:dyDescent="0.3">
      <c r="B8" s="26" t="s">
        <v>160</v>
      </c>
      <c r="C8" s="26" t="s">
        <v>161</v>
      </c>
      <c r="D8" s="28" t="str">
        <f t="shared" si="0"/>
        <v>BADREDDINE Wassim</v>
      </c>
      <c r="E8" s="26"/>
      <c r="F8" s="26"/>
      <c r="G8" s="28" t="str">
        <f t="shared" si="1"/>
        <v xml:space="preserve"> </v>
      </c>
      <c r="H8" s="26"/>
      <c r="I8" s="26"/>
      <c r="J8" s="28" t="str">
        <f t="shared" si="2"/>
        <v xml:space="preserve"> </v>
      </c>
      <c r="K8" s="26"/>
      <c r="L8" s="26"/>
      <c r="M8" s="28" t="str">
        <f t="shared" si="3"/>
        <v xml:space="preserve"> </v>
      </c>
      <c r="N8" s="26"/>
      <c r="O8" s="26"/>
      <c r="P8" s="28" t="str">
        <f t="shared" si="4"/>
        <v xml:space="preserve"> </v>
      </c>
      <c r="Q8" s="26"/>
      <c r="R8" s="26"/>
      <c r="S8" s="28" t="str">
        <f t="shared" si="5"/>
        <v xml:space="preserve"> </v>
      </c>
      <c r="T8" s="26"/>
      <c r="U8" s="26"/>
      <c r="V8" s="28" t="str">
        <f t="shared" si="6"/>
        <v xml:space="preserve"> </v>
      </c>
    </row>
    <row r="9" spans="2:22" x14ac:dyDescent="0.3">
      <c r="B9" s="26"/>
      <c r="C9" s="26"/>
      <c r="D9" s="28" t="str">
        <f t="shared" si="0"/>
        <v xml:space="preserve"> </v>
      </c>
      <c r="E9" s="26"/>
      <c r="F9" s="26"/>
      <c r="G9" s="28" t="str">
        <f t="shared" si="1"/>
        <v xml:space="preserve"> </v>
      </c>
      <c r="H9" s="26"/>
      <c r="I9" s="26"/>
      <c r="J9" s="28" t="str">
        <f t="shared" si="2"/>
        <v xml:space="preserve"> </v>
      </c>
      <c r="K9" s="26"/>
      <c r="L9" s="26"/>
      <c r="M9" s="28" t="str">
        <f t="shared" si="3"/>
        <v xml:space="preserve"> </v>
      </c>
      <c r="N9" s="26"/>
      <c r="O9" s="26"/>
      <c r="P9" s="28" t="str">
        <f t="shared" si="4"/>
        <v xml:space="preserve"> </v>
      </c>
      <c r="Q9" s="26"/>
      <c r="R9" s="26"/>
      <c r="S9" s="28" t="str">
        <f t="shared" si="5"/>
        <v xml:space="preserve"> </v>
      </c>
      <c r="T9" s="26"/>
      <c r="U9" s="26"/>
      <c r="V9" s="28" t="str">
        <f t="shared" si="6"/>
        <v xml:space="preserve"> </v>
      </c>
    </row>
    <row r="10" spans="2:22" x14ac:dyDescent="0.3">
      <c r="B10" s="26"/>
      <c r="C10" s="26"/>
      <c r="D10" s="28" t="str">
        <f t="shared" si="0"/>
        <v xml:space="preserve"> </v>
      </c>
      <c r="E10" s="26"/>
      <c r="F10" s="26"/>
      <c r="G10" s="28" t="str">
        <f t="shared" si="1"/>
        <v xml:space="preserve"> </v>
      </c>
      <c r="H10" s="26"/>
      <c r="I10" s="26"/>
      <c r="J10" s="28" t="str">
        <f t="shared" si="2"/>
        <v xml:space="preserve"> </v>
      </c>
      <c r="K10" s="26"/>
      <c r="L10" s="26"/>
      <c r="M10" s="28" t="str">
        <f t="shared" si="3"/>
        <v xml:space="preserve"> </v>
      </c>
      <c r="N10" s="26"/>
      <c r="O10" s="26"/>
      <c r="P10" s="28" t="str">
        <f t="shared" si="4"/>
        <v xml:space="preserve"> </v>
      </c>
      <c r="Q10" s="26"/>
      <c r="R10" s="26"/>
      <c r="S10" s="28" t="str">
        <f t="shared" si="5"/>
        <v xml:space="preserve"> </v>
      </c>
      <c r="T10" s="26"/>
      <c r="U10" s="26"/>
      <c r="V10" s="28" t="str">
        <f t="shared" si="6"/>
        <v xml:space="preserve"> </v>
      </c>
    </row>
    <row r="11" spans="2:22" x14ac:dyDescent="0.3">
      <c r="B11" s="26"/>
      <c r="C11" s="26"/>
      <c r="D11" s="28" t="str">
        <f t="shared" si="0"/>
        <v xml:space="preserve"> </v>
      </c>
      <c r="E11" s="26"/>
      <c r="F11" s="26"/>
      <c r="G11" s="28" t="str">
        <f t="shared" si="1"/>
        <v xml:space="preserve"> </v>
      </c>
      <c r="H11" s="26"/>
      <c r="I11" s="26"/>
      <c r="J11" s="28" t="str">
        <f t="shared" si="2"/>
        <v xml:space="preserve"> </v>
      </c>
      <c r="K11" s="26"/>
      <c r="L11" s="26"/>
      <c r="M11" s="28" t="str">
        <f t="shared" si="3"/>
        <v xml:space="preserve"> </v>
      </c>
      <c r="N11" s="26"/>
      <c r="O11" s="26"/>
      <c r="P11" s="28" t="str">
        <f t="shared" si="4"/>
        <v xml:space="preserve"> </v>
      </c>
      <c r="Q11" s="26"/>
      <c r="R11" s="26"/>
      <c r="S11" s="28" t="str">
        <f t="shared" si="5"/>
        <v xml:space="preserve"> </v>
      </c>
      <c r="T11" s="26"/>
      <c r="U11" s="26"/>
      <c r="V11" s="28" t="str">
        <f t="shared" si="6"/>
        <v xml:space="preserve"> </v>
      </c>
    </row>
    <row r="12" spans="2:22" x14ac:dyDescent="0.3">
      <c r="B12" s="26"/>
      <c r="C12" s="26"/>
      <c r="D12" s="28" t="str">
        <f t="shared" si="0"/>
        <v xml:space="preserve"> </v>
      </c>
      <c r="E12" s="26"/>
      <c r="F12" s="26"/>
      <c r="G12" s="28" t="str">
        <f t="shared" si="1"/>
        <v xml:space="preserve"> </v>
      </c>
      <c r="H12" s="26"/>
      <c r="I12" s="26"/>
      <c r="J12" s="28" t="str">
        <f t="shared" si="2"/>
        <v xml:space="preserve"> </v>
      </c>
      <c r="K12" s="26"/>
      <c r="L12" s="26"/>
      <c r="M12" s="28" t="str">
        <f t="shared" si="3"/>
        <v xml:space="preserve"> </v>
      </c>
      <c r="N12" s="26"/>
      <c r="O12" s="26"/>
      <c r="P12" s="28" t="str">
        <f t="shared" si="4"/>
        <v xml:space="preserve"> </v>
      </c>
      <c r="Q12" s="26"/>
      <c r="R12" s="26"/>
      <c r="S12" s="28" t="str">
        <f t="shared" si="5"/>
        <v xml:space="preserve"> </v>
      </c>
      <c r="T12" s="26"/>
      <c r="U12" s="26"/>
      <c r="V12" s="28" t="str">
        <f t="shared" si="6"/>
        <v xml:space="preserve"> </v>
      </c>
    </row>
    <row r="13" spans="2:22" x14ac:dyDescent="0.3">
      <c r="B13" s="26"/>
      <c r="C13" s="26"/>
      <c r="D13" s="28" t="str">
        <f t="shared" si="0"/>
        <v xml:space="preserve"> </v>
      </c>
      <c r="E13" s="26"/>
      <c r="F13" s="26"/>
      <c r="G13" s="28" t="str">
        <f t="shared" si="1"/>
        <v xml:space="preserve"> </v>
      </c>
      <c r="H13" s="26"/>
      <c r="I13" s="26"/>
      <c r="J13" s="28" t="str">
        <f t="shared" si="2"/>
        <v xml:space="preserve"> </v>
      </c>
      <c r="K13" s="26"/>
      <c r="L13" s="26"/>
      <c r="M13" s="28" t="str">
        <f t="shared" si="3"/>
        <v xml:space="preserve"> </v>
      </c>
      <c r="N13" s="26"/>
      <c r="O13" s="26"/>
      <c r="P13" s="28" t="str">
        <f t="shared" si="4"/>
        <v xml:space="preserve"> </v>
      </c>
      <c r="Q13" s="26"/>
      <c r="R13" s="26"/>
      <c r="S13" s="28" t="str">
        <f t="shared" si="5"/>
        <v xml:space="preserve"> </v>
      </c>
      <c r="T13" s="26"/>
      <c r="U13" s="26"/>
      <c r="V13" s="28" t="str">
        <f t="shared" si="6"/>
        <v xml:space="preserve"> </v>
      </c>
    </row>
    <row r="14" spans="2:22" x14ac:dyDescent="0.3">
      <c r="B14" s="26"/>
      <c r="C14" s="26"/>
      <c r="D14" s="28" t="str">
        <f t="shared" si="0"/>
        <v xml:space="preserve"> </v>
      </c>
      <c r="E14" s="26"/>
      <c r="F14" s="26"/>
      <c r="G14" s="28" t="str">
        <f t="shared" si="1"/>
        <v xml:space="preserve"> </v>
      </c>
      <c r="H14" s="26"/>
      <c r="I14" s="26"/>
      <c r="J14" s="28" t="str">
        <f t="shared" si="2"/>
        <v xml:space="preserve"> </v>
      </c>
      <c r="K14" s="26"/>
      <c r="L14" s="26"/>
      <c r="M14" s="28" t="str">
        <f t="shared" si="3"/>
        <v xml:space="preserve"> </v>
      </c>
      <c r="N14" s="26"/>
      <c r="O14" s="26"/>
      <c r="P14" s="28" t="str">
        <f t="shared" si="4"/>
        <v xml:space="preserve"> </v>
      </c>
      <c r="Q14" s="26"/>
      <c r="R14" s="26"/>
      <c r="S14" s="28" t="str">
        <f t="shared" si="5"/>
        <v xml:space="preserve"> </v>
      </c>
      <c r="T14" s="26"/>
      <c r="U14" s="26"/>
      <c r="V14" s="28" t="str">
        <f t="shared" si="6"/>
        <v xml:space="preserve"> </v>
      </c>
    </row>
    <row r="15" spans="2:22" x14ac:dyDescent="0.3">
      <c r="B15" s="26"/>
      <c r="C15" s="26"/>
      <c r="D15" s="28" t="str">
        <f t="shared" si="0"/>
        <v xml:space="preserve"> </v>
      </c>
      <c r="E15" s="26"/>
      <c r="F15" s="26"/>
      <c r="G15" s="28" t="str">
        <f t="shared" si="1"/>
        <v xml:space="preserve"> </v>
      </c>
      <c r="H15" s="26"/>
      <c r="I15" s="26"/>
      <c r="J15" s="28" t="str">
        <f t="shared" si="2"/>
        <v xml:space="preserve"> </v>
      </c>
      <c r="K15" s="26"/>
      <c r="L15" s="26"/>
      <c r="M15" s="28" t="str">
        <f t="shared" si="3"/>
        <v xml:space="preserve"> </v>
      </c>
      <c r="N15" s="26"/>
      <c r="O15" s="26"/>
      <c r="P15" s="28" t="str">
        <f t="shared" si="4"/>
        <v xml:space="preserve"> </v>
      </c>
      <c r="Q15" s="26"/>
      <c r="R15" s="26"/>
      <c r="S15" s="28" t="str">
        <f t="shared" si="5"/>
        <v xml:space="preserve"> </v>
      </c>
      <c r="T15" s="26"/>
      <c r="U15" s="26"/>
      <c r="V15" s="28" t="str">
        <f t="shared" si="6"/>
        <v xml:space="preserve"> </v>
      </c>
    </row>
    <row r="16" spans="2:22" x14ac:dyDescent="0.3">
      <c r="B16" s="26"/>
      <c r="C16" s="26"/>
      <c r="D16" s="28" t="str">
        <f t="shared" si="0"/>
        <v xml:space="preserve"> </v>
      </c>
      <c r="E16" s="26"/>
      <c r="F16" s="26"/>
      <c r="G16" s="28" t="str">
        <f t="shared" si="1"/>
        <v xml:space="preserve"> </v>
      </c>
      <c r="H16" s="26"/>
      <c r="I16" s="26"/>
      <c r="J16" s="28" t="str">
        <f t="shared" si="2"/>
        <v xml:space="preserve"> </v>
      </c>
      <c r="K16" s="26"/>
      <c r="L16" s="26"/>
      <c r="M16" s="28" t="str">
        <f t="shared" si="3"/>
        <v xml:space="preserve"> </v>
      </c>
      <c r="N16" s="26"/>
      <c r="O16" s="26"/>
      <c r="P16" s="28" t="str">
        <f t="shared" si="4"/>
        <v xml:space="preserve"> </v>
      </c>
      <c r="Q16" s="26"/>
      <c r="R16" s="26"/>
      <c r="S16" s="28" t="str">
        <f t="shared" si="5"/>
        <v xml:space="preserve"> </v>
      </c>
      <c r="T16" s="26"/>
      <c r="U16" s="26"/>
      <c r="V16" s="28" t="str">
        <f t="shared" si="6"/>
        <v xml:space="preserve"> </v>
      </c>
    </row>
    <row r="17" spans="2:22" ht="14.25" thickBot="1" x14ac:dyDescent="0.35">
      <c r="B17" s="27"/>
      <c r="C17" s="27"/>
      <c r="D17" s="29" t="str">
        <f t="shared" si="0"/>
        <v xml:space="preserve"> </v>
      </c>
      <c r="E17" s="27"/>
      <c r="F17" s="27"/>
      <c r="G17" s="29" t="str">
        <f t="shared" si="1"/>
        <v xml:space="preserve"> </v>
      </c>
      <c r="H17" s="27"/>
      <c r="I17" s="27"/>
      <c r="J17" s="29" t="str">
        <f t="shared" si="2"/>
        <v xml:space="preserve"> </v>
      </c>
      <c r="K17" s="27"/>
      <c r="L17" s="27"/>
      <c r="M17" s="29" t="str">
        <f t="shared" si="3"/>
        <v xml:space="preserve"> </v>
      </c>
      <c r="N17" s="27"/>
      <c r="O17" s="27"/>
      <c r="P17" s="29" t="str">
        <f t="shared" si="4"/>
        <v xml:space="preserve"> </v>
      </c>
      <c r="Q17" s="27"/>
      <c r="R17" s="27"/>
      <c r="S17" s="29" t="str">
        <f t="shared" si="5"/>
        <v xml:space="preserve"> </v>
      </c>
      <c r="T17" s="27"/>
      <c r="U17" s="27"/>
      <c r="V17" s="29" t="str">
        <f t="shared" si="6"/>
        <v xml:space="preserve"> </v>
      </c>
    </row>
    <row r="18" spans="2:22" ht="14.25" thickTop="1" x14ac:dyDescent="0.3"/>
    <row r="20" spans="2:22" ht="14.25" thickBot="1" x14ac:dyDescent="0.35">
      <c r="B20" s="22" t="s">
        <v>117</v>
      </c>
    </row>
    <row r="21" spans="2:22" ht="15" thickTop="1" thickBot="1" x14ac:dyDescent="0.35">
      <c r="B21" s="31" t="str">
        <f>B3</f>
        <v>AS</v>
      </c>
      <c r="C21" s="32" t="str">
        <f>E3</f>
        <v>IDE</v>
      </c>
      <c r="D21" s="33" t="str">
        <f>H3</f>
        <v>PARAMEDICAL</v>
      </c>
      <c r="E21" s="34" t="str">
        <f>K3</f>
        <v>MEDICAL</v>
      </c>
      <c r="F21" s="35" t="str">
        <f>N3</f>
        <v>ASH</v>
      </c>
      <c r="G21" s="31" t="str">
        <f>Q3</f>
        <v>ADMINISTRATIF</v>
      </c>
      <c r="H21" s="32" t="str">
        <f>T3</f>
        <v>CUISINE</v>
      </c>
    </row>
    <row r="22" spans="2:22" ht="14.25" thickTop="1" x14ac:dyDescent="0.3">
      <c r="B22" s="30" t="str">
        <f>D5</f>
        <v>DOUCET Marlon</v>
      </c>
      <c r="C22" s="30" t="str">
        <f>G5</f>
        <v>JOSSEAUME Rabican</v>
      </c>
      <c r="D22" s="30" t="str">
        <f>J5</f>
        <v>EDOUARD Talon</v>
      </c>
      <c r="E22" s="30" t="str">
        <f>M5</f>
        <v>HUOT Valérie</v>
      </c>
      <c r="F22" s="30" t="str">
        <f>P5</f>
        <v>CHALIFOUR Ruby</v>
      </c>
      <c r="G22" s="30" t="str">
        <f>S5</f>
        <v>DUPONT François</v>
      </c>
      <c r="H22" s="30" t="str">
        <f>V5</f>
        <v>ANGELIL Blanchefle</v>
      </c>
    </row>
    <row r="23" spans="2:22" x14ac:dyDescent="0.3">
      <c r="B23" s="26" t="str">
        <f>D6</f>
        <v>LOPES Frédéric</v>
      </c>
      <c r="C23" s="26" t="str">
        <f>G6</f>
        <v>VAILLANCOURT Bertrand</v>
      </c>
      <c r="D23" s="26" t="str">
        <f>J6</f>
        <v>DUPUIS Pansy</v>
      </c>
      <c r="E23" s="26" t="str">
        <f>M6</f>
        <v>BEAUDOIN Tempeste</v>
      </c>
      <c r="F23" s="26" t="str">
        <f>P6</f>
        <v>ROCHER Mandel</v>
      </c>
      <c r="G23" s="26" t="str">
        <f>S6</f>
        <v>GUERNON Odette</v>
      </c>
      <c r="H23" s="26" t="str">
        <f>V6</f>
        <v>GRIGNON Ermengardi</v>
      </c>
    </row>
    <row r="24" spans="2:22" x14ac:dyDescent="0.3">
      <c r="B24" s="26" t="str">
        <f>D7</f>
        <v>LETOURNEAU Turner</v>
      </c>
      <c r="C24" s="26" t="str">
        <f>G7</f>
        <v xml:space="preserve"> </v>
      </c>
      <c r="D24" s="26" t="str">
        <f>J7</f>
        <v>GUERTIN Robinette</v>
      </c>
      <c r="E24" s="26" t="str">
        <f>M7</f>
        <v xml:space="preserve"> </v>
      </c>
      <c r="F24" s="26" t="str">
        <f>P7</f>
        <v xml:space="preserve"> </v>
      </c>
      <c r="G24" s="26" t="str">
        <f>S7</f>
        <v>COUPART Geoffrey</v>
      </c>
      <c r="H24" s="26" t="str">
        <f>V7</f>
        <v>CROTEAU Campbell</v>
      </c>
    </row>
    <row r="25" spans="2:22" x14ac:dyDescent="0.3">
      <c r="B25" s="26" t="str">
        <f>D8</f>
        <v>BADREDDINE Wassim</v>
      </c>
      <c r="C25" s="26" t="str">
        <f>G8</f>
        <v xml:space="preserve"> </v>
      </c>
      <c r="D25" s="26" t="str">
        <f>J8</f>
        <v xml:space="preserve"> </v>
      </c>
      <c r="E25" s="26" t="str">
        <f>M8</f>
        <v xml:space="preserve"> </v>
      </c>
      <c r="F25" s="26" t="str">
        <f>P8</f>
        <v xml:space="preserve"> </v>
      </c>
      <c r="G25" s="26" t="str">
        <f>S8</f>
        <v xml:space="preserve"> </v>
      </c>
      <c r="H25" s="26" t="str">
        <f>V8</f>
        <v xml:space="preserve"> </v>
      </c>
    </row>
    <row r="26" spans="2:22" x14ac:dyDescent="0.3">
      <c r="B26" s="26" t="str">
        <f>D9</f>
        <v xml:space="preserve"> </v>
      </c>
      <c r="C26" s="26" t="str">
        <f>G9</f>
        <v xml:space="preserve"> </v>
      </c>
      <c r="D26" s="26" t="str">
        <f>J9</f>
        <v xml:space="preserve"> </v>
      </c>
      <c r="E26" s="26" t="str">
        <f>M9</f>
        <v xml:space="preserve"> </v>
      </c>
      <c r="F26" s="26" t="str">
        <f>P9</f>
        <v xml:space="preserve"> </v>
      </c>
      <c r="G26" s="26" t="str">
        <f>S9</f>
        <v xml:space="preserve"> </v>
      </c>
      <c r="H26" s="26" t="str">
        <f>V9</f>
        <v xml:space="preserve"> </v>
      </c>
    </row>
    <row r="27" spans="2:22" x14ac:dyDescent="0.3">
      <c r="B27" s="26" t="str">
        <f t="shared" ref="B27:B33" si="7">D10</f>
        <v xml:space="preserve"> </v>
      </c>
      <c r="C27" s="26" t="str">
        <f t="shared" ref="C27:C33" si="8">G10</f>
        <v xml:space="preserve"> </v>
      </c>
      <c r="D27" s="26" t="str">
        <f t="shared" ref="D27:D33" si="9">J10</f>
        <v xml:space="preserve"> </v>
      </c>
      <c r="E27" s="26" t="str">
        <f t="shared" ref="E27:E33" si="10">M10</f>
        <v xml:space="preserve"> </v>
      </c>
      <c r="F27" s="26" t="str">
        <f t="shared" ref="F27:F33" si="11">P10</f>
        <v xml:space="preserve"> </v>
      </c>
      <c r="G27" s="26" t="str">
        <f t="shared" ref="G27:G33" si="12">S10</f>
        <v xml:space="preserve"> </v>
      </c>
      <c r="H27" s="26" t="str">
        <f t="shared" ref="H27:H33" si="13">V10</f>
        <v xml:space="preserve"> </v>
      </c>
    </row>
    <row r="28" spans="2:22" x14ac:dyDescent="0.3">
      <c r="B28" s="26" t="str">
        <f t="shared" si="7"/>
        <v xml:space="preserve"> </v>
      </c>
      <c r="C28" s="26" t="str">
        <f t="shared" si="8"/>
        <v xml:space="preserve"> </v>
      </c>
      <c r="D28" s="26" t="str">
        <f t="shared" si="9"/>
        <v xml:space="preserve"> </v>
      </c>
      <c r="E28" s="26" t="str">
        <f t="shared" si="10"/>
        <v xml:space="preserve"> </v>
      </c>
      <c r="F28" s="26" t="str">
        <f t="shared" si="11"/>
        <v xml:space="preserve"> </v>
      </c>
      <c r="G28" s="26" t="str">
        <f t="shared" si="12"/>
        <v xml:space="preserve"> </v>
      </c>
      <c r="H28" s="26" t="str">
        <f t="shared" si="13"/>
        <v xml:space="preserve"> </v>
      </c>
    </row>
    <row r="29" spans="2:22" x14ac:dyDescent="0.3">
      <c r="B29" s="26" t="str">
        <f t="shared" si="7"/>
        <v xml:space="preserve"> </v>
      </c>
      <c r="C29" s="26" t="str">
        <f t="shared" si="8"/>
        <v xml:space="preserve"> </v>
      </c>
      <c r="D29" s="26" t="str">
        <f t="shared" si="9"/>
        <v xml:space="preserve"> </v>
      </c>
      <c r="E29" s="26" t="str">
        <f t="shared" si="10"/>
        <v xml:space="preserve"> </v>
      </c>
      <c r="F29" s="26" t="str">
        <f t="shared" si="11"/>
        <v xml:space="preserve"> </v>
      </c>
      <c r="G29" s="26" t="str">
        <f t="shared" si="12"/>
        <v xml:space="preserve"> </v>
      </c>
      <c r="H29" s="26" t="str">
        <f t="shared" si="13"/>
        <v xml:space="preserve"> </v>
      </c>
    </row>
    <row r="30" spans="2:22" x14ac:dyDescent="0.3">
      <c r="B30" s="26" t="str">
        <f t="shared" si="7"/>
        <v xml:space="preserve"> </v>
      </c>
      <c r="C30" s="26" t="str">
        <f t="shared" si="8"/>
        <v xml:space="preserve"> </v>
      </c>
      <c r="D30" s="26" t="str">
        <f t="shared" si="9"/>
        <v xml:space="preserve"> </v>
      </c>
      <c r="E30" s="26" t="str">
        <f t="shared" si="10"/>
        <v xml:space="preserve"> </v>
      </c>
      <c r="F30" s="26" t="str">
        <f t="shared" si="11"/>
        <v xml:space="preserve"> </v>
      </c>
      <c r="G30" s="26" t="str">
        <f t="shared" si="12"/>
        <v xml:space="preserve"> </v>
      </c>
      <c r="H30" s="26" t="str">
        <f t="shared" si="13"/>
        <v xml:space="preserve"> </v>
      </c>
    </row>
    <row r="31" spans="2:22" x14ac:dyDescent="0.3">
      <c r="B31" s="26" t="str">
        <f t="shared" si="7"/>
        <v xml:space="preserve"> </v>
      </c>
      <c r="C31" s="26" t="str">
        <f t="shared" si="8"/>
        <v xml:space="preserve"> </v>
      </c>
      <c r="D31" s="26" t="str">
        <f t="shared" si="9"/>
        <v xml:space="preserve"> </v>
      </c>
      <c r="E31" s="26" t="str">
        <f t="shared" si="10"/>
        <v xml:space="preserve"> </v>
      </c>
      <c r="F31" s="26" t="str">
        <f t="shared" si="11"/>
        <v xml:space="preserve"> </v>
      </c>
      <c r="G31" s="26" t="str">
        <f t="shared" si="12"/>
        <v xml:space="preserve"> </v>
      </c>
      <c r="H31" s="26" t="str">
        <f t="shared" si="13"/>
        <v xml:space="preserve"> </v>
      </c>
    </row>
    <row r="32" spans="2:22" x14ac:dyDescent="0.3">
      <c r="B32" s="26" t="str">
        <f t="shared" si="7"/>
        <v xml:space="preserve"> </v>
      </c>
      <c r="C32" s="26" t="str">
        <f t="shared" si="8"/>
        <v xml:space="preserve"> </v>
      </c>
      <c r="D32" s="26" t="str">
        <f t="shared" si="9"/>
        <v xml:space="preserve"> </v>
      </c>
      <c r="E32" s="26" t="str">
        <f t="shared" si="10"/>
        <v xml:space="preserve"> </v>
      </c>
      <c r="F32" s="26" t="str">
        <f t="shared" si="11"/>
        <v xml:space="preserve"> </v>
      </c>
      <c r="G32" s="26" t="str">
        <f t="shared" si="12"/>
        <v xml:space="preserve"> </v>
      </c>
      <c r="H32" s="26" t="str">
        <f t="shared" si="13"/>
        <v xml:space="preserve"> </v>
      </c>
    </row>
    <row r="33" spans="2:8" x14ac:dyDescent="0.3">
      <c r="B33" s="26" t="str">
        <f t="shared" si="7"/>
        <v xml:space="preserve"> </v>
      </c>
      <c r="C33" s="26" t="str">
        <f t="shared" si="8"/>
        <v xml:space="preserve"> </v>
      </c>
      <c r="D33" s="26" t="str">
        <f t="shared" si="9"/>
        <v xml:space="preserve"> </v>
      </c>
      <c r="E33" s="26" t="str">
        <f t="shared" si="10"/>
        <v xml:space="preserve"> </v>
      </c>
      <c r="F33" s="26" t="str">
        <f t="shared" si="11"/>
        <v xml:space="preserve"> </v>
      </c>
      <c r="G33" s="26" t="str">
        <f t="shared" si="12"/>
        <v xml:space="preserve"> </v>
      </c>
      <c r="H33" s="26" t="str">
        <f t="shared" si="13"/>
        <v xml:space="preserve"> </v>
      </c>
    </row>
    <row r="34" spans="2:8" ht="14.25" thickBot="1" x14ac:dyDescent="0.35">
      <c r="B34" s="27" t="s">
        <v>162</v>
      </c>
      <c r="C34" s="27" t="s">
        <v>162</v>
      </c>
      <c r="D34" s="27" t="s">
        <v>162</v>
      </c>
      <c r="E34" s="27" t="s">
        <v>162</v>
      </c>
      <c r="F34" s="27" t="s">
        <v>162</v>
      </c>
      <c r="G34" s="27" t="s">
        <v>162</v>
      </c>
      <c r="H34" s="27" t="s">
        <v>162</v>
      </c>
    </row>
    <row r="35" spans="2:8" ht="14.25" thickTop="1" x14ac:dyDescent="0.3"/>
    <row r="40" spans="2:8" ht="14.25" thickBot="1" x14ac:dyDescent="0.35"/>
    <row r="41" spans="2:8" ht="15" thickTop="1" thickBot="1" x14ac:dyDescent="0.35">
      <c r="C41" s="32" t="s">
        <v>184</v>
      </c>
    </row>
    <row r="42" spans="2:8" ht="14.25" thickTop="1" x14ac:dyDescent="0.3">
      <c r="C42" s="30"/>
    </row>
    <row r="43" spans="2:8" x14ac:dyDescent="0.3">
      <c r="C43" s="26"/>
    </row>
    <row r="44" spans="2:8" x14ac:dyDescent="0.3">
      <c r="C44" s="26"/>
    </row>
    <row r="45" spans="2:8" x14ac:dyDescent="0.3">
      <c r="C45" s="26"/>
    </row>
    <row r="46" spans="2:8" x14ac:dyDescent="0.3">
      <c r="C46" s="26"/>
    </row>
    <row r="47" spans="2:8" x14ac:dyDescent="0.3">
      <c r="C47" s="26"/>
    </row>
    <row r="48" spans="2:8" x14ac:dyDescent="0.3">
      <c r="C48" s="26"/>
    </row>
    <row r="49" spans="3:3" x14ac:dyDescent="0.3">
      <c r="C49" s="26"/>
    </row>
    <row r="50" spans="3:3" x14ac:dyDescent="0.3">
      <c r="C50" s="26"/>
    </row>
    <row r="51" spans="3:3" x14ac:dyDescent="0.3">
      <c r="C51" s="26"/>
    </row>
    <row r="52" spans="3:3" x14ac:dyDescent="0.3">
      <c r="C52" s="26"/>
    </row>
    <row r="53" spans="3:3" x14ac:dyDescent="0.3">
      <c r="C53" s="26"/>
    </row>
    <row r="54" spans="3:3" ht="14.25" thickBot="1" x14ac:dyDescent="0.35">
      <c r="C54" s="27"/>
    </row>
    <row r="55" spans="3:3" ht="14.25" thickTop="1" x14ac:dyDescent="0.3"/>
  </sheetData>
  <mergeCells count="7">
    <mergeCell ref="Q3:S3"/>
    <mergeCell ref="T3:V3"/>
    <mergeCell ref="B3:D3"/>
    <mergeCell ref="E3:G3"/>
    <mergeCell ref="H3:J3"/>
    <mergeCell ref="K3:M3"/>
    <mergeCell ref="N3:P3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6"/>
    <pageSetUpPr fitToPage="1"/>
  </sheetPr>
  <dimension ref="B1:BT89"/>
  <sheetViews>
    <sheetView showGridLines="0" tabSelected="1" topLeftCell="A11" zoomScaleNormal="100" zoomScaleSheetLayoutView="40" workbookViewId="0">
      <selection activeCell="G34" sqref="G34:H34"/>
    </sheetView>
  </sheetViews>
  <sheetFormatPr baseColWidth="10" defaultRowHeight="16.5" x14ac:dyDescent="0.3"/>
  <cols>
    <col min="1" max="1" width="2.7109375" style="1" customWidth="1"/>
    <col min="2" max="2" width="13.140625" style="1" customWidth="1"/>
    <col min="3" max="3" width="12.140625" style="1" bestFit="1" customWidth="1"/>
    <col min="4" max="4" width="9.85546875" style="1" customWidth="1"/>
    <col min="5" max="5" width="12.140625" style="1" bestFit="1" customWidth="1"/>
    <col min="6" max="6" width="0.7109375" style="1" customWidth="1"/>
    <col min="7" max="7" width="4.7109375" style="1" customWidth="1"/>
    <col min="8" max="8" width="5.140625" style="1" bestFit="1" customWidth="1"/>
    <col min="9" max="9" width="4.7109375" style="1" customWidth="1"/>
    <col min="10" max="10" width="5" style="1" bestFit="1" customWidth="1"/>
    <col min="11" max="35" width="4.7109375" style="1" customWidth="1"/>
    <col min="36" max="36" width="5.42578125" style="1" customWidth="1"/>
    <col min="37" max="41" width="4.7109375" style="1" customWidth="1"/>
    <col min="42" max="42" width="5.140625" style="1" bestFit="1" customWidth="1"/>
    <col min="43" max="62" width="4.7109375" style="1" customWidth="1"/>
    <col min="63" max="65" width="3.42578125" style="1" bestFit="1" customWidth="1"/>
    <col min="66" max="66" width="11.140625" style="1" bestFit="1" customWidth="1"/>
    <col min="67" max="67" width="10.7109375" style="1" customWidth="1"/>
    <col min="68" max="69" width="10.140625" style="1" bestFit="1" customWidth="1"/>
    <col min="70" max="70" width="11.5703125" style="1" bestFit="1" customWidth="1"/>
    <col min="71" max="16384" width="11.42578125" style="1"/>
  </cols>
  <sheetData>
    <row r="1" spans="2:70" s="2" customFormat="1" ht="13.5" hidden="1" x14ac:dyDescent="0.3">
      <c r="B1" s="101"/>
      <c r="C1" s="102"/>
      <c r="D1" s="103" t="s">
        <v>186</v>
      </c>
      <c r="E1" s="104"/>
      <c r="G1" s="24"/>
      <c r="H1" s="25"/>
      <c r="I1" s="24"/>
      <c r="J1" s="25"/>
      <c r="K1" s="24"/>
      <c r="L1" s="25"/>
      <c r="M1" s="24"/>
      <c r="N1" s="25"/>
      <c r="O1" s="24"/>
      <c r="P1" s="25"/>
      <c r="Q1" s="24"/>
      <c r="R1" s="25"/>
      <c r="S1" s="24"/>
      <c r="T1" s="25"/>
      <c r="U1" s="24"/>
      <c r="V1" s="25"/>
      <c r="W1" s="24"/>
      <c r="X1" s="25"/>
      <c r="Y1" s="24"/>
      <c r="Z1" s="25"/>
      <c r="AA1" s="24"/>
      <c r="AB1" s="25"/>
      <c r="AC1" s="24"/>
      <c r="AD1" s="25"/>
      <c r="AE1" s="24"/>
      <c r="AF1" s="25"/>
      <c r="AG1" s="24"/>
      <c r="AH1" s="25"/>
      <c r="AI1" s="24"/>
      <c r="AJ1" s="25"/>
      <c r="AK1" s="24"/>
      <c r="AL1" s="25"/>
      <c r="AM1" s="24"/>
      <c r="AN1" s="25"/>
      <c r="AO1" s="24"/>
      <c r="AP1" s="25"/>
      <c r="AQ1" s="24"/>
      <c r="AR1" s="25"/>
      <c r="AS1" s="24"/>
      <c r="AT1" s="25"/>
      <c r="AU1" s="24"/>
      <c r="AV1" s="25"/>
      <c r="AW1" s="24"/>
      <c r="AX1" s="25"/>
      <c r="AY1" s="24"/>
      <c r="AZ1" s="25"/>
      <c r="BA1" s="24"/>
      <c r="BB1" s="25"/>
      <c r="BC1" s="24"/>
      <c r="BD1" s="25"/>
      <c r="BE1" s="24"/>
      <c r="BF1" s="25"/>
      <c r="BG1" s="24"/>
      <c r="BH1" s="25"/>
      <c r="BI1" s="24"/>
      <c r="BJ1" s="25"/>
    </row>
    <row r="2" spans="2:70" s="2" customFormat="1" ht="13.5" hidden="1" x14ac:dyDescent="0.3">
      <c r="B2" s="55"/>
      <c r="C2" s="56"/>
      <c r="D2" s="56"/>
      <c r="E2" s="57"/>
      <c r="G2" s="24"/>
      <c r="H2" s="25"/>
      <c r="I2" s="24"/>
      <c r="J2" s="25"/>
      <c r="K2" s="24"/>
      <c r="L2" s="25"/>
      <c r="M2" s="24"/>
      <c r="N2" s="25"/>
      <c r="O2" s="24"/>
      <c r="P2" s="25"/>
      <c r="Q2" s="24"/>
      <c r="R2" s="25"/>
      <c r="S2" s="24"/>
      <c r="T2" s="25"/>
      <c r="U2" s="24"/>
      <c r="V2" s="25"/>
      <c r="W2" s="24"/>
      <c r="X2" s="25"/>
      <c r="Y2" s="24"/>
      <c r="Z2" s="25"/>
      <c r="AA2" s="24"/>
      <c r="AB2" s="25"/>
      <c r="AC2" s="24"/>
      <c r="AD2" s="25"/>
      <c r="AE2" s="24"/>
      <c r="AF2" s="25"/>
      <c r="AG2" s="24"/>
      <c r="AH2" s="25"/>
      <c r="AI2" s="24"/>
      <c r="AJ2" s="25"/>
      <c r="AK2" s="24"/>
      <c r="AL2" s="25"/>
      <c r="AM2" s="24"/>
      <c r="AN2" s="25"/>
      <c r="AO2" s="24"/>
      <c r="AP2" s="25"/>
      <c r="AQ2" s="24"/>
      <c r="AR2" s="25"/>
      <c r="AS2" s="24"/>
      <c r="AT2" s="25"/>
      <c r="AU2" s="24"/>
      <c r="AV2" s="25"/>
      <c r="AW2" s="24"/>
      <c r="AX2" s="25"/>
      <c r="AY2" s="24"/>
      <c r="AZ2" s="25"/>
      <c r="BA2" s="24"/>
      <c r="BB2" s="25"/>
      <c r="BC2" s="24"/>
      <c r="BD2" s="25"/>
      <c r="BE2" s="24"/>
      <c r="BF2" s="25"/>
      <c r="BG2" s="24"/>
      <c r="BH2" s="25"/>
      <c r="BI2" s="24"/>
      <c r="BJ2" s="25"/>
      <c r="BN2" s="105" t="s">
        <v>126</v>
      </c>
      <c r="BO2" s="105"/>
      <c r="BP2" s="105"/>
      <c r="BQ2" s="105"/>
      <c r="BR2" s="105"/>
    </row>
    <row r="3" spans="2:70" s="2" customFormat="1" ht="13.5" hidden="1" x14ac:dyDescent="0.3">
      <c r="B3" s="59"/>
      <c r="C3" s="60"/>
      <c r="D3" s="58"/>
      <c r="E3" s="54"/>
      <c r="G3" s="24"/>
      <c r="H3" s="25"/>
      <c r="I3" s="24"/>
      <c r="J3" s="25"/>
      <c r="K3" s="24"/>
      <c r="L3" s="25"/>
      <c r="M3" s="24"/>
      <c r="N3" s="25"/>
      <c r="O3" s="24"/>
      <c r="P3" s="25"/>
      <c r="Q3" s="24"/>
      <c r="R3" s="25"/>
      <c r="S3" s="24"/>
      <c r="T3" s="25"/>
      <c r="U3" s="24"/>
      <c r="V3" s="25"/>
      <c r="W3" s="24"/>
      <c r="X3" s="25"/>
      <c r="Y3" s="24"/>
      <c r="Z3" s="25"/>
      <c r="AA3" s="24"/>
      <c r="AB3" s="25"/>
      <c r="AC3" s="24"/>
      <c r="AD3" s="25"/>
      <c r="AE3" s="24"/>
      <c r="AF3" s="25"/>
      <c r="AG3" s="24"/>
      <c r="AH3" s="25"/>
      <c r="AI3" s="24"/>
      <c r="AJ3" s="25"/>
      <c r="AK3" s="24"/>
      <c r="AL3" s="25"/>
      <c r="AM3" s="24"/>
      <c r="AN3" s="25"/>
      <c r="AO3" s="24"/>
      <c r="AP3" s="25"/>
      <c r="AQ3" s="24"/>
      <c r="AR3" s="25"/>
      <c r="AS3" s="24"/>
      <c r="AT3" s="25"/>
      <c r="AU3" s="24"/>
      <c r="AV3" s="25"/>
      <c r="AW3" s="24"/>
      <c r="AX3" s="25"/>
      <c r="AY3" s="24"/>
      <c r="AZ3" s="25"/>
      <c r="BA3" s="24"/>
      <c r="BB3" s="25"/>
      <c r="BC3" s="24"/>
      <c r="BD3" s="25"/>
      <c r="BE3" s="24"/>
      <c r="BF3" s="25"/>
      <c r="BG3" s="24"/>
      <c r="BH3" s="25"/>
      <c r="BI3" s="24"/>
      <c r="BJ3" s="25"/>
      <c r="BN3" s="80" t="s">
        <v>118</v>
      </c>
      <c r="BO3" s="80" t="s">
        <v>119</v>
      </c>
      <c r="BP3" s="80" t="s">
        <v>120</v>
      </c>
      <c r="BQ3" s="80" t="s">
        <v>121</v>
      </c>
      <c r="BR3" s="80" t="s">
        <v>180</v>
      </c>
    </row>
    <row r="4" spans="2:70" s="2" customFormat="1" ht="13.5" hidden="1" x14ac:dyDescent="0.3">
      <c r="B4" s="59"/>
      <c r="C4" s="81"/>
      <c r="D4" s="106" t="s">
        <v>181</v>
      </c>
      <c r="E4" s="107"/>
      <c r="G4" s="24"/>
      <c r="H4" s="50"/>
      <c r="I4" s="24"/>
      <c r="J4" s="50"/>
      <c r="K4" s="24"/>
      <c r="L4" s="50"/>
      <c r="M4" s="24"/>
      <c r="N4" s="50"/>
      <c r="O4" s="24"/>
      <c r="P4" s="50"/>
      <c r="Q4" s="24"/>
      <c r="R4" s="50"/>
      <c r="S4" s="24"/>
      <c r="T4" s="50"/>
      <c r="U4" s="24"/>
      <c r="V4" s="50"/>
      <c r="W4" s="24"/>
      <c r="X4" s="50"/>
      <c r="Y4" s="24"/>
      <c r="Z4" s="50"/>
      <c r="AA4" s="24"/>
      <c r="AB4" s="50"/>
      <c r="AC4" s="24"/>
      <c r="AD4" s="50"/>
      <c r="AE4" s="24"/>
      <c r="AF4" s="50"/>
      <c r="AG4" s="24"/>
      <c r="AH4" s="50"/>
      <c r="AI4" s="24"/>
      <c r="AJ4" s="50"/>
      <c r="AK4" s="24"/>
      <c r="AL4" s="50"/>
      <c r="AM4" s="24"/>
      <c r="AN4" s="50"/>
      <c r="AO4" s="24"/>
      <c r="AP4" s="50"/>
      <c r="AQ4" s="24"/>
      <c r="AR4" s="50"/>
      <c r="AS4" s="24"/>
      <c r="AT4" s="50"/>
      <c r="AU4" s="24"/>
      <c r="AV4" s="50"/>
      <c r="AW4" s="24"/>
      <c r="AX4" s="50"/>
      <c r="AY4" s="24"/>
      <c r="AZ4" s="50"/>
      <c r="BA4" s="24"/>
      <c r="BB4" s="50"/>
      <c r="BC4" s="24"/>
      <c r="BD4" s="50"/>
      <c r="BE4" s="24"/>
      <c r="BF4" s="50"/>
      <c r="BG4" s="24"/>
      <c r="BH4" s="50"/>
      <c r="BI4" s="24"/>
      <c r="BJ4" s="50"/>
      <c r="BN4" s="80"/>
      <c r="BO4" s="80"/>
      <c r="BP4" s="80"/>
      <c r="BQ4" s="80"/>
      <c r="BR4" s="80"/>
    </row>
    <row r="5" spans="2:70" s="2" customFormat="1" ht="13.5" hidden="1" x14ac:dyDescent="0.3">
      <c r="B5" s="53"/>
      <c r="C5" s="54"/>
      <c r="D5" s="108" t="s">
        <v>116</v>
      </c>
      <c r="E5" s="109"/>
      <c r="G5" s="100">
        <f>IF(H1&lt;G1,H1+24-G1,(H3-G3)+(H1-G1))</f>
        <v>0</v>
      </c>
      <c r="H5" s="100"/>
      <c r="I5" s="100">
        <f>IF(J1&lt;I1,J1+24-I1,(J3-I3)+(J1-I1))</f>
        <v>0</v>
      </c>
      <c r="J5" s="100"/>
      <c r="K5" s="100">
        <f>IF(L1&lt;K1,L1+24-K1,(L3-K3)+(L1-K1))</f>
        <v>0</v>
      </c>
      <c r="L5" s="100"/>
      <c r="M5" s="100">
        <f>IF(N1&lt;M1,N1+24-M1,(N3-M3)+(N1-M1))</f>
        <v>0</v>
      </c>
      <c r="N5" s="100"/>
      <c r="O5" s="100">
        <f>IF(P1&lt;O1,P1+24-O1,(P3-O3)+(P1-O1))</f>
        <v>0</v>
      </c>
      <c r="P5" s="100"/>
      <c r="Q5" s="100">
        <f>IF(R1&lt;Q1,R1+24-Q1,(R3-Q3)+(R1-Q1))</f>
        <v>0</v>
      </c>
      <c r="R5" s="100"/>
      <c r="S5" s="100">
        <f>IF(T1&lt;S1,T1+24-S1,(T3-S3)+(T1-S1))</f>
        <v>0</v>
      </c>
      <c r="T5" s="100"/>
      <c r="U5" s="100">
        <f t="shared" ref="U5" si="0">IF(V1&lt;U1,V1+24-U1,(V3-U3)+(V1-U1))</f>
        <v>0</v>
      </c>
      <c r="V5" s="100"/>
      <c r="W5" s="100">
        <f t="shared" ref="W5" si="1">IF(X1&lt;W1,X1+24-W1,(X3-W3)+(X1-W1))</f>
        <v>0</v>
      </c>
      <c r="X5" s="100"/>
      <c r="Y5" s="100">
        <f t="shared" ref="Y5" si="2">IF(Z1&lt;Y1,Z1+24-Y1,(Z3-Y3)+(Z1-Y1))</f>
        <v>0</v>
      </c>
      <c r="Z5" s="100"/>
      <c r="AA5" s="100">
        <f t="shared" ref="AA5" si="3">IF(AB1&lt;AA1,AB1+24-AA1,(AB3-AA3)+(AB1-AA1))</f>
        <v>0</v>
      </c>
      <c r="AB5" s="100"/>
      <c r="AC5" s="100">
        <f t="shared" ref="AC5" si="4">IF(AD1&lt;AC1,AD1+24-AC1,(AD3-AC3)+(AD1-AC1))</f>
        <v>0</v>
      </c>
      <c r="AD5" s="100"/>
      <c r="AE5" s="100">
        <f t="shared" ref="AE5" si="5">IF(AF1&lt;AE1,AF1+24-AE1,(AF3-AE3)+(AF1-AE1))</f>
        <v>0</v>
      </c>
      <c r="AF5" s="100"/>
      <c r="AG5" s="100">
        <f t="shared" ref="AG5" si="6">IF(AH1&lt;AG1,AH1+24-AG1,(AH3-AG3)+(AH1-AG1))</f>
        <v>0</v>
      </c>
      <c r="AH5" s="100"/>
      <c r="AI5" s="100">
        <f t="shared" ref="AI5" si="7">IF(AJ1&lt;AI1,AJ1+24-AI1,(AJ3-AI3)+(AJ1-AI1))</f>
        <v>0</v>
      </c>
      <c r="AJ5" s="100"/>
      <c r="AK5" s="100">
        <f t="shared" ref="AK5" si="8">IF(AL1&lt;AK1,AL1+24-AK1,(AL3-AK3)+(AL1-AK1))</f>
        <v>0</v>
      </c>
      <c r="AL5" s="100"/>
      <c r="AM5" s="100">
        <f t="shared" ref="AM5" si="9">IF(AN1&lt;AM1,AN1+24-AM1,(AN3-AM3)+(AN1-AM1))</f>
        <v>0</v>
      </c>
      <c r="AN5" s="100"/>
      <c r="AO5" s="100">
        <f t="shared" ref="AO5" si="10">IF(AP1&lt;AO1,AP1+24-AO1,(AP3-AO3)+(AP1-AO1))</f>
        <v>0</v>
      </c>
      <c r="AP5" s="100"/>
      <c r="AQ5" s="100">
        <f t="shared" ref="AQ5" si="11">IF(AR1&lt;AQ1,AR1+24-AQ1,(AR3-AQ3)+(AR1-AQ1))</f>
        <v>0</v>
      </c>
      <c r="AR5" s="100"/>
      <c r="AS5" s="100">
        <f t="shared" ref="AS5" si="12">IF(AT1&lt;AS1,AT1+24-AS1,(AT3-AS3)+(AT1-AS1))</f>
        <v>0</v>
      </c>
      <c r="AT5" s="100"/>
      <c r="AU5" s="100">
        <f t="shared" ref="AU5" si="13">IF(AV1&lt;AU1,AV1+24-AU1,(AV3-AU3)+(AV1-AU1))</f>
        <v>0</v>
      </c>
      <c r="AV5" s="100"/>
      <c r="AW5" s="100">
        <f t="shared" ref="AW5" si="14">IF(AX1&lt;AW1,AX1+24-AW1,(AX3-AW3)+(AX1-AW1))</f>
        <v>0</v>
      </c>
      <c r="AX5" s="100"/>
      <c r="AY5" s="100">
        <f t="shared" ref="AY5" si="15">IF(AZ1&lt;AY1,AZ1+24-AY1,(AZ3-AY3)+(AZ1-AY1))</f>
        <v>0</v>
      </c>
      <c r="AZ5" s="100"/>
      <c r="BA5" s="100">
        <f t="shared" ref="BA5" si="16">IF(BB1&lt;BA1,BB1+24-BA1,(BB3-BA3)+(BB1-BA1))</f>
        <v>0</v>
      </c>
      <c r="BB5" s="100"/>
      <c r="BC5" s="100">
        <f t="shared" ref="BC5" si="17">IF(BD1&lt;BC1,BD1+24-BC1,(BD3-BC3)+(BD1-BC1))</f>
        <v>0</v>
      </c>
      <c r="BD5" s="100"/>
      <c r="BE5" s="100">
        <f t="shared" ref="BE5" si="18">IF(BF1&lt;BE1,BF1+24-BE1,(BF3-BE3)+(BF1-BE1))</f>
        <v>0</v>
      </c>
      <c r="BF5" s="100"/>
      <c r="BG5" s="100">
        <f t="shared" ref="BG5" si="19">IF(BH1&lt;BG1,BH1+24-BG1,(BH3-BG3)+(BH1-BG1))</f>
        <v>0</v>
      </c>
      <c r="BH5" s="100"/>
      <c r="BI5" s="100">
        <f t="shared" ref="BI5" si="20">IF(BJ1&lt;BI1,BJ1+24-BI1,(BJ3-BI3)+(BJ1-BI1))</f>
        <v>0</v>
      </c>
      <c r="BJ5" s="100"/>
      <c r="BN5" s="82">
        <f>SUM(G5:T5)</f>
        <v>0</v>
      </c>
      <c r="BO5" s="82">
        <f>SUM(U5:AH5)</f>
        <v>0</v>
      </c>
      <c r="BP5" s="82">
        <f>SUM(AI5:AV5)</f>
        <v>0</v>
      </c>
      <c r="BQ5" s="82">
        <f>SUM(AW5:BJ5)</f>
        <v>0</v>
      </c>
      <c r="BR5" s="82">
        <f>SUM(BN5:BQ5)</f>
        <v>0</v>
      </c>
    </row>
    <row r="6" spans="2:70" s="2" customFormat="1" ht="13.5" hidden="1" x14ac:dyDescent="0.3">
      <c r="B6" s="113" t="s">
        <v>112</v>
      </c>
      <c r="C6" s="114"/>
      <c r="D6" s="115" t="s">
        <v>186</v>
      </c>
      <c r="E6" s="116"/>
      <c r="G6" s="24"/>
      <c r="H6" s="25"/>
      <c r="I6" s="24"/>
      <c r="J6" s="25"/>
      <c r="K6" s="24"/>
      <c r="L6" s="25"/>
      <c r="M6" s="24"/>
      <c r="N6" s="25"/>
      <c r="O6" s="24"/>
      <c r="P6" s="25"/>
      <c r="Q6" s="24"/>
      <c r="R6" s="25"/>
      <c r="S6" s="24"/>
      <c r="T6" s="25"/>
      <c r="U6" s="24"/>
      <c r="V6" s="25"/>
      <c r="W6" s="24"/>
      <c r="X6" s="25"/>
      <c r="Y6" s="24"/>
      <c r="Z6" s="25"/>
      <c r="AA6" s="24"/>
      <c r="AB6" s="25"/>
      <c r="AC6" s="24"/>
      <c r="AD6" s="25"/>
      <c r="AE6" s="24"/>
      <c r="AF6" s="25"/>
      <c r="AG6" s="24"/>
      <c r="AH6" s="25"/>
      <c r="AI6" s="24"/>
      <c r="AJ6" s="25"/>
      <c r="AK6" s="24"/>
      <c r="AL6" s="25"/>
      <c r="AM6" s="24"/>
      <c r="AN6" s="25"/>
      <c r="AO6" s="24"/>
      <c r="AP6" s="25"/>
      <c r="AQ6" s="24"/>
      <c r="AR6" s="25"/>
      <c r="AS6" s="24"/>
      <c r="AT6" s="25"/>
      <c r="AU6" s="24"/>
      <c r="AV6" s="25"/>
      <c r="AW6" s="24"/>
      <c r="AX6" s="25"/>
      <c r="AY6" s="24"/>
      <c r="AZ6" s="25"/>
      <c r="BA6" s="24"/>
      <c r="BB6" s="25"/>
      <c r="BC6" s="24"/>
      <c r="BD6" s="25"/>
      <c r="BE6" s="24"/>
      <c r="BF6" s="25"/>
      <c r="BG6" s="24"/>
      <c r="BH6" s="25"/>
      <c r="BI6" s="24"/>
      <c r="BJ6" s="25"/>
      <c r="BN6" s="83"/>
    </row>
    <row r="7" spans="2:70" s="2" customFormat="1" ht="14.25" hidden="1" thickBot="1" x14ac:dyDescent="0.35">
      <c r="B7" s="38" t="s">
        <v>113</v>
      </c>
      <c r="C7" s="117" t="s">
        <v>115</v>
      </c>
      <c r="D7" s="117"/>
      <c r="E7" s="118"/>
      <c r="G7" s="24"/>
      <c r="H7" s="25"/>
      <c r="I7" s="24"/>
      <c r="J7" s="25"/>
      <c r="K7" s="24"/>
      <c r="L7" s="25"/>
      <c r="M7" s="24"/>
      <c r="N7" s="25"/>
      <c r="O7" s="24"/>
      <c r="P7" s="25"/>
      <c r="Q7" s="24"/>
      <c r="R7" s="25"/>
      <c r="S7" s="24"/>
      <c r="T7" s="25"/>
      <c r="U7" s="24"/>
      <c r="V7" s="25"/>
      <c r="W7" s="24"/>
      <c r="X7" s="25"/>
      <c r="Y7" s="24"/>
      <c r="Z7" s="25"/>
      <c r="AA7" s="24"/>
      <c r="AB7" s="25"/>
      <c r="AC7" s="24"/>
      <c r="AD7" s="25"/>
      <c r="AE7" s="24"/>
      <c r="AF7" s="25"/>
      <c r="AG7" s="24"/>
      <c r="AH7" s="25"/>
      <c r="AI7" s="24"/>
      <c r="AJ7" s="25"/>
      <c r="AK7" s="24"/>
      <c r="AL7" s="25"/>
      <c r="AM7" s="24"/>
      <c r="AN7" s="25"/>
      <c r="AO7" s="24"/>
      <c r="AP7" s="25"/>
      <c r="AQ7" s="24"/>
      <c r="AR7" s="25"/>
      <c r="AS7" s="24"/>
      <c r="AT7" s="25"/>
      <c r="AU7" s="24"/>
      <c r="AV7" s="25"/>
      <c r="AW7" s="24"/>
      <c r="AX7" s="25"/>
      <c r="AY7" s="24"/>
      <c r="AZ7" s="25"/>
      <c r="BA7" s="24"/>
      <c r="BB7" s="25"/>
      <c r="BC7" s="24"/>
      <c r="BD7" s="25"/>
      <c r="BE7" s="24"/>
      <c r="BF7" s="25"/>
      <c r="BG7" s="24"/>
      <c r="BH7" s="25"/>
      <c r="BI7" s="24"/>
      <c r="BJ7" s="25"/>
      <c r="BN7" s="105" t="s">
        <v>126</v>
      </c>
      <c r="BO7" s="105"/>
      <c r="BP7" s="105"/>
      <c r="BQ7" s="105"/>
      <c r="BR7" s="105"/>
    </row>
    <row r="8" spans="2:70" s="2" customFormat="1" ht="14.25" hidden="1" thickTop="1" x14ac:dyDescent="0.3">
      <c r="B8" s="119" t="s">
        <v>114</v>
      </c>
      <c r="C8" s="120"/>
      <c r="D8" s="120"/>
      <c r="E8" s="121"/>
      <c r="G8" s="24"/>
      <c r="H8" s="25"/>
      <c r="I8" s="24"/>
      <c r="J8" s="25"/>
      <c r="K8" s="24"/>
      <c r="L8" s="25"/>
      <c r="M8" s="24"/>
      <c r="N8" s="25"/>
      <c r="O8" s="24"/>
      <c r="P8" s="25"/>
      <c r="Q8" s="24"/>
      <c r="R8" s="25"/>
      <c r="S8" s="24"/>
      <c r="T8" s="25"/>
      <c r="U8" s="24"/>
      <c r="V8" s="25"/>
      <c r="W8" s="24"/>
      <c r="X8" s="25"/>
      <c r="Y8" s="24"/>
      <c r="Z8" s="25"/>
      <c r="AA8" s="24"/>
      <c r="AB8" s="25"/>
      <c r="AC8" s="24"/>
      <c r="AD8" s="25"/>
      <c r="AE8" s="24"/>
      <c r="AF8" s="25"/>
      <c r="AG8" s="24"/>
      <c r="AH8" s="25"/>
      <c r="AI8" s="24"/>
      <c r="AJ8" s="25"/>
      <c r="AK8" s="24"/>
      <c r="AL8" s="25"/>
      <c r="AM8" s="24"/>
      <c r="AN8" s="25"/>
      <c r="AO8" s="24"/>
      <c r="AP8" s="25"/>
      <c r="AQ8" s="24"/>
      <c r="AR8" s="25"/>
      <c r="AS8" s="24"/>
      <c r="AT8" s="25"/>
      <c r="AU8" s="24"/>
      <c r="AV8" s="25"/>
      <c r="AW8" s="24"/>
      <c r="AX8" s="25"/>
      <c r="AY8" s="24"/>
      <c r="AZ8" s="25"/>
      <c r="BA8" s="24"/>
      <c r="BB8" s="25"/>
      <c r="BC8" s="24"/>
      <c r="BD8" s="25"/>
      <c r="BE8" s="24"/>
      <c r="BF8" s="25"/>
      <c r="BG8" s="24"/>
      <c r="BH8" s="25"/>
      <c r="BI8" s="24"/>
      <c r="BJ8" s="25"/>
      <c r="BN8" s="80" t="s">
        <v>118</v>
      </c>
      <c r="BO8" s="80" t="s">
        <v>119</v>
      </c>
      <c r="BP8" s="80" t="s">
        <v>120</v>
      </c>
      <c r="BQ8" s="80" t="s">
        <v>121</v>
      </c>
      <c r="BR8" s="80" t="s">
        <v>180</v>
      </c>
    </row>
    <row r="9" spans="2:70" s="2" customFormat="1" ht="13.5" hidden="1" x14ac:dyDescent="0.3">
      <c r="B9" s="119"/>
      <c r="C9" s="120"/>
      <c r="D9" s="120"/>
      <c r="E9" s="121"/>
      <c r="G9" s="24"/>
      <c r="H9" s="50"/>
      <c r="I9" s="24"/>
      <c r="J9" s="50"/>
      <c r="K9" s="24"/>
      <c r="L9" s="50"/>
      <c r="M9" s="24"/>
      <c r="N9" s="50"/>
      <c r="O9" s="24"/>
      <c r="P9" s="50"/>
      <c r="Q9" s="24"/>
      <c r="R9" s="50"/>
      <c r="S9" s="24"/>
      <c r="T9" s="50"/>
      <c r="U9" s="24"/>
      <c r="V9" s="50"/>
      <c r="W9" s="24"/>
      <c r="X9" s="50"/>
      <c r="Y9" s="24"/>
      <c r="Z9" s="50"/>
      <c r="AA9" s="24"/>
      <c r="AB9" s="50"/>
      <c r="AC9" s="24"/>
      <c r="AD9" s="50"/>
      <c r="AE9" s="24"/>
      <c r="AF9" s="50"/>
      <c r="AG9" s="24"/>
      <c r="AH9" s="50"/>
      <c r="AI9" s="24"/>
      <c r="AJ9" s="50"/>
      <c r="AK9" s="24"/>
      <c r="AL9" s="50"/>
      <c r="AM9" s="24"/>
      <c r="AN9" s="50"/>
      <c r="AO9" s="24"/>
      <c r="AP9" s="50"/>
      <c r="AQ9" s="24"/>
      <c r="AR9" s="50"/>
      <c r="AS9" s="24"/>
      <c r="AT9" s="50"/>
      <c r="AU9" s="24"/>
      <c r="AV9" s="50"/>
      <c r="AW9" s="24"/>
      <c r="AX9" s="50"/>
      <c r="AY9" s="24"/>
      <c r="AZ9" s="50"/>
      <c r="BA9" s="24"/>
      <c r="BB9" s="50"/>
      <c r="BC9" s="24"/>
      <c r="BD9" s="50"/>
      <c r="BE9" s="24"/>
      <c r="BF9" s="50"/>
      <c r="BG9" s="24"/>
      <c r="BH9" s="50"/>
      <c r="BI9" s="24"/>
      <c r="BJ9" s="50"/>
      <c r="BN9" s="80"/>
      <c r="BO9" s="80"/>
      <c r="BP9" s="80"/>
      <c r="BQ9" s="80"/>
      <c r="BR9" s="80"/>
    </row>
    <row r="10" spans="2:70" s="2" customFormat="1" ht="13.5" hidden="1" x14ac:dyDescent="0.3">
      <c r="B10" s="122"/>
      <c r="C10" s="123"/>
      <c r="D10" s="123"/>
      <c r="E10" s="124"/>
      <c r="G10" s="111">
        <f>IF(H6&lt;G6,H6+24-G6,(H8-G8)+(H7-G7)+(H6-G6))</f>
        <v>0</v>
      </c>
      <c r="H10" s="112"/>
      <c r="I10" s="110">
        <f>IF(J6&lt;I6,J6+24-I6,(J8-I8)+(J7-I7)+(J6-I6))</f>
        <v>0</v>
      </c>
      <c r="J10" s="110"/>
      <c r="K10" s="110">
        <f>IF(L6&lt;K6,L6+24-K6,(L8-K8)+(L7-K7)+(L6-K6))</f>
        <v>0</v>
      </c>
      <c r="L10" s="110"/>
      <c r="M10" s="110">
        <f>IF(N6&lt;M6,N6+24-M6,(N8-M8)+(N7-M7)+(N6-M6))</f>
        <v>0</v>
      </c>
      <c r="N10" s="110"/>
      <c r="O10" s="110">
        <f>IF(P6&lt;O6,P6+24-O6,(P8-O8)+(P7-O7)+(P6-O6))</f>
        <v>0</v>
      </c>
      <c r="P10" s="110"/>
      <c r="Q10" s="110">
        <f>IF(R6&lt;Q6,R6+24-Q6,(R8-Q8)+(R7-Q7)+(R6-Q6))</f>
        <v>0</v>
      </c>
      <c r="R10" s="110"/>
      <c r="S10" s="110">
        <f>IF(T6&lt;S6,T6+24-S6,(T8-S8)+(T7-S7)+(T6-S6))</f>
        <v>0</v>
      </c>
      <c r="T10" s="110"/>
      <c r="U10" s="110">
        <f>IF(V6&lt;U6,V6+24-U6,(V8-U8)+(V7-U7)+(V6-U6))</f>
        <v>0</v>
      </c>
      <c r="V10" s="110"/>
      <c r="W10" s="110">
        <f>IF(X6&lt;W6,X6+24-W6,(X8-W8)+(X7-W7)+(X6-W6))</f>
        <v>0</v>
      </c>
      <c r="X10" s="110"/>
      <c r="Y10" s="110">
        <f>IF(Z6&lt;Y6,Z6+24-Y6,(Z8-Y8)+(Z7-Y7)+(Z6-Y6))</f>
        <v>0</v>
      </c>
      <c r="Z10" s="110"/>
      <c r="AA10" s="110">
        <f>IF(AB6&lt;AA6,AB6+24-AA6,(AB8-AA8)+(AB7-AA7)+(AB6-AA6))</f>
        <v>0</v>
      </c>
      <c r="AB10" s="110"/>
      <c r="AC10" s="110">
        <f>IF(AD6&lt;AC6,AD6+24-AC6,(AD8-AC8)+(AD7-AC7)+(AD6-AC6))</f>
        <v>0</v>
      </c>
      <c r="AD10" s="110"/>
      <c r="AE10" s="110">
        <f>IF(AF6&lt;AE6,AF6+24-AE6,(AF8-AE8)+(AF7-AE7)+(AF6-AE6))</f>
        <v>0</v>
      </c>
      <c r="AF10" s="110"/>
      <c r="AG10" s="110">
        <f>IF(AH6&lt;AG6,AH6+24-AG6,(AH8-AG8)+(AH7-AG7)+(AH6-AG6))</f>
        <v>0</v>
      </c>
      <c r="AH10" s="110"/>
      <c r="AI10" s="110">
        <f>IF(AJ6&lt;AI6,AJ6+24-AI6,(AJ8-AI8)+(AJ7-AI7)+(AJ6-AI6))</f>
        <v>0</v>
      </c>
      <c r="AJ10" s="110"/>
      <c r="AK10" s="110">
        <f>IF(AL6&lt;AK6,AL6+24-AK6,(AL8-AK8)+(AL7-AK7)+(AL6-AK6))</f>
        <v>0</v>
      </c>
      <c r="AL10" s="110"/>
      <c r="AM10" s="110">
        <f>IF(AN6&lt;AM6,AN6+24-AM6,(AN8-AM8)+(AN7-AM7)+(AN6-AM6))</f>
        <v>0</v>
      </c>
      <c r="AN10" s="110"/>
      <c r="AO10" s="110">
        <f>IF(AP6&lt;AO6,AP6+24-AO6,(AP8-AO8)+(AP7-AO7)+(AP6-AO6))</f>
        <v>0</v>
      </c>
      <c r="AP10" s="110"/>
      <c r="AQ10" s="110">
        <f>IF(AR6&lt;AQ6,AR6+24-AQ6,(AR8-AQ8)+(AR7-AQ7)+(AR6-AQ6))</f>
        <v>0</v>
      </c>
      <c r="AR10" s="110"/>
      <c r="AS10" s="110">
        <f>IF(AT6&lt;AS6,AT6+24-AS6,(AT8-AS8)+(AT7-AS7)+(AT6-AS6))</f>
        <v>0</v>
      </c>
      <c r="AT10" s="110"/>
      <c r="AU10" s="110">
        <f>IF(AV6&lt;AU6,AV6+24-AU6,(AV8-AU8)+(AV7-AU7)+(AV6-AU6))</f>
        <v>0</v>
      </c>
      <c r="AV10" s="110"/>
      <c r="AW10" s="110">
        <f>IF(AX6&lt;AW6,AX6+24-AW6,(AX8-AW8)+(AX7-AW7)+(AX6-AW6))</f>
        <v>0</v>
      </c>
      <c r="AX10" s="110"/>
      <c r="AY10" s="110">
        <f>IF(AZ6&lt;AY6,AZ6+24-AY6,(AZ8-AY8)+(AZ7-AY7)+(AZ6-AY6))</f>
        <v>0</v>
      </c>
      <c r="AZ10" s="110"/>
      <c r="BA10" s="110">
        <f>IF(BB6&lt;BA6,BB6+24-BA6,(BB8-BA8)+(BB7-BA7)+(BB6-BA6))</f>
        <v>0</v>
      </c>
      <c r="BB10" s="110"/>
      <c r="BC10" s="110">
        <f>IF(BD6&lt;BC6,BD6+24-BC6,(BD8-BC8)+(BD7-BC7)+(BD6-BC6))</f>
        <v>0</v>
      </c>
      <c r="BD10" s="110"/>
      <c r="BE10" s="110">
        <f>IF(BF6&lt;BE6,BF6+24-BE6,(BF8-BE8)+(BF7-BE7)+(BF6-BE6))</f>
        <v>0</v>
      </c>
      <c r="BF10" s="110"/>
      <c r="BG10" s="110">
        <f>IF(BH6&lt;BG6,BH6+24-BG6,(BH8-BG8)+(BH7-BG7)+(BH6-BG6))</f>
        <v>0</v>
      </c>
      <c r="BH10" s="110"/>
      <c r="BI10" s="110">
        <f>IF(BJ6&lt;BI6,BJ6+24-BI6,(BJ8-BI8)+(BJ7-BI7)+(BJ6-BI6))</f>
        <v>0</v>
      </c>
      <c r="BJ10" s="110"/>
      <c r="BN10" s="82">
        <f>SUM(G10:T10)</f>
        <v>0</v>
      </c>
      <c r="BO10" s="82">
        <f>SUM(U10:AH10)</f>
        <v>0</v>
      </c>
      <c r="BP10" s="82">
        <f>SUM(AI10:AV10)</f>
        <v>0</v>
      </c>
      <c r="BQ10" s="82">
        <f>SUM(AW10:BJ10)</f>
        <v>0</v>
      </c>
      <c r="BR10" s="82">
        <f>SUM(BN10:BQ10)</f>
        <v>0</v>
      </c>
    </row>
    <row r="11" spans="2:70" x14ac:dyDescent="0.3"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</row>
    <row r="12" spans="2:70" x14ac:dyDescent="0.3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</row>
    <row r="13" spans="2:70" x14ac:dyDescent="0.3"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</row>
    <row r="15" spans="2:70" s="6" customFormat="1" ht="16.5" hidden="1" customHeight="1" x14ac:dyDescent="0.3">
      <c r="B15" s="4" t="s">
        <v>64</v>
      </c>
      <c r="C15" s="5">
        <f ca="1">TODAY()</f>
        <v>43441</v>
      </c>
      <c r="G15" s="127">
        <f>C18</f>
        <v>43417</v>
      </c>
      <c r="H15" s="127"/>
      <c r="I15" s="127">
        <f>G15+1</f>
        <v>43418</v>
      </c>
      <c r="J15" s="127"/>
      <c r="K15" s="127">
        <f>I15+1</f>
        <v>43419</v>
      </c>
      <c r="L15" s="127"/>
      <c r="M15" s="127">
        <f>K15+1</f>
        <v>43420</v>
      </c>
      <c r="N15" s="127"/>
      <c r="O15" s="127">
        <f>M15+1</f>
        <v>43421</v>
      </c>
      <c r="P15" s="127"/>
      <c r="Q15" s="127">
        <f>O15+1</f>
        <v>43422</v>
      </c>
      <c r="R15" s="127"/>
      <c r="S15" s="127">
        <f>Q15+1</f>
        <v>43423</v>
      </c>
      <c r="T15" s="127"/>
      <c r="U15" s="127">
        <f>S15+1</f>
        <v>43424</v>
      </c>
      <c r="V15" s="127"/>
      <c r="W15" s="127">
        <f>U15+1</f>
        <v>43425</v>
      </c>
      <c r="X15" s="127"/>
      <c r="Y15" s="127">
        <f>W15+1</f>
        <v>43426</v>
      </c>
      <c r="Z15" s="127"/>
      <c r="AA15" s="127">
        <f>Y15+1</f>
        <v>43427</v>
      </c>
      <c r="AB15" s="127"/>
      <c r="AC15" s="127">
        <f>AA15+1</f>
        <v>43428</v>
      </c>
      <c r="AD15" s="127"/>
      <c r="AE15" s="127">
        <f>AC15+1</f>
        <v>43429</v>
      </c>
      <c r="AF15" s="127"/>
      <c r="AG15" s="127">
        <f>AE15+1</f>
        <v>43430</v>
      </c>
      <c r="AH15" s="127"/>
      <c r="AI15" s="127">
        <f>AG15+1</f>
        <v>43431</v>
      </c>
      <c r="AJ15" s="127"/>
      <c r="AK15" s="127">
        <f>AI15+1</f>
        <v>43432</v>
      </c>
      <c r="AL15" s="127"/>
      <c r="AM15" s="127">
        <f>AK15+1</f>
        <v>43433</v>
      </c>
      <c r="AN15" s="127"/>
      <c r="AO15" s="127">
        <f>AM15+1</f>
        <v>43434</v>
      </c>
      <c r="AP15" s="127"/>
      <c r="AQ15" s="127">
        <f>AO15+1</f>
        <v>43435</v>
      </c>
      <c r="AR15" s="127"/>
      <c r="AS15" s="127">
        <f>AQ15+1</f>
        <v>43436</v>
      </c>
      <c r="AT15" s="127"/>
      <c r="AU15" s="127">
        <f>AS15+1</f>
        <v>43437</v>
      </c>
      <c r="AV15" s="127"/>
      <c r="AW15" s="127">
        <f>AU15+1</f>
        <v>43438</v>
      </c>
      <c r="AX15" s="127"/>
      <c r="AY15" s="127">
        <f>AW15+1</f>
        <v>43439</v>
      </c>
      <c r="AZ15" s="127"/>
      <c r="BA15" s="127">
        <f>AY15+1</f>
        <v>43440</v>
      </c>
      <c r="BB15" s="127"/>
      <c r="BC15" s="127">
        <f>BA15+1</f>
        <v>43441</v>
      </c>
      <c r="BD15" s="127"/>
      <c r="BE15" s="127">
        <f>BC15+1</f>
        <v>43442</v>
      </c>
      <c r="BF15" s="127"/>
      <c r="BG15" s="127">
        <f>BE15+1</f>
        <v>43443</v>
      </c>
      <c r="BH15" s="127"/>
      <c r="BI15" s="127">
        <f>BG15+1</f>
        <v>43444</v>
      </c>
      <c r="BJ15" s="127"/>
      <c r="BK15" s="7"/>
      <c r="BL15" s="7"/>
      <c r="BM15" s="7"/>
      <c r="BN15" s="7"/>
      <c r="BO15" s="7"/>
    </row>
    <row r="16" spans="2:70" s="2" customFormat="1" ht="13.5" x14ac:dyDescent="0.3">
      <c r="B16" s="77"/>
      <c r="C16" s="77"/>
      <c r="D16" s="77"/>
      <c r="E16" s="77"/>
      <c r="F16" s="77"/>
      <c r="G16" s="128" t="s">
        <v>122</v>
      </c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9" t="s">
        <v>123</v>
      </c>
      <c r="V16" s="129"/>
      <c r="W16" s="129"/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29"/>
      <c r="AI16" s="130" t="s">
        <v>124</v>
      </c>
      <c r="AJ16" s="130"/>
      <c r="AK16" s="130"/>
      <c r="AL16" s="130"/>
      <c r="AM16" s="130"/>
      <c r="AN16" s="130"/>
      <c r="AO16" s="130"/>
      <c r="AP16" s="130"/>
      <c r="AQ16" s="130"/>
      <c r="AR16" s="130"/>
      <c r="AS16" s="130"/>
      <c r="AT16" s="130"/>
      <c r="AU16" s="130"/>
      <c r="AV16" s="130"/>
      <c r="AW16" s="129" t="s">
        <v>125</v>
      </c>
      <c r="AX16" s="129"/>
      <c r="AY16" s="129"/>
      <c r="AZ16" s="129"/>
      <c r="BA16" s="129"/>
      <c r="BB16" s="129"/>
      <c r="BC16" s="129"/>
      <c r="BD16" s="129"/>
      <c r="BE16" s="129"/>
      <c r="BF16" s="129"/>
      <c r="BG16" s="129"/>
      <c r="BH16" s="129"/>
      <c r="BI16" s="129"/>
      <c r="BJ16" s="129"/>
      <c r="BK16" s="78"/>
      <c r="BL16" s="78"/>
      <c r="BM16" s="78"/>
      <c r="BN16" s="78"/>
      <c r="BO16" s="78"/>
    </row>
    <row r="17" spans="2:70" s="2" customFormat="1" ht="13.5" x14ac:dyDescent="0.3">
      <c r="B17" s="8" t="s">
        <v>110</v>
      </c>
      <c r="C17" s="9"/>
      <c r="D17" s="9"/>
      <c r="E17" s="10" t="str">
        <f>TEXT(C18,"mmmm")</f>
        <v>novembre</v>
      </c>
      <c r="F17" s="11"/>
      <c r="G17" s="125" t="str">
        <f>IF(G18="Lun","S " &amp; WEEKNUM(G15),"")</f>
        <v/>
      </c>
      <c r="H17" s="126"/>
      <c r="I17" s="125" t="str">
        <f t="shared" ref="I17" si="21">IF(I18="Lun","S " &amp; WEEKNUM(I15),"")</f>
        <v/>
      </c>
      <c r="J17" s="126"/>
      <c r="K17" s="125" t="str">
        <f t="shared" ref="K17" si="22">IF(K18="Lun","S " &amp; WEEKNUM(K15),"")</f>
        <v/>
      </c>
      <c r="L17" s="126"/>
      <c r="M17" s="125" t="str">
        <f t="shared" ref="M17" si="23">IF(M18="Lun","S " &amp; WEEKNUM(M15),"")</f>
        <v/>
      </c>
      <c r="N17" s="126"/>
      <c r="O17" s="125" t="str">
        <f t="shared" ref="O17" si="24">IF(O18="Lun","S " &amp; WEEKNUM(O15),"")</f>
        <v/>
      </c>
      <c r="P17" s="126"/>
      <c r="Q17" s="125" t="str">
        <f t="shared" ref="Q17" si="25">IF(Q18="Lun","S " &amp; WEEKNUM(Q15),"")</f>
        <v/>
      </c>
      <c r="R17" s="126"/>
      <c r="S17" s="125" t="str">
        <f t="shared" ref="S17" si="26">IF(S18="Lun","S " &amp; WEEKNUM(S15),"")</f>
        <v>S 47</v>
      </c>
      <c r="T17" s="126"/>
      <c r="U17" s="125" t="str">
        <f t="shared" ref="U17" si="27">IF(U18="Lun","S " &amp; WEEKNUM(U15),"")</f>
        <v/>
      </c>
      <c r="V17" s="126"/>
      <c r="W17" s="125" t="str">
        <f t="shared" ref="W17" si="28">IF(W18="Lun","S " &amp; WEEKNUM(W15),"")</f>
        <v/>
      </c>
      <c r="X17" s="126"/>
      <c r="Y17" s="125" t="str">
        <f t="shared" ref="Y17" si="29">IF(Y18="Lun","S " &amp; WEEKNUM(Y15),"")</f>
        <v/>
      </c>
      <c r="Z17" s="126"/>
      <c r="AA17" s="125" t="str">
        <f t="shared" ref="AA17" si="30">IF(AA18="Lun","S " &amp; WEEKNUM(AA15),"")</f>
        <v/>
      </c>
      <c r="AB17" s="126"/>
      <c r="AC17" s="125" t="str">
        <f t="shared" ref="AC17" si="31">IF(AC18="Lun","S " &amp; WEEKNUM(AC15),"")</f>
        <v/>
      </c>
      <c r="AD17" s="126"/>
      <c r="AE17" s="125" t="str">
        <f t="shared" ref="AE17" si="32">IF(AE18="Lun","S " &amp; WEEKNUM(AE15),"")</f>
        <v/>
      </c>
      <c r="AF17" s="126"/>
      <c r="AG17" s="125" t="str">
        <f t="shared" ref="AG17" si="33">IF(AG18="Lun","S " &amp; WEEKNUM(AG15),"")</f>
        <v>S 48</v>
      </c>
      <c r="AH17" s="126"/>
      <c r="AI17" s="125" t="str">
        <f t="shared" ref="AI17" si="34">IF(AI18="Lun","S " &amp; WEEKNUM(AI15),"")</f>
        <v/>
      </c>
      <c r="AJ17" s="126"/>
      <c r="AK17" s="125" t="str">
        <f t="shared" ref="AK17" si="35">IF(AK18="Lun","S " &amp; WEEKNUM(AK15),"")</f>
        <v/>
      </c>
      <c r="AL17" s="126"/>
      <c r="AM17" s="125" t="str">
        <f t="shared" ref="AM17" si="36">IF(AM18="Lun","S " &amp; WEEKNUM(AM15),"")</f>
        <v/>
      </c>
      <c r="AN17" s="126"/>
      <c r="AO17" s="125" t="str">
        <f t="shared" ref="AO17" si="37">IF(AO18="Lun","S " &amp; WEEKNUM(AO15),"")</f>
        <v/>
      </c>
      <c r="AP17" s="126"/>
      <c r="AQ17" s="125" t="str">
        <f t="shared" ref="AQ17" si="38">IF(AQ18="Lun","S " &amp; WEEKNUM(AQ15),"")</f>
        <v/>
      </c>
      <c r="AR17" s="126"/>
      <c r="AS17" s="125" t="str">
        <f t="shared" ref="AS17" si="39">IF(AS18="Lun","S " &amp; WEEKNUM(AS15),"")</f>
        <v/>
      </c>
      <c r="AT17" s="126"/>
      <c r="AU17" s="125" t="str">
        <f t="shared" ref="AU17" si="40">IF(AU18="Lun","S " &amp; WEEKNUM(AU15),"")</f>
        <v>S 49</v>
      </c>
      <c r="AV17" s="126"/>
      <c r="AW17" s="125" t="str">
        <f t="shared" ref="AW17" si="41">IF(AW18="Lun","S " &amp; WEEKNUM(AW15),"")</f>
        <v/>
      </c>
      <c r="AX17" s="126"/>
      <c r="AY17" s="125" t="str">
        <f t="shared" ref="AY17" si="42">IF(AY18="Lun","S " &amp; WEEKNUM(AY15),"")</f>
        <v/>
      </c>
      <c r="AZ17" s="126"/>
      <c r="BA17" s="125" t="str">
        <f t="shared" ref="BA17" si="43">IF(BA18="Lun","S " &amp; WEEKNUM(BA15),"")</f>
        <v/>
      </c>
      <c r="BB17" s="126"/>
      <c r="BC17" s="125" t="str">
        <f t="shared" ref="BC17" si="44">IF(BC18="Lun","S " &amp; WEEKNUM(BC15),"")</f>
        <v/>
      </c>
      <c r="BD17" s="126"/>
      <c r="BE17" s="125" t="str">
        <f t="shared" ref="BE17" si="45">IF(BE18="Lun","S " &amp; WEEKNUM(BE15),"")</f>
        <v/>
      </c>
      <c r="BF17" s="126"/>
      <c r="BG17" s="125" t="str">
        <f t="shared" ref="BG17" si="46">IF(BG18="Lun","S " &amp; WEEKNUM(BG15),"")</f>
        <v/>
      </c>
      <c r="BH17" s="126"/>
      <c r="BI17" s="125" t="str">
        <f t="shared" ref="BI17" si="47">IF(BI18="Lun","S " &amp; WEEKNUM(BI15),"")</f>
        <v>S 50</v>
      </c>
      <c r="BJ17" s="126"/>
      <c r="BK17" s="79"/>
    </row>
    <row r="18" spans="2:70" s="2" customFormat="1" ht="13.5" x14ac:dyDescent="0.3">
      <c r="B18" s="12" t="s">
        <v>62</v>
      </c>
      <c r="C18" s="40">
        <v>43417</v>
      </c>
      <c r="D18" s="13" t="s">
        <v>63</v>
      </c>
      <c r="E18" s="39">
        <f>BI15</f>
        <v>43444</v>
      </c>
      <c r="F18" s="14"/>
      <c r="G18" s="101" t="str">
        <f>CHOOSE(WEEKDAY(G15),"Dim","Lun","Mar","Mer","Jeu","Ven","Sam")</f>
        <v>Mar</v>
      </c>
      <c r="H18" s="102"/>
      <c r="I18" s="101" t="str">
        <f t="shared" ref="I18" si="48">CHOOSE(WEEKDAY(I15),"Dim","Lun","Mar","Mer","Jeu","Ven","Sam")</f>
        <v>Mer</v>
      </c>
      <c r="J18" s="102"/>
      <c r="K18" s="101" t="str">
        <f t="shared" ref="K18" si="49">CHOOSE(WEEKDAY(K15),"Dim","Lun","Mar","Mer","Jeu","Ven","Sam")</f>
        <v>Jeu</v>
      </c>
      <c r="L18" s="102"/>
      <c r="M18" s="101" t="str">
        <f t="shared" ref="M18" si="50">CHOOSE(WEEKDAY(M15),"Dim","Lun","Mar","Mer","Jeu","Ven","Sam")</f>
        <v>Ven</v>
      </c>
      <c r="N18" s="102"/>
      <c r="O18" s="101" t="str">
        <f t="shared" ref="O18" si="51">CHOOSE(WEEKDAY(O15),"Dim","Lun","Mar","Mer","Jeu","Ven","Sam")</f>
        <v>Sam</v>
      </c>
      <c r="P18" s="102"/>
      <c r="Q18" s="101" t="str">
        <f t="shared" ref="Q18" si="52">CHOOSE(WEEKDAY(Q15),"Dim","Lun","Mar","Mer","Jeu","Ven","Sam")</f>
        <v>Dim</v>
      </c>
      <c r="R18" s="102"/>
      <c r="S18" s="101" t="str">
        <f t="shared" ref="S18" si="53">CHOOSE(WEEKDAY(S15),"Dim","Lun","Mar","Mer","Jeu","Ven","Sam")</f>
        <v>Lun</v>
      </c>
      <c r="T18" s="102"/>
      <c r="U18" s="101" t="str">
        <f t="shared" ref="U18" si="54">CHOOSE(WEEKDAY(U15),"Dim","Lun","Mar","Mer","Jeu","Ven","Sam")</f>
        <v>Mar</v>
      </c>
      <c r="V18" s="102"/>
      <c r="W18" s="101" t="str">
        <f t="shared" ref="W18" si="55">CHOOSE(WEEKDAY(W15),"Dim","Lun","Mar","Mer","Jeu","Ven","Sam")</f>
        <v>Mer</v>
      </c>
      <c r="X18" s="102"/>
      <c r="Y18" s="101" t="str">
        <f t="shared" ref="Y18" si="56">CHOOSE(WEEKDAY(Y15),"Dim","Lun","Mar","Mer","Jeu","Ven","Sam")</f>
        <v>Jeu</v>
      </c>
      <c r="Z18" s="102"/>
      <c r="AA18" s="101" t="str">
        <f t="shared" ref="AA18" si="57">CHOOSE(WEEKDAY(AA15),"Dim","Lun","Mar","Mer","Jeu","Ven","Sam")</f>
        <v>Ven</v>
      </c>
      <c r="AB18" s="102"/>
      <c r="AC18" s="101" t="str">
        <f t="shared" ref="AC18" si="58">CHOOSE(WEEKDAY(AC15),"Dim","Lun","Mar","Mer","Jeu","Ven","Sam")</f>
        <v>Sam</v>
      </c>
      <c r="AD18" s="102"/>
      <c r="AE18" s="101" t="str">
        <f t="shared" ref="AE18" si="59">CHOOSE(WEEKDAY(AE15),"Dim","Lun","Mar","Mer","Jeu","Ven","Sam")</f>
        <v>Dim</v>
      </c>
      <c r="AF18" s="102"/>
      <c r="AG18" s="101" t="str">
        <f t="shared" ref="AG18" si="60">CHOOSE(WEEKDAY(AG15),"Dim","Lun","Mar","Mer","Jeu","Ven","Sam")</f>
        <v>Lun</v>
      </c>
      <c r="AH18" s="102"/>
      <c r="AI18" s="101" t="str">
        <f t="shared" ref="AI18" si="61">CHOOSE(WEEKDAY(AI15),"Dim","Lun","Mar","Mer","Jeu","Ven","Sam")</f>
        <v>Mar</v>
      </c>
      <c r="AJ18" s="102"/>
      <c r="AK18" s="101" t="str">
        <f t="shared" ref="AK18" si="62">CHOOSE(WEEKDAY(AK15),"Dim","Lun","Mar","Mer","Jeu","Ven","Sam")</f>
        <v>Mer</v>
      </c>
      <c r="AL18" s="102"/>
      <c r="AM18" s="101" t="str">
        <f t="shared" ref="AM18" si="63">CHOOSE(WEEKDAY(AM15),"Dim","Lun","Mar","Mer","Jeu","Ven","Sam")</f>
        <v>Jeu</v>
      </c>
      <c r="AN18" s="102"/>
      <c r="AO18" s="101" t="str">
        <f t="shared" ref="AO18" si="64">CHOOSE(WEEKDAY(AO15),"Dim","Lun","Mar","Mer","Jeu","Ven","Sam")</f>
        <v>Ven</v>
      </c>
      <c r="AP18" s="102"/>
      <c r="AQ18" s="101" t="str">
        <f t="shared" ref="AQ18" si="65">CHOOSE(WEEKDAY(AQ15),"Dim","Lun","Mar","Mer","Jeu","Ven","Sam")</f>
        <v>Sam</v>
      </c>
      <c r="AR18" s="102"/>
      <c r="AS18" s="101" t="str">
        <f t="shared" ref="AS18" si="66">CHOOSE(WEEKDAY(AS15),"Dim","Lun","Mar","Mer","Jeu","Ven","Sam")</f>
        <v>Dim</v>
      </c>
      <c r="AT18" s="102"/>
      <c r="AU18" s="101" t="str">
        <f t="shared" ref="AU18" si="67">CHOOSE(WEEKDAY(AU15),"Dim","Lun","Mar","Mer","Jeu","Ven","Sam")</f>
        <v>Lun</v>
      </c>
      <c r="AV18" s="102"/>
      <c r="AW18" s="101" t="str">
        <f t="shared" ref="AW18" si="68">CHOOSE(WEEKDAY(AW15),"Dim","Lun","Mar","Mer","Jeu","Ven","Sam")</f>
        <v>Mar</v>
      </c>
      <c r="AX18" s="102"/>
      <c r="AY18" s="101" t="str">
        <f t="shared" ref="AY18" si="69">CHOOSE(WEEKDAY(AY15),"Dim","Lun","Mar","Mer","Jeu","Ven","Sam")</f>
        <v>Mer</v>
      </c>
      <c r="AZ18" s="102"/>
      <c r="BA18" s="101" t="str">
        <f t="shared" ref="BA18" si="70">CHOOSE(WEEKDAY(BA15),"Dim","Lun","Mar","Mer","Jeu","Ven","Sam")</f>
        <v>Jeu</v>
      </c>
      <c r="BB18" s="102"/>
      <c r="BC18" s="101" t="str">
        <f t="shared" ref="BC18" si="71">CHOOSE(WEEKDAY(BC15),"Dim","Lun","Mar","Mer","Jeu","Ven","Sam")</f>
        <v>Ven</v>
      </c>
      <c r="BD18" s="102"/>
      <c r="BE18" s="101" t="str">
        <f t="shared" ref="BE18" si="72">CHOOSE(WEEKDAY(BE15),"Dim","Lun","Mar","Mer","Jeu","Ven","Sam")</f>
        <v>Sam</v>
      </c>
      <c r="BF18" s="102"/>
      <c r="BG18" s="101" t="str">
        <f t="shared" ref="BG18" si="73">CHOOSE(WEEKDAY(BG15),"Dim","Lun","Mar","Mer","Jeu","Ven","Sam")</f>
        <v>Dim</v>
      </c>
      <c r="BH18" s="102"/>
      <c r="BI18" s="101" t="str">
        <f t="shared" ref="BI18" si="74">CHOOSE(WEEKDAY(BI15),"Dim","Lun","Mar","Mer","Jeu","Ven","Sam")</f>
        <v>Lun</v>
      </c>
      <c r="BJ18" s="102"/>
    </row>
    <row r="19" spans="2:70" s="2" customFormat="1" ht="13.5" x14ac:dyDescent="0.3">
      <c r="B19" s="15"/>
      <c r="C19" s="16"/>
      <c r="D19" s="16"/>
      <c r="E19" s="17"/>
      <c r="G19" s="101">
        <f>DAY(G15)</f>
        <v>13</v>
      </c>
      <c r="H19" s="102"/>
      <c r="I19" s="101">
        <f t="shared" ref="I19:BG19" si="75">DAY(I15)</f>
        <v>14</v>
      </c>
      <c r="J19" s="102"/>
      <c r="K19" s="101">
        <f t="shared" si="75"/>
        <v>15</v>
      </c>
      <c r="L19" s="102"/>
      <c r="M19" s="101">
        <f t="shared" si="75"/>
        <v>16</v>
      </c>
      <c r="N19" s="102"/>
      <c r="O19" s="101">
        <f t="shared" si="75"/>
        <v>17</v>
      </c>
      <c r="P19" s="102"/>
      <c r="Q19" s="101">
        <f t="shared" si="75"/>
        <v>18</v>
      </c>
      <c r="R19" s="102"/>
      <c r="S19" s="101">
        <f t="shared" si="75"/>
        <v>19</v>
      </c>
      <c r="T19" s="102"/>
      <c r="U19" s="101">
        <f t="shared" si="75"/>
        <v>20</v>
      </c>
      <c r="V19" s="102"/>
      <c r="W19" s="101">
        <f t="shared" si="75"/>
        <v>21</v>
      </c>
      <c r="X19" s="102"/>
      <c r="Y19" s="101">
        <f t="shared" si="75"/>
        <v>22</v>
      </c>
      <c r="Z19" s="102"/>
      <c r="AA19" s="101">
        <f t="shared" si="75"/>
        <v>23</v>
      </c>
      <c r="AB19" s="102"/>
      <c r="AC19" s="101">
        <f t="shared" si="75"/>
        <v>24</v>
      </c>
      <c r="AD19" s="102"/>
      <c r="AE19" s="101">
        <f t="shared" si="75"/>
        <v>25</v>
      </c>
      <c r="AF19" s="102"/>
      <c r="AG19" s="101">
        <f t="shared" si="75"/>
        <v>26</v>
      </c>
      <c r="AH19" s="102"/>
      <c r="AI19" s="101">
        <f t="shared" si="75"/>
        <v>27</v>
      </c>
      <c r="AJ19" s="102"/>
      <c r="AK19" s="101">
        <f t="shared" si="75"/>
        <v>28</v>
      </c>
      <c r="AL19" s="102"/>
      <c r="AM19" s="101">
        <f t="shared" si="75"/>
        <v>29</v>
      </c>
      <c r="AN19" s="102"/>
      <c r="AO19" s="101">
        <f t="shared" si="75"/>
        <v>30</v>
      </c>
      <c r="AP19" s="102"/>
      <c r="AQ19" s="101">
        <f t="shared" si="75"/>
        <v>1</v>
      </c>
      <c r="AR19" s="102"/>
      <c r="AS19" s="101">
        <f t="shared" si="75"/>
        <v>2</v>
      </c>
      <c r="AT19" s="102"/>
      <c r="AU19" s="101">
        <f t="shared" si="75"/>
        <v>3</v>
      </c>
      <c r="AV19" s="102"/>
      <c r="AW19" s="101">
        <f t="shared" si="75"/>
        <v>4</v>
      </c>
      <c r="AX19" s="102"/>
      <c r="AY19" s="101">
        <f t="shared" si="75"/>
        <v>5</v>
      </c>
      <c r="AZ19" s="102"/>
      <c r="BA19" s="101">
        <f t="shared" si="75"/>
        <v>6</v>
      </c>
      <c r="BB19" s="102"/>
      <c r="BC19" s="101">
        <f t="shared" si="75"/>
        <v>7</v>
      </c>
      <c r="BD19" s="102"/>
      <c r="BE19" s="101">
        <f t="shared" si="75"/>
        <v>8</v>
      </c>
      <c r="BF19" s="102"/>
      <c r="BG19" s="101">
        <f t="shared" si="75"/>
        <v>9</v>
      </c>
      <c r="BH19" s="102"/>
      <c r="BI19" s="101">
        <f>DAY(BI15)</f>
        <v>10</v>
      </c>
      <c r="BJ19" s="102"/>
    </row>
    <row r="20" spans="2:70" s="2" customFormat="1" ht="13.5" x14ac:dyDescent="0.3">
      <c r="B20" s="101" t="s">
        <v>67</v>
      </c>
      <c r="C20" s="102"/>
      <c r="D20" s="103" t="s">
        <v>191</v>
      </c>
      <c r="E20" s="104"/>
      <c r="G20" s="24"/>
      <c r="H20" s="25"/>
      <c r="I20" s="24"/>
      <c r="J20" s="25"/>
      <c r="K20" s="24"/>
      <c r="L20" s="25"/>
      <c r="M20" s="24"/>
      <c r="N20" s="25"/>
      <c r="O20" s="24"/>
      <c r="P20" s="25"/>
      <c r="Q20" s="24"/>
      <c r="R20" s="25"/>
      <c r="S20" s="24"/>
      <c r="T20" s="25"/>
      <c r="U20" s="24"/>
      <c r="V20" s="25"/>
      <c r="W20" s="24"/>
      <c r="X20" s="25"/>
      <c r="Y20" s="24"/>
      <c r="Z20" s="25"/>
      <c r="AA20" s="24"/>
      <c r="AB20" s="25"/>
      <c r="AC20" s="24"/>
      <c r="AD20" s="25"/>
      <c r="AE20" s="24"/>
      <c r="AF20" s="25"/>
      <c r="AG20" s="24"/>
      <c r="AH20" s="25"/>
      <c r="AI20" s="24"/>
      <c r="AJ20" s="25"/>
      <c r="AK20" s="24"/>
      <c r="AL20" s="25"/>
      <c r="AM20" s="24"/>
      <c r="AN20" s="25"/>
      <c r="AO20" s="24"/>
      <c r="AP20" s="25"/>
      <c r="AQ20" s="24"/>
      <c r="AR20" s="25"/>
      <c r="AS20" s="24"/>
      <c r="AT20" s="25"/>
      <c r="AU20" s="24"/>
      <c r="AV20" s="25"/>
      <c r="AW20" s="24"/>
      <c r="AX20" s="25"/>
      <c r="AY20" s="24"/>
      <c r="AZ20" s="25"/>
      <c r="BA20" s="24"/>
      <c r="BB20" s="25"/>
      <c r="BC20" s="24"/>
      <c r="BD20" s="25"/>
      <c r="BE20" s="24"/>
      <c r="BF20" s="25"/>
      <c r="BG20" s="24"/>
      <c r="BH20" s="25"/>
      <c r="BI20" s="24"/>
      <c r="BJ20" s="25"/>
    </row>
    <row r="21" spans="2:70" s="2" customFormat="1" ht="13.5" x14ac:dyDescent="0.3">
      <c r="B21" s="55"/>
      <c r="C21" s="56"/>
      <c r="D21" s="56"/>
      <c r="E21" s="57"/>
      <c r="G21" s="24"/>
      <c r="H21" s="25"/>
      <c r="I21" s="24"/>
      <c r="J21" s="25"/>
      <c r="K21" s="24"/>
      <c r="L21" s="25"/>
      <c r="M21" s="24"/>
      <c r="N21" s="25"/>
      <c r="O21" s="24"/>
      <c r="P21" s="25"/>
      <c r="Q21" s="24"/>
      <c r="R21" s="25"/>
      <c r="S21" s="24"/>
      <c r="T21" s="25"/>
      <c r="U21" s="24"/>
      <c r="V21" s="25"/>
      <c r="W21" s="24"/>
      <c r="X21" s="25"/>
      <c r="Y21" s="24"/>
      <c r="Z21" s="25"/>
      <c r="AA21" s="24"/>
      <c r="AB21" s="25"/>
      <c r="AC21" s="24"/>
      <c r="AD21" s="25"/>
      <c r="AE21" s="24"/>
      <c r="AF21" s="25"/>
      <c r="AG21" s="24"/>
      <c r="AH21" s="25"/>
      <c r="AI21" s="24"/>
      <c r="AJ21" s="25"/>
      <c r="AK21" s="24"/>
      <c r="AL21" s="25"/>
      <c r="AM21" s="24"/>
      <c r="AN21" s="25"/>
      <c r="AO21" s="24"/>
      <c r="AP21" s="25"/>
      <c r="AQ21" s="24"/>
      <c r="AR21" s="25"/>
      <c r="AS21" s="24"/>
      <c r="AT21" s="25"/>
      <c r="AU21" s="24"/>
      <c r="AV21" s="25"/>
      <c r="AW21" s="24"/>
      <c r="AX21" s="25"/>
      <c r="AY21" s="24"/>
      <c r="AZ21" s="25"/>
      <c r="BA21" s="24"/>
      <c r="BB21" s="25"/>
      <c r="BC21" s="24"/>
      <c r="BD21" s="25"/>
      <c r="BE21" s="24"/>
      <c r="BF21" s="25"/>
      <c r="BG21" s="24"/>
      <c r="BH21" s="25"/>
      <c r="BI21" s="24"/>
      <c r="BJ21" s="25"/>
      <c r="BN21" s="105" t="s">
        <v>126</v>
      </c>
      <c r="BO21" s="105"/>
      <c r="BP21" s="105"/>
      <c r="BQ21" s="105"/>
      <c r="BR21" s="105"/>
    </row>
    <row r="22" spans="2:70" s="2" customFormat="1" ht="13.5" x14ac:dyDescent="0.3">
      <c r="B22" s="59"/>
      <c r="C22" s="60"/>
      <c r="D22" s="58"/>
      <c r="E22" s="54"/>
      <c r="G22" s="24"/>
      <c r="H22" s="25"/>
      <c r="I22" s="24"/>
      <c r="J22" s="25"/>
      <c r="K22" s="24"/>
      <c r="L22" s="25"/>
      <c r="M22" s="24"/>
      <c r="N22" s="25"/>
      <c r="O22" s="24"/>
      <c r="P22" s="25"/>
      <c r="Q22" s="24"/>
      <c r="R22" s="25"/>
      <c r="S22" s="24"/>
      <c r="T22" s="25"/>
      <c r="U22" s="24"/>
      <c r="V22" s="25"/>
      <c r="W22" s="24"/>
      <c r="X22" s="25"/>
      <c r="Y22" s="24"/>
      <c r="Z22" s="25"/>
      <c r="AA22" s="24"/>
      <c r="AB22" s="25"/>
      <c r="AC22" s="24"/>
      <c r="AD22" s="25"/>
      <c r="AE22" s="24"/>
      <c r="AF22" s="25"/>
      <c r="AG22" s="24"/>
      <c r="AH22" s="25"/>
      <c r="AI22" s="24"/>
      <c r="AJ22" s="25"/>
      <c r="AK22" s="24"/>
      <c r="AL22" s="25"/>
      <c r="AM22" s="24"/>
      <c r="AN22" s="25"/>
      <c r="AO22" s="24"/>
      <c r="AP22" s="25"/>
      <c r="AQ22" s="24"/>
      <c r="AR22" s="25"/>
      <c r="AS22" s="24"/>
      <c r="AT22" s="25"/>
      <c r="AU22" s="24"/>
      <c r="AV22" s="25"/>
      <c r="AW22" s="24"/>
      <c r="AX22" s="25"/>
      <c r="AY22" s="24"/>
      <c r="AZ22" s="25"/>
      <c r="BA22" s="24"/>
      <c r="BB22" s="25"/>
      <c r="BC22" s="24"/>
      <c r="BD22" s="25"/>
      <c r="BE22" s="24"/>
      <c r="BF22" s="25"/>
      <c r="BG22" s="24"/>
      <c r="BH22" s="25"/>
      <c r="BI22" s="24"/>
      <c r="BJ22" s="25"/>
      <c r="BN22" s="90" t="s">
        <v>118</v>
      </c>
      <c r="BO22" s="90" t="s">
        <v>119</v>
      </c>
      <c r="BP22" s="90" t="s">
        <v>120</v>
      </c>
      <c r="BQ22" s="90" t="s">
        <v>121</v>
      </c>
      <c r="BR22" s="90" t="s">
        <v>180</v>
      </c>
    </row>
    <row r="23" spans="2:70" s="2" customFormat="1" ht="13.5" x14ac:dyDescent="0.3">
      <c r="B23" s="59"/>
      <c r="C23" s="81"/>
      <c r="D23" s="106" t="s">
        <v>181</v>
      </c>
      <c r="E23" s="107"/>
      <c r="G23" s="24"/>
      <c r="H23" s="50"/>
      <c r="I23" s="24"/>
      <c r="J23" s="50"/>
      <c r="K23" s="24"/>
      <c r="L23" s="50"/>
      <c r="M23" s="24"/>
      <c r="N23" s="50"/>
      <c r="O23" s="24"/>
      <c r="P23" s="50"/>
      <c r="Q23" s="24"/>
      <c r="R23" s="50"/>
      <c r="S23" s="24"/>
      <c r="T23" s="50"/>
      <c r="U23" s="24"/>
      <c r="V23" s="50"/>
      <c r="W23" s="24"/>
      <c r="X23" s="50"/>
      <c r="Y23" s="24"/>
      <c r="Z23" s="50"/>
      <c r="AA23" s="24"/>
      <c r="AB23" s="50"/>
      <c r="AC23" s="24"/>
      <c r="AD23" s="50"/>
      <c r="AE23" s="24"/>
      <c r="AF23" s="50"/>
      <c r="AG23" s="24"/>
      <c r="AH23" s="50"/>
      <c r="AI23" s="24"/>
      <c r="AJ23" s="50"/>
      <c r="AK23" s="24"/>
      <c r="AL23" s="50"/>
      <c r="AM23" s="24"/>
      <c r="AN23" s="50"/>
      <c r="AO23" s="24"/>
      <c r="AP23" s="50"/>
      <c r="AQ23" s="24"/>
      <c r="AR23" s="50"/>
      <c r="AS23" s="24"/>
      <c r="AT23" s="50"/>
      <c r="AU23" s="24"/>
      <c r="AV23" s="50"/>
      <c r="AW23" s="24"/>
      <c r="AX23" s="50"/>
      <c r="AY23" s="24"/>
      <c r="AZ23" s="50"/>
      <c r="BA23" s="24"/>
      <c r="BB23" s="50"/>
      <c r="BC23" s="24"/>
      <c r="BD23" s="50"/>
      <c r="BE23" s="24"/>
      <c r="BF23" s="50"/>
      <c r="BG23" s="24"/>
      <c r="BH23" s="50"/>
      <c r="BI23" s="24"/>
      <c r="BJ23" s="50"/>
      <c r="BN23" s="90"/>
      <c r="BO23" s="90"/>
      <c r="BP23" s="90"/>
      <c r="BQ23" s="90"/>
      <c r="BR23" s="90"/>
    </row>
    <row r="24" spans="2:70" s="2" customFormat="1" ht="13.5" x14ac:dyDescent="0.3">
      <c r="B24" s="53"/>
      <c r="C24" s="54"/>
      <c r="D24" s="108" t="s">
        <v>116</v>
      </c>
      <c r="E24" s="109"/>
      <c r="G24" s="100">
        <f>IF(H20&lt;G20,H20+24-G20,(H22-G22)+(H20-G20))</f>
        <v>0</v>
      </c>
      <c r="H24" s="100"/>
      <c r="I24" s="100">
        <f>IF(J20&lt;I20,J20+24-I20,(J22-I22)+(J20-I20))</f>
        <v>0</v>
      </c>
      <c r="J24" s="100"/>
      <c r="K24" s="100">
        <f>IF(L20&lt;K20,L20+24-K20,(L22-K22)+(L20-K20))</f>
        <v>0</v>
      </c>
      <c r="L24" s="100"/>
      <c r="M24" s="100">
        <f>IF(N20&lt;M20,N20+24-M20,(N22-M22)+(N20-M20))</f>
        <v>0</v>
      </c>
      <c r="N24" s="100"/>
      <c r="O24" s="100">
        <f>IF(P20&lt;O20,P20+24-O20,(P22-O22)+(P20-O20))</f>
        <v>0</v>
      </c>
      <c r="P24" s="100"/>
      <c r="Q24" s="100">
        <f>IF(R20&lt;Q20,R20+24-Q20,(R22-Q22)+(R20-Q20))</f>
        <v>0</v>
      </c>
      <c r="R24" s="100"/>
      <c r="S24" s="100">
        <f>IF(T20&lt;S20,T20+24-S20,(T22-S22)+(T20-S20))</f>
        <v>0</v>
      </c>
      <c r="T24" s="100"/>
      <c r="U24" s="100">
        <f t="shared" ref="U24" si="76">IF(V20&lt;U20,V20+24-U20,(V22-U22)+(V20-U20))</f>
        <v>0</v>
      </c>
      <c r="V24" s="100"/>
      <c r="W24" s="100">
        <f t="shared" ref="W24" si="77">IF(X20&lt;W20,X20+24-W20,(X22-W22)+(X20-W20))</f>
        <v>0</v>
      </c>
      <c r="X24" s="100"/>
      <c r="Y24" s="100">
        <f t="shared" ref="Y24" si="78">IF(Z20&lt;Y20,Z20+24-Y20,(Z22-Y22)+(Z20-Y20))</f>
        <v>0</v>
      </c>
      <c r="Z24" s="100"/>
      <c r="AA24" s="100">
        <f t="shared" ref="AA24" si="79">IF(AB20&lt;AA20,AB20+24-AA20,(AB22-AA22)+(AB20-AA20))</f>
        <v>0</v>
      </c>
      <c r="AB24" s="100"/>
      <c r="AC24" s="100">
        <f t="shared" ref="AC24" si="80">IF(AD20&lt;AC20,AD20+24-AC20,(AD22-AC22)+(AD20-AC20))</f>
        <v>0</v>
      </c>
      <c r="AD24" s="100"/>
      <c r="AE24" s="100">
        <f t="shared" ref="AE24" si="81">IF(AF20&lt;AE20,AF20+24-AE20,(AF22-AE22)+(AF20-AE20))</f>
        <v>0</v>
      </c>
      <c r="AF24" s="100"/>
      <c r="AG24" s="100">
        <f t="shared" ref="AG24" si="82">IF(AH20&lt;AG20,AH20+24-AG20,(AH22-AG22)+(AH20-AG20))</f>
        <v>0</v>
      </c>
      <c r="AH24" s="100"/>
      <c r="AI24" s="100">
        <f t="shared" ref="AI24" si="83">IF(AJ20&lt;AI20,AJ20+24-AI20,(AJ22-AI22)+(AJ20-AI20))</f>
        <v>0</v>
      </c>
      <c r="AJ24" s="100"/>
      <c r="AK24" s="100">
        <f t="shared" ref="AK24" si="84">IF(AL20&lt;AK20,AL20+24-AK20,(AL22-AK22)+(AL20-AK20))</f>
        <v>0</v>
      </c>
      <c r="AL24" s="100"/>
      <c r="AM24" s="100">
        <f t="shared" ref="AM24" si="85">IF(AN20&lt;AM20,AN20+24-AM20,(AN22-AM22)+(AN20-AM20))</f>
        <v>0</v>
      </c>
      <c r="AN24" s="100"/>
      <c r="AO24" s="100">
        <f t="shared" ref="AO24" si="86">IF(AP20&lt;AO20,AP20+24-AO20,(AP22-AO22)+(AP20-AO20))</f>
        <v>0</v>
      </c>
      <c r="AP24" s="100"/>
      <c r="AQ24" s="100">
        <f t="shared" ref="AQ24" si="87">IF(AR20&lt;AQ20,AR20+24-AQ20,(AR22-AQ22)+(AR20-AQ20))</f>
        <v>0</v>
      </c>
      <c r="AR24" s="100"/>
      <c r="AS24" s="100">
        <f t="shared" ref="AS24" si="88">IF(AT20&lt;AS20,AT20+24-AS20,(AT22-AS22)+(AT20-AS20))</f>
        <v>0</v>
      </c>
      <c r="AT24" s="100"/>
      <c r="AU24" s="100">
        <f t="shared" ref="AU24" si="89">IF(AV20&lt;AU20,AV20+24-AU20,(AV22-AU22)+(AV20-AU20))</f>
        <v>0</v>
      </c>
      <c r="AV24" s="100"/>
      <c r="AW24" s="100">
        <f t="shared" ref="AW24" si="90">IF(AX20&lt;AW20,AX20+24-AW20,(AX22-AW22)+(AX20-AW20))</f>
        <v>0</v>
      </c>
      <c r="AX24" s="100"/>
      <c r="AY24" s="100">
        <f t="shared" ref="AY24" si="91">IF(AZ20&lt;AY20,AZ20+24-AY20,(AZ22-AY22)+(AZ20-AY20))</f>
        <v>0</v>
      </c>
      <c r="AZ24" s="100"/>
      <c r="BA24" s="100">
        <f t="shared" ref="BA24" si="92">IF(BB20&lt;BA20,BB20+24-BA20,(BB22-BA22)+(BB20-BA20))</f>
        <v>0</v>
      </c>
      <c r="BB24" s="100"/>
      <c r="BC24" s="100">
        <f t="shared" ref="BC24" si="93">IF(BD20&lt;BC20,BD20+24-BC20,(BD22-BC22)+(BD20-BC20))</f>
        <v>0</v>
      </c>
      <c r="BD24" s="100"/>
      <c r="BE24" s="100">
        <f t="shared" ref="BE24" si="94">IF(BF20&lt;BE20,BF20+24-BE20,(BF22-BE22)+(BF20-BE20))</f>
        <v>0</v>
      </c>
      <c r="BF24" s="100"/>
      <c r="BG24" s="100">
        <f t="shared" ref="BG24" si="95">IF(BH20&lt;BG20,BH20+24-BG20,(BH22-BG22)+(BH20-BG20))</f>
        <v>0</v>
      </c>
      <c r="BH24" s="100"/>
      <c r="BI24" s="100">
        <f t="shared" ref="BI24" si="96">IF(BJ20&lt;BI20,BJ20+24-BI20,(BJ22-BI22)+(BJ20-BI20))</f>
        <v>0</v>
      </c>
      <c r="BJ24" s="100"/>
      <c r="BN24" s="82">
        <f>SUM(G24:T24)</f>
        <v>0</v>
      </c>
      <c r="BO24" s="82">
        <f>SUM(U24:AH24)</f>
        <v>0</v>
      </c>
      <c r="BP24" s="82">
        <f>SUM(AI24:AV24)</f>
        <v>0</v>
      </c>
      <c r="BQ24" s="82">
        <f>SUM(AW24:BJ24)</f>
        <v>0</v>
      </c>
      <c r="BR24" s="82">
        <f>SUM(BN24:BQ24)</f>
        <v>0</v>
      </c>
    </row>
    <row r="25" spans="2:70" s="2" customFormat="1" ht="13.5" x14ac:dyDescent="0.3">
      <c r="B25" s="113" t="s">
        <v>112</v>
      </c>
      <c r="C25" s="114"/>
      <c r="D25" s="115" t="s">
        <v>192</v>
      </c>
      <c r="E25" s="116"/>
      <c r="G25" s="24"/>
      <c r="H25" s="25"/>
      <c r="I25" s="24"/>
      <c r="J25" s="25"/>
      <c r="K25" s="24"/>
      <c r="L25" s="25"/>
      <c r="M25" s="24"/>
      <c r="N25" s="25"/>
      <c r="O25" s="24"/>
      <c r="P25" s="25"/>
      <c r="Q25" s="24"/>
      <c r="R25" s="25"/>
      <c r="S25" s="24"/>
      <c r="T25" s="25"/>
      <c r="U25" s="24"/>
      <c r="V25" s="25"/>
      <c r="W25" s="24"/>
      <c r="X25" s="25"/>
      <c r="Y25" s="24"/>
      <c r="Z25" s="25"/>
      <c r="AA25" s="24"/>
      <c r="AB25" s="25"/>
      <c r="AC25" s="24"/>
      <c r="AD25" s="25"/>
      <c r="AE25" s="24"/>
      <c r="AF25" s="25"/>
      <c r="AG25" s="24"/>
      <c r="AH25" s="25"/>
      <c r="AI25" s="24"/>
      <c r="AJ25" s="25"/>
      <c r="AK25" s="24"/>
      <c r="AL25" s="25"/>
      <c r="AM25" s="24"/>
      <c r="AN25" s="25"/>
      <c r="AO25" s="24"/>
      <c r="AP25" s="25"/>
      <c r="AQ25" s="24"/>
      <c r="AR25" s="25"/>
      <c r="AS25" s="24"/>
      <c r="AT25" s="25"/>
      <c r="AU25" s="24"/>
      <c r="AV25" s="25"/>
      <c r="AW25" s="24"/>
      <c r="AX25" s="25"/>
      <c r="AY25" s="24"/>
      <c r="AZ25" s="25"/>
      <c r="BA25" s="24"/>
      <c r="BB25" s="25"/>
      <c r="BC25" s="24"/>
      <c r="BD25" s="25"/>
      <c r="BE25" s="24"/>
      <c r="BF25" s="25"/>
      <c r="BG25" s="24"/>
      <c r="BH25" s="25"/>
      <c r="BI25" s="24"/>
      <c r="BJ25" s="25"/>
      <c r="BN25" s="83"/>
    </row>
    <row r="26" spans="2:70" s="2" customFormat="1" ht="14.25" thickBot="1" x14ac:dyDescent="0.35">
      <c r="B26" s="38" t="s">
        <v>113</v>
      </c>
      <c r="C26" s="117" t="s">
        <v>115</v>
      </c>
      <c r="D26" s="117"/>
      <c r="E26" s="118"/>
      <c r="G26" s="24"/>
      <c r="H26" s="25"/>
      <c r="I26" s="24"/>
      <c r="J26" s="25"/>
      <c r="K26" s="24"/>
      <c r="L26" s="25"/>
      <c r="M26" s="24"/>
      <c r="N26" s="25"/>
      <c r="O26" s="24"/>
      <c r="P26" s="25"/>
      <c r="Q26" s="24"/>
      <c r="R26" s="25"/>
      <c r="S26" s="24"/>
      <c r="T26" s="25"/>
      <c r="U26" s="24"/>
      <c r="V26" s="25"/>
      <c r="W26" s="24"/>
      <c r="X26" s="25"/>
      <c r="Y26" s="24"/>
      <c r="Z26" s="25"/>
      <c r="AA26" s="24"/>
      <c r="AB26" s="25"/>
      <c r="AC26" s="24"/>
      <c r="AD26" s="25"/>
      <c r="AE26" s="24"/>
      <c r="AF26" s="25"/>
      <c r="AG26" s="24"/>
      <c r="AH26" s="25"/>
      <c r="AI26" s="24"/>
      <c r="AJ26" s="25"/>
      <c r="AK26" s="24"/>
      <c r="AL26" s="25"/>
      <c r="AM26" s="24"/>
      <c r="AN26" s="25"/>
      <c r="AO26" s="24"/>
      <c r="AP26" s="25"/>
      <c r="AQ26" s="24"/>
      <c r="AR26" s="25"/>
      <c r="AS26" s="24"/>
      <c r="AT26" s="25"/>
      <c r="AU26" s="24"/>
      <c r="AV26" s="25"/>
      <c r="AW26" s="24"/>
      <c r="AX26" s="25"/>
      <c r="AY26" s="24"/>
      <c r="AZ26" s="25"/>
      <c r="BA26" s="24"/>
      <c r="BB26" s="25"/>
      <c r="BC26" s="24"/>
      <c r="BD26" s="25"/>
      <c r="BE26" s="24"/>
      <c r="BF26" s="25"/>
      <c r="BG26" s="24"/>
      <c r="BH26" s="25"/>
      <c r="BI26" s="24"/>
      <c r="BJ26" s="25"/>
      <c r="BN26" s="105" t="s">
        <v>126</v>
      </c>
      <c r="BO26" s="105"/>
      <c r="BP26" s="105"/>
      <c r="BQ26" s="105"/>
      <c r="BR26" s="105"/>
    </row>
    <row r="27" spans="2:70" s="2" customFormat="1" ht="14.25" thickTop="1" x14ac:dyDescent="0.3">
      <c r="B27" s="119" t="s">
        <v>114</v>
      </c>
      <c r="C27" s="120"/>
      <c r="D27" s="120"/>
      <c r="E27" s="121"/>
      <c r="G27" s="24"/>
      <c r="H27" s="25"/>
      <c r="I27" s="24"/>
      <c r="J27" s="25"/>
      <c r="K27" s="24"/>
      <c r="L27" s="25"/>
      <c r="M27" s="24"/>
      <c r="N27" s="25"/>
      <c r="O27" s="24"/>
      <c r="P27" s="25"/>
      <c r="Q27" s="24"/>
      <c r="R27" s="25"/>
      <c r="S27" s="24"/>
      <c r="T27" s="25"/>
      <c r="U27" s="24"/>
      <c r="V27" s="25"/>
      <c r="W27" s="24"/>
      <c r="X27" s="25"/>
      <c r="Y27" s="24"/>
      <c r="Z27" s="25"/>
      <c r="AA27" s="24"/>
      <c r="AB27" s="25"/>
      <c r="AC27" s="24"/>
      <c r="AD27" s="25"/>
      <c r="AE27" s="24"/>
      <c r="AF27" s="25"/>
      <c r="AG27" s="24"/>
      <c r="AH27" s="25"/>
      <c r="AI27" s="24"/>
      <c r="AJ27" s="25"/>
      <c r="AK27" s="24"/>
      <c r="AL27" s="25"/>
      <c r="AM27" s="24"/>
      <c r="AN27" s="25"/>
      <c r="AO27" s="24"/>
      <c r="AP27" s="25"/>
      <c r="AQ27" s="24"/>
      <c r="AR27" s="25"/>
      <c r="AS27" s="24"/>
      <c r="AT27" s="25"/>
      <c r="AU27" s="24"/>
      <c r="AV27" s="25"/>
      <c r="AW27" s="24"/>
      <c r="AX27" s="25"/>
      <c r="AY27" s="24"/>
      <c r="AZ27" s="25"/>
      <c r="BA27" s="24"/>
      <c r="BB27" s="25"/>
      <c r="BC27" s="24"/>
      <c r="BD27" s="25"/>
      <c r="BE27" s="24"/>
      <c r="BF27" s="25"/>
      <c r="BG27" s="24"/>
      <c r="BH27" s="25"/>
      <c r="BI27" s="24"/>
      <c r="BJ27" s="25"/>
      <c r="BN27" s="91" t="s">
        <v>118</v>
      </c>
      <c r="BO27" s="91" t="s">
        <v>119</v>
      </c>
      <c r="BP27" s="91" t="s">
        <v>120</v>
      </c>
      <c r="BQ27" s="91" t="s">
        <v>121</v>
      </c>
      <c r="BR27" s="91" t="s">
        <v>180</v>
      </c>
    </row>
    <row r="28" spans="2:70" s="2" customFormat="1" ht="13.5" x14ac:dyDescent="0.3">
      <c r="B28" s="119"/>
      <c r="C28" s="120"/>
      <c r="D28" s="120"/>
      <c r="E28" s="121"/>
      <c r="G28" s="24"/>
      <c r="H28" s="50"/>
      <c r="I28" s="24"/>
      <c r="J28" s="50"/>
      <c r="K28" s="24"/>
      <c r="L28" s="50"/>
      <c r="M28" s="24"/>
      <c r="N28" s="50"/>
      <c r="O28" s="24"/>
      <c r="P28" s="50"/>
      <c r="Q28" s="24"/>
      <c r="R28" s="50"/>
      <c r="S28" s="24"/>
      <c r="T28" s="50"/>
      <c r="U28" s="24"/>
      <c r="V28" s="50"/>
      <c r="W28" s="24"/>
      <c r="X28" s="50"/>
      <c r="Y28" s="24"/>
      <c r="Z28" s="50"/>
      <c r="AA28" s="24"/>
      <c r="AB28" s="50"/>
      <c r="AC28" s="24"/>
      <c r="AD28" s="50"/>
      <c r="AE28" s="24"/>
      <c r="AF28" s="50"/>
      <c r="AG28" s="24"/>
      <c r="AH28" s="50"/>
      <c r="AI28" s="24"/>
      <c r="AJ28" s="50"/>
      <c r="AK28" s="24"/>
      <c r="AL28" s="50"/>
      <c r="AM28" s="24"/>
      <c r="AN28" s="50"/>
      <c r="AO28" s="24"/>
      <c r="AP28" s="50"/>
      <c r="AQ28" s="24"/>
      <c r="AR28" s="50"/>
      <c r="AS28" s="24"/>
      <c r="AT28" s="50"/>
      <c r="AU28" s="24"/>
      <c r="AV28" s="50"/>
      <c r="AW28" s="24"/>
      <c r="AX28" s="50"/>
      <c r="AY28" s="24"/>
      <c r="AZ28" s="50"/>
      <c r="BA28" s="24"/>
      <c r="BB28" s="50"/>
      <c r="BC28" s="24"/>
      <c r="BD28" s="50"/>
      <c r="BE28" s="24"/>
      <c r="BF28" s="50"/>
      <c r="BG28" s="24"/>
      <c r="BH28" s="50"/>
      <c r="BI28" s="24"/>
      <c r="BJ28" s="50"/>
      <c r="BN28" s="91"/>
      <c r="BO28" s="91"/>
      <c r="BP28" s="91"/>
      <c r="BQ28" s="91"/>
      <c r="BR28" s="91"/>
    </row>
    <row r="29" spans="2:70" s="2" customFormat="1" ht="13.5" x14ac:dyDescent="0.3">
      <c r="B29" s="122"/>
      <c r="C29" s="123"/>
      <c r="D29" s="123"/>
      <c r="E29" s="124"/>
      <c r="G29" s="111">
        <f>IF(H25&lt;G25,H25+24-G25,(H27-G27)+(H26-G26)+(H25-G25))</f>
        <v>0</v>
      </c>
      <c r="H29" s="112"/>
      <c r="I29" s="110">
        <f>IF(J25&lt;I25,J25+24-I25,(J27-I27)+(J26-I26)+(J25-I25))</f>
        <v>0</v>
      </c>
      <c r="J29" s="110"/>
      <c r="K29" s="110">
        <f>IF(L25&lt;K25,L25+24-K25,(L27-K27)+(L26-K26)+(L25-K25))</f>
        <v>0</v>
      </c>
      <c r="L29" s="110"/>
      <c r="M29" s="110">
        <f>IF(N25&lt;M25,N25+24-M25,(N27-M27)+(N26-M26)+(N25-M25))</f>
        <v>0</v>
      </c>
      <c r="N29" s="110"/>
      <c r="O29" s="110">
        <f>IF(P25&lt;O25,P25+24-O25,(P27-O27)+(P26-O26)+(P25-O25))</f>
        <v>0</v>
      </c>
      <c r="P29" s="110"/>
      <c r="Q29" s="110">
        <f>IF(R25&lt;Q25,R25+24-Q25,(R27-Q27)+(R26-Q26)+(R25-Q25))</f>
        <v>0</v>
      </c>
      <c r="R29" s="110"/>
      <c r="S29" s="110">
        <f>IF(T25&lt;S25,T25+24-S25,(T27-S27)+(T26-S26)+(T25-S25))</f>
        <v>0</v>
      </c>
      <c r="T29" s="110"/>
      <c r="U29" s="110">
        <f>IF(V25&lt;U25,V25+24-U25,(V27-U27)+(V26-U26)+(V25-U25))</f>
        <v>0</v>
      </c>
      <c r="V29" s="110"/>
      <c r="W29" s="110">
        <f>IF(X25&lt;W25,X25+24-W25,(X27-W27)+(X26-W26)+(X25-W25))</f>
        <v>0</v>
      </c>
      <c r="X29" s="110"/>
      <c r="Y29" s="110">
        <f>IF(Z25&lt;Y25,Z25+24-Y25,(Z27-Y27)+(Z26-Y26)+(Z25-Y25))</f>
        <v>0</v>
      </c>
      <c r="Z29" s="110"/>
      <c r="AA29" s="110">
        <f>IF(AB25&lt;AA25,AB25+24-AA25,(AB27-AA27)+(AB26-AA26)+(AB25-AA25))</f>
        <v>0</v>
      </c>
      <c r="AB29" s="110"/>
      <c r="AC29" s="110">
        <f>IF(AD25&lt;AC25,AD25+24-AC25,(AD27-AC27)+(AD26-AC26)+(AD25-AC25))</f>
        <v>0</v>
      </c>
      <c r="AD29" s="110"/>
      <c r="AE29" s="110">
        <f>IF(AF25&lt;AE25,AF25+24-AE25,(AF27-AE27)+(AF26-AE26)+(AF25-AE25))</f>
        <v>0</v>
      </c>
      <c r="AF29" s="110"/>
      <c r="AG29" s="110">
        <f>IF(AH25&lt;AG25,AH25+24-AG25,(AH27-AG27)+(AH26-AG26)+(AH25-AG25))</f>
        <v>0</v>
      </c>
      <c r="AH29" s="110"/>
      <c r="AI29" s="110">
        <f>IF(AJ25&lt;AI25,AJ25+24-AI25,(AJ27-AI27)+(AJ26-AI26)+(AJ25-AI25))</f>
        <v>0</v>
      </c>
      <c r="AJ29" s="110"/>
      <c r="AK29" s="110">
        <f>IF(AL25&lt;AK25,AL25+24-AK25,(AL27-AK27)+(AL26-AK26)+(AL25-AK25))</f>
        <v>0</v>
      </c>
      <c r="AL29" s="110"/>
      <c r="AM29" s="110">
        <f>IF(AN25&lt;AM25,AN25+24-AM25,(AN27-AM27)+(AN26-AM26)+(AN25-AM25))</f>
        <v>0</v>
      </c>
      <c r="AN29" s="110"/>
      <c r="AO29" s="110">
        <f>IF(AP25&lt;AO25,AP25+24-AO25,(AP27-AO27)+(AP26-AO26)+(AP25-AO25))</f>
        <v>0</v>
      </c>
      <c r="AP29" s="110"/>
      <c r="AQ29" s="110">
        <f>IF(AR25&lt;AQ25,AR25+24-AQ25,(AR27-AQ27)+(AR26-AQ26)+(AR25-AQ25))</f>
        <v>0</v>
      </c>
      <c r="AR29" s="110"/>
      <c r="AS29" s="110">
        <f>IF(AT25&lt;AS25,AT25+24-AS25,(AT27-AS27)+(AT26-AS26)+(AT25-AS25))</f>
        <v>0</v>
      </c>
      <c r="AT29" s="110"/>
      <c r="AU29" s="110">
        <f>IF(AV25&lt;AU25,AV25+24-AU25,(AV27-AU27)+(AV26-AU26)+(AV25-AU25))</f>
        <v>0</v>
      </c>
      <c r="AV29" s="110"/>
      <c r="AW29" s="110">
        <f>IF(AX25&lt;AW25,AX25+24-AW25,(AX27-AW27)+(AX26-AW26)+(AX25-AW25))</f>
        <v>0</v>
      </c>
      <c r="AX29" s="110"/>
      <c r="AY29" s="110">
        <f>IF(AZ25&lt;AY25,AZ25+24-AY25,(AZ27-AY27)+(AZ26-AY26)+(AZ25-AY25))</f>
        <v>0</v>
      </c>
      <c r="AZ29" s="110"/>
      <c r="BA29" s="110">
        <f>IF(BB25&lt;BA25,BB25+24-BA25,(BB27-BA27)+(BB26-BA26)+(BB25-BA25))</f>
        <v>0</v>
      </c>
      <c r="BB29" s="110"/>
      <c r="BC29" s="110">
        <f>IF(BD25&lt;BC25,BD25+24-BC25,(BD27-BC27)+(BD26-BC26)+(BD25-BC25))</f>
        <v>0</v>
      </c>
      <c r="BD29" s="110"/>
      <c r="BE29" s="110">
        <f>IF(BF25&lt;BE25,BF25+24-BE25,(BF27-BE27)+(BF26-BE26)+(BF25-BE25))</f>
        <v>0</v>
      </c>
      <c r="BF29" s="110"/>
      <c r="BG29" s="110">
        <f>IF(BH25&lt;BG25,BH25+24-BG25,(BH27-BG27)+(BH26-BG26)+(BH25-BG25))</f>
        <v>0</v>
      </c>
      <c r="BH29" s="110"/>
      <c r="BI29" s="110">
        <f>IF(BJ25&lt;BI25,BJ25+24-BI25,(BJ27-BI27)+(BJ26-BI26)+(BJ25-BI25))</f>
        <v>0</v>
      </c>
      <c r="BJ29" s="110"/>
      <c r="BN29" s="82">
        <f>SUM(G29:T29)</f>
        <v>0</v>
      </c>
      <c r="BO29" s="82">
        <f>SUM(U29:AH29)</f>
        <v>0</v>
      </c>
      <c r="BP29" s="82">
        <f>SUM(AI29:AV29)</f>
        <v>0</v>
      </c>
      <c r="BQ29" s="82">
        <f>SUM(AW29:BJ29)</f>
        <v>0</v>
      </c>
      <c r="BR29" s="82">
        <f>SUM(BN29:BQ29)</f>
        <v>0</v>
      </c>
    </row>
    <row r="30" spans="2:70" s="2" customFormat="1" ht="13.5" x14ac:dyDescent="0.3">
      <c r="B30" s="101" t="s">
        <v>66</v>
      </c>
      <c r="C30" s="102"/>
      <c r="D30" s="103" t="s">
        <v>193</v>
      </c>
      <c r="E30" s="104"/>
      <c r="G30" s="24"/>
      <c r="H30" s="25"/>
      <c r="I30" s="24"/>
      <c r="J30" s="25"/>
      <c r="K30" s="24"/>
      <c r="L30" s="25"/>
      <c r="M30" s="24"/>
      <c r="N30" s="25"/>
      <c r="O30" s="24"/>
      <c r="P30" s="25"/>
      <c r="Q30" s="24"/>
      <c r="R30" s="25"/>
      <c r="S30" s="24"/>
      <c r="T30" s="25"/>
      <c r="U30" s="24"/>
      <c r="V30" s="25"/>
      <c r="W30" s="24"/>
      <c r="X30" s="25"/>
      <c r="Y30" s="24"/>
      <c r="Z30" s="25"/>
      <c r="AA30" s="24"/>
      <c r="AB30" s="25"/>
      <c r="AC30" s="24"/>
      <c r="AD30" s="25"/>
      <c r="AE30" s="24"/>
      <c r="AF30" s="25"/>
      <c r="AG30" s="24"/>
      <c r="AH30" s="25"/>
      <c r="AI30" s="24"/>
      <c r="AJ30" s="25"/>
      <c r="AK30" s="24"/>
      <c r="AL30" s="25"/>
      <c r="AM30" s="24"/>
      <c r="AN30" s="25"/>
      <c r="AO30" s="24"/>
      <c r="AP30" s="25"/>
      <c r="AQ30" s="24"/>
      <c r="AR30" s="25"/>
      <c r="AS30" s="24"/>
      <c r="AT30" s="25"/>
      <c r="AU30" s="24"/>
      <c r="AV30" s="25"/>
      <c r="AW30" s="24"/>
      <c r="AX30" s="25"/>
      <c r="AY30" s="24"/>
      <c r="AZ30" s="25"/>
      <c r="BA30" s="24"/>
      <c r="BB30" s="25"/>
      <c r="BC30" s="24"/>
      <c r="BD30" s="25"/>
      <c r="BE30" s="24"/>
      <c r="BF30" s="25"/>
      <c r="BG30" s="24"/>
      <c r="BH30" s="25"/>
      <c r="BI30" s="24"/>
      <c r="BJ30" s="25"/>
    </row>
    <row r="31" spans="2:70" s="2" customFormat="1" ht="13.5" x14ac:dyDescent="0.3">
      <c r="B31" s="55"/>
      <c r="C31" s="56"/>
      <c r="D31" s="56"/>
      <c r="E31" s="57"/>
      <c r="G31" s="24"/>
      <c r="H31" s="25"/>
      <c r="I31" s="24"/>
      <c r="J31" s="25"/>
      <c r="K31" s="24"/>
      <c r="L31" s="25"/>
      <c r="M31" s="24"/>
      <c r="N31" s="25"/>
      <c r="O31" s="24"/>
      <c r="P31" s="25"/>
      <c r="Q31" s="24"/>
      <c r="R31" s="25"/>
      <c r="S31" s="24"/>
      <c r="T31" s="25"/>
      <c r="U31" s="24"/>
      <c r="V31" s="25"/>
      <c r="W31" s="24"/>
      <c r="X31" s="25"/>
      <c r="Y31" s="24"/>
      <c r="Z31" s="25"/>
      <c r="AA31" s="24"/>
      <c r="AB31" s="25"/>
      <c r="AC31" s="24"/>
      <c r="AD31" s="25"/>
      <c r="AE31" s="24"/>
      <c r="AF31" s="25"/>
      <c r="AG31" s="24"/>
      <c r="AH31" s="25"/>
      <c r="AI31" s="24"/>
      <c r="AJ31" s="25"/>
      <c r="AK31" s="24"/>
      <c r="AL31" s="25"/>
      <c r="AM31" s="24"/>
      <c r="AN31" s="25"/>
      <c r="AO31" s="24"/>
      <c r="AP31" s="25"/>
      <c r="AQ31" s="24"/>
      <c r="AR31" s="25"/>
      <c r="AS31" s="24"/>
      <c r="AT31" s="25"/>
      <c r="AU31" s="24"/>
      <c r="AV31" s="25"/>
      <c r="AW31" s="24"/>
      <c r="AX31" s="25"/>
      <c r="AY31" s="24"/>
      <c r="AZ31" s="25"/>
      <c r="BA31" s="24"/>
      <c r="BB31" s="25"/>
      <c r="BC31" s="24"/>
      <c r="BD31" s="25"/>
      <c r="BE31" s="24"/>
      <c r="BF31" s="25"/>
      <c r="BG31" s="24"/>
      <c r="BH31" s="25"/>
      <c r="BI31" s="24"/>
      <c r="BJ31" s="25"/>
      <c r="BN31" s="105" t="s">
        <v>126</v>
      </c>
      <c r="BO31" s="105"/>
      <c r="BP31" s="105"/>
      <c r="BQ31" s="105"/>
      <c r="BR31" s="105"/>
    </row>
    <row r="32" spans="2:70" s="2" customFormat="1" ht="13.5" x14ac:dyDescent="0.3">
      <c r="B32" s="59"/>
      <c r="C32" s="60"/>
      <c r="D32" s="58"/>
      <c r="E32" s="54"/>
      <c r="G32" s="24"/>
      <c r="H32" s="25"/>
      <c r="I32" s="24"/>
      <c r="J32" s="25"/>
      <c r="K32" s="24"/>
      <c r="L32" s="25"/>
      <c r="M32" s="24"/>
      <c r="N32" s="25"/>
      <c r="O32" s="24"/>
      <c r="P32" s="25"/>
      <c r="Q32" s="24"/>
      <c r="R32" s="25"/>
      <c r="S32" s="24"/>
      <c r="T32" s="25"/>
      <c r="U32" s="24"/>
      <c r="V32" s="25"/>
      <c r="W32" s="24"/>
      <c r="X32" s="25"/>
      <c r="Y32" s="24"/>
      <c r="Z32" s="25"/>
      <c r="AA32" s="24"/>
      <c r="AB32" s="25"/>
      <c r="AC32" s="24"/>
      <c r="AD32" s="25"/>
      <c r="AE32" s="24"/>
      <c r="AF32" s="25"/>
      <c r="AG32" s="24"/>
      <c r="AH32" s="25"/>
      <c r="AI32" s="24"/>
      <c r="AJ32" s="25"/>
      <c r="AK32" s="24"/>
      <c r="AL32" s="25"/>
      <c r="AM32" s="24"/>
      <c r="AN32" s="25"/>
      <c r="AO32" s="24"/>
      <c r="AP32" s="25"/>
      <c r="AQ32" s="24"/>
      <c r="AR32" s="25"/>
      <c r="AS32" s="24"/>
      <c r="AT32" s="25"/>
      <c r="AU32" s="24"/>
      <c r="AV32" s="25"/>
      <c r="AW32" s="24"/>
      <c r="AX32" s="25"/>
      <c r="AY32" s="24"/>
      <c r="AZ32" s="25"/>
      <c r="BA32" s="24"/>
      <c r="BB32" s="25"/>
      <c r="BC32" s="24"/>
      <c r="BD32" s="25"/>
      <c r="BE32" s="24"/>
      <c r="BF32" s="25"/>
      <c r="BG32" s="24"/>
      <c r="BH32" s="25"/>
      <c r="BI32" s="24"/>
      <c r="BJ32" s="25"/>
      <c r="BN32" s="91" t="s">
        <v>118</v>
      </c>
      <c r="BO32" s="91" t="s">
        <v>119</v>
      </c>
      <c r="BP32" s="91" t="s">
        <v>120</v>
      </c>
      <c r="BQ32" s="91" t="s">
        <v>121</v>
      </c>
      <c r="BR32" s="91" t="s">
        <v>180</v>
      </c>
    </row>
    <row r="33" spans="2:72" s="2" customFormat="1" ht="13.5" x14ac:dyDescent="0.3">
      <c r="B33" s="59"/>
      <c r="C33" s="81"/>
      <c r="D33" s="106" t="s">
        <v>181</v>
      </c>
      <c r="E33" s="107"/>
      <c r="G33" s="24"/>
      <c r="H33" s="50"/>
      <c r="I33" s="24"/>
      <c r="J33" s="50"/>
      <c r="K33" s="24"/>
      <c r="L33" s="50"/>
      <c r="M33" s="24"/>
      <c r="N33" s="50"/>
      <c r="O33" s="24"/>
      <c r="P33" s="50"/>
      <c r="Q33" s="24"/>
      <c r="R33" s="50"/>
      <c r="S33" s="24"/>
      <c r="T33" s="50"/>
      <c r="U33" s="24"/>
      <c r="V33" s="50"/>
      <c r="W33" s="24"/>
      <c r="X33" s="50"/>
      <c r="Y33" s="24"/>
      <c r="Z33" s="50"/>
      <c r="AA33" s="24"/>
      <c r="AB33" s="50"/>
      <c r="AC33" s="24"/>
      <c r="AD33" s="50"/>
      <c r="AE33" s="24"/>
      <c r="AF33" s="50"/>
      <c r="AG33" s="24"/>
      <c r="AH33" s="50"/>
      <c r="AI33" s="24"/>
      <c r="AJ33" s="50"/>
      <c r="AK33" s="24"/>
      <c r="AL33" s="50"/>
      <c r="AM33" s="24"/>
      <c r="AN33" s="50"/>
      <c r="AO33" s="24"/>
      <c r="AP33" s="50"/>
      <c r="AQ33" s="24"/>
      <c r="AR33" s="50"/>
      <c r="AS33" s="24"/>
      <c r="AT33" s="50"/>
      <c r="AU33" s="24"/>
      <c r="AV33" s="50"/>
      <c r="AW33" s="24"/>
      <c r="AX33" s="50"/>
      <c r="AY33" s="24"/>
      <c r="AZ33" s="50"/>
      <c r="BA33" s="24"/>
      <c r="BB33" s="50"/>
      <c r="BC33" s="24"/>
      <c r="BD33" s="50"/>
      <c r="BE33" s="24"/>
      <c r="BF33" s="50"/>
      <c r="BG33" s="24"/>
      <c r="BH33" s="50"/>
      <c r="BI33" s="24"/>
      <c r="BJ33" s="50"/>
      <c r="BN33" s="91"/>
      <c r="BO33" s="91"/>
      <c r="BP33" s="91"/>
      <c r="BQ33" s="91"/>
      <c r="BR33" s="91"/>
    </row>
    <row r="34" spans="2:72" s="2" customFormat="1" ht="13.5" x14ac:dyDescent="0.3">
      <c r="B34" s="53"/>
      <c r="C34" s="54"/>
      <c r="D34" s="108" t="s">
        <v>116</v>
      </c>
      <c r="E34" s="109"/>
      <c r="G34" s="100">
        <f>IF(H30&lt;G30,H30+24-G30,(H32-G32)+(H30-G30))</f>
        <v>0</v>
      </c>
      <c r="H34" s="100"/>
      <c r="I34" s="100">
        <f>IF(J30&lt;I30,J30+24-I30,(J32-I32)+(J30-I30))</f>
        <v>0</v>
      </c>
      <c r="J34" s="100"/>
      <c r="K34" s="100">
        <f>IF(L30&lt;K30,L30+24-K30,(L32-K32)+(L30-K30))</f>
        <v>0</v>
      </c>
      <c r="L34" s="100"/>
      <c r="M34" s="100">
        <f>IF(N30&lt;M30,N30+24-M30,(N32-M32)+(N30-M30))</f>
        <v>0</v>
      </c>
      <c r="N34" s="100"/>
      <c r="O34" s="100">
        <f>IF(P30&lt;O30,P30+24-O30,(P32-O32)+(P30-O30))</f>
        <v>0</v>
      </c>
      <c r="P34" s="100"/>
      <c r="Q34" s="100">
        <f>IF(R30&lt;Q30,R30+24-Q30,(R32-Q32)+(R30-Q30))</f>
        <v>0</v>
      </c>
      <c r="R34" s="100"/>
      <c r="S34" s="100">
        <f>IF(T30&lt;S30,T30+24-S30,(T32-S32)+(T30-S30))</f>
        <v>0</v>
      </c>
      <c r="T34" s="100"/>
      <c r="U34" s="100">
        <f t="shared" ref="U34" si="97">IF(V30&lt;U30,V30+24-U30,(V32-U32)+(V30-U30))</f>
        <v>0</v>
      </c>
      <c r="V34" s="100"/>
      <c r="W34" s="100">
        <f t="shared" ref="W34" si="98">IF(X30&lt;W30,X30+24-W30,(X32-W32)+(X30-W30))</f>
        <v>0</v>
      </c>
      <c r="X34" s="100"/>
      <c r="Y34" s="100">
        <f t="shared" ref="Y34" si="99">IF(Z30&lt;Y30,Z30+24-Y30,(Z32-Y32)+(Z30-Y30))</f>
        <v>0</v>
      </c>
      <c r="Z34" s="100"/>
      <c r="AA34" s="100">
        <f t="shared" ref="AA34" si="100">IF(AB30&lt;AA30,AB30+24-AA30,(AB32-AA32)+(AB30-AA30))</f>
        <v>0</v>
      </c>
      <c r="AB34" s="100"/>
      <c r="AC34" s="100">
        <f t="shared" ref="AC34" si="101">IF(AD30&lt;AC30,AD30+24-AC30,(AD32-AC32)+(AD30-AC30))</f>
        <v>0</v>
      </c>
      <c r="AD34" s="100"/>
      <c r="AE34" s="100">
        <f t="shared" ref="AE34" si="102">IF(AF30&lt;AE30,AF30+24-AE30,(AF32-AE32)+(AF30-AE30))</f>
        <v>0</v>
      </c>
      <c r="AF34" s="100"/>
      <c r="AG34" s="100">
        <f t="shared" ref="AG34" si="103">IF(AH30&lt;AG30,AH30+24-AG30,(AH32-AG32)+(AH30-AG30))</f>
        <v>0</v>
      </c>
      <c r="AH34" s="100"/>
      <c r="AI34" s="100">
        <f t="shared" ref="AI34" si="104">IF(AJ30&lt;AI30,AJ30+24-AI30,(AJ32-AI32)+(AJ30-AI30))</f>
        <v>0</v>
      </c>
      <c r="AJ34" s="100"/>
      <c r="AK34" s="100">
        <f t="shared" ref="AK34" si="105">IF(AL30&lt;AK30,AL30+24-AK30,(AL32-AK32)+(AL30-AK30))</f>
        <v>0</v>
      </c>
      <c r="AL34" s="100"/>
      <c r="AM34" s="100">
        <f t="shared" ref="AM34" si="106">IF(AN30&lt;AM30,AN30+24-AM30,(AN32-AM32)+(AN30-AM30))</f>
        <v>0</v>
      </c>
      <c r="AN34" s="100"/>
      <c r="AO34" s="100">
        <f t="shared" ref="AO34" si="107">IF(AP30&lt;AO30,AP30+24-AO30,(AP32-AO32)+(AP30-AO30))</f>
        <v>0</v>
      </c>
      <c r="AP34" s="100"/>
      <c r="AQ34" s="100">
        <f t="shared" ref="AQ34" si="108">IF(AR30&lt;AQ30,AR30+24-AQ30,(AR32-AQ32)+(AR30-AQ30))</f>
        <v>0</v>
      </c>
      <c r="AR34" s="100"/>
      <c r="AS34" s="100">
        <f t="shared" ref="AS34" si="109">IF(AT30&lt;AS30,AT30+24-AS30,(AT32-AS32)+(AT30-AS30))</f>
        <v>0</v>
      </c>
      <c r="AT34" s="100"/>
      <c r="AU34" s="100">
        <f t="shared" ref="AU34" si="110">IF(AV30&lt;AU30,AV30+24-AU30,(AV32-AU32)+(AV30-AU30))</f>
        <v>0</v>
      </c>
      <c r="AV34" s="100"/>
      <c r="AW34" s="100">
        <f t="shared" ref="AW34" si="111">IF(AX30&lt;AW30,AX30+24-AW30,(AX32-AW32)+(AX30-AW30))</f>
        <v>0</v>
      </c>
      <c r="AX34" s="100"/>
      <c r="AY34" s="100">
        <f t="shared" ref="AY34" si="112">IF(AZ30&lt;AY30,AZ30+24-AY30,(AZ32-AY32)+(AZ30-AY30))</f>
        <v>0</v>
      </c>
      <c r="AZ34" s="100"/>
      <c r="BA34" s="100">
        <f t="shared" ref="BA34" si="113">IF(BB30&lt;BA30,BB30+24-BA30,(BB32-BA32)+(BB30-BA30))</f>
        <v>0</v>
      </c>
      <c r="BB34" s="100"/>
      <c r="BC34" s="100">
        <f t="shared" ref="BC34" si="114">IF(BD30&lt;BC30,BD30+24-BC30,(BD32-BC32)+(BD30-BC30))</f>
        <v>0</v>
      </c>
      <c r="BD34" s="100"/>
      <c r="BE34" s="100">
        <f t="shared" ref="BE34" si="115">IF(BF30&lt;BE30,BF30+24-BE30,(BF32-BE32)+(BF30-BE30))</f>
        <v>0</v>
      </c>
      <c r="BF34" s="100"/>
      <c r="BG34" s="100">
        <f t="shared" ref="BG34" si="116">IF(BH30&lt;BG30,BH30+24-BG30,(BH32-BG32)+(BH30-BG30))</f>
        <v>0</v>
      </c>
      <c r="BH34" s="100"/>
      <c r="BI34" s="100">
        <f t="shared" ref="BI34" si="117">IF(BJ30&lt;BI30,BJ30+24-BI30,(BJ32-BI32)+(BJ30-BI30))</f>
        <v>0</v>
      </c>
      <c r="BJ34" s="100"/>
      <c r="BN34" s="82">
        <f>SUM(G34:T34)</f>
        <v>0</v>
      </c>
      <c r="BO34" s="82">
        <f>SUM(U34:AH34)</f>
        <v>0</v>
      </c>
      <c r="BP34" s="82">
        <f>SUM(AI34:AV34)</f>
        <v>0</v>
      </c>
      <c r="BQ34" s="82">
        <f>SUM(AW34:BJ34)</f>
        <v>0</v>
      </c>
      <c r="BR34" s="82">
        <f>SUM(BN34:BQ34)</f>
        <v>0</v>
      </c>
    </row>
    <row r="35" spans="2:72" s="2" customFormat="1" ht="15.75" x14ac:dyDescent="0.3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</row>
    <row r="36" spans="2:72" s="2" customFormat="1" ht="15.75" x14ac:dyDescent="0.3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</row>
    <row r="37" spans="2:72" s="2" customFormat="1" ht="15.75" x14ac:dyDescent="0.3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</row>
    <row r="38" spans="2:72" s="2" customFormat="1" ht="15.75" x14ac:dyDescent="0.3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</row>
    <row r="39" spans="2:72" s="2" customFormat="1" ht="15.75" x14ac:dyDescent="0.3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</row>
    <row r="40" spans="2:72" s="2" customFormat="1" ht="15.75" x14ac:dyDescent="0.3"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</row>
    <row r="41" spans="2:72" s="2" customFormat="1" ht="15.75" x14ac:dyDescent="0.3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</row>
    <row r="42" spans="2:72" s="2" customFormat="1" ht="15.75" x14ac:dyDescent="0.3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</row>
    <row r="43" spans="2:72" s="2" customFormat="1" ht="15.75" x14ac:dyDescent="0.3"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</row>
    <row r="44" spans="2:72" s="2" customFormat="1" ht="15.75" x14ac:dyDescent="0.3"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</row>
    <row r="45" spans="2:72" s="2" customFormat="1" ht="15.75" x14ac:dyDescent="0.3"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</row>
    <row r="46" spans="2:72" s="2" customFormat="1" ht="15.75" x14ac:dyDescent="0.3"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</row>
    <row r="47" spans="2:72" s="2" customFormat="1" ht="15.75" x14ac:dyDescent="0.3"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</row>
    <row r="48" spans="2:72" s="2" customFormat="1" ht="15.75" x14ac:dyDescent="0.3"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</row>
    <row r="49" spans="2:72" s="2" customFormat="1" ht="15.75" x14ac:dyDescent="0.3"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</row>
    <row r="50" spans="2:72" s="2" customFormat="1" ht="15.75" x14ac:dyDescent="0.3"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</row>
    <row r="51" spans="2:72" s="2" customFormat="1" ht="15.75" x14ac:dyDescent="0.3"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</row>
    <row r="52" spans="2:72" s="2" customFormat="1" ht="15.75" x14ac:dyDescent="0.3"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</row>
    <row r="53" spans="2:72" s="2" customFormat="1" ht="15.75" x14ac:dyDescent="0.3"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</row>
    <row r="54" spans="2:72" s="2" customFormat="1" ht="15.75" x14ac:dyDescent="0.3"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</row>
    <row r="55" spans="2:72" s="2" customFormat="1" ht="15.75" x14ac:dyDescent="0.3"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</row>
    <row r="56" spans="2:72" s="2" customFormat="1" ht="15.75" x14ac:dyDescent="0.3"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</row>
    <row r="57" spans="2:72" s="2" customFormat="1" ht="15.75" x14ac:dyDescent="0.3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</row>
    <row r="58" spans="2:72" s="2" customFormat="1" ht="15.75" x14ac:dyDescent="0.3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</row>
    <row r="59" spans="2:72" s="2" customFormat="1" ht="15.75" x14ac:dyDescent="0.3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</row>
    <row r="60" spans="2:72" s="2" customFormat="1" ht="15.75" x14ac:dyDescent="0.3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</row>
    <row r="61" spans="2:72" s="2" customFormat="1" ht="15.75" x14ac:dyDescent="0.3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</row>
    <row r="62" spans="2:72" s="2" customFormat="1" ht="15.75" x14ac:dyDescent="0.3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</row>
    <row r="63" spans="2:72" s="2" customFormat="1" ht="15.75" x14ac:dyDescent="0.3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</row>
    <row r="64" spans="2:72" s="2" customFormat="1" ht="15.75" x14ac:dyDescent="0.3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</row>
    <row r="65" spans="2:72" s="2" customFormat="1" ht="15.75" x14ac:dyDescent="0.3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</row>
    <row r="66" spans="2:72" s="2" customFormat="1" ht="15.75" x14ac:dyDescent="0.3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</row>
    <row r="67" spans="2:72" s="2" customFormat="1" ht="15.75" x14ac:dyDescent="0.3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</row>
    <row r="68" spans="2:72" s="2" customFormat="1" ht="15.75" x14ac:dyDescent="0.3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</row>
    <row r="69" spans="2:72" s="2" customFormat="1" ht="15.75" x14ac:dyDescent="0.3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</row>
    <row r="70" spans="2:72" s="2" customFormat="1" ht="15.75" x14ac:dyDescent="0.3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</row>
    <row r="71" spans="2:72" s="2" customFormat="1" ht="15.75" x14ac:dyDescent="0.3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</row>
    <row r="72" spans="2:72" s="2" customFormat="1" ht="15.75" x14ac:dyDescent="0.3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</row>
    <row r="73" spans="2:72" s="2" customFormat="1" ht="15.75" x14ac:dyDescent="0.3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</row>
    <row r="74" spans="2:72" s="2" customFormat="1" ht="15.75" x14ac:dyDescent="0.3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</row>
    <row r="75" spans="2:72" s="2" customFormat="1" ht="15.75" x14ac:dyDescent="0.3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</row>
    <row r="76" spans="2:72" s="2" customFormat="1" ht="15.75" x14ac:dyDescent="0.3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</row>
    <row r="77" spans="2:72" s="2" customFormat="1" ht="15.75" x14ac:dyDescent="0.3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</row>
    <row r="78" spans="2:72" s="2" customFormat="1" ht="15.75" x14ac:dyDescent="0.3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</row>
    <row r="79" spans="2:72" s="2" customFormat="1" ht="15.75" x14ac:dyDescent="0.3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</row>
    <row r="80" spans="2:72" s="2" customFormat="1" ht="15.75" x14ac:dyDescent="0.3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</row>
    <row r="81" spans="2:72" s="2" customFormat="1" ht="15.75" x14ac:dyDescent="0.3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</row>
    <row r="82" spans="2:72" s="2" customFormat="1" ht="15.75" x14ac:dyDescent="0.3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</row>
    <row r="83" spans="2:72" s="2" customFormat="1" ht="15.75" x14ac:dyDescent="0.3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</row>
    <row r="84" spans="2:72" s="2" customFormat="1" ht="15.75" x14ac:dyDescent="0.3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</row>
    <row r="85" spans="2:72" s="2" customFormat="1" ht="15.75" x14ac:dyDescent="0.3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</row>
    <row r="86" spans="2:72" s="2" customFormat="1" ht="15.75" x14ac:dyDescent="0.3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</row>
    <row r="87" spans="2:72" s="2" customFormat="1" ht="15.75" x14ac:dyDescent="0.3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</row>
    <row r="88" spans="2:72" s="2" customFormat="1" ht="15.75" x14ac:dyDescent="0.3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</row>
    <row r="89" spans="2:72" s="2" customFormat="1" ht="15.75" x14ac:dyDescent="0.3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</row>
  </sheetData>
  <dataConsolidate/>
  <mergeCells count="281">
    <mergeCell ref="AS34:AT34"/>
    <mergeCell ref="AU34:AV34"/>
    <mergeCell ref="AW34:AX34"/>
    <mergeCell ref="AY34:AZ34"/>
    <mergeCell ref="BA34:BB34"/>
    <mergeCell ref="BC34:BD34"/>
    <mergeCell ref="BE34:BF34"/>
    <mergeCell ref="BG34:BH34"/>
    <mergeCell ref="BI34:BJ34"/>
    <mergeCell ref="B30:C30"/>
    <mergeCell ref="D30:E30"/>
    <mergeCell ref="BN31:BR31"/>
    <mergeCell ref="D33:E33"/>
    <mergeCell ref="D34:E34"/>
    <mergeCell ref="G34:H34"/>
    <mergeCell ref="I34:J34"/>
    <mergeCell ref="K34:L34"/>
    <mergeCell ref="M34:N34"/>
    <mergeCell ref="O34:P34"/>
    <mergeCell ref="Q34:R34"/>
    <mergeCell ref="S34:T34"/>
    <mergeCell ref="U34:V34"/>
    <mergeCell ref="W34:X34"/>
    <mergeCell ref="Y34:Z34"/>
    <mergeCell ref="AA34:AB34"/>
    <mergeCell ref="AC34:AD34"/>
    <mergeCell ref="AE34:AF34"/>
    <mergeCell ref="AG34:AH34"/>
    <mergeCell ref="AI34:AJ34"/>
    <mergeCell ref="AK34:AL34"/>
    <mergeCell ref="AM34:AN34"/>
    <mergeCell ref="AO34:AP34"/>
    <mergeCell ref="AQ34:AR34"/>
    <mergeCell ref="AS29:AT29"/>
    <mergeCell ref="AU29:AV29"/>
    <mergeCell ref="AW29:AX29"/>
    <mergeCell ref="AY29:AZ29"/>
    <mergeCell ref="BA29:BB29"/>
    <mergeCell ref="BC29:BD29"/>
    <mergeCell ref="BE29:BF29"/>
    <mergeCell ref="BG29:BH29"/>
    <mergeCell ref="BI29:BJ29"/>
    <mergeCell ref="B25:C25"/>
    <mergeCell ref="D25:E25"/>
    <mergeCell ref="C26:E26"/>
    <mergeCell ref="BN26:BR26"/>
    <mergeCell ref="B27:E29"/>
    <mergeCell ref="G29:H29"/>
    <mergeCell ref="I29:J29"/>
    <mergeCell ref="K29:L29"/>
    <mergeCell ref="M29:N29"/>
    <mergeCell ref="O29:P29"/>
    <mergeCell ref="Q29:R29"/>
    <mergeCell ref="S29:T29"/>
    <mergeCell ref="U29:V29"/>
    <mergeCell ref="W29:X29"/>
    <mergeCell ref="Y29:Z29"/>
    <mergeCell ref="AA29:AB29"/>
    <mergeCell ref="AC29:AD29"/>
    <mergeCell ref="AE29:AF29"/>
    <mergeCell ref="AG29:AH29"/>
    <mergeCell ref="AI29:AJ29"/>
    <mergeCell ref="AK29:AL29"/>
    <mergeCell ref="AM29:AN29"/>
    <mergeCell ref="AO29:AP29"/>
    <mergeCell ref="AQ29:AR29"/>
    <mergeCell ref="U18:V18"/>
    <mergeCell ref="AA17:AB17"/>
    <mergeCell ref="O18:P18"/>
    <mergeCell ref="Y18:Z18"/>
    <mergeCell ref="O19:P19"/>
    <mergeCell ref="Q19:R19"/>
    <mergeCell ref="S19:T19"/>
    <mergeCell ref="BI19:BJ19"/>
    <mergeCell ref="BG19:BH19"/>
    <mergeCell ref="BE19:BF19"/>
    <mergeCell ref="BC19:BD19"/>
    <mergeCell ref="BA19:BB19"/>
    <mergeCell ref="AA19:AB19"/>
    <mergeCell ref="BI18:BJ18"/>
    <mergeCell ref="BG18:BH18"/>
    <mergeCell ref="BE18:BF18"/>
    <mergeCell ref="BC18:BD18"/>
    <mergeCell ref="BA18:BB18"/>
    <mergeCell ref="AY18:AZ18"/>
    <mergeCell ref="AW18:AX18"/>
    <mergeCell ref="AU18:AV18"/>
    <mergeCell ref="AS18:AT18"/>
    <mergeCell ref="U19:V19"/>
    <mergeCell ref="W19:X19"/>
    <mergeCell ref="W18:X18"/>
    <mergeCell ref="BI15:BJ15"/>
    <mergeCell ref="BC15:BD15"/>
    <mergeCell ref="BE15:BF15"/>
    <mergeCell ref="BG15:BH15"/>
    <mergeCell ref="BA15:BB15"/>
    <mergeCell ref="AW16:BJ16"/>
    <mergeCell ref="AY15:AZ15"/>
    <mergeCell ref="Y19:Z19"/>
    <mergeCell ref="AO18:AP18"/>
    <mergeCell ref="AM18:AN18"/>
    <mergeCell ref="AK18:AL18"/>
    <mergeCell ref="AG18:AH18"/>
    <mergeCell ref="AA18:AB18"/>
    <mergeCell ref="AY19:AZ19"/>
    <mergeCell ref="AW19:AX19"/>
    <mergeCell ref="AU19:AV19"/>
    <mergeCell ref="AS19:AT19"/>
    <mergeCell ref="BI17:BJ17"/>
    <mergeCell ref="BG17:BH17"/>
    <mergeCell ref="BE17:BF17"/>
    <mergeCell ref="BC17:BD17"/>
    <mergeCell ref="BA17:BB17"/>
    <mergeCell ref="AY17:AZ17"/>
    <mergeCell ref="AW17:AX17"/>
    <mergeCell ref="D4:E4"/>
    <mergeCell ref="G19:H19"/>
    <mergeCell ref="I15:J15"/>
    <mergeCell ref="K15:L15"/>
    <mergeCell ref="M15:N15"/>
    <mergeCell ref="I18:J18"/>
    <mergeCell ref="K18:L18"/>
    <mergeCell ref="I19:J19"/>
    <mergeCell ref="K19:L19"/>
    <mergeCell ref="M19:N19"/>
    <mergeCell ref="I17:J17"/>
    <mergeCell ref="K17:L17"/>
    <mergeCell ref="M17:N17"/>
    <mergeCell ref="M18:N18"/>
    <mergeCell ref="G18:H18"/>
    <mergeCell ref="G17:H17"/>
    <mergeCell ref="AI15:AJ15"/>
    <mergeCell ref="AI16:AV16"/>
    <mergeCell ref="AK15:AL15"/>
    <mergeCell ref="AM15:AN15"/>
    <mergeCell ref="AO15:AP15"/>
    <mergeCell ref="AQ15:AR15"/>
    <mergeCell ref="AS15:AT15"/>
    <mergeCell ref="AU17:AV17"/>
    <mergeCell ref="AS17:AT17"/>
    <mergeCell ref="AK17:AL17"/>
    <mergeCell ref="AI17:AJ17"/>
    <mergeCell ref="AC19:AD19"/>
    <mergeCell ref="AE19:AF19"/>
    <mergeCell ref="AG19:AH19"/>
    <mergeCell ref="AI18:AJ18"/>
    <mergeCell ref="AQ18:AR18"/>
    <mergeCell ref="AQ17:AR17"/>
    <mergeCell ref="AC17:AD17"/>
    <mergeCell ref="AC18:AD18"/>
    <mergeCell ref="AE18:AF18"/>
    <mergeCell ref="AO17:AP17"/>
    <mergeCell ref="AM17:AN17"/>
    <mergeCell ref="AG17:AH17"/>
    <mergeCell ref="AE17:AF17"/>
    <mergeCell ref="AQ19:AR19"/>
    <mergeCell ref="AO19:AP19"/>
    <mergeCell ref="AM19:AN19"/>
    <mergeCell ref="AK19:AL19"/>
    <mergeCell ref="AI19:AJ19"/>
    <mergeCell ref="O17:P17"/>
    <mergeCell ref="Q17:R17"/>
    <mergeCell ref="S17:T17"/>
    <mergeCell ref="Y17:Z17"/>
    <mergeCell ref="U17:V17"/>
    <mergeCell ref="W17:X17"/>
    <mergeCell ref="S18:T18"/>
    <mergeCell ref="Q18:R18"/>
    <mergeCell ref="BA5:BB5"/>
    <mergeCell ref="O15:P15"/>
    <mergeCell ref="AA15:AB15"/>
    <mergeCell ref="Q15:R15"/>
    <mergeCell ref="S15:T15"/>
    <mergeCell ref="U15:V15"/>
    <mergeCell ref="W15:X15"/>
    <mergeCell ref="Y15:Z15"/>
    <mergeCell ref="G16:T16"/>
    <mergeCell ref="U16:AH16"/>
    <mergeCell ref="G15:H15"/>
    <mergeCell ref="AC15:AD15"/>
    <mergeCell ref="AE15:AF15"/>
    <mergeCell ref="AU15:AV15"/>
    <mergeCell ref="AW15:AX15"/>
    <mergeCell ref="AG15:AH15"/>
    <mergeCell ref="BC5:BD5"/>
    <mergeCell ref="BE5:BF5"/>
    <mergeCell ref="BG5:BH5"/>
    <mergeCell ref="BI5:BJ5"/>
    <mergeCell ref="B6:C6"/>
    <mergeCell ref="D6:E6"/>
    <mergeCell ref="BE10:BF10"/>
    <mergeCell ref="BG10:BH10"/>
    <mergeCell ref="C7:E7"/>
    <mergeCell ref="BA10:BB10"/>
    <mergeCell ref="BC10:BD10"/>
    <mergeCell ref="B8:E10"/>
    <mergeCell ref="AS10:AT10"/>
    <mergeCell ref="AU10:AV10"/>
    <mergeCell ref="AW10:AX10"/>
    <mergeCell ref="AY10:AZ10"/>
    <mergeCell ref="BN2:BR2"/>
    <mergeCell ref="D5:E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  <mergeCell ref="AC5:AD5"/>
    <mergeCell ref="AE5:AF5"/>
    <mergeCell ref="AG5:AH5"/>
    <mergeCell ref="AI5:AJ5"/>
    <mergeCell ref="AK5:AL5"/>
    <mergeCell ref="AM5:AN5"/>
    <mergeCell ref="AO5:AP5"/>
    <mergeCell ref="AQ5:AR5"/>
    <mergeCell ref="AS5:AT5"/>
    <mergeCell ref="AU5:AV5"/>
    <mergeCell ref="AW5:AX5"/>
    <mergeCell ref="D1:E1"/>
    <mergeCell ref="B1:C1"/>
    <mergeCell ref="BI10:BJ10"/>
    <mergeCell ref="AY5:AZ5"/>
    <mergeCell ref="BN7:BR7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Y10:Z10"/>
    <mergeCell ref="AA10:AB10"/>
    <mergeCell ref="AC10:AD10"/>
    <mergeCell ref="AE10:AF10"/>
    <mergeCell ref="AG10:AH10"/>
    <mergeCell ref="AI10:AJ10"/>
    <mergeCell ref="AK10:AL10"/>
    <mergeCell ref="AM10:AN10"/>
    <mergeCell ref="AO10:AP10"/>
    <mergeCell ref="AQ10:AR10"/>
    <mergeCell ref="B20:C20"/>
    <mergeCell ref="D20:E20"/>
    <mergeCell ref="BN21:BR21"/>
    <mergeCell ref="D23:E23"/>
    <mergeCell ref="D24:E24"/>
    <mergeCell ref="G24:H24"/>
    <mergeCell ref="I24:J24"/>
    <mergeCell ref="K24:L24"/>
    <mergeCell ref="M24:N24"/>
    <mergeCell ref="O24:P24"/>
    <mergeCell ref="Q24:R24"/>
    <mergeCell ref="S24:T24"/>
    <mergeCell ref="U24:V24"/>
    <mergeCell ref="W24:X24"/>
    <mergeCell ref="Y24:Z24"/>
    <mergeCell ref="AA24:AB24"/>
    <mergeCell ref="AC24:AD24"/>
    <mergeCell ref="AE24:AF24"/>
    <mergeCell ref="AG24:AH24"/>
    <mergeCell ref="AI24:AJ24"/>
    <mergeCell ref="AK24:AL24"/>
    <mergeCell ref="AM24:AN24"/>
    <mergeCell ref="AO24:AP24"/>
    <mergeCell ref="AQ24:AR24"/>
    <mergeCell ref="AS24:AT24"/>
    <mergeCell ref="AU24:AV24"/>
    <mergeCell ref="AW24:AX24"/>
    <mergeCell ref="AY24:AZ24"/>
    <mergeCell ref="BA24:BB24"/>
    <mergeCell ref="BC24:BD24"/>
    <mergeCell ref="BE24:BF24"/>
    <mergeCell ref="BG24:BH24"/>
    <mergeCell ref="BI24:BJ24"/>
  </mergeCells>
  <conditionalFormatting sqref="G15 I15 K15 M15 O15 Q15 S15 U15 W15 Y15 AA15 AC15 AE15 AG15 AI15 AK15 AM15 AO15 AQ15 AS15 AU15 AW15 AY15 BA15 BC15 BE15 BG15 BI15">
    <cfRule type="cellIs" dxfId="54" priority="5525" operator="equal">
      <formula>$C$15</formula>
    </cfRule>
  </conditionalFormatting>
  <conditionalFormatting sqref="G17 I17 K17 M17 O17 Q17 S17 U17 W17 Y17 AA17 AC17 AE17 AG17 AI17 AK17 AM17 AO17 AQ17 AS17 AU17 AW17 AY17 BA17 BC17 BE17 BG17 BI17">
    <cfRule type="containsText" dxfId="53" priority="5524" operator="containsText" text="S">
      <formula>NOT(ISERROR(SEARCH("S",G17)))</formula>
    </cfRule>
  </conditionalFormatting>
  <conditionalFormatting sqref="G18 I18 K18 M18 O18 Q18 S18 U18 W18 Y18 AA18 AC18 AE18 AG18 AI18 AK18 AM18 AO18 AQ18 AS18 AU18 AW18 AY18 BA18 BC18 BE18 BG18 BI18">
    <cfRule type="containsText" dxfId="52" priority="5522" operator="containsText" text="Dim">
      <formula>NOT(ISERROR(SEARCH("Dim",G18)))</formula>
    </cfRule>
    <cfRule type="containsText" dxfId="51" priority="5523" operator="containsText" text="Sam">
      <formula>NOT(ISERROR(SEARCH("Sam",G18)))</formula>
    </cfRule>
  </conditionalFormatting>
  <conditionalFormatting sqref="BN10:BQ10">
    <cfRule type="cellIs" dxfId="50" priority="4979" operator="lessThanOrEqual">
      <formula>"44:00:00"*1</formula>
    </cfRule>
    <cfRule type="cellIs" dxfId="49" priority="4982" operator="greaterThan">
      <formula>"48:00:00"*1</formula>
    </cfRule>
    <cfRule type="cellIs" dxfId="48" priority="4983" operator="greaterThan">
      <formula>"44:00:00"*1</formula>
    </cfRule>
  </conditionalFormatting>
  <conditionalFormatting sqref="BR10">
    <cfRule type="cellIs" dxfId="47" priority="4980" operator="greaterThan">
      <formula>"140:00:00"*1</formula>
    </cfRule>
    <cfRule type="cellIs" dxfId="46" priority="4981" operator="lessThanOrEqual">
      <formula>"140:00:00"*1</formula>
    </cfRule>
  </conditionalFormatting>
  <conditionalFormatting sqref="D1">
    <cfRule type="expression" dxfId="45" priority="4574" stopIfTrue="1">
      <formula>ISNA(MATCH($D1,INDIRECT($B1),0))</formula>
    </cfRule>
  </conditionalFormatting>
  <conditionalFormatting sqref="BN5:BQ5">
    <cfRule type="cellIs" dxfId="44" priority="3062" operator="lessThanOrEqual">
      <formula>"44:00:00"*1</formula>
    </cfRule>
    <cfRule type="cellIs" dxfId="43" priority="3065" operator="greaterThan">
      <formula>"48:00:00"*1</formula>
    </cfRule>
    <cfRule type="cellIs" dxfId="42" priority="3066" operator="greaterThan">
      <formula>"44:00:00"*1</formula>
    </cfRule>
  </conditionalFormatting>
  <conditionalFormatting sqref="BR5">
    <cfRule type="cellIs" dxfId="41" priority="3063" operator="greaterThan">
      <formula>"140:00:00"*1</formula>
    </cfRule>
    <cfRule type="cellIs" dxfId="40" priority="3064" operator="lessThanOrEqual">
      <formula>"140:00:00"*1</formula>
    </cfRule>
  </conditionalFormatting>
  <conditionalFormatting sqref="D20">
    <cfRule type="expression" dxfId="39" priority="21" stopIfTrue="1">
      <formula>ISNA(MATCH($D20,INDIRECT($B20),0))</formula>
    </cfRule>
  </conditionalFormatting>
  <conditionalFormatting sqref="BN24:BQ24">
    <cfRule type="cellIs" dxfId="38" priority="16" operator="lessThanOrEqual">
      <formula>"44:00:00"*1</formula>
    </cfRule>
    <cfRule type="cellIs" dxfId="37" priority="19" operator="greaterThan">
      <formula>"48:00:00"*1</formula>
    </cfRule>
    <cfRule type="cellIs" dxfId="36" priority="20" operator="greaterThan">
      <formula>"44:00:00"*1</formula>
    </cfRule>
  </conditionalFormatting>
  <conditionalFormatting sqref="BR24">
    <cfRule type="cellIs" dxfId="35" priority="17" operator="greaterThan">
      <formula>"140:00:00"*1</formula>
    </cfRule>
    <cfRule type="cellIs" dxfId="34" priority="18" operator="lessThanOrEqual">
      <formula>"140:00:00"*1</formula>
    </cfRule>
  </conditionalFormatting>
  <conditionalFormatting sqref="BN29:BQ29">
    <cfRule type="cellIs" dxfId="14" priority="9" operator="lessThanOrEqual">
      <formula>"44:00:00"*1</formula>
    </cfRule>
    <cfRule type="cellIs" dxfId="13" priority="12" operator="greaterThan">
      <formula>"48:00:00"*1</formula>
    </cfRule>
    <cfRule type="cellIs" dxfId="12" priority="13" operator="greaterThan">
      <formula>"44:00:00"*1</formula>
    </cfRule>
  </conditionalFormatting>
  <conditionalFormatting sqref="BR29">
    <cfRule type="cellIs" dxfId="11" priority="10" operator="greaterThan">
      <formula>"140:00:00"*1</formula>
    </cfRule>
    <cfRule type="cellIs" dxfId="10" priority="11" operator="lessThanOrEqual">
      <formula>"140:00:00"*1</formula>
    </cfRule>
  </conditionalFormatting>
  <conditionalFormatting sqref="D30">
    <cfRule type="expression" dxfId="7" priority="6" stopIfTrue="1">
      <formula>ISNA(MATCH($D30,INDIRECT($B30),0))</formula>
    </cfRule>
  </conditionalFormatting>
  <conditionalFormatting sqref="BN34:BQ34">
    <cfRule type="cellIs" dxfId="6" priority="1" operator="lessThanOrEqual">
      <formula>"44:00:00"*1</formula>
    </cfRule>
    <cfRule type="cellIs" dxfId="5" priority="4" operator="greaterThan">
      <formula>"48:00:00"*1</formula>
    </cfRule>
    <cfRule type="cellIs" dxfId="4" priority="5" operator="greaterThan">
      <formula>"44:00:00"*1</formula>
    </cfRule>
  </conditionalFormatting>
  <conditionalFormatting sqref="BR34">
    <cfRule type="cellIs" dxfId="3" priority="2" operator="greaterThan">
      <formula>"140:00:00"*1</formula>
    </cfRule>
    <cfRule type="cellIs" dxfId="2" priority="3" operator="lessThanOrEqual">
      <formula>"140:00:00"*1</formula>
    </cfRule>
  </conditionalFormatting>
  <dataValidations count="4">
    <dataValidation type="list" allowBlank="1" showInputMessage="1" showErrorMessage="1" sqref="B1:C1 B20:C20 B30:C30" xr:uid="{00000000-0002-0000-0400-000000000000}">
      <formula1>métiers</formula1>
    </dataValidation>
    <dataValidation type="list" allowBlank="1" showInputMessage="1" showErrorMessage="1" sqref="D1:E1 D20:E20 D30:E30" xr:uid="{00000000-0002-0000-0400-000001000000}">
      <formula1>INDIRECT($B1)</formula1>
    </dataValidation>
    <dataValidation type="list" allowBlank="1" showInputMessage="1" showErrorMessage="1" sqref="G4:BJ4 G9:BJ9 G23:BJ23 G28:BJ28 G33:BJ33" xr:uid="{00000000-0002-0000-0400-000003000000}">
      <formula1>codeabs</formula1>
    </dataValidation>
    <dataValidation type="list" allowBlank="1" showInputMessage="1" showErrorMessage="1" sqref="D6:E6 D25:E25" xr:uid="{37997582-6DC6-4BD5-A4FE-8290B0A8D01C}">
      <formula1>CUISINE</formula1>
    </dataValidation>
  </dataValidations>
  <pageMargins left="0.25" right="0.25" top="0.75" bottom="0.75" header="0.3" footer="0.3"/>
  <pageSetup paperSize="8" scale="65" orientation="landscape" r:id="rId1"/>
  <rowBreaks count="2" manualBreakCount="2">
    <brk id="83" min="1" max="61" man="1"/>
    <brk id="84" max="16383" man="1"/>
  </rowBreaks>
  <colBreaks count="3" manualBreakCount="3">
    <brk id="1" max="1048575" man="1"/>
    <brk id="61" max="1048575" man="1"/>
    <brk id="62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itulaire">
                <anchor moveWithCells="1" sizeWithCells="1">
                  <from>
                    <xdr:col>1</xdr:col>
                    <xdr:colOff>0</xdr:colOff>
                    <xdr:row>12</xdr:row>
                    <xdr:rowOff>142875</xdr:rowOff>
                  </from>
                  <to>
                    <xdr:col>2</xdr:col>
                    <xdr:colOff>695325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remplace">
                <anchor moveWithCells="1" sizeWithCells="1">
                  <from>
                    <xdr:col>2</xdr:col>
                    <xdr:colOff>781050</xdr:colOff>
                    <xdr:row>12</xdr:row>
                    <xdr:rowOff>123825</xdr:rowOff>
                  </from>
                  <to>
                    <xdr:col>5</xdr:col>
                    <xdr:colOff>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Emargement">
                <anchor moveWithCells="1" sizeWithCells="1">
                  <from>
                    <xdr:col>2</xdr:col>
                    <xdr:colOff>781050</xdr:colOff>
                    <xdr:row>11</xdr:row>
                    <xdr:rowOff>9525</xdr:rowOff>
                  </from>
                  <to>
                    <xdr:col>5</xdr:col>
                    <xdr:colOff>0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Button 15">
              <controlPr defaultSize="0" print="0" autoFill="0" autoPict="0" macro="[0]!supprimerblocs">
                <anchor moveWithCells="1" sizeWithCells="1">
                  <from>
                    <xdr:col>1</xdr:col>
                    <xdr:colOff>0</xdr:colOff>
                    <xdr:row>11</xdr:row>
                    <xdr:rowOff>9525</xdr:rowOff>
                  </from>
                  <to>
                    <xdr:col>2</xdr:col>
                    <xdr:colOff>695325</xdr:colOff>
                    <xdr:row>12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526" operator="lessThanOrEqual" id="{D87EEC49-0807-4F73-828E-FE4944C3E1A4}">
            <xm:f>Horaires!$K$5</xm:f>
            <x14:dxf>
              <font>
                <color theme="0"/>
              </font>
              <fill>
                <patternFill>
                  <bgColor theme="9"/>
                </patternFill>
              </fill>
            </x14:dxf>
          </x14:cfRule>
          <x14:cfRule type="cellIs" priority="5527" operator="greaterThan" id="{023F3485-6541-4DF6-97C9-49905901181D}">
            <xm:f>Horaires!$K$5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G10:BJ10 G5:BJ5</xm:sqref>
        </x14:conditionalFormatting>
        <x14:conditionalFormatting xmlns:xm="http://schemas.microsoft.com/office/excel/2006/main">
          <x14:cfRule type="cellIs" priority="22" operator="lessThanOrEqual" id="{27C7E5F0-BBF0-4BE0-9283-809B60DA6400}">
            <xm:f>Horaires!$K$5</xm:f>
            <x14:dxf>
              <font>
                <color theme="0"/>
              </font>
              <fill>
                <patternFill>
                  <bgColor theme="9"/>
                </patternFill>
              </fill>
            </x14:dxf>
          </x14:cfRule>
          <x14:cfRule type="cellIs" priority="23" operator="greaterThan" id="{6EB3C9A6-A30E-4BF6-AD4F-959BF57B8152}">
            <xm:f>Horaires!$K$5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G24:BJ24</xm:sqref>
        </x14:conditionalFormatting>
        <x14:conditionalFormatting xmlns:xm="http://schemas.microsoft.com/office/excel/2006/main">
          <x14:cfRule type="cellIs" priority="14" operator="lessThanOrEqual" id="{E7F8B164-F7E8-43C9-B310-79F1F6EB5EC9}">
            <xm:f>Horaires!$K$5</xm:f>
            <x14:dxf>
              <font>
                <color theme="0"/>
              </font>
              <fill>
                <patternFill>
                  <bgColor theme="9"/>
                </patternFill>
              </fill>
            </x14:dxf>
          </x14:cfRule>
          <x14:cfRule type="cellIs" priority="15" operator="greaterThan" id="{19F4897F-804D-46D3-B90F-CA300FAE9AE0}">
            <xm:f>Horaires!$K$5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G29:BJ29</xm:sqref>
        </x14:conditionalFormatting>
        <x14:conditionalFormatting xmlns:xm="http://schemas.microsoft.com/office/excel/2006/main">
          <x14:cfRule type="cellIs" priority="7" operator="lessThanOrEqual" id="{6C90CC40-029E-4F5B-BEBF-05C6FC41423C}">
            <xm:f>Horaires!$K$5</xm:f>
            <x14:dxf>
              <font>
                <color theme="0"/>
              </font>
              <fill>
                <patternFill>
                  <bgColor theme="9"/>
                </patternFill>
              </fill>
            </x14:dxf>
          </x14:cfRule>
          <x14:cfRule type="cellIs" priority="8" operator="greaterThan" id="{01FFD9D5-F3B7-43A6-92EE-432B575BE833}">
            <xm:f>Horaires!$K$5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G34:BJ34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>
    <pageSetUpPr fitToPage="1"/>
  </sheetPr>
  <dimension ref="B2:S71"/>
  <sheetViews>
    <sheetView showGridLines="0" zoomScaleNormal="100" zoomScalePageLayoutView="40" workbookViewId="0">
      <selection activeCell="T21" sqref="T21"/>
    </sheetView>
  </sheetViews>
  <sheetFormatPr baseColWidth="10" defaultRowHeight="16.5" x14ac:dyDescent="0.3"/>
  <cols>
    <col min="1" max="1" width="1.28515625" style="1" customWidth="1"/>
    <col min="2" max="2" width="10.7109375" style="1" hidden="1" customWidth="1"/>
    <col min="3" max="3" width="8.140625" style="1" bestFit="1" customWidth="1"/>
    <col min="4" max="4" width="9" style="1" customWidth="1"/>
    <col min="5" max="5" width="8.28515625" style="1" bestFit="1" customWidth="1"/>
    <col min="6" max="11" width="7" style="1" bestFit="1" customWidth="1"/>
    <col min="12" max="13" width="7" style="1" customWidth="1"/>
    <col min="14" max="14" width="25.140625" style="1" bestFit="1" customWidth="1"/>
    <col min="15" max="15" width="8" style="1" bestFit="1" customWidth="1"/>
    <col min="16" max="16" width="13.7109375" style="1" customWidth="1"/>
    <col min="17" max="17" width="8.140625" style="19" customWidth="1"/>
    <col min="18" max="16384" width="11.42578125" style="1"/>
  </cols>
  <sheetData>
    <row r="2" spans="2:17" x14ac:dyDescent="0.3">
      <c r="C2" s="68" t="s">
        <v>182</v>
      </c>
      <c r="D2" s="2" t="s">
        <v>190</v>
      </c>
    </row>
    <row r="3" spans="2:17" x14ac:dyDescent="0.3">
      <c r="B3" s="4" t="s">
        <v>64</v>
      </c>
      <c r="C3" s="68" t="s">
        <v>183</v>
      </c>
      <c r="D3" s="69">
        <f>Planning!C18</f>
        <v>43417</v>
      </c>
    </row>
    <row r="4" spans="2:17" x14ac:dyDescent="0.3">
      <c r="B4" s="5">
        <f ca="1">TODAY()</f>
        <v>43441</v>
      </c>
      <c r="C4" s="68" t="s">
        <v>63</v>
      </c>
      <c r="D4" s="69">
        <f>B70</f>
        <v>43444</v>
      </c>
    </row>
    <row r="5" spans="2:17" ht="35.25" customHeight="1" x14ac:dyDescent="0.3">
      <c r="B5" s="6"/>
      <c r="C5" s="131" t="s">
        <v>163</v>
      </c>
      <c r="D5" s="131" t="s">
        <v>164</v>
      </c>
      <c r="E5" s="131"/>
      <c r="F5" s="131" t="s">
        <v>165</v>
      </c>
      <c r="G5" s="131"/>
      <c r="H5" s="131" t="s">
        <v>166</v>
      </c>
      <c r="I5" s="131"/>
      <c r="J5" s="131" t="s">
        <v>167</v>
      </c>
      <c r="K5" s="131"/>
      <c r="L5" s="131" t="s">
        <v>185</v>
      </c>
      <c r="M5" s="131"/>
      <c r="N5" s="136" t="s">
        <v>168</v>
      </c>
      <c r="O5" s="72"/>
      <c r="P5" s="134" t="s">
        <v>169</v>
      </c>
      <c r="Q5" s="135" t="s">
        <v>170</v>
      </c>
    </row>
    <row r="6" spans="2:17" ht="25.5" x14ac:dyDescent="0.3">
      <c r="B6" s="6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7"/>
      <c r="O6" s="71" t="s">
        <v>171</v>
      </c>
      <c r="P6" s="134"/>
      <c r="Q6" s="135"/>
    </row>
    <row r="7" spans="2:17" x14ac:dyDescent="0.3">
      <c r="B7" s="6"/>
      <c r="C7" s="64" t="s">
        <v>172</v>
      </c>
      <c r="D7" s="65">
        <v>40719</v>
      </c>
      <c r="E7" s="64"/>
      <c r="F7" s="133" t="s">
        <v>173</v>
      </c>
      <c r="G7" s="133"/>
      <c r="H7" s="133" t="s">
        <v>174</v>
      </c>
      <c r="I7" s="133"/>
      <c r="J7" s="133" t="s">
        <v>175</v>
      </c>
      <c r="K7" s="133"/>
      <c r="L7" s="73" t="s">
        <v>52</v>
      </c>
      <c r="M7" s="73" t="s">
        <v>52</v>
      </c>
      <c r="N7" s="64" t="s">
        <v>176</v>
      </c>
      <c r="O7" s="66" t="s">
        <v>177</v>
      </c>
      <c r="P7" s="67"/>
      <c r="Q7" s="76">
        <v>10</v>
      </c>
    </row>
    <row r="8" spans="2:17" x14ac:dyDescent="0.3">
      <c r="B8" s="6"/>
      <c r="C8" s="61"/>
      <c r="D8" s="49"/>
    </row>
    <row r="9" spans="2:17" ht="27" x14ac:dyDescent="0.3">
      <c r="B9" s="127">
        <f>D3</f>
        <v>43417</v>
      </c>
      <c r="C9" s="132" t="str">
        <f>CHOOSE(WEEKDAY(B9),"Dim","Lun","Mar","Mer","Jeu","Ven","Sam")</f>
        <v>Mar</v>
      </c>
      <c r="D9" s="101">
        <f>DAY(B9)</f>
        <v>13</v>
      </c>
      <c r="E9" s="62" t="s">
        <v>178</v>
      </c>
      <c r="F9" s="50"/>
      <c r="G9" s="50"/>
      <c r="H9" s="50"/>
      <c r="I9" s="50"/>
      <c r="J9" s="50"/>
      <c r="K9" s="50"/>
      <c r="L9" s="50"/>
      <c r="M9" s="50"/>
      <c r="N9" s="18"/>
      <c r="O9" s="18"/>
      <c r="P9" s="18"/>
      <c r="Q9" s="50">
        <v>0</v>
      </c>
    </row>
    <row r="10" spans="2:17" ht="27" x14ac:dyDescent="0.3">
      <c r="B10" s="127"/>
      <c r="C10" s="132"/>
      <c r="D10" s="101"/>
      <c r="E10" s="63" t="s">
        <v>179</v>
      </c>
      <c r="F10" s="140"/>
      <c r="G10" s="139"/>
      <c r="H10" s="138"/>
      <c r="I10" s="139"/>
      <c r="J10" s="138"/>
      <c r="K10" s="139"/>
      <c r="L10" s="74"/>
      <c r="M10" s="74"/>
      <c r="N10" s="18"/>
      <c r="O10" s="18"/>
      <c r="P10" s="18"/>
      <c r="Q10" s="50"/>
    </row>
    <row r="11" spans="2:17" ht="27" x14ac:dyDescent="0.3">
      <c r="B11" s="127">
        <f>B9+1</f>
        <v>43418</v>
      </c>
      <c r="C11" s="132" t="str">
        <f>CHOOSE(WEEKDAY(B11),"Dim","Lun","Mar","Mer","Jeu","Ven","Sam")</f>
        <v>Mer</v>
      </c>
      <c r="D11" s="101">
        <f>DAY(B11)</f>
        <v>14</v>
      </c>
      <c r="E11" s="62" t="s">
        <v>178</v>
      </c>
      <c r="F11" s="50"/>
      <c r="G11" s="50"/>
      <c r="H11" s="50"/>
      <c r="I11" s="50"/>
      <c r="J11" s="50"/>
      <c r="K11" s="50"/>
      <c r="L11" s="50"/>
      <c r="M11" s="50"/>
      <c r="N11" s="18"/>
      <c r="O11" s="18"/>
      <c r="P11" s="18"/>
      <c r="Q11" s="50">
        <v>0</v>
      </c>
    </row>
    <row r="12" spans="2:17" ht="27" x14ac:dyDescent="0.3">
      <c r="B12" s="127"/>
      <c r="C12" s="132"/>
      <c r="D12" s="101"/>
      <c r="E12" s="63" t="s">
        <v>179</v>
      </c>
      <c r="F12" s="138"/>
      <c r="G12" s="139"/>
      <c r="H12" s="138"/>
      <c r="I12" s="139"/>
      <c r="J12" s="138"/>
      <c r="K12" s="139"/>
      <c r="L12" s="74"/>
      <c r="M12" s="74"/>
      <c r="N12" s="18"/>
      <c r="O12" s="18"/>
      <c r="P12" s="18"/>
      <c r="Q12" s="50"/>
    </row>
    <row r="13" spans="2:17" ht="27" x14ac:dyDescent="0.3">
      <c r="B13" s="127">
        <f>B11+1</f>
        <v>43419</v>
      </c>
      <c r="C13" s="132" t="str">
        <f>CHOOSE(WEEKDAY(B13),"Dim","Lun","Mar","Mer","Jeu","Ven","Sam")</f>
        <v>Jeu</v>
      </c>
      <c r="D13" s="101">
        <f>DAY(B13)</f>
        <v>15</v>
      </c>
      <c r="E13" s="62" t="s">
        <v>178</v>
      </c>
      <c r="F13" s="50"/>
      <c r="G13" s="50"/>
      <c r="H13" s="50"/>
      <c r="I13" s="50"/>
      <c r="J13" s="50"/>
      <c r="K13" s="50"/>
      <c r="L13" s="50"/>
      <c r="M13" s="50"/>
      <c r="N13" s="18"/>
      <c r="O13" s="18"/>
      <c r="P13" s="18"/>
      <c r="Q13" s="50">
        <v>0</v>
      </c>
    </row>
    <row r="14" spans="2:17" ht="27" x14ac:dyDescent="0.3">
      <c r="B14" s="127"/>
      <c r="C14" s="132"/>
      <c r="D14" s="101"/>
      <c r="E14" s="63" t="s">
        <v>179</v>
      </c>
      <c r="F14" s="138"/>
      <c r="G14" s="139"/>
      <c r="H14" s="138"/>
      <c r="I14" s="139"/>
      <c r="J14" s="138"/>
      <c r="K14" s="139"/>
      <c r="L14" s="74"/>
      <c r="M14" s="74"/>
      <c r="N14" s="18"/>
      <c r="O14" s="18"/>
      <c r="P14" s="18"/>
      <c r="Q14" s="50"/>
    </row>
    <row r="15" spans="2:17" ht="27" x14ac:dyDescent="0.3">
      <c r="B15" s="127">
        <f>B13+1</f>
        <v>43420</v>
      </c>
      <c r="C15" s="132" t="str">
        <f>CHOOSE(WEEKDAY(B15),"Dim","Lun","Mar","Mer","Jeu","Ven","Sam")</f>
        <v>Ven</v>
      </c>
      <c r="D15" s="101">
        <f>DAY(B15)</f>
        <v>16</v>
      </c>
      <c r="E15" s="62" t="s">
        <v>178</v>
      </c>
      <c r="F15" s="50"/>
      <c r="G15" s="50"/>
      <c r="H15" s="50"/>
      <c r="I15" s="50"/>
      <c r="J15" s="50"/>
      <c r="K15" s="50"/>
      <c r="L15" s="50"/>
      <c r="M15" s="50"/>
      <c r="N15" s="18"/>
      <c r="O15" s="18"/>
      <c r="P15" s="18"/>
      <c r="Q15" s="50">
        <v>0</v>
      </c>
    </row>
    <row r="16" spans="2:17" ht="27" x14ac:dyDescent="0.3">
      <c r="B16" s="127"/>
      <c r="C16" s="132"/>
      <c r="D16" s="132"/>
      <c r="E16" s="63" t="s">
        <v>179</v>
      </c>
      <c r="F16" s="138"/>
      <c r="G16" s="139"/>
      <c r="H16" s="138"/>
      <c r="I16" s="139"/>
      <c r="J16" s="138"/>
      <c r="K16" s="139"/>
      <c r="L16" s="74"/>
      <c r="M16" s="74"/>
      <c r="N16" s="18"/>
      <c r="O16" s="18"/>
      <c r="P16" s="18"/>
      <c r="Q16" s="50"/>
    </row>
    <row r="17" spans="2:17" ht="27" x14ac:dyDescent="0.3">
      <c r="B17" s="127">
        <f>B15+1</f>
        <v>43421</v>
      </c>
      <c r="C17" s="132" t="str">
        <f>CHOOSE(WEEKDAY(B17),"Dim","Lun","Mar","Mer","Jeu","Ven","Sam")</f>
        <v>Sam</v>
      </c>
      <c r="D17" s="132">
        <f>DAY(B17)</f>
        <v>17</v>
      </c>
      <c r="E17" s="62" t="s">
        <v>178</v>
      </c>
      <c r="F17" s="50"/>
      <c r="G17" s="50"/>
      <c r="H17" s="50"/>
      <c r="I17" s="50"/>
      <c r="J17" s="50"/>
      <c r="K17" s="50"/>
      <c r="L17" s="50"/>
      <c r="M17" s="50"/>
      <c r="N17" s="18"/>
      <c r="O17" s="18"/>
      <c r="P17" s="18"/>
      <c r="Q17" s="50">
        <v>0</v>
      </c>
    </row>
    <row r="18" spans="2:17" ht="27" x14ac:dyDescent="0.3">
      <c r="B18" s="127"/>
      <c r="C18" s="132"/>
      <c r="D18" s="132"/>
      <c r="E18" s="63" t="s">
        <v>179</v>
      </c>
      <c r="F18" s="138"/>
      <c r="G18" s="139"/>
      <c r="H18" s="138"/>
      <c r="I18" s="139"/>
      <c r="J18" s="138"/>
      <c r="K18" s="139"/>
      <c r="L18" s="74"/>
      <c r="M18" s="74"/>
      <c r="N18" s="18"/>
      <c r="O18" s="18"/>
      <c r="P18" s="18"/>
      <c r="Q18" s="50"/>
    </row>
    <row r="19" spans="2:17" ht="27" x14ac:dyDescent="0.3">
      <c r="B19" s="127">
        <f>B17+1</f>
        <v>43422</v>
      </c>
      <c r="C19" s="132" t="str">
        <f>CHOOSE(WEEKDAY(B19),"Dim","Lun","Mar","Mer","Jeu","Ven","Sam")</f>
        <v>Dim</v>
      </c>
      <c r="D19" s="132">
        <f>DAY(B19)</f>
        <v>18</v>
      </c>
      <c r="E19" s="62" t="s">
        <v>178</v>
      </c>
      <c r="F19" s="50"/>
      <c r="G19" s="50"/>
      <c r="H19" s="50"/>
      <c r="I19" s="50"/>
      <c r="J19" s="50"/>
      <c r="K19" s="50"/>
      <c r="L19" s="50"/>
      <c r="M19" s="50"/>
      <c r="N19" s="18"/>
      <c r="O19" s="18"/>
      <c r="P19" s="18"/>
      <c r="Q19" s="50">
        <v>0</v>
      </c>
    </row>
    <row r="20" spans="2:17" ht="27" x14ac:dyDescent="0.3">
      <c r="B20" s="127"/>
      <c r="C20" s="132"/>
      <c r="D20" s="132"/>
      <c r="E20" s="63" t="s">
        <v>179</v>
      </c>
      <c r="F20" s="138"/>
      <c r="G20" s="139"/>
      <c r="H20" s="138"/>
      <c r="I20" s="139"/>
      <c r="J20" s="138"/>
      <c r="K20" s="139"/>
      <c r="L20" s="74"/>
      <c r="M20" s="74"/>
      <c r="N20" s="18"/>
      <c r="O20" s="18"/>
      <c r="P20" s="18"/>
      <c r="Q20" s="50"/>
    </row>
    <row r="21" spans="2:17" ht="27" x14ac:dyDescent="0.3">
      <c r="B21" s="127">
        <f>B19+1</f>
        <v>43423</v>
      </c>
      <c r="C21" s="132" t="str">
        <f>CHOOSE(WEEKDAY(B21),"Dim","Lun","Mar","Mer","Jeu","Ven","Sam")</f>
        <v>Lun</v>
      </c>
      <c r="D21" s="132">
        <f>DAY(B21)</f>
        <v>19</v>
      </c>
      <c r="E21" s="62" t="s">
        <v>178</v>
      </c>
      <c r="F21" s="50"/>
      <c r="G21" s="50"/>
      <c r="H21" s="50"/>
      <c r="I21" s="50"/>
      <c r="J21" s="50"/>
      <c r="K21" s="50"/>
      <c r="L21" s="50"/>
      <c r="M21" s="50"/>
      <c r="N21" s="18"/>
      <c r="O21" s="18"/>
      <c r="P21" s="18"/>
      <c r="Q21" s="50">
        <v>0</v>
      </c>
    </row>
    <row r="22" spans="2:17" ht="27" x14ac:dyDescent="0.3">
      <c r="B22" s="127"/>
      <c r="C22" s="132"/>
      <c r="D22" s="132"/>
      <c r="E22" s="63" t="s">
        <v>179</v>
      </c>
      <c r="F22" s="138"/>
      <c r="G22" s="139"/>
      <c r="H22" s="138"/>
      <c r="I22" s="139"/>
      <c r="J22" s="138"/>
      <c r="K22" s="139"/>
      <c r="L22" s="74"/>
      <c r="M22" s="74"/>
      <c r="N22" s="18"/>
      <c r="O22" s="18"/>
      <c r="P22" s="18"/>
      <c r="Q22" s="50"/>
    </row>
    <row r="23" spans="2:17" ht="27" x14ac:dyDescent="0.3">
      <c r="B23" s="127">
        <f>B21+1</f>
        <v>43424</v>
      </c>
      <c r="C23" s="132" t="str">
        <f>CHOOSE(WEEKDAY(B23),"Dim","Lun","Mar","Mer","Jeu","Ven","Sam")</f>
        <v>Mar</v>
      </c>
      <c r="D23" s="132">
        <f>DAY(B23)</f>
        <v>20</v>
      </c>
      <c r="E23" s="62" t="s">
        <v>178</v>
      </c>
      <c r="F23" s="50"/>
      <c r="G23" s="50"/>
      <c r="H23" s="50"/>
      <c r="I23" s="50"/>
      <c r="J23" s="50"/>
      <c r="K23" s="50"/>
      <c r="L23" s="50"/>
      <c r="M23" s="50"/>
      <c r="N23" s="18"/>
      <c r="O23" s="18"/>
      <c r="P23" s="18"/>
      <c r="Q23" s="50">
        <v>0</v>
      </c>
    </row>
    <row r="24" spans="2:17" ht="27" x14ac:dyDescent="0.3">
      <c r="B24" s="127"/>
      <c r="C24" s="132"/>
      <c r="D24" s="132"/>
      <c r="E24" s="63" t="s">
        <v>179</v>
      </c>
      <c r="F24" s="138"/>
      <c r="G24" s="139"/>
      <c r="H24" s="138"/>
      <c r="I24" s="139"/>
      <c r="J24" s="138"/>
      <c r="K24" s="139"/>
      <c r="L24" s="74"/>
      <c r="M24" s="74"/>
      <c r="N24" s="18"/>
      <c r="O24" s="18"/>
      <c r="P24" s="18"/>
      <c r="Q24" s="50"/>
    </row>
    <row r="25" spans="2:17" ht="27" x14ac:dyDescent="0.3">
      <c r="B25" s="127">
        <f>B23+1</f>
        <v>43425</v>
      </c>
      <c r="C25" s="132" t="str">
        <f>CHOOSE(WEEKDAY(B25),"Dim","Lun","Mar","Mer","Jeu","Ven","Sam")</f>
        <v>Mer</v>
      </c>
      <c r="D25" s="132">
        <f>DAY(B25)</f>
        <v>21</v>
      </c>
      <c r="E25" s="62" t="s">
        <v>178</v>
      </c>
      <c r="F25" s="50"/>
      <c r="G25" s="50"/>
      <c r="H25" s="50"/>
      <c r="I25" s="50"/>
      <c r="J25" s="50"/>
      <c r="K25" s="50"/>
      <c r="L25" s="50"/>
      <c r="M25" s="50"/>
      <c r="N25" s="18"/>
      <c r="O25" s="18"/>
      <c r="P25" s="18"/>
      <c r="Q25" s="50">
        <v>0</v>
      </c>
    </row>
    <row r="26" spans="2:17" ht="27" x14ac:dyDescent="0.3">
      <c r="B26" s="127"/>
      <c r="C26" s="132"/>
      <c r="D26" s="132"/>
      <c r="E26" s="63" t="s">
        <v>179</v>
      </c>
      <c r="F26" s="138"/>
      <c r="G26" s="139"/>
      <c r="H26" s="138"/>
      <c r="I26" s="139"/>
      <c r="J26" s="138"/>
      <c r="K26" s="139"/>
      <c r="L26" s="74"/>
      <c r="M26" s="74"/>
      <c r="N26" s="18"/>
      <c r="O26" s="18"/>
      <c r="P26" s="18"/>
      <c r="Q26" s="50"/>
    </row>
    <row r="27" spans="2:17" ht="27" x14ac:dyDescent="0.3">
      <c r="B27" s="127">
        <f>B25+1</f>
        <v>43426</v>
      </c>
      <c r="C27" s="132" t="str">
        <f>CHOOSE(WEEKDAY(B27),"Dim","Lun","Mar","Mer","Jeu","Ven","Sam")</f>
        <v>Jeu</v>
      </c>
      <c r="D27" s="132">
        <f>DAY(B27)</f>
        <v>22</v>
      </c>
      <c r="E27" s="62" t="s">
        <v>178</v>
      </c>
      <c r="F27" s="50"/>
      <c r="G27" s="50"/>
      <c r="H27" s="50"/>
      <c r="I27" s="50"/>
      <c r="J27" s="50"/>
      <c r="K27" s="50"/>
      <c r="L27" s="50"/>
      <c r="M27" s="50"/>
      <c r="N27" s="18"/>
      <c r="O27" s="18"/>
      <c r="P27" s="18"/>
      <c r="Q27" s="50">
        <v>0</v>
      </c>
    </row>
    <row r="28" spans="2:17" ht="27" x14ac:dyDescent="0.3">
      <c r="B28" s="127"/>
      <c r="C28" s="132"/>
      <c r="D28" s="132"/>
      <c r="E28" s="63" t="s">
        <v>179</v>
      </c>
      <c r="F28" s="138"/>
      <c r="G28" s="139"/>
      <c r="H28" s="138"/>
      <c r="I28" s="139"/>
      <c r="J28" s="138"/>
      <c r="K28" s="139"/>
      <c r="L28" s="74"/>
      <c r="M28" s="74"/>
      <c r="N28" s="18"/>
      <c r="O28" s="18"/>
      <c r="P28" s="18"/>
      <c r="Q28" s="50"/>
    </row>
    <row r="29" spans="2:17" ht="27" x14ac:dyDescent="0.3">
      <c r="B29" s="127">
        <f>B27+1</f>
        <v>43427</v>
      </c>
      <c r="C29" s="132" t="str">
        <f>CHOOSE(WEEKDAY(B29),"Dim","Lun","Mar","Mer","Jeu","Ven","Sam")</f>
        <v>Ven</v>
      </c>
      <c r="D29" s="132">
        <f>DAY(B29)</f>
        <v>23</v>
      </c>
      <c r="E29" s="62" t="s">
        <v>178</v>
      </c>
      <c r="F29" s="50"/>
      <c r="G29" s="50"/>
      <c r="H29" s="50"/>
      <c r="I29" s="50"/>
      <c r="J29" s="50"/>
      <c r="K29" s="50"/>
      <c r="L29" s="50"/>
      <c r="M29" s="50"/>
      <c r="N29" s="18"/>
      <c r="O29" s="18"/>
      <c r="P29" s="18"/>
      <c r="Q29" s="50">
        <v>0</v>
      </c>
    </row>
    <row r="30" spans="2:17" ht="27" x14ac:dyDescent="0.3">
      <c r="B30" s="127"/>
      <c r="C30" s="132"/>
      <c r="D30" s="132"/>
      <c r="E30" s="63" t="s">
        <v>179</v>
      </c>
      <c r="F30" s="138"/>
      <c r="G30" s="139"/>
      <c r="H30" s="138"/>
      <c r="I30" s="139"/>
      <c r="J30" s="138"/>
      <c r="K30" s="139"/>
      <c r="L30" s="74"/>
      <c r="M30" s="74"/>
      <c r="N30" s="18"/>
      <c r="O30" s="18"/>
      <c r="P30" s="18"/>
      <c r="Q30" s="50"/>
    </row>
    <row r="31" spans="2:17" ht="27" x14ac:dyDescent="0.3">
      <c r="B31" s="127">
        <f>B29+1</f>
        <v>43428</v>
      </c>
      <c r="C31" s="132" t="str">
        <f>CHOOSE(WEEKDAY(B31),"Dim","Lun","Mar","Mer","Jeu","Ven","Sam")</f>
        <v>Sam</v>
      </c>
      <c r="D31" s="132">
        <f>DAY(B31)</f>
        <v>24</v>
      </c>
      <c r="E31" s="62" t="s">
        <v>178</v>
      </c>
      <c r="F31" s="50"/>
      <c r="G31" s="50"/>
      <c r="H31" s="50"/>
      <c r="I31" s="50"/>
      <c r="J31" s="50"/>
      <c r="K31" s="50"/>
      <c r="L31" s="50"/>
      <c r="M31" s="50"/>
      <c r="N31" s="18"/>
      <c r="O31" s="18"/>
      <c r="P31" s="18"/>
      <c r="Q31" s="50">
        <v>0</v>
      </c>
    </row>
    <row r="32" spans="2:17" ht="27" x14ac:dyDescent="0.3">
      <c r="B32" s="127"/>
      <c r="C32" s="132"/>
      <c r="D32" s="132"/>
      <c r="E32" s="63" t="s">
        <v>179</v>
      </c>
      <c r="F32" s="138"/>
      <c r="G32" s="139"/>
      <c r="H32" s="138"/>
      <c r="I32" s="139"/>
      <c r="J32" s="138"/>
      <c r="K32" s="139"/>
      <c r="L32" s="74"/>
      <c r="M32" s="74"/>
      <c r="N32" s="18"/>
      <c r="O32" s="18"/>
      <c r="P32" s="18"/>
      <c r="Q32" s="50"/>
    </row>
    <row r="33" spans="2:19" ht="27" x14ac:dyDescent="0.3">
      <c r="B33" s="127">
        <f>B31+1</f>
        <v>43429</v>
      </c>
      <c r="C33" s="132" t="str">
        <f>CHOOSE(WEEKDAY(B33),"Dim","Lun","Mar","Mer","Jeu","Ven","Sam")</f>
        <v>Dim</v>
      </c>
      <c r="D33" s="132">
        <f>DAY(B33)</f>
        <v>25</v>
      </c>
      <c r="E33" s="62" t="s">
        <v>178</v>
      </c>
      <c r="F33" s="50"/>
      <c r="G33" s="50"/>
      <c r="H33" s="50"/>
      <c r="I33" s="50"/>
      <c r="J33" s="50"/>
      <c r="K33" s="50"/>
      <c r="L33" s="50"/>
      <c r="M33" s="50"/>
      <c r="N33" s="18"/>
      <c r="O33" s="18"/>
      <c r="P33" s="18"/>
      <c r="Q33" s="50">
        <v>0</v>
      </c>
    </row>
    <row r="34" spans="2:19" ht="27" x14ac:dyDescent="0.3">
      <c r="B34" s="127"/>
      <c r="C34" s="132"/>
      <c r="D34" s="132"/>
      <c r="E34" s="63" t="s">
        <v>179</v>
      </c>
      <c r="F34" s="138"/>
      <c r="G34" s="139"/>
      <c r="H34" s="138"/>
      <c r="I34" s="139"/>
      <c r="J34" s="138"/>
      <c r="K34" s="139"/>
      <c r="L34" s="74"/>
      <c r="M34" s="74"/>
      <c r="N34" s="18"/>
      <c r="O34" s="18"/>
      <c r="P34" s="18"/>
      <c r="Q34" s="50"/>
    </row>
    <row r="35" spans="2:19" ht="27" x14ac:dyDescent="0.3">
      <c r="B35" s="127">
        <f>B33+1</f>
        <v>43430</v>
      </c>
      <c r="C35" s="132" t="str">
        <f>CHOOSE(WEEKDAY(B35),"Dim","Lun","Mar","Mer","Jeu","Ven","Sam")</f>
        <v>Lun</v>
      </c>
      <c r="D35" s="132">
        <f>DAY(B35)</f>
        <v>26</v>
      </c>
      <c r="E35" s="62" t="s">
        <v>178</v>
      </c>
      <c r="F35" s="50"/>
      <c r="G35" s="50"/>
      <c r="H35" s="50"/>
      <c r="I35" s="50"/>
      <c r="J35" s="50"/>
      <c r="K35" s="50"/>
      <c r="L35" s="50"/>
      <c r="M35" s="50"/>
      <c r="N35" s="18"/>
      <c r="O35" s="18"/>
      <c r="P35" s="18"/>
      <c r="Q35" s="50">
        <v>0</v>
      </c>
    </row>
    <row r="36" spans="2:19" ht="27" x14ac:dyDescent="0.3">
      <c r="B36" s="127"/>
      <c r="C36" s="132"/>
      <c r="D36" s="132"/>
      <c r="E36" s="63" t="s">
        <v>179</v>
      </c>
      <c r="F36" s="138"/>
      <c r="G36" s="139"/>
      <c r="H36" s="138"/>
      <c r="I36" s="139"/>
      <c r="J36" s="138"/>
      <c r="K36" s="139"/>
      <c r="L36" s="74"/>
      <c r="M36" s="74"/>
      <c r="N36" s="18"/>
      <c r="O36" s="18"/>
      <c r="P36" s="18"/>
      <c r="Q36" s="50"/>
    </row>
    <row r="37" spans="2:19" x14ac:dyDescent="0.3">
      <c r="C37" s="68" t="s">
        <v>182</v>
      </c>
      <c r="D37" s="2" t="s">
        <v>190</v>
      </c>
      <c r="F37" s="75"/>
      <c r="G37" s="75"/>
      <c r="L37" s="75"/>
      <c r="M37" s="75"/>
    </row>
    <row r="38" spans="2:19" x14ac:dyDescent="0.3">
      <c r="B38" s="4" t="s">
        <v>64</v>
      </c>
      <c r="C38" s="68" t="s">
        <v>183</v>
      </c>
      <c r="D38" s="69">
        <f>D3</f>
        <v>43417</v>
      </c>
    </row>
    <row r="39" spans="2:19" x14ac:dyDescent="0.3">
      <c r="B39" s="5">
        <f ca="1">TODAY()</f>
        <v>43441</v>
      </c>
      <c r="C39" s="68" t="s">
        <v>63</v>
      </c>
      <c r="D39" s="69">
        <f>D4</f>
        <v>43444</v>
      </c>
      <c r="R39" s="75"/>
      <c r="S39" s="75"/>
    </row>
    <row r="40" spans="2:19" ht="35.25" customHeight="1" x14ac:dyDescent="0.3">
      <c r="B40" s="6"/>
      <c r="C40" s="131" t="s">
        <v>163</v>
      </c>
      <c r="D40" s="131" t="s">
        <v>164</v>
      </c>
      <c r="E40" s="131"/>
      <c r="F40" s="131" t="s">
        <v>165</v>
      </c>
      <c r="G40" s="131"/>
      <c r="H40" s="131" t="s">
        <v>166</v>
      </c>
      <c r="I40" s="131"/>
      <c r="J40" s="131" t="s">
        <v>167</v>
      </c>
      <c r="K40" s="131"/>
      <c r="L40" s="131" t="s">
        <v>185</v>
      </c>
      <c r="M40" s="131"/>
      <c r="N40" s="136" t="s">
        <v>168</v>
      </c>
      <c r="O40" s="72"/>
      <c r="P40" s="134" t="s">
        <v>169</v>
      </c>
      <c r="Q40" s="135" t="s">
        <v>170</v>
      </c>
    </row>
    <row r="41" spans="2:19" ht="25.5" x14ac:dyDescent="0.3">
      <c r="B41" s="6"/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7"/>
      <c r="O41" s="71" t="s">
        <v>171</v>
      </c>
      <c r="P41" s="134"/>
      <c r="Q41" s="135"/>
    </row>
    <row r="42" spans="2:19" x14ac:dyDescent="0.3">
      <c r="B42" s="6"/>
      <c r="C42" s="64" t="s">
        <v>172</v>
      </c>
      <c r="D42" s="65">
        <v>40719</v>
      </c>
      <c r="E42" s="64"/>
      <c r="F42" s="133" t="s">
        <v>173</v>
      </c>
      <c r="G42" s="133"/>
      <c r="H42" s="133" t="s">
        <v>174</v>
      </c>
      <c r="I42" s="133"/>
      <c r="J42" s="133" t="s">
        <v>175</v>
      </c>
      <c r="K42" s="133"/>
      <c r="L42" s="73" t="s">
        <v>52</v>
      </c>
      <c r="M42" s="73" t="s">
        <v>52</v>
      </c>
      <c r="N42" s="64" t="s">
        <v>176</v>
      </c>
      <c r="O42" s="66" t="s">
        <v>177</v>
      </c>
      <c r="P42" s="67"/>
      <c r="Q42" s="76">
        <v>10</v>
      </c>
    </row>
    <row r="43" spans="2:19" x14ac:dyDescent="0.3">
      <c r="B43" s="48"/>
      <c r="C43" s="70"/>
      <c r="D43" s="70"/>
      <c r="E43" s="63"/>
      <c r="F43" s="51"/>
      <c r="G43" s="52"/>
      <c r="H43" s="51"/>
      <c r="I43" s="52"/>
      <c r="J43" s="51"/>
      <c r="K43" s="52"/>
      <c r="L43" s="74"/>
      <c r="M43" s="74"/>
      <c r="N43" s="18"/>
      <c r="O43" s="18"/>
      <c r="P43" s="18"/>
      <c r="Q43" s="50"/>
    </row>
    <row r="44" spans="2:19" ht="27" x14ac:dyDescent="0.3">
      <c r="B44" s="127">
        <f>B35+1</f>
        <v>43431</v>
      </c>
      <c r="C44" s="132" t="str">
        <f>CHOOSE(WEEKDAY(B44),"Dim","Lun","Mar","Mer","Jeu","Ven","Sam")</f>
        <v>Mar</v>
      </c>
      <c r="D44" s="132">
        <f>DAY(B44)</f>
        <v>27</v>
      </c>
      <c r="E44" s="62" t="s">
        <v>178</v>
      </c>
      <c r="F44" s="50"/>
      <c r="G44" s="50"/>
      <c r="H44" s="50"/>
      <c r="I44" s="50"/>
      <c r="J44" s="50"/>
      <c r="K44" s="50"/>
      <c r="L44" s="50"/>
      <c r="M44" s="50"/>
      <c r="N44" s="18"/>
      <c r="O44" s="18"/>
      <c r="P44" s="18"/>
      <c r="Q44" s="50">
        <v>0</v>
      </c>
    </row>
    <row r="45" spans="2:19" ht="27" x14ac:dyDescent="0.3">
      <c r="B45" s="127"/>
      <c r="C45" s="132"/>
      <c r="D45" s="132"/>
      <c r="E45" s="63" t="s">
        <v>179</v>
      </c>
      <c r="F45" s="138"/>
      <c r="G45" s="139"/>
      <c r="H45" s="138"/>
      <c r="I45" s="139"/>
      <c r="J45" s="138"/>
      <c r="K45" s="139"/>
      <c r="L45" s="74"/>
      <c r="M45" s="74"/>
      <c r="N45" s="18"/>
      <c r="O45" s="18"/>
      <c r="P45" s="18"/>
      <c r="Q45" s="50"/>
    </row>
    <row r="46" spans="2:19" ht="27" x14ac:dyDescent="0.3">
      <c r="B46" s="127">
        <f>B44+1</f>
        <v>43432</v>
      </c>
      <c r="C46" s="132" t="str">
        <f>CHOOSE(WEEKDAY(B46),"Dim","Lun","Mar","Mer","Jeu","Ven","Sam")</f>
        <v>Mer</v>
      </c>
      <c r="D46" s="132">
        <f>DAY(B46)</f>
        <v>28</v>
      </c>
      <c r="E46" s="62" t="s">
        <v>178</v>
      </c>
      <c r="F46" s="50"/>
      <c r="G46" s="50"/>
      <c r="H46" s="50"/>
      <c r="I46" s="50"/>
      <c r="J46" s="50"/>
      <c r="K46" s="50"/>
      <c r="L46" s="50"/>
      <c r="M46" s="50"/>
      <c r="N46" s="18"/>
      <c r="O46" s="18"/>
      <c r="P46" s="18"/>
      <c r="Q46" s="50">
        <v>0</v>
      </c>
    </row>
    <row r="47" spans="2:19" ht="27" x14ac:dyDescent="0.3">
      <c r="B47" s="127"/>
      <c r="C47" s="132"/>
      <c r="D47" s="132"/>
      <c r="E47" s="63" t="s">
        <v>179</v>
      </c>
      <c r="F47" s="138"/>
      <c r="G47" s="139"/>
      <c r="H47" s="138"/>
      <c r="I47" s="139"/>
      <c r="J47" s="138"/>
      <c r="K47" s="139"/>
      <c r="L47" s="74"/>
      <c r="M47" s="74"/>
      <c r="N47" s="18"/>
      <c r="O47" s="18"/>
      <c r="P47" s="18"/>
      <c r="Q47" s="50"/>
    </row>
    <row r="48" spans="2:19" ht="27" x14ac:dyDescent="0.3">
      <c r="B48" s="127">
        <f>B46+1</f>
        <v>43433</v>
      </c>
      <c r="C48" s="132" t="str">
        <f>CHOOSE(WEEKDAY(B48),"Dim","Lun","Mar","Mer","Jeu","Ven","Sam")</f>
        <v>Jeu</v>
      </c>
      <c r="D48" s="132">
        <f>DAY(B48)</f>
        <v>29</v>
      </c>
      <c r="E48" s="62" t="s">
        <v>178</v>
      </c>
      <c r="F48" s="50"/>
      <c r="G48" s="50"/>
      <c r="H48" s="50"/>
      <c r="I48" s="50"/>
      <c r="J48" s="50"/>
      <c r="K48" s="50"/>
      <c r="L48" s="50"/>
      <c r="M48" s="50"/>
      <c r="N48" s="18"/>
      <c r="O48" s="18"/>
      <c r="P48" s="18"/>
      <c r="Q48" s="50">
        <v>0</v>
      </c>
    </row>
    <row r="49" spans="2:17" ht="27" x14ac:dyDescent="0.3">
      <c r="B49" s="127"/>
      <c r="C49" s="132"/>
      <c r="D49" s="132"/>
      <c r="E49" s="63" t="s">
        <v>179</v>
      </c>
      <c r="F49" s="138"/>
      <c r="G49" s="139"/>
      <c r="H49" s="138"/>
      <c r="I49" s="139"/>
      <c r="J49" s="138"/>
      <c r="K49" s="139"/>
      <c r="L49" s="74"/>
      <c r="M49" s="74"/>
      <c r="N49" s="18"/>
      <c r="O49" s="18"/>
      <c r="P49" s="18"/>
      <c r="Q49" s="50"/>
    </row>
    <row r="50" spans="2:17" ht="27" x14ac:dyDescent="0.3">
      <c r="B50" s="127">
        <f>B48+1</f>
        <v>43434</v>
      </c>
      <c r="C50" s="132" t="str">
        <f>CHOOSE(WEEKDAY(B50),"Dim","Lun","Mar","Mer","Jeu","Ven","Sam")</f>
        <v>Ven</v>
      </c>
      <c r="D50" s="132">
        <f>DAY(B50)</f>
        <v>30</v>
      </c>
      <c r="E50" s="62" t="s">
        <v>178</v>
      </c>
      <c r="F50" s="50"/>
      <c r="G50" s="50"/>
      <c r="H50" s="50"/>
      <c r="I50" s="50"/>
      <c r="J50" s="50"/>
      <c r="K50" s="50"/>
      <c r="L50" s="50"/>
      <c r="M50" s="50"/>
      <c r="N50" s="18"/>
      <c r="O50" s="18"/>
      <c r="P50" s="18"/>
      <c r="Q50" s="50">
        <v>0</v>
      </c>
    </row>
    <row r="51" spans="2:17" ht="27" x14ac:dyDescent="0.3">
      <c r="B51" s="127"/>
      <c r="C51" s="132"/>
      <c r="D51" s="132"/>
      <c r="E51" s="63" t="s">
        <v>179</v>
      </c>
      <c r="F51" s="138"/>
      <c r="G51" s="139"/>
      <c r="H51" s="138"/>
      <c r="I51" s="139"/>
      <c r="J51" s="138"/>
      <c r="K51" s="139"/>
      <c r="L51" s="74"/>
      <c r="M51" s="74"/>
      <c r="N51" s="18"/>
      <c r="O51" s="18"/>
      <c r="P51" s="18"/>
      <c r="Q51" s="50"/>
    </row>
    <row r="52" spans="2:17" ht="27" x14ac:dyDescent="0.3">
      <c r="B52" s="127">
        <f>B50+1</f>
        <v>43435</v>
      </c>
      <c r="C52" s="132" t="str">
        <f>CHOOSE(WEEKDAY(B52),"Dim","Lun","Mar","Mer","Jeu","Ven","Sam")</f>
        <v>Sam</v>
      </c>
      <c r="D52" s="132">
        <f>DAY(B52)</f>
        <v>1</v>
      </c>
      <c r="E52" s="62" t="s">
        <v>178</v>
      </c>
      <c r="F52" s="50"/>
      <c r="G52" s="50"/>
      <c r="H52" s="50"/>
      <c r="I52" s="50"/>
      <c r="J52" s="50"/>
      <c r="K52" s="50"/>
      <c r="L52" s="50"/>
      <c r="M52" s="50"/>
      <c r="N52" s="18"/>
      <c r="O52" s="18"/>
      <c r="P52" s="18"/>
      <c r="Q52" s="50">
        <v>0</v>
      </c>
    </row>
    <row r="53" spans="2:17" ht="27" x14ac:dyDescent="0.3">
      <c r="B53" s="127"/>
      <c r="C53" s="132"/>
      <c r="D53" s="132"/>
      <c r="E53" s="63" t="s">
        <v>179</v>
      </c>
      <c r="F53" s="138"/>
      <c r="G53" s="139"/>
      <c r="H53" s="138"/>
      <c r="I53" s="139"/>
      <c r="J53" s="138"/>
      <c r="K53" s="139"/>
      <c r="L53" s="74"/>
      <c r="M53" s="74"/>
      <c r="N53" s="18"/>
      <c r="O53" s="18"/>
      <c r="P53" s="18"/>
      <c r="Q53" s="50"/>
    </row>
    <row r="54" spans="2:17" ht="27" x14ac:dyDescent="0.3">
      <c r="B54" s="127">
        <f>B52+1</f>
        <v>43436</v>
      </c>
      <c r="C54" s="132" t="str">
        <f>CHOOSE(WEEKDAY(B54),"Dim","Lun","Mar","Mer","Jeu","Ven","Sam")</f>
        <v>Dim</v>
      </c>
      <c r="D54" s="132">
        <f>DAY(B54)</f>
        <v>2</v>
      </c>
      <c r="E54" s="62" t="s">
        <v>178</v>
      </c>
      <c r="F54" s="50"/>
      <c r="G54" s="50"/>
      <c r="H54" s="50"/>
      <c r="I54" s="50"/>
      <c r="J54" s="50"/>
      <c r="K54" s="50"/>
      <c r="L54" s="50"/>
      <c r="M54" s="50"/>
      <c r="N54" s="18"/>
      <c r="O54" s="18"/>
      <c r="P54" s="18"/>
      <c r="Q54" s="50">
        <v>0</v>
      </c>
    </row>
    <row r="55" spans="2:17" ht="27" x14ac:dyDescent="0.3">
      <c r="B55" s="127"/>
      <c r="C55" s="132"/>
      <c r="D55" s="132"/>
      <c r="E55" s="63" t="s">
        <v>179</v>
      </c>
      <c r="F55" s="138"/>
      <c r="G55" s="139"/>
      <c r="H55" s="138"/>
      <c r="I55" s="139"/>
      <c r="J55" s="138"/>
      <c r="K55" s="139"/>
      <c r="L55" s="74"/>
      <c r="M55" s="74"/>
      <c r="N55" s="18"/>
      <c r="O55" s="18"/>
      <c r="P55" s="18"/>
      <c r="Q55" s="50"/>
    </row>
    <row r="56" spans="2:17" ht="27" x14ac:dyDescent="0.3">
      <c r="B56" s="127">
        <f>B54+1</f>
        <v>43437</v>
      </c>
      <c r="C56" s="132" t="str">
        <f>CHOOSE(WEEKDAY(B56),"Dim","Lun","Mar","Mer","Jeu","Ven","Sam")</f>
        <v>Lun</v>
      </c>
      <c r="D56" s="132">
        <f>DAY(B56)</f>
        <v>3</v>
      </c>
      <c r="E56" s="62" t="s">
        <v>178</v>
      </c>
      <c r="F56" s="50"/>
      <c r="G56" s="50"/>
      <c r="H56" s="50"/>
      <c r="I56" s="50"/>
      <c r="J56" s="50"/>
      <c r="K56" s="50"/>
      <c r="L56" s="50"/>
      <c r="M56" s="50"/>
      <c r="N56" s="18"/>
      <c r="O56" s="18"/>
      <c r="P56" s="18"/>
      <c r="Q56" s="50">
        <v>0</v>
      </c>
    </row>
    <row r="57" spans="2:17" ht="27" x14ac:dyDescent="0.3">
      <c r="B57" s="127"/>
      <c r="C57" s="132"/>
      <c r="D57" s="132"/>
      <c r="E57" s="63" t="s">
        <v>179</v>
      </c>
      <c r="F57" s="138"/>
      <c r="G57" s="139"/>
      <c r="H57" s="138"/>
      <c r="I57" s="139"/>
      <c r="J57" s="138"/>
      <c r="K57" s="139"/>
      <c r="L57" s="74"/>
      <c r="M57" s="74"/>
      <c r="N57" s="18"/>
      <c r="O57" s="18"/>
      <c r="P57" s="18"/>
      <c r="Q57" s="50"/>
    </row>
    <row r="58" spans="2:17" ht="27" x14ac:dyDescent="0.3">
      <c r="B58" s="127">
        <f>B56+1</f>
        <v>43438</v>
      </c>
      <c r="C58" s="132" t="str">
        <f>CHOOSE(WEEKDAY(B58),"Dim","Lun","Mar","Mer","Jeu","Ven","Sam")</f>
        <v>Mar</v>
      </c>
      <c r="D58" s="132">
        <f>DAY(B58)</f>
        <v>4</v>
      </c>
      <c r="E58" s="62" t="s">
        <v>178</v>
      </c>
      <c r="F58" s="50"/>
      <c r="G58" s="50"/>
      <c r="H58" s="50"/>
      <c r="I58" s="50"/>
      <c r="J58" s="50"/>
      <c r="K58" s="50"/>
      <c r="L58" s="50"/>
      <c r="M58" s="50"/>
      <c r="N58" s="18"/>
      <c r="O58" s="18"/>
      <c r="P58" s="18"/>
      <c r="Q58" s="50">
        <v>0</v>
      </c>
    </row>
    <row r="59" spans="2:17" ht="27" x14ac:dyDescent="0.3">
      <c r="B59" s="127"/>
      <c r="C59" s="132"/>
      <c r="D59" s="132"/>
      <c r="E59" s="63" t="s">
        <v>179</v>
      </c>
      <c r="F59" s="138"/>
      <c r="G59" s="139"/>
      <c r="H59" s="138"/>
      <c r="I59" s="139"/>
      <c r="J59" s="138"/>
      <c r="K59" s="139"/>
      <c r="L59" s="74"/>
      <c r="M59" s="74"/>
      <c r="N59" s="18"/>
      <c r="O59" s="18"/>
      <c r="P59" s="18"/>
      <c r="Q59" s="50"/>
    </row>
    <row r="60" spans="2:17" ht="27" x14ac:dyDescent="0.3">
      <c r="B60" s="127">
        <f>B58+1</f>
        <v>43439</v>
      </c>
      <c r="C60" s="132" t="str">
        <f>CHOOSE(WEEKDAY(B60),"Dim","Lun","Mar","Mer","Jeu","Ven","Sam")</f>
        <v>Mer</v>
      </c>
      <c r="D60" s="132">
        <f>DAY(B60)</f>
        <v>5</v>
      </c>
      <c r="E60" s="62" t="s">
        <v>178</v>
      </c>
      <c r="F60" s="50"/>
      <c r="G60" s="50"/>
      <c r="H60" s="50"/>
      <c r="I60" s="50"/>
      <c r="J60" s="50"/>
      <c r="K60" s="50"/>
      <c r="L60" s="50"/>
      <c r="M60" s="50"/>
      <c r="N60" s="18"/>
      <c r="O60" s="18"/>
      <c r="P60" s="18"/>
      <c r="Q60" s="50">
        <v>0</v>
      </c>
    </row>
    <row r="61" spans="2:17" ht="27" x14ac:dyDescent="0.3">
      <c r="B61" s="127"/>
      <c r="C61" s="132"/>
      <c r="D61" s="132"/>
      <c r="E61" s="63" t="s">
        <v>179</v>
      </c>
      <c r="F61" s="138"/>
      <c r="G61" s="139"/>
      <c r="H61" s="138"/>
      <c r="I61" s="139"/>
      <c r="J61" s="138"/>
      <c r="K61" s="139"/>
      <c r="L61" s="74"/>
      <c r="M61" s="74"/>
      <c r="N61" s="18"/>
      <c r="O61" s="18"/>
      <c r="P61" s="18"/>
      <c r="Q61" s="50"/>
    </row>
    <row r="62" spans="2:17" ht="27" x14ac:dyDescent="0.3">
      <c r="B62" s="127">
        <f>B60+1</f>
        <v>43440</v>
      </c>
      <c r="C62" s="132" t="str">
        <f>CHOOSE(WEEKDAY(B62),"Dim","Lun","Mar","Mer","Jeu","Ven","Sam")</f>
        <v>Jeu</v>
      </c>
      <c r="D62" s="132">
        <f>DAY(B62)</f>
        <v>6</v>
      </c>
      <c r="E62" s="62" t="s">
        <v>178</v>
      </c>
      <c r="F62" s="50"/>
      <c r="G62" s="50"/>
      <c r="H62" s="50"/>
      <c r="I62" s="50"/>
      <c r="J62" s="50"/>
      <c r="K62" s="50"/>
      <c r="L62" s="50"/>
      <c r="M62" s="50"/>
      <c r="N62" s="18"/>
      <c r="O62" s="18"/>
      <c r="P62" s="18"/>
      <c r="Q62" s="50">
        <v>0</v>
      </c>
    </row>
    <row r="63" spans="2:17" ht="27" x14ac:dyDescent="0.3">
      <c r="B63" s="127"/>
      <c r="C63" s="132"/>
      <c r="D63" s="132"/>
      <c r="E63" s="63" t="s">
        <v>179</v>
      </c>
      <c r="F63" s="138"/>
      <c r="G63" s="139"/>
      <c r="H63" s="138"/>
      <c r="I63" s="139"/>
      <c r="J63" s="138"/>
      <c r="K63" s="139"/>
      <c r="L63" s="74"/>
      <c r="M63" s="74"/>
      <c r="N63" s="18"/>
      <c r="O63" s="18"/>
      <c r="P63" s="18"/>
      <c r="Q63" s="50"/>
    </row>
    <row r="64" spans="2:17" ht="27" x14ac:dyDescent="0.3">
      <c r="B64" s="127">
        <f>B62+1</f>
        <v>43441</v>
      </c>
      <c r="C64" s="132" t="str">
        <f>CHOOSE(WEEKDAY(B64),"Dim","Lun","Mar","Mer","Jeu","Ven","Sam")</f>
        <v>Ven</v>
      </c>
      <c r="D64" s="132">
        <f>DAY(B64)</f>
        <v>7</v>
      </c>
      <c r="E64" s="62" t="s">
        <v>178</v>
      </c>
      <c r="F64" s="50"/>
      <c r="G64" s="50"/>
      <c r="H64" s="50"/>
      <c r="I64" s="50"/>
      <c r="J64" s="50"/>
      <c r="K64" s="50"/>
      <c r="L64" s="50"/>
      <c r="M64" s="50"/>
      <c r="N64" s="18"/>
      <c r="O64" s="18"/>
      <c r="P64" s="18"/>
      <c r="Q64" s="50">
        <v>0</v>
      </c>
    </row>
    <row r="65" spans="2:17" ht="27" x14ac:dyDescent="0.3">
      <c r="B65" s="127"/>
      <c r="C65" s="132"/>
      <c r="D65" s="132"/>
      <c r="E65" s="63" t="s">
        <v>179</v>
      </c>
      <c r="F65" s="138"/>
      <c r="G65" s="139"/>
      <c r="H65" s="138"/>
      <c r="I65" s="139"/>
      <c r="J65" s="138"/>
      <c r="K65" s="139"/>
      <c r="L65" s="74"/>
      <c r="M65" s="74"/>
      <c r="N65" s="18"/>
      <c r="O65" s="18"/>
      <c r="P65" s="18"/>
      <c r="Q65" s="50"/>
    </row>
    <row r="66" spans="2:17" ht="27" x14ac:dyDescent="0.3">
      <c r="B66" s="127">
        <f>B64+1</f>
        <v>43442</v>
      </c>
      <c r="C66" s="132" t="str">
        <f>CHOOSE(WEEKDAY(B66),"Dim","Lun","Mar","Mer","Jeu","Ven","Sam")</f>
        <v>Sam</v>
      </c>
      <c r="D66" s="132">
        <f>DAY(B66)</f>
        <v>8</v>
      </c>
      <c r="E66" s="62" t="s">
        <v>178</v>
      </c>
      <c r="F66" s="50"/>
      <c r="G66" s="50"/>
      <c r="H66" s="50"/>
      <c r="I66" s="50"/>
      <c r="J66" s="50"/>
      <c r="K66" s="50"/>
      <c r="L66" s="50"/>
      <c r="M66" s="50"/>
      <c r="N66" s="18"/>
      <c r="O66" s="18"/>
      <c r="P66" s="18"/>
      <c r="Q66" s="50">
        <v>0</v>
      </c>
    </row>
    <row r="67" spans="2:17" ht="27" x14ac:dyDescent="0.3">
      <c r="B67" s="127"/>
      <c r="C67" s="132"/>
      <c r="D67" s="132"/>
      <c r="E67" s="63" t="s">
        <v>179</v>
      </c>
      <c r="F67" s="138"/>
      <c r="G67" s="139"/>
      <c r="H67" s="138"/>
      <c r="I67" s="139"/>
      <c r="J67" s="138"/>
      <c r="K67" s="139"/>
      <c r="L67" s="74"/>
      <c r="M67" s="74"/>
      <c r="N67" s="18"/>
      <c r="O67" s="18"/>
      <c r="P67" s="18"/>
      <c r="Q67" s="50"/>
    </row>
    <row r="68" spans="2:17" ht="27" x14ac:dyDescent="0.3">
      <c r="B68" s="127">
        <f>B66+1</f>
        <v>43443</v>
      </c>
      <c r="C68" s="132" t="str">
        <f>CHOOSE(WEEKDAY(B68),"Dim","Lun","Mar","Mer","Jeu","Ven","Sam")</f>
        <v>Dim</v>
      </c>
      <c r="D68" s="132">
        <f>DAY(B68)</f>
        <v>9</v>
      </c>
      <c r="E68" s="62" t="s">
        <v>178</v>
      </c>
      <c r="F68" s="50"/>
      <c r="G68" s="50"/>
      <c r="H68" s="50"/>
      <c r="I68" s="50"/>
      <c r="J68" s="50"/>
      <c r="K68" s="50"/>
      <c r="L68" s="50"/>
      <c r="M68" s="50"/>
      <c r="N68" s="18"/>
      <c r="O68" s="18"/>
      <c r="P68" s="18"/>
      <c r="Q68" s="50">
        <v>0</v>
      </c>
    </row>
    <row r="69" spans="2:17" ht="27" x14ac:dyDescent="0.3">
      <c r="B69" s="127"/>
      <c r="C69" s="132"/>
      <c r="D69" s="132"/>
      <c r="E69" s="63" t="s">
        <v>179</v>
      </c>
      <c r="F69" s="138"/>
      <c r="G69" s="139"/>
      <c r="H69" s="138"/>
      <c r="I69" s="139"/>
      <c r="J69" s="138"/>
      <c r="K69" s="139"/>
      <c r="L69" s="74"/>
      <c r="M69" s="74"/>
      <c r="N69" s="18"/>
      <c r="O69" s="18"/>
      <c r="P69" s="18"/>
      <c r="Q69" s="50"/>
    </row>
    <row r="70" spans="2:17" ht="27" x14ac:dyDescent="0.3">
      <c r="B70" s="127">
        <f>B68+1</f>
        <v>43444</v>
      </c>
      <c r="C70" s="132" t="str">
        <f>CHOOSE(WEEKDAY(B70),"Dim","Lun","Mar","Mer","Jeu","Ven","Sam")</f>
        <v>Lun</v>
      </c>
      <c r="D70" s="132">
        <f>DAY(B70)</f>
        <v>10</v>
      </c>
      <c r="E70" s="62" t="s">
        <v>178</v>
      </c>
      <c r="F70" s="50"/>
      <c r="G70" s="50"/>
      <c r="H70" s="50"/>
      <c r="I70" s="50"/>
      <c r="J70" s="50"/>
      <c r="K70" s="50"/>
      <c r="L70" s="50"/>
      <c r="M70" s="50"/>
      <c r="N70" s="18"/>
      <c r="O70" s="18"/>
      <c r="P70" s="18"/>
      <c r="Q70" s="50">
        <v>0</v>
      </c>
    </row>
    <row r="71" spans="2:17" ht="27" x14ac:dyDescent="0.3">
      <c r="B71" s="127"/>
      <c r="C71" s="132"/>
      <c r="D71" s="132"/>
      <c r="E71" s="63" t="s">
        <v>179</v>
      </c>
      <c r="F71" s="138"/>
      <c r="G71" s="139"/>
      <c r="H71" s="138"/>
      <c r="I71" s="139"/>
      <c r="J71" s="138"/>
      <c r="K71" s="139"/>
      <c r="L71" s="74"/>
      <c r="M71" s="74"/>
      <c r="N71" s="18"/>
      <c r="O71" s="18"/>
      <c r="P71" s="18"/>
      <c r="Q71" s="50"/>
    </row>
  </sheetData>
  <sheetProtection selectLockedCells="1" selectUnlockedCells="1"/>
  <mergeCells count="194">
    <mergeCell ref="N40:N41"/>
    <mergeCell ref="P40:P41"/>
    <mergeCell ref="Q40:Q41"/>
    <mergeCell ref="F69:G69"/>
    <mergeCell ref="H69:I69"/>
    <mergeCell ref="J69:K69"/>
    <mergeCell ref="F71:G71"/>
    <mergeCell ref="H71:I71"/>
    <mergeCell ref="J71:K71"/>
    <mergeCell ref="F65:G65"/>
    <mergeCell ref="H65:I65"/>
    <mergeCell ref="J65:K65"/>
    <mergeCell ref="F67:G67"/>
    <mergeCell ref="H67:I67"/>
    <mergeCell ref="J67:K67"/>
    <mergeCell ref="F61:G61"/>
    <mergeCell ref="H61:I61"/>
    <mergeCell ref="J61:K61"/>
    <mergeCell ref="F63:G63"/>
    <mergeCell ref="H63:I63"/>
    <mergeCell ref="J63:K63"/>
    <mergeCell ref="F57:G57"/>
    <mergeCell ref="H57:I57"/>
    <mergeCell ref="J57:K57"/>
    <mergeCell ref="F59:G59"/>
    <mergeCell ref="H59:I59"/>
    <mergeCell ref="J59:K59"/>
    <mergeCell ref="F53:G53"/>
    <mergeCell ref="H53:I53"/>
    <mergeCell ref="J53:K53"/>
    <mergeCell ref="F55:G55"/>
    <mergeCell ref="H55:I55"/>
    <mergeCell ref="J55:K55"/>
    <mergeCell ref="F49:G49"/>
    <mergeCell ref="H49:I49"/>
    <mergeCell ref="J49:K49"/>
    <mergeCell ref="F51:G51"/>
    <mergeCell ref="H51:I51"/>
    <mergeCell ref="J51:K51"/>
    <mergeCell ref="F45:G45"/>
    <mergeCell ref="H45:I45"/>
    <mergeCell ref="J45:K45"/>
    <mergeCell ref="F47:G47"/>
    <mergeCell ref="H47:I47"/>
    <mergeCell ref="J47:K47"/>
    <mergeCell ref="F34:G34"/>
    <mergeCell ref="H34:I34"/>
    <mergeCell ref="J34:K34"/>
    <mergeCell ref="F36:G36"/>
    <mergeCell ref="H36:I36"/>
    <mergeCell ref="J36:K36"/>
    <mergeCell ref="F42:G42"/>
    <mergeCell ref="H42:I42"/>
    <mergeCell ref="J42:K42"/>
    <mergeCell ref="F40:G41"/>
    <mergeCell ref="H40:I41"/>
    <mergeCell ref="J40:K41"/>
    <mergeCell ref="F30:G30"/>
    <mergeCell ref="H30:I30"/>
    <mergeCell ref="J30:K30"/>
    <mergeCell ref="F32:G32"/>
    <mergeCell ref="H32:I32"/>
    <mergeCell ref="J32:K32"/>
    <mergeCell ref="F26:G26"/>
    <mergeCell ref="H26:I26"/>
    <mergeCell ref="J26:K26"/>
    <mergeCell ref="F28:G28"/>
    <mergeCell ref="H28:I28"/>
    <mergeCell ref="J28:K28"/>
    <mergeCell ref="F22:G22"/>
    <mergeCell ref="H22:I22"/>
    <mergeCell ref="J22:K22"/>
    <mergeCell ref="F24:G24"/>
    <mergeCell ref="H24:I24"/>
    <mergeCell ref="J24:K24"/>
    <mergeCell ref="F18:G18"/>
    <mergeCell ref="H18:I18"/>
    <mergeCell ref="J18:K18"/>
    <mergeCell ref="F20:G20"/>
    <mergeCell ref="H20:I20"/>
    <mergeCell ref="J20:K20"/>
    <mergeCell ref="F14:G14"/>
    <mergeCell ref="H14:I14"/>
    <mergeCell ref="J14:K14"/>
    <mergeCell ref="F16:G16"/>
    <mergeCell ref="H16:I16"/>
    <mergeCell ref="J16:K16"/>
    <mergeCell ref="F10:G10"/>
    <mergeCell ref="H10:I10"/>
    <mergeCell ref="J10:K10"/>
    <mergeCell ref="F12:G12"/>
    <mergeCell ref="H12:I12"/>
    <mergeCell ref="J12:K12"/>
    <mergeCell ref="F7:G7"/>
    <mergeCell ref="H7:I7"/>
    <mergeCell ref="J7:K7"/>
    <mergeCell ref="F5:G6"/>
    <mergeCell ref="H5:I6"/>
    <mergeCell ref="J5:K6"/>
    <mergeCell ref="P5:P6"/>
    <mergeCell ref="Q5:Q6"/>
    <mergeCell ref="N5:N6"/>
    <mergeCell ref="L5:M6"/>
    <mergeCell ref="B68:B69"/>
    <mergeCell ref="C68:C69"/>
    <mergeCell ref="D68:D69"/>
    <mergeCell ref="B70:B71"/>
    <mergeCell ref="C70:C71"/>
    <mergeCell ref="D70:D71"/>
    <mergeCell ref="C64:C65"/>
    <mergeCell ref="D64:D65"/>
    <mergeCell ref="B66:B67"/>
    <mergeCell ref="C66:C67"/>
    <mergeCell ref="D66:D67"/>
    <mergeCell ref="B64:B65"/>
    <mergeCell ref="C60:C61"/>
    <mergeCell ref="D60:D61"/>
    <mergeCell ref="B62:B63"/>
    <mergeCell ref="C62:C63"/>
    <mergeCell ref="D62:D63"/>
    <mergeCell ref="C56:C57"/>
    <mergeCell ref="D56:D57"/>
    <mergeCell ref="B58:B59"/>
    <mergeCell ref="C58:C59"/>
    <mergeCell ref="D58:D59"/>
    <mergeCell ref="B60:B61"/>
    <mergeCell ref="B56:B57"/>
    <mergeCell ref="C52:C53"/>
    <mergeCell ref="D52:D53"/>
    <mergeCell ref="B54:B55"/>
    <mergeCell ref="C54:C55"/>
    <mergeCell ref="D54:D55"/>
    <mergeCell ref="C48:C49"/>
    <mergeCell ref="D48:D49"/>
    <mergeCell ref="B50:B51"/>
    <mergeCell ref="C50:C51"/>
    <mergeCell ref="D50:D51"/>
    <mergeCell ref="B48:B49"/>
    <mergeCell ref="B52:B53"/>
    <mergeCell ref="D40:D41"/>
    <mergeCell ref="E40:E41"/>
    <mergeCell ref="C40:C41"/>
    <mergeCell ref="C44:C45"/>
    <mergeCell ref="D44:D45"/>
    <mergeCell ref="B46:B47"/>
    <mergeCell ref="C46:C47"/>
    <mergeCell ref="D46:D47"/>
    <mergeCell ref="B33:B34"/>
    <mergeCell ref="C33:C34"/>
    <mergeCell ref="D33:D34"/>
    <mergeCell ref="B35:B36"/>
    <mergeCell ref="C35:C36"/>
    <mergeCell ref="D35:D36"/>
    <mergeCell ref="B44:B45"/>
    <mergeCell ref="B19:B20"/>
    <mergeCell ref="C19:C20"/>
    <mergeCell ref="D19:D20"/>
    <mergeCell ref="B17:B18"/>
    <mergeCell ref="B21:B22"/>
    <mergeCell ref="C29:C30"/>
    <mergeCell ref="D29:D30"/>
    <mergeCell ref="B31:B32"/>
    <mergeCell ref="C31:C32"/>
    <mergeCell ref="D31:D32"/>
    <mergeCell ref="C25:C26"/>
    <mergeCell ref="D25:D26"/>
    <mergeCell ref="B27:B28"/>
    <mergeCell ref="C27:C28"/>
    <mergeCell ref="D27:D28"/>
    <mergeCell ref="B29:B30"/>
    <mergeCell ref="L40:M41"/>
    <mergeCell ref="C5:C6"/>
    <mergeCell ref="D5:D6"/>
    <mergeCell ref="E5:E6"/>
    <mergeCell ref="C13:C14"/>
    <mergeCell ref="D13:D14"/>
    <mergeCell ref="B15:B16"/>
    <mergeCell ref="C15:C16"/>
    <mergeCell ref="D15:D16"/>
    <mergeCell ref="C9:C10"/>
    <mergeCell ref="D9:D10"/>
    <mergeCell ref="B11:B12"/>
    <mergeCell ref="C11:C12"/>
    <mergeCell ref="D11:D12"/>
    <mergeCell ref="B13:B14"/>
    <mergeCell ref="B9:B10"/>
    <mergeCell ref="C21:C22"/>
    <mergeCell ref="D21:D22"/>
    <mergeCell ref="B23:B24"/>
    <mergeCell ref="C23:C24"/>
    <mergeCell ref="D23:D24"/>
    <mergeCell ref="B25:B26"/>
    <mergeCell ref="C17:C18"/>
    <mergeCell ref="D17:D18"/>
  </mergeCells>
  <conditionalFormatting sqref="C9 C11 C13 C15 C17 C19 C21 C23 C25 C27 C29 C31 C33 C35 C44 C46 C48 C50 C52 C54 C56 C58 C60 C62 C64 C66 C68 C70">
    <cfRule type="containsText" dxfId="29" priority="13" operator="containsText" text="Dim">
      <formula>NOT(ISERROR(SEARCH("Dim",C9)))</formula>
    </cfRule>
    <cfRule type="containsText" dxfId="28" priority="14" operator="containsText" text="Sam">
      <formula>NOT(ISERROR(SEARCH("Sam",C9)))</formula>
    </cfRule>
  </conditionalFormatting>
  <conditionalFormatting sqref="B9 B11 B13 B15 B17 B19 B21 B23 B25 B27 B29 B31 B33 B35 B44 B46 B48 B50 B52 B54 B56 B58 B60 B62 B64 B66 B68 B70">
    <cfRule type="cellIs" dxfId="27" priority="16" operator="equal">
      <formula>#REF!</formula>
    </cfRule>
  </conditionalFormatting>
  <conditionalFormatting sqref="H5 J5">
    <cfRule type="containsText" dxfId="26" priority="9" operator="containsText" text="Dim">
      <formula>NOT(ISERROR(SEARCH("Dim",H5)))</formula>
    </cfRule>
    <cfRule type="containsText" dxfId="25" priority="10" operator="containsText" text="Sam">
      <formula>NOT(ISERROR(SEARCH("Sam",H5)))</formula>
    </cfRule>
  </conditionalFormatting>
  <conditionalFormatting sqref="C5:F5">
    <cfRule type="containsText" dxfId="24" priority="11" operator="containsText" text="Dim">
      <formula>NOT(ISERROR(SEARCH("Dim",C5)))</formula>
    </cfRule>
    <cfRule type="containsText" dxfId="23" priority="12" operator="containsText" text="Sam">
      <formula>NOT(ISERROR(SEARCH("Sam",C5)))</formula>
    </cfRule>
  </conditionalFormatting>
  <conditionalFormatting sqref="H40 J40">
    <cfRule type="containsText" dxfId="22" priority="5" operator="containsText" text="Dim">
      <formula>NOT(ISERROR(SEARCH("Dim",H40)))</formula>
    </cfRule>
    <cfRule type="containsText" dxfId="21" priority="6" operator="containsText" text="Sam">
      <formula>NOT(ISERROR(SEARCH("Sam",H40)))</formula>
    </cfRule>
  </conditionalFormatting>
  <conditionalFormatting sqref="C40:F40">
    <cfRule type="containsText" dxfId="20" priority="7" operator="containsText" text="Dim">
      <formula>NOT(ISERROR(SEARCH("Dim",C40)))</formula>
    </cfRule>
    <cfRule type="containsText" dxfId="19" priority="8" operator="containsText" text="Sam">
      <formula>NOT(ISERROR(SEARCH("Sam",C40)))</formula>
    </cfRule>
  </conditionalFormatting>
  <conditionalFormatting sqref="L5">
    <cfRule type="containsText" dxfId="18" priority="3" operator="containsText" text="Dim">
      <formula>NOT(ISERROR(SEARCH("Dim",L5)))</formula>
    </cfRule>
    <cfRule type="containsText" dxfId="17" priority="4" operator="containsText" text="Sam">
      <formula>NOT(ISERROR(SEARCH("Sam",L5)))</formula>
    </cfRule>
  </conditionalFormatting>
  <conditionalFormatting sqref="L40">
    <cfRule type="containsText" dxfId="16" priority="1" operator="containsText" text="Dim">
      <formula>NOT(ISERROR(SEARCH("Dim",L40)))</formula>
    </cfRule>
    <cfRule type="containsText" dxfId="15" priority="2" operator="containsText" text="Sam">
      <formula>NOT(ISERROR(SEARCH("Sam",L40)))</formula>
    </cfRule>
  </conditionalFormatting>
  <pageMargins left="0.7" right="0.7" top="0.75" bottom="0.75" header="0.3" footer="0.3"/>
  <pageSetup paperSize="9" scale="64" fitToHeight="0" orientation="portrait" horizontalDpi="4294967293" r:id="rId1"/>
  <rowBreaks count="1" manualBreakCount="1">
    <brk id="36" min="2" max="1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55675-942C-463E-94F3-565152DAE9C2}">
  <sheetPr codeName="Feuil7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12</vt:i4>
      </vt:variant>
    </vt:vector>
  </HeadingPairs>
  <TitlesOfParts>
    <vt:vector size="19" baseType="lpstr">
      <vt:lpstr>notice</vt:lpstr>
      <vt:lpstr>Codes.Absences</vt:lpstr>
      <vt:lpstr>Horaires</vt:lpstr>
      <vt:lpstr>Personnel</vt:lpstr>
      <vt:lpstr>Planning</vt:lpstr>
      <vt:lpstr>Gabarit.Emargement</vt:lpstr>
      <vt:lpstr>Historique Modifs</vt:lpstr>
      <vt:lpstr>ADMINISTRATIF</vt:lpstr>
      <vt:lpstr>AS</vt:lpstr>
      <vt:lpstr>ASH</vt:lpstr>
      <vt:lpstr>codeabs</vt:lpstr>
      <vt:lpstr>CUISINE</vt:lpstr>
      <vt:lpstr>DateDébut</vt:lpstr>
      <vt:lpstr>IDE</vt:lpstr>
      <vt:lpstr>MEDICAL</vt:lpstr>
      <vt:lpstr>métiers</vt:lpstr>
      <vt:lpstr>PARAMEDICAL</vt:lpstr>
      <vt:lpstr>Gabarit.Emargement!Zone_d_impression</vt:lpstr>
      <vt:lpstr>Planning!Zone_d_impression</vt:lpstr>
    </vt:vector>
  </TitlesOfParts>
  <Company>ACMS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BADREDDINE Wassim</dc:creator>
  <cp:lastModifiedBy>Wassim BADREDDINE</cp:lastModifiedBy>
  <cp:lastPrinted>2018-12-05T22:09:24Z</cp:lastPrinted>
  <dcterms:created xsi:type="dcterms:W3CDTF">2018-10-10T14:08:03Z</dcterms:created>
  <dcterms:modified xsi:type="dcterms:W3CDTF">2018-12-07T00:11:00Z</dcterms:modified>
</cp:coreProperties>
</file>