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ha3r-my.sharepoint.com/personal/alexandre_girard_onedrive-5tb_ga/Documents/Production/"/>
    </mc:Choice>
  </mc:AlternateContent>
  <xr:revisionPtr revIDLastSave="103" documentId="11_D730E152CEBE9D53546E7D880E57236279B18065" xr6:coauthVersionLast="47" xr6:coauthVersionMax="47" xr10:uidLastSave="{C0157086-18D6-4CFA-9C48-45A929A2D7F3}"/>
  <bookViews>
    <workbookView xWindow="-108" yWindow="-108" windowWidth="23256" windowHeight="12576" activeTab="1" xr2:uid="{00000000-000D-0000-FFFF-FFFF00000000}"/>
  </bookViews>
  <sheets>
    <sheet name="Liste" sheetId="2" r:id="rId1"/>
    <sheet name="BDD Production" sheetId="1" r:id="rId2"/>
    <sheet name="TCD Production" sheetId="3" r:id="rId3"/>
    <sheet name="TDB Production" sheetId="4" r:id="rId4"/>
  </sheets>
  <functionGroups builtInGroupCount="19"/>
  <definedNames>
    <definedName name="stades">Liste!$B$2:$B$5</definedName>
  </definedNames>
  <calcPr calcId="191029"/>
  <pivotCaches>
    <pivotCache cacheId="6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" i="1" l="1"/>
  <c r="M4" i="1"/>
  <c r="O4" i="1"/>
  <c r="M3" i="1"/>
  <c r="O3" i="1"/>
  <c r="G4" i="1"/>
  <c r="P4" i="1"/>
  <c r="P3" i="1"/>
  <c r="P2" i="1"/>
  <c r="G3" i="1"/>
  <c r="O2" i="1" l="1"/>
  <c r="G2" i="1"/>
</calcChain>
</file>

<file path=xl/sharedStrings.xml><?xml version="1.0" encoding="utf-8"?>
<sst xmlns="http://schemas.openxmlformats.org/spreadsheetml/2006/main" count="51" uniqueCount="38">
  <si>
    <t>Date de Réception</t>
  </si>
  <si>
    <t>Numéro de dossier</t>
  </si>
  <si>
    <t>Date de livraison théorique</t>
  </si>
  <si>
    <t>Nb jours pour traiter</t>
  </si>
  <si>
    <t>Contrôle</t>
  </si>
  <si>
    <t>Observations</t>
  </si>
  <si>
    <t>Prise en charge du projet</t>
  </si>
  <si>
    <t>Avancement du Travail</t>
  </si>
  <si>
    <t>Non Traité</t>
  </si>
  <si>
    <t>En cours</t>
  </si>
  <si>
    <t>En attente</t>
  </si>
  <si>
    <t>Terminé</t>
  </si>
  <si>
    <t>Opérations</t>
  </si>
  <si>
    <t>Temps de traitement</t>
  </si>
  <si>
    <t>Note</t>
  </si>
  <si>
    <t>Relecture</t>
  </si>
  <si>
    <t>Auto-contrôle</t>
  </si>
  <si>
    <t xml:space="preserve">Date de livraison </t>
  </si>
  <si>
    <t>Client</t>
  </si>
  <si>
    <t>SERVICE</t>
  </si>
  <si>
    <t>Contact</t>
  </si>
  <si>
    <t>Service</t>
  </si>
  <si>
    <t>Traduction</t>
  </si>
  <si>
    <t>Retranscription</t>
  </si>
  <si>
    <t>Numérisation</t>
  </si>
  <si>
    <t>Clients</t>
  </si>
  <si>
    <t>XXXXX</t>
  </si>
  <si>
    <t>YYYY</t>
  </si>
  <si>
    <t>VVVVVV</t>
  </si>
  <si>
    <t>TESTONS</t>
  </si>
  <si>
    <t>(Tous)</t>
  </si>
  <si>
    <t>Étiquettes de lignes</t>
  </si>
  <si>
    <t>(vide)</t>
  </si>
  <si>
    <t>Total général</t>
  </si>
  <si>
    <t xml:space="preserve">Avancement du Travail </t>
  </si>
  <si>
    <t xml:space="preserve"> Respect des délais</t>
  </si>
  <si>
    <t>Bande Inaudible</t>
  </si>
  <si>
    <t>pouet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</si>
</sst>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name val="Arial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14" fontId="1" fillId="0" borderId="0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0" fontId="4" fillId="7" borderId="0" xfId="0" applyFont="1" applyFill="1" applyBorder="1"/>
    <xf numFmtId="0" fontId="5" fillId="0" borderId="6" xfId="0" applyFont="1" applyBorder="1"/>
    <xf numFmtId="0" fontId="5" fillId="0" borderId="0" xfId="0" applyFont="1" applyBorder="1"/>
    <xf numFmtId="0" fontId="6" fillId="7" borderId="5" xfId="0" applyFont="1" applyFill="1" applyBorder="1"/>
    <xf numFmtId="9" fontId="0" fillId="0" borderId="0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7" fillId="6" borderId="0" xfId="0" applyFont="1" applyFill="1" applyAlignment="1">
      <alignment horizontal="center"/>
    </xf>
    <xf numFmtId="14" fontId="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9" fontId="8" fillId="0" borderId="0" xfId="0" applyNumberFormat="1" applyFont="1" applyFill="1" applyAlignment="1">
      <alignment horizontal="center" vertical="center"/>
    </xf>
    <xf numFmtId="3" fontId="7" fillId="0" borderId="0" xfId="0" applyNumberFormat="1" applyFont="1" applyFill="1" applyAlignment="1">
      <alignment horizontal="center"/>
    </xf>
    <xf numFmtId="0" fontId="7" fillId="6" borderId="0" xfId="0" applyNumberFormat="1" applyFont="1" applyFill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74">
    <dxf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ill>
        <gradientFill degree="180">
          <stop position="0">
            <color theme="0"/>
          </stop>
          <stop position="1">
            <color rgb="FFFFC000"/>
          </stop>
        </gradientFill>
      </fill>
    </dxf>
    <dxf>
      <fill>
        <gradientFill degree="180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degree="180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  <vertical/>
        <horizontal/>
      </border>
    </dxf>
    <dxf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ill>
        <gradientFill degree="180">
          <stop position="0">
            <color theme="0"/>
          </stop>
          <stop position="1">
            <color rgb="FFFFC000"/>
          </stop>
        </gradientFill>
      </fill>
    </dxf>
    <dxf>
      <fill>
        <gradientFill degree="180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degree="180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exandre gigi" refreshedDate="44534.25461087963" createdVersion="7" refreshedVersion="7" minRefreshableVersion="3" recordCount="2" xr:uid="{A7A6B36D-E1BA-4B6F-A4AD-60F48BECCE4D}">
  <cacheSource type="worksheet">
    <worksheetSource name="Tableau1"/>
  </cacheSource>
  <cacheFields count="17">
    <cacheField name="Numéro de dossier" numFmtId="0">
      <sharedItems containsSemiMixedTypes="0" containsString="0" containsNumber="1" containsInteger="1" minValue="1" maxValue="2"/>
    </cacheField>
    <cacheField name="SERVICE" numFmtId="0">
      <sharedItems containsBlank="1" count="2">
        <s v="Traduction"/>
        <m/>
      </sharedItems>
    </cacheField>
    <cacheField name="Client" numFmtId="0">
      <sharedItems containsBlank="1" count="2">
        <s v="XXXXX"/>
        <m/>
      </sharedItems>
    </cacheField>
    <cacheField name="Contact" numFmtId="0">
      <sharedItems containsBlank="1"/>
    </cacheField>
    <cacheField name="Date de Réception" numFmtId="14">
      <sharedItems containsNonDate="0" containsDate="1" containsString="0" containsBlank="1" minDate="2021-11-22T00:00:00" maxDate="2021-11-23T00:00:00" count="2">
        <d v="2021-11-22T00:00:00"/>
        <m/>
      </sharedItems>
    </cacheField>
    <cacheField name="Date de livraison théorique" numFmtId="14">
      <sharedItems containsNonDate="0" containsDate="1" containsString="0" containsBlank="1" minDate="2021-12-15T00:00:00" maxDate="2021-12-16T00:00:00"/>
    </cacheField>
    <cacheField name="Nb jours pour traiter" numFmtId="0">
      <sharedItems containsSemiMixedTypes="0" containsString="0" containsNumber="1" containsInteger="1" minValue="0" maxValue="17"/>
    </cacheField>
    <cacheField name="Prise en charge du projet" numFmtId="14">
      <sharedItems containsNonDate="0" containsDate="1" containsString="0" containsBlank="1" minDate="2021-11-23T00:00:00" maxDate="2021-11-24T00:00:00"/>
    </cacheField>
    <cacheField name="Opérations" numFmtId="0">
      <sharedItems containsBlank="1"/>
    </cacheField>
    <cacheField name="Auto-contrôle" numFmtId="0">
      <sharedItems containsBlank="1"/>
    </cacheField>
    <cacheField name="Relecture" numFmtId="0">
      <sharedItems containsBlank="1" count="2">
        <s v="Terminé"/>
        <m/>
      </sharedItems>
    </cacheField>
    <cacheField name="Contrôle" numFmtId="0">
      <sharedItems containsBlank="1"/>
    </cacheField>
    <cacheField name="Avancement du Travail" numFmtId="9">
      <sharedItems containsSemiMixedTypes="0" containsString="0" containsNumber="1" minValue="0" maxValue="0.75" count="2">
        <n v="0.75"/>
        <n v="0"/>
      </sharedItems>
    </cacheField>
    <cacheField name="Date de livraison " numFmtId="14">
      <sharedItems containsNonDate="0" containsDate="1" containsString="0" containsBlank="1" minDate="2021-12-14T00:00:00" maxDate="2021-12-15T00:00:00"/>
    </cacheField>
    <cacheField name="X Jours avant livraison" numFmtId="3">
      <sharedItems containsSemiMixedTypes="0" containsString="0" containsNumber="1" containsInteger="1" minValue="-44534" maxValue="11"/>
    </cacheField>
    <cacheField name="Temps de traitement" numFmtId="0">
      <sharedItems containsSemiMixedTypes="0" containsString="0" containsNumber="1" containsInteger="1" minValue="0" maxValue="16"/>
    </cacheField>
    <cacheField name="Observation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n v="1"/>
    <x v="0"/>
    <x v="0"/>
    <s v="TESTONS"/>
    <x v="0"/>
    <d v="2021-12-15T00:00:00"/>
    <n v="17"/>
    <d v="2021-11-23T00:00:00"/>
    <s v="Terminé"/>
    <s v="Terminé"/>
    <x v="0"/>
    <s v="Non Traité"/>
    <x v="0"/>
    <d v="2021-12-14T00:00:00"/>
    <n v="11"/>
    <n v="16"/>
    <m/>
  </r>
  <r>
    <n v="2"/>
    <x v="1"/>
    <x v="1"/>
    <m/>
    <x v="1"/>
    <m/>
    <n v="0"/>
    <m/>
    <m/>
    <m/>
    <x v="1"/>
    <m/>
    <x v="1"/>
    <m/>
    <n v="-44534"/>
    <n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3B32F6-AD7F-419F-B4AC-69488630BD61}" name="Tableau croisé dynamique1" cacheId="6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8" firstHeaderRow="1" firstDataRow="1" firstDataCol="1" rowPageCount="1" colPageCount="1"/>
  <pivotFields count="17">
    <pivotField showAll="0"/>
    <pivotField axis="axisPage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>
      <items count="3">
        <item x="0"/>
        <item x="1"/>
        <item t="default"/>
      </items>
    </pivotField>
    <pivotField showAll="0"/>
    <pivotField dataField="1" numFmtId="9" showAll="0">
      <items count="3">
        <item x="1"/>
        <item x="0"/>
        <item t="default"/>
      </items>
    </pivotField>
    <pivotField showAll="0"/>
    <pivotField numFmtId="3" showAll="0"/>
    <pivotField showAll="0"/>
    <pivotField showAll="0"/>
  </pivotFields>
  <rowFields count="2">
    <field x="4"/>
    <field x="2"/>
  </rowFields>
  <rowItems count="5">
    <i>
      <x/>
    </i>
    <i r="1">
      <x/>
    </i>
    <i>
      <x v="1"/>
    </i>
    <i r="1">
      <x v="1"/>
    </i>
    <i t="grand">
      <x/>
    </i>
  </rowItems>
  <colItems count="1">
    <i/>
  </colItems>
  <pageFields count="1">
    <pageField fld="1" hier="-1"/>
  </pageFields>
  <dataFields count="1">
    <dataField name="Avancement du Travail " fld="12" baseField="0" baseItem="0"/>
  </dataFields>
  <formats count="2">
    <format dxfId="32">
      <pivotArea outline="0" collapsedLevelsAreSubtotals="1" fieldPosition="0"/>
    </format>
    <format dxfId="3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B1:C5" totalsRowShown="0" headerRowDxfId="38" dataDxfId="37" tableBorderDxfId="36">
  <autoFilter ref="B1:C5" xr:uid="{00000000-0009-0000-0100-000002000000}"/>
  <tableColumns count="2">
    <tableColumn id="1" xr3:uid="{00000000-0010-0000-0100-000001000000}" name="Opérations" dataDxfId="35"/>
    <tableColumn id="2" xr3:uid="{00000000-0010-0000-0100-000002000000}" name="Note" dataDxfId="3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9D4E625-E094-4C68-A3D4-60E78F5A00AD}" name="Tableau3" displayName="Tableau3" ref="E1:E5" totalsRowShown="0">
  <autoFilter ref="E1:E5" xr:uid="{D9D4E625-E094-4C68-A3D4-60E78F5A00AD}"/>
  <tableColumns count="1">
    <tableColumn id="1" xr3:uid="{A1D2E736-5F26-4690-AF57-489A20FD4622}" name="Service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F07A387-6AE7-4EF0-B06E-282EFEC9F035}" name="Clients" displayName="Clients" ref="G1:G9" totalsRowShown="0" headerRowDxfId="33">
  <autoFilter ref="G1:G9" xr:uid="{6F07A387-6AE7-4EF0-B06E-282EFEC9F035}"/>
  <tableColumns count="1">
    <tableColumn id="1" xr3:uid="{C1F37675-50B4-444A-90B7-E29CFB9A7E06}" name="Clients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Q4" totalsRowShown="0" headerRowDxfId="58" dataDxfId="56" headerRowBorderDxfId="57">
  <tableColumns count="17">
    <tableColumn id="1" xr3:uid="{00000000-0010-0000-0000-000001000000}" name="Numéro de dossier" dataDxfId="55"/>
    <tableColumn id="8" xr3:uid="{9182BCFF-BEEA-4D1F-AED6-97D2FF8F88B5}" name="SERVICE" dataDxfId="54"/>
    <tableColumn id="6" xr3:uid="{5F2DFAE1-F60B-4227-86A2-E06AC593302C}" name="Client" dataDxfId="53"/>
    <tableColumn id="7" xr3:uid="{78DD466A-A692-4B95-834B-03468DF74725}" name="Contact" dataDxfId="52"/>
    <tableColumn id="2" xr3:uid="{00000000-0010-0000-0000-000002000000}" name="Date de Réception" dataDxfId="51"/>
    <tableColumn id="3" xr3:uid="{00000000-0010-0000-0000-000003000000}" name="Date de livraison théorique" dataDxfId="50"/>
    <tableColumn id="4" xr3:uid="{00000000-0010-0000-0000-000004000000}" name="Nb jours pour traiter" dataDxfId="49">
      <calculatedColumnFormula>nb_jours_ouvrés(E2,F2)</calculatedColumnFormula>
    </tableColumn>
    <tableColumn id="5" xr3:uid="{00000000-0010-0000-0000-000005000000}" name="Prise en charge du projet" dataDxfId="48"/>
    <tableColumn id="9" xr3:uid="{00000000-0010-0000-0000-000009000000}" name="Opérations" dataDxfId="47"/>
    <tableColumn id="10" xr3:uid="{00000000-0010-0000-0000-00000A000000}" name="Auto-contrôle" dataDxfId="46"/>
    <tableColumn id="11" xr3:uid="{00000000-0010-0000-0000-00000B000000}" name="Relecture" dataDxfId="45"/>
    <tableColumn id="12" xr3:uid="{00000000-0010-0000-0000-00000C000000}" name="Contrôle" dataDxfId="44"/>
    <tableColumn id="15" xr3:uid="{00000000-0010-0000-0000-00000F000000}" name="Avancement du Travail" dataDxfId="43">
      <calculatedColumnFormula>SUMPRODUCT(COUNTIF(I2:L4,stades)*(Liste!C$2:C$5))/16</calculatedColumnFormula>
    </tableColumn>
    <tableColumn id="13" xr3:uid="{00000000-0010-0000-0000-00000D000000}" name="Date de livraison " dataDxfId="42"/>
    <tableColumn id="20" xr3:uid="{00000000-0010-0000-0000-000014000000}" name=" Respect des délais" dataDxfId="41">
      <calculatedColumnFormula>Tableau1[[#This Row],[Date de livraison théorique]]-TODAY()</calculatedColumnFormula>
    </tableColumn>
    <tableColumn id="14" xr3:uid="{00000000-0010-0000-0000-00000E000000}" name="Temps de traitement" dataDxfId="40">
      <calculatedColumnFormula>nb_jours_ouvrés(E2,N2)</calculatedColumnFormula>
    </tableColumn>
    <tableColumn id="16" xr3:uid="{00000000-0010-0000-0000-000010000000}" name="Observations" dataDxfId="3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G5"/>
  <sheetViews>
    <sheetView workbookViewId="0">
      <selection activeCell="F11" sqref="F11"/>
    </sheetView>
  </sheetViews>
  <sheetFormatPr baseColWidth="10" defaultColWidth="11.44140625" defaultRowHeight="14.4" x14ac:dyDescent="0.3"/>
  <cols>
    <col min="1" max="1" width="2.44140625" customWidth="1"/>
    <col min="2" max="2" width="11.88671875" customWidth="1"/>
    <col min="5" max="5" width="14.109375" customWidth="1"/>
    <col min="7" max="7" width="25.44140625" customWidth="1"/>
  </cols>
  <sheetData>
    <row r="1" spans="2:7" x14ac:dyDescent="0.3">
      <c r="B1" s="17" t="s">
        <v>12</v>
      </c>
      <c r="C1" s="20" t="s">
        <v>14</v>
      </c>
      <c r="E1" t="s">
        <v>21</v>
      </c>
      <c r="G1" s="1" t="s">
        <v>25</v>
      </c>
    </row>
    <row r="2" spans="2:7" x14ac:dyDescent="0.3">
      <c r="B2" s="16" t="s">
        <v>8</v>
      </c>
      <c r="C2" s="19">
        <v>0</v>
      </c>
      <c r="E2" t="s">
        <v>22</v>
      </c>
      <c r="G2" t="s">
        <v>26</v>
      </c>
    </row>
    <row r="3" spans="2:7" x14ac:dyDescent="0.3">
      <c r="B3" s="16" t="s">
        <v>10</v>
      </c>
      <c r="C3" s="18">
        <v>1</v>
      </c>
      <c r="E3" t="s">
        <v>23</v>
      </c>
      <c r="G3" t="s">
        <v>27</v>
      </c>
    </row>
    <row r="4" spans="2:7" x14ac:dyDescent="0.3">
      <c r="B4" s="16" t="s">
        <v>9</v>
      </c>
      <c r="C4" s="18">
        <v>2</v>
      </c>
      <c r="E4" t="s">
        <v>24</v>
      </c>
      <c r="G4" t="s">
        <v>28</v>
      </c>
    </row>
    <row r="5" spans="2:7" x14ac:dyDescent="0.3">
      <c r="B5" s="16" t="s">
        <v>11</v>
      </c>
      <c r="C5" s="18">
        <v>4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18"/>
  <sheetViews>
    <sheetView tabSelected="1" workbookViewId="0">
      <selection activeCell="I6" sqref="I6"/>
    </sheetView>
  </sheetViews>
  <sheetFormatPr baseColWidth="10" defaultColWidth="11.44140625" defaultRowHeight="14.4" x14ac:dyDescent="0.3"/>
  <cols>
    <col min="1" max="2" width="11.88671875" customWidth="1"/>
    <col min="3" max="3" width="23.33203125" customWidth="1"/>
    <col min="4" max="4" width="20.21875" customWidth="1"/>
    <col min="5" max="5" width="10.88671875" customWidth="1"/>
    <col min="6" max="6" width="14.6640625" customWidth="1"/>
    <col min="7" max="7" width="9.6640625" style="1" customWidth="1"/>
    <col min="8" max="8" width="12.33203125" style="1" customWidth="1"/>
    <col min="9" max="9" width="13.6640625" bestFit="1" customWidth="1"/>
    <col min="10" max="10" width="9.88671875" bestFit="1" customWidth="1"/>
    <col min="11" max="12" width="13.33203125" bestFit="1" customWidth="1"/>
    <col min="13" max="13" width="12.5546875" customWidth="1"/>
    <col min="15" max="15" width="12.5546875" customWidth="1"/>
    <col min="17" max="17" width="40.44140625" customWidth="1"/>
    <col min="18" max="18" width="9.44140625" customWidth="1"/>
    <col min="19" max="19" width="11.44140625" customWidth="1"/>
  </cols>
  <sheetData>
    <row r="1" spans="1:17" ht="43.95" customHeight="1" x14ac:dyDescent="0.3">
      <c r="A1" s="4" t="s">
        <v>1</v>
      </c>
      <c r="B1" s="29" t="s">
        <v>19</v>
      </c>
      <c r="C1" s="30" t="s">
        <v>18</v>
      </c>
      <c r="D1" s="30" t="s">
        <v>20</v>
      </c>
      <c r="E1" s="5" t="s">
        <v>0</v>
      </c>
      <c r="F1" s="5" t="s">
        <v>2</v>
      </c>
      <c r="G1" s="6" t="s">
        <v>3</v>
      </c>
      <c r="H1" s="7" t="s">
        <v>6</v>
      </c>
      <c r="I1" s="7" t="s">
        <v>12</v>
      </c>
      <c r="J1" s="8" t="s">
        <v>16</v>
      </c>
      <c r="K1" s="8" t="s">
        <v>15</v>
      </c>
      <c r="L1" s="9" t="s">
        <v>4</v>
      </c>
      <c r="M1" s="7" t="s">
        <v>7</v>
      </c>
      <c r="N1" s="10" t="s">
        <v>17</v>
      </c>
      <c r="O1" s="10" t="s">
        <v>35</v>
      </c>
      <c r="P1" s="11" t="s">
        <v>13</v>
      </c>
      <c r="Q1" s="9" t="s">
        <v>5</v>
      </c>
    </row>
    <row r="2" spans="1:17" x14ac:dyDescent="0.3">
      <c r="A2" s="12">
        <v>1</v>
      </c>
      <c r="B2" s="12" t="s">
        <v>22</v>
      </c>
      <c r="C2" s="12" t="s">
        <v>26</v>
      </c>
      <c r="D2" s="12" t="s">
        <v>29</v>
      </c>
      <c r="E2" s="13">
        <v>44522</v>
      </c>
      <c r="F2" s="13">
        <v>44525</v>
      </c>
      <c r="G2" s="14">
        <f>nb_jours_ouvrés(E2,F2)</f>
        <v>3</v>
      </c>
      <c r="H2" s="3">
        <v>44523</v>
      </c>
      <c r="I2" s="2" t="s">
        <v>11</v>
      </c>
      <c r="J2" s="2" t="s">
        <v>11</v>
      </c>
      <c r="K2" s="2" t="s">
        <v>11</v>
      </c>
      <c r="L2" s="2" t="s">
        <v>8</v>
      </c>
      <c r="M2" s="21">
        <f>SUMPRODUCT(COUNTIF(I2:L4,stades)*(Liste!C$2:C$5))/16</f>
        <v>0.8125</v>
      </c>
      <c r="N2" s="3">
        <v>44544</v>
      </c>
      <c r="O2" s="15">
        <f ca="1">Tableau1[[#This Row],[Date de livraison théorique]]-TODAY()</f>
        <v>-9</v>
      </c>
      <c r="P2" s="14">
        <f>nb_jours_ouvrés(E2,N2)</f>
        <v>16</v>
      </c>
      <c r="Q2" s="2" t="s">
        <v>36</v>
      </c>
    </row>
    <row r="3" spans="1:17" x14ac:dyDescent="0.3">
      <c r="A3" s="1">
        <v>2</v>
      </c>
      <c r="B3" s="1" t="s">
        <v>23</v>
      </c>
      <c r="C3" s="1" t="s">
        <v>27</v>
      </c>
      <c r="D3" s="1" t="s">
        <v>37</v>
      </c>
      <c r="E3" s="22">
        <v>44532</v>
      </c>
      <c r="F3" s="22">
        <v>44558</v>
      </c>
      <c r="G3" s="23">
        <f>nb_jours_ouvrés(E3,F3)</f>
        <v>18</v>
      </c>
      <c r="H3" s="24">
        <v>44533</v>
      </c>
      <c r="I3" s="25" t="s">
        <v>10</v>
      </c>
      <c r="J3" s="25"/>
      <c r="K3" s="25"/>
      <c r="L3" s="25"/>
      <c r="M3" s="26">
        <f>SUMPRODUCT(COUNTIF(I3:L4,stades)*(Liste!C$2:C$5))/16</f>
        <v>6.25E-2</v>
      </c>
      <c r="N3" s="24"/>
      <c r="O3" s="27">
        <f ca="1">Tableau1[[#This Row],[Date de livraison théorique]]-TODAY()</f>
        <v>24</v>
      </c>
      <c r="P3" s="28">
        <f>nb_jours_ouvrés(E3,N3)</f>
        <v>0</v>
      </c>
      <c r="Q3" s="25"/>
    </row>
    <row r="4" spans="1:17" x14ac:dyDescent="0.3">
      <c r="A4" s="1">
        <v>3</v>
      </c>
      <c r="B4" s="1"/>
      <c r="C4" s="1"/>
      <c r="D4" s="1"/>
      <c r="E4" s="22"/>
      <c r="F4" s="22"/>
      <c r="G4" s="23">
        <f>nb_jours_ouvrés(E4,F4)</f>
        <v>0</v>
      </c>
      <c r="H4" s="24"/>
      <c r="I4" s="25"/>
      <c r="J4" s="25"/>
      <c r="K4" s="25"/>
      <c r="L4" s="25"/>
      <c r="M4" s="26">
        <f>SUMPRODUCT(COUNTIF(I4:L6,stades)*(Liste!C$2:C$5))/16</f>
        <v>0</v>
      </c>
      <c r="N4" s="24"/>
      <c r="O4" s="27">
        <f ca="1">Tableau1[[#This Row],[Date de livraison théorique]]-TODAY()</f>
        <v>-44534</v>
      </c>
      <c r="P4" s="28">
        <f>nb_jours_ouvrés(E4,N4)</f>
        <v>0</v>
      </c>
      <c r="Q4" s="25"/>
    </row>
    <row r="18" ht="12.6" customHeight="1" x14ac:dyDescent="0.3"/>
  </sheetData>
  <conditionalFormatting sqref="I2:L4">
    <cfRule type="cellIs" dxfId="73" priority="20" operator="equal">
      <formula>"Terminé"</formula>
    </cfRule>
    <cfRule type="cellIs" dxfId="72" priority="21" operator="equal">
      <formula>"En attente"</formula>
    </cfRule>
    <cfRule type="cellIs" dxfId="71" priority="22" operator="equal">
      <formula>"En cours"</formula>
    </cfRule>
    <cfRule type="cellIs" dxfId="70" priority="23" operator="equal">
      <formula>"Non Traité"</formula>
    </cfRule>
  </conditionalFormatting>
  <conditionalFormatting sqref="O2:O4">
    <cfRule type="cellIs" dxfId="69" priority="14" operator="between">
      <formula>1</formula>
      <formula>-10</formula>
    </cfRule>
    <cfRule type="cellIs" dxfId="68" priority="15" operator="between">
      <formula>3</formula>
      <formula>2</formula>
    </cfRule>
    <cfRule type="cellIs" dxfId="67" priority="16" operator="between">
      <formula>7</formula>
      <formula>4</formula>
    </cfRule>
    <cfRule type="cellIs" dxfId="66" priority="17" operator="greaterThan">
      <formula>7</formula>
    </cfRule>
    <cfRule type="dataBar" priority="18">
      <dataBar>
        <cfvo type="num" val="0"/>
        <cfvo type="num" val="20"/>
        <color theme="9" tint="-0.249977111117893"/>
      </dataBar>
    </cfRule>
  </conditionalFormatting>
  <conditionalFormatting sqref="N2:N4">
    <cfRule type="cellIs" dxfId="65" priority="6" operator="lessThan">
      <formula>$F$2</formula>
    </cfRule>
    <cfRule type="cellIs" dxfId="64" priority="7" operator="greaterThan">
      <formula>$F$2</formula>
    </cfRule>
  </conditionalFormatting>
  <conditionalFormatting sqref="M2:M4">
    <cfRule type="cellIs" dxfId="63" priority="1" operator="equal">
      <formula>1</formula>
    </cfRule>
    <cfRule type="cellIs" dxfId="62" priority="2" operator="between">
      <formula>0.71</formula>
      <formula>0.99</formula>
    </cfRule>
    <cfRule type="cellIs" dxfId="61" priority="3" operator="between">
      <formula>0.51</formula>
      <formula>70%</formula>
    </cfRule>
    <cfRule type="cellIs" dxfId="60" priority="4" operator="between">
      <formula>0.21</formula>
      <formula>50%</formula>
    </cfRule>
    <cfRule type="cellIs" dxfId="59" priority="5" operator="between">
      <formula>0</formula>
      <formula>0.2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Liste!$B$2:$B$5</xm:f>
          </x14:formula1>
          <xm:sqref>I2:L4</xm:sqref>
        </x14:dataValidation>
        <x14:dataValidation type="list" allowBlank="1" showInputMessage="1" showErrorMessage="1" xr:uid="{F808E650-8BF4-4972-AE62-F071CBE8F9D8}">
          <x14:formula1>
            <xm:f>Liste!$E$2:$E$5</xm:f>
          </x14:formula1>
          <xm:sqref>B2:B4</xm:sqref>
        </x14:dataValidation>
        <x14:dataValidation type="list" allowBlank="1" showInputMessage="1" showErrorMessage="1" xr:uid="{A3AE23E0-4758-4B5A-9CF4-F11DAAD054AD}">
          <x14:formula1>
            <xm:f>Liste!$G$1:$G$9</xm:f>
          </x14:formula1>
          <xm:sqref>C2:C4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C02D9-98A6-48DE-B349-6623AC85B76B}">
  <dimension ref="A1:B8"/>
  <sheetViews>
    <sheetView workbookViewId="0">
      <selection activeCell="F21" sqref="F21"/>
    </sheetView>
  </sheetViews>
  <sheetFormatPr baseColWidth="10" defaultRowHeight="14.4" x14ac:dyDescent="0.3"/>
  <cols>
    <col min="1" max="1" width="19.5546875" bestFit="1" customWidth="1"/>
    <col min="2" max="2" width="30.109375" bestFit="1" customWidth="1"/>
    <col min="3" max="3" width="4.44140625" bestFit="1" customWidth="1"/>
    <col min="4" max="4" width="11.88671875" bestFit="1" customWidth="1"/>
  </cols>
  <sheetData>
    <row r="1" spans="1:2" x14ac:dyDescent="0.3">
      <c r="A1" s="31" t="s">
        <v>19</v>
      </c>
      <c r="B1" t="s">
        <v>30</v>
      </c>
    </row>
    <row r="3" spans="1:2" x14ac:dyDescent="0.3">
      <c r="A3" s="31" t="s">
        <v>31</v>
      </c>
      <c r="B3" t="s">
        <v>34</v>
      </c>
    </row>
    <row r="4" spans="1:2" x14ac:dyDescent="0.3">
      <c r="A4" s="32">
        <v>44522</v>
      </c>
      <c r="B4" s="35">
        <v>0.75</v>
      </c>
    </row>
    <row r="5" spans="1:2" x14ac:dyDescent="0.3">
      <c r="A5" s="34" t="s">
        <v>26</v>
      </c>
      <c r="B5" s="35">
        <v>0.75</v>
      </c>
    </row>
    <row r="6" spans="1:2" x14ac:dyDescent="0.3">
      <c r="A6" s="33" t="s">
        <v>32</v>
      </c>
      <c r="B6" s="35">
        <v>0</v>
      </c>
    </row>
    <row r="7" spans="1:2" x14ac:dyDescent="0.3">
      <c r="A7" s="34" t="s">
        <v>32</v>
      </c>
      <c r="B7" s="35">
        <v>0</v>
      </c>
    </row>
    <row r="8" spans="1:2" x14ac:dyDescent="0.3">
      <c r="A8" s="33" t="s">
        <v>33</v>
      </c>
      <c r="B8" s="35">
        <v>0.75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FA0D1-6E4A-42A0-BA26-CA0CE6225276}">
  <dimension ref="A1"/>
  <sheetViews>
    <sheetView workbookViewId="0">
      <selection activeCell="A2" sqref="A2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</vt:lpstr>
      <vt:lpstr>BDD Production</vt:lpstr>
      <vt:lpstr>TCD Production</vt:lpstr>
      <vt:lpstr>TDB Production</vt:lpstr>
      <vt:lpstr>stades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depau</dc:creator>
  <cp:lastModifiedBy>alexandre gigi</cp:lastModifiedBy>
  <dcterms:created xsi:type="dcterms:W3CDTF">2016-11-26T15:07:22Z</dcterms:created>
  <dcterms:modified xsi:type="dcterms:W3CDTF">2021-12-04T05:16:05Z</dcterms:modified>
</cp:coreProperties>
</file>