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8800" windowHeight="12330" activeTab="1"/>
  </bookViews>
  <sheets>
    <sheet name="BDD" sheetId="1" r:id="rId1"/>
    <sheet name="TCD" sheetId="3" r:id="rId2"/>
    <sheet name="Listes" sheetId="2" r:id="rId3"/>
  </sheets>
  <calcPr calcId="162913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U3" i="1" s="1"/>
  <c r="P4" i="1"/>
  <c r="U4" i="1" s="1"/>
  <c r="P5" i="1"/>
  <c r="U5" i="1" s="1"/>
  <c r="P6" i="1"/>
  <c r="U6" i="1" s="1"/>
  <c r="P7" i="1"/>
  <c r="U7" i="1" s="1"/>
  <c r="P8" i="1"/>
  <c r="U8" i="1" s="1"/>
  <c r="P9" i="1"/>
  <c r="U9" i="1" s="1"/>
  <c r="P10" i="1"/>
  <c r="U10" i="1" s="1"/>
  <c r="P11" i="1"/>
  <c r="U11" i="1" s="1"/>
  <c r="P12" i="1"/>
  <c r="U12" i="1" s="1"/>
  <c r="P13" i="1"/>
  <c r="U13" i="1" s="1"/>
  <c r="P14" i="1"/>
  <c r="U14" i="1" s="1"/>
  <c r="P15" i="1"/>
  <c r="U15" i="1" s="1"/>
  <c r="P16" i="1"/>
  <c r="U16" i="1" s="1"/>
  <c r="P17" i="1"/>
  <c r="U17" i="1" s="1"/>
  <c r="P18" i="1"/>
  <c r="U18" i="1" s="1"/>
  <c r="P19" i="1"/>
  <c r="U19" i="1" s="1"/>
  <c r="P20" i="1"/>
  <c r="U20" i="1" s="1"/>
  <c r="P21" i="1"/>
  <c r="U21" i="1" s="1"/>
  <c r="P22" i="1"/>
  <c r="U22" i="1" s="1"/>
  <c r="P23" i="1"/>
  <c r="U23" i="1" s="1"/>
  <c r="P24" i="1"/>
  <c r="U24" i="1" s="1"/>
  <c r="P25" i="1"/>
  <c r="U25" i="1" s="1"/>
  <c r="P26" i="1"/>
  <c r="U26" i="1" s="1"/>
  <c r="P27" i="1"/>
  <c r="U27" i="1" s="1"/>
  <c r="P28" i="1"/>
  <c r="U28" i="1" s="1"/>
  <c r="P29" i="1"/>
  <c r="U29" i="1" s="1"/>
  <c r="P30" i="1"/>
  <c r="U30" i="1" s="1"/>
  <c r="P31" i="1"/>
  <c r="U31" i="1" s="1"/>
  <c r="P32" i="1"/>
  <c r="U32" i="1" s="1"/>
  <c r="P33" i="1"/>
  <c r="U33" i="1" s="1"/>
  <c r="P34" i="1"/>
  <c r="U34" i="1" s="1"/>
  <c r="P35" i="1"/>
  <c r="U35" i="1" s="1"/>
  <c r="P36" i="1"/>
  <c r="U36" i="1" s="1"/>
  <c r="P37" i="1"/>
  <c r="U37" i="1" s="1"/>
  <c r="P38" i="1"/>
  <c r="U38" i="1" s="1"/>
  <c r="P39" i="1"/>
  <c r="U39" i="1" s="1"/>
  <c r="P40" i="1"/>
  <c r="U40" i="1" s="1"/>
  <c r="G40" i="1"/>
  <c r="R40" i="1" s="1"/>
  <c r="L40" i="1"/>
  <c r="S40" i="1" s="1"/>
  <c r="N40" i="1"/>
  <c r="T40" i="1" s="1"/>
  <c r="G38" i="1"/>
  <c r="R38" i="1" s="1"/>
  <c r="G39" i="1"/>
  <c r="R39" i="1" s="1"/>
  <c r="L38" i="1"/>
  <c r="S38" i="1" s="1"/>
  <c r="L39" i="1"/>
  <c r="S39" i="1" s="1"/>
  <c r="N38" i="1"/>
  <c r="T38" i="1" s="1"/>
  <c r="N39" i="1"/>
  <c r="T39" i="1" s="1"/>
  <c r="P2" i="1"/>
  <c r="U2" i="1" s="1"/>
  <c r="N2" i="1"/>
  <c r="T2" i="1" s="1"/>
  <c r="N3" i="1"/>
  <c r="T3" i="1" s="1"/>
  <c r="N4" i="1"/>
  <c r="T4" i="1" s="1"/>
  <c r="N5" i="1"/>
  <c r="T5" i="1" s="1"/>
  <c r="N6" i="1"/>
  <c r="T6" i="1" s="1"/>
  <c r="N7" i="1"/>
  <c r="T7" i="1" s="1"/>
  <c r="N8" i="1"/>
  <c r="T8" i="1" s="1"/>
  <c r="N9" i="1"/>
  <c r="T9" i="1" s="1"/>
  <c r="N10" i="1"/>
  <c r="T10" i="1" s="1"/>
  <c r="N11" i="1"/>
  <c r="T11" i="1" s="1"/>
  <c r="N12" i="1"/>
  <c r="T12" i="1" s="1"/>
  <c r="N13" i="1"/>
  <c r="T13" i="1" s="1"/>
  <c r="N14" i="1"/>
  <c r="T14" i="1" s="1"/>
  <c r="N15" i="1"/>
  <c r="T15" i="1" s="1"/>
  <c r="N16" i="1"/>
  <c r="T16" i="1" s="1"/>
  <c r="N17" i="1"/>
  <c r="T17" i="1" s="1"/>
  <c r="N18" i="1"/>
  <c r="T18" i="1" s="1"/>
  <c r="N19" i="1"/>
  <c r="T19" i="1" s="1"/>
  <c r="N20" i="1"/>
  <c r="T20" i="1" s="1"/>
  <c r="N21" i="1"/>
  <c r="T21" i="1" s="1"/>
  <c r="N22" i="1"/>
  <c r="T22" i="1" s="1"/>
  <c r="N23" i="1"/>
  <c r="T23" i="1" s="1"/>
  <c r="N24" i="1"/>
  <c r="T24" i="1" s="1"/>
  <c r="N25" i="1"/>
  <c r="T25" i="1" s="1"/>
  <c r="N26" i="1"/>
  <c r="T26" i="1" s="1"/>
  <c r="N27" i="1"/>
  <c r="T27" i="1" s="1"/>
  <c r="N28" i="1"/>
  <c r="T28" i="1" s="1"/>
  <c r="N29" i="1"/>
  <c r="T29" i="1" s="1"/>
  <c r="N30" i="1"/>
  <c r="T30" i="1" s="1"/>
  <c r="N31" i="1"/>
  <c r="T31" i="1" s="1"/>
  <c r="N32" i="1"/>
  <c r="T32" i="1" s="1"/>
  <c r="N33" i="1"/>
  <c r="T33" i="1" s="1"/>
  <c r="N34" i="1"/>
  <c r="T34" i="1" s="1"/>
  <c r="N35" i="1"/>
  <c r="T35" i="1" s="1"/>
  <c r="N36" i="1"/>
  <c r="T36" i="1" s="1"/>
  <c r="N37" i="1"/>
  <c r="T37" i="1" s="1"/>
  <c r="L2" i="1"/>
  <c r="S2" i="1" s="1"/>
  <c r="L3" i="1"/>
  <c r="S3" i="1" s="1"/>
  <c r="L4" i="1"/>
  <c r="S4" i="1" s="1"/>
  <c r="L5" i="1"/>
  <c r="S5" i="1" s="1"/>
  <c r="L6" i="1"/>
  <c r="S6" i="1" s="1"/>
  <c r="L7" i="1"/>
  <c r="S7" i="1" s="1"/>
  <c r="L8" i="1"/>
  <c r="S8" i="1" s="1"/>
  <c r="L9" i="1"/>
  <c r="S9" i="1" s="1"/>
  <c r="L10" i="1"/>
  <c r="S10" i="1" s="1"/>
  <c r="L11" i="1"/>
  <c r="S11" i="1" s="1"/>
  <c r="L12" i="1"/>
  <c r="S12" i="1" s="1"/>
  <c r="L13" i="1"/>
  <c r="S13" i="1" s="1"/>
  <c r="L14" i="1"/>
  <c r="S14" i="1" s="1"/>
  <c r="L15" i="1"/>
  <c r="S15" i="1" s="1"/>
  <c r="L16" i="1"/>
  <c r="S16" i="1" s="1"/>
  <c r="L17" i="1"/>
  <c r="S17" i="1" s="1"/>
  <c r="L18" i="1"/>
  <c r="S18" i="1" s="1"/>
  <c r="L19" i="1"/>
  <c r="S19" i="1" s="1"/>
  <c r="L20" i="1"/>
  <c r="S20" i="1" s="1"/>
  <c r="L21" i="1"/>
  <c r="S21" i="1" s="1"/>
  <c r="L22" i="1"/>
  <c r="S22" i="1" s="1"/>
  <c r="L23" i="1"/>
  <c r="S23" i="1" s="1"/>
  <c r="L24" i="1"/>
  <c r="S24" i="1" s="1"/>
  <c r="L25" i="1"/>
  <c r="S25" i="1" s="1"/>
  <c r="L26" i="1"/>
  <c r="S26" i="1" s="1"/>
  <c r="L27" i="1"/>
  <c r="S27" i="1" s="1"/>
  <c r="L28" i="1"/>
  <c r="S28" i="1" s="1"/>
  <c r="L29" i="1"/>
  <c r="S29" i="1" s="1"/>
  <c r="L30" i="1"/>
  <c r="S30" i="1" s="1"/>
  <c r="L31" i="1"/>
  <c r="S31" i="1" s="1"/>
  <c r="L32" i="1"/>
  <c r="S32" i="1" s="1"/>
  <c r="L33" i="1"/>
  <c r="S33" i="1" s="1"/>
  <c r="L34" i="1"/>
  <c r="S34" i="1" s="1"/>
  <c r="L35" i="1"/>
  <c r="S35" i="1" s="1"/>
  <c r="L36" i="1"/>
  <c r="S36" i="1" s="1"/>
  <c r="L37" i="1"/>
  <c r="S37" i="1" s="1"/>
  <c r="G2" i="1"/>
  <c r="R2" i="1" s="1"/>
  <c r="G3" i="1"/>
  <c r="G4" i="1"/>
  <c r="R4" i="1" s="1"/>
  <c r="G5" i="1"/>
  <c r="R5" i="1" s="1"/>
  <c r="G6" i="1"/>
  <c r="R6" i="1" s="1"/>
  <c r="G7" i="1"/>
  <c r="R7" i="1" s="1"/>
  <c r="G8" i="1"/>
  <c r="R8" i="1" s="1"/>
  <c r="G9" i="1"/>
  <c r="R9" i="1" s="1"/>
  <c r="G10" i="1"/>
  <c r="R10" i="1" s="1"/>
  <c r="G11" i="1"/>
  <c r="Q11" i="1" s="1"/>
  <c r="G12" i="1"/>
  <c r="R12" i="1" s="1"/>
  <c r="G13" i="1"/>
  <c r="R13" i="1" s="1"/>
  <c r="G14" i="1"/>
  <c r="R14" i="1" s="1"/>
  <c r="G15" i="1"/>
  <c r="R15" i="1" s="1"/>
  <c r="G16" i="1"/>
  <c r="R16" i="1" s="1"/>
  <c r="G17" i="1"/>
  <c r="R17" i="1" s="1"/>
  <c r="G18" i="1"/>
  <c r="R18" i="1" s="1"/>
  <c r="G19" i="1"/>
  <c r="R19" i="1" s="1"/>
  <c r="G20" i="1"/>
  <c r="R20" i="1" s="1"/>
  <c r="G21" i="1"/>
  <c r="R21" i="1" s="1"/>
  <c r="G22" i="1"/>
  <c r="R22" i="1" s="1"/>
  <c r="G23" i="1"/>
  <c r="G24" i="1"/>
  <c r="G25" i="1"/>
  <c r="R25" i="1" s="1"/>
  <c r="G26" i="1"/>
  <c r="R26" i="1" s="1"/>
  <c r="G27" i="1"/>
  <c r="G28" i="1"/>
  <c r="R28" i="1" s="1"/>
  <c r="G29" i="1"/>
  <c r="G30" i="1"/>
  <c r="R30" i="1" s="1"/>
  <c r="G31" i="1"/>
  <c r="R31" i="1" s="1"/>
  <c r="G32" i="1"/>
  <c r="R32" i="1" s="1"/>
  <c r="G33" i="1"/>
  <c r="R33" i="1" s="1"/>
  <c r="G34" i="1"/>
  <c r="R34" i="1" s="1"/>
  <c r="G35" i="1"/>
  <c r="R35" i="1" s="1"/>
  <c r="G36" i="1"/>
  <c r="R36" i="1" s="1"/>
  <c r="G37" i="1"/>
  <c r="R37" i="1" s="1"/>
  <c r="V11" i="1" l="1"/>
  <c r="Q28" i="1"/>
  <c r="V28" i="1" s="1"/>
  <c r="Q12" i="1"/>
  <c r="V12" i="1" s="1"/>
  <c r="Q40" i="1"/>
  <c r="V40" i="1" s="1"/>
  <c r="Q24" i="1"/>
  <c r="V24" i="1" s="1"/>
  <c r="Q8" i="1"/>
  <c r="V8" i="1" s="1"/>
  <c r="Q36" i="1"/>
  <c r="V36" i="1" s="1"/>
  <c r="Q20" i="1"/>
  <c r="V20" i="1" s="1"/>
  <c r="Q4" i="1"/>
  <c r="V4" i="1" s="1"/>
  <c r="Q32" i="1"/>
  <c r="V32" i="1" s="1"/>
  <c r="Q16" i="1"/>
  <c r="V16" i="1" s="1"/>
  <c r="Q39" i="1"/>
  <c r="V39" i="1" s="1"/>
  <c r="Q35" i="1"/>
  <c r="V35" i="1" s="1"/>
  <c r="Q31" i="1"/>
  <c r="V31" i="1" s="1"/>
  <c r="Q23" i="1"/>
  <c r="V23" i="1" s="1"/>
  <c r="Q19" i="1"/>
  <c r="V19" i="1" s="1"/>
  <c r="Q15" i="1"/>
  <c r="V15" i="1" s="1"/>
  <c r="Q7" i="1"/>
  <c r="V7" i="1" s="1"/>
  <c r="Q3" i="1"/>
  <c r="V3" i="1" s="1"/>
  <c r="Q38" i="1"/>
  <c r="V38" i="1" s="1"/>
  <c r="Q34" i="1"/>
  <c r="V34" i="1" s="1"/>
  <c r="V30" i="1"/>
  <c r="V26" i="1"/>
  <c r="Q22" i="1"/>
  <c r="V22" i="1" s="1"/>
  <c r="Q18" i="1"/>
  <c r="V18" i="1" s="1"/>
  <c r="Q14" i="1"/>
  <c r="V14" i="1" s="1"/>
  <c r="Q10" i="1"/>
  <c r="V10" i="1" s="1"/>
  <c r="Q6" i="1"/>
  <c r="V6" i="1" s="1"/>
  <c r="Q37" i="1"/>
  <c r="V37" i="1" s="1"/>
  <c r="Q33" i="1"/>
  <c r="V33" i="1" s="1"/>
  <c r="Q29" i="1"/>
  <c r="V29" i="1" s="1"/>
  <c r="Q25" i="1"/>
  <c r="V25" i="1" s="1"/>
  <c r="Q21" i="1"/>
  <c r="V21" i="1" s="1"/>
  <c r="Q17" i="1"/>
  <c r="V17" i="1" s="1"/>
  <c r="Q13" i="1"/>
  <c r="V13" i="1" s="1"/>
  <c r="Q9" i="1"/>
  <c r="V9" i="1" s="1"/>
  <c r="V5" i="1"/>
  <c r="R27" i="1"/>
  <c r="V27" i="1" s="1"/>
  <c r="R11" i="1"/>
  <c r="V2" i="1"/>
</calcChain>
</file>

<file path=xl/comments1.xml><?xml version="1.0" encoding="utf-8"?>
<comments xmlns="http://schemas.openxmlformats.org/spreadsheetml/2006/main">
  <authors>
    <author>Alexandre GIRARD</author>
  </authors>
  <commentList>
    <comment ref="V2" authorId="0" shapeId="0">
      <text>
        <r>
          <rPr>
            <b/>
            <sz val="9"/>
            <color indexed="81"/>
            <rFont val="Tahoma"/>
            <family val="2"/>
          </rPr>
          <t>Alexandre GIRARD:</t>
        </r>
        <r>
          <rPr>
            <sz val="9"/>
            <color indexed="81"/>
            <rFont val="Tahoma"/>
            <family val="2"/>
          </rPr>
          <t xml:space="preserve">
Cela en fonction du type demandé</t>
        </r>
      </text>
    </comment>
  </commentList>
</comments>
</file>

<file path=xl/sharedStrings.xml><?xml version="1.0" encoding="utf-8"?>
<sst xmlns="http://schemas.openxmlformats.org/spreadsheetml/2006/main" count="182" uniqueCount="45">
  <si>
    <t xml:space="preserve">Août </t>
  </si>
  <si>
    <t>Mois</t>
  </si>
  <si>
    <t>Date</t>
  </si>
  <si>
    <t>Collaborateurs</t>
  </si>
  <si>
    <t>Tps retranscription</t>
  </si>
  <si>
    <t>Bonnus</t>
  </si>
  <si>
    <t>Mise en page</t>
  </si>
  <si>
    <t>Contrôle</t>
  </si>
  <si>
    <t>Formation / Polyvalence</t>
  </si>
  <si>
    <t>Clients</t>
  </si>
  <si>
    <t>Amélioration du service / SMQ</t>
  </si>
  <si>
    <t>Total général</t>
  </si>
  <si>
    <t>Étiquettes de lignes</t>
  </si>
  <si>
    <t>Formation</t>
  </si>
  <si>
    <t>Août</t>
  </si>
  <si>
    <t>Gestion fichhiers Griffaton</t>
  </si>
  <si>
    <t>Enregistrement</t>
  </si>
  <si>
    <t>Synthèse</t>
  </si>
  <si>
    <t>Verbatim</t>
  </si>
  <si>
    <t>Temps de traitement</t>
  </si>
  <si>
    <t>Conversion</t>
  </si>
  <si>
    <t>Conversion mep + enre</t>
  </si>
  <si>
    <t>Enregistrement + MEP</t>
  </si>
  <si>
    <t>Conversion CTR</t>
  </si>
  <si>
    <t>Converstion FO + Poly</t>
  </si>
  <si>
    <t>CTR</t>
  </si>
  <si>
    <t>FO + Poly</t>
  </si>
  <si>
    <t>Somme de CTR</t>
  </si>
  <si>
    <t>Somme de FO + Poly</t>
  </si>
  <si>
    <t>Somme de Enregistrement + MEP</t>
  </si>
  <si>
    <t>Opérateurs</t>
  </si>
  <si>
    <t>Mode de retranscription</t>
  </si>
  <si>
    <t xml:space="preserve"> </t>
  </si>
  <si>
    <t>MAA</t>
  </si>
  <si>
    <t>E G</t>
  </si>
  <si>
    <t>C L</t>
  </si>
  <si>
    <t>Y M</t>
  </si>
  <si>
    <t>CA</t>
  </si>
  <si>
    <t>GS</t>
  </si>
  <si>
    <t>GG</t>
  </si>
  <si>
    <t>TT</t>
  </si>
  <si>
    <t>Gestion fichhiers G</t>
  </si>
  <si>
    <t>Type</t>
  </si>
  <si>
    <t>Total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</si>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</sst>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2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30">
    <dxf>
      <numFmt numFmtId="164" formatCode="[$-F400]h:mm:ss\ AM/PM"/>
    </dxf>
    <dxf>
      <numFmt numFmtId="2" formatCode="0.00"/>
    </dxf>
    <dxf>
      <numFmt numFmtId="2" formatCode="0.00"/>
    </dxf>
    <dxf>
      <numFmt numFmtId="164" formatCode="[$-F400]h:mm:ss\ AM/PM"/>
    </dxf>
    <dxf>
      <numFmt numFmtId="2" formatCode="0.00"/>
    </dxf>
    <dxf>
      <numFmt numFmtId="2" formatCode="0.00"/>
    </dxf>
    <dxf>
      <numFmt numFmtId="164" formatCode="[$-F400]h:mm:ss\ AM/PM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[$-F400]h:mm:ss\ AM/PM"/>
    </dxf>
    <dxf>
      <numFmt numFmtId="2" formatCode="0.00"/>
    </dxf>
    <dxf>
      <numFmt numFmtId="2" formatCode="0.00"/>
    </dxf>
    <dxf>
      <numFmt numFmtId="164" formatCode="[$-F400]h:mm:ss\ AM/PM"/>
    </dxf>
    <dxf>
      <numFmt numFmtId="2" formatCode="0.00"/>
    </dxf>
    <dxf>
      <numFmt numFmtId="2" formatCode="0.00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2" formatCode="0.00"/>
    </dxf>
    <dxf>
      <numFmt numFmtId="164" formatCode="[$-F400]h:mm:ss\ AM/PM"/>
    </dxf>
    <dxf>
      <numFmt numFmtId="164" formatCode="[$-F400]h:mm:ss\ AM/PM"/>
    </dxf>
    <dxf>
      <numFmt numFmtId="2" formatCode="0.00"/>
    </dxf>
    <dxf>
      <numFmt numFmtId="164" formatCode="[$-F400]h:mm:ss\ AM/PM"/>
    </dxf>
    <dxf>
      <numFmt numFmtId="2" formatCode="0.00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GIRARD" refreshedDate="44063.635922337962" createdVersion="6" refreshedVersion="6" minRefreshableVersion="3" recordCount="39">
  <cacheSource type="worksheet">
    <worksheetSource name="Tableau1"/>
  </cacheSource>
  <cacheFields count="24">
    <cacheField name="Mois" numFmtId="0">
      <sharedItems containsBlank="1"/>
    </cacheField>
    <cacheField name="Date" numFmtId="14">
      <sharedItems containsSemiMixedTypes="0" containsNonDate="0" containsDate="1" containsString="0" minDate="2020-08-03T00:00:00" maxDate="2020-08-22T00:00:00" count="11"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7T00:00:00"/>
        <d v="2020-08-18T00:00:00"/>
        <d v="2020-08-19T00:00:00"/>
        <d v="2020-08-21T00:00:00"/>
      </sharedItems>
    </cacheField>
    <cacheField name="Collaborateurs" numFmtId="0">
      <sharedItems count="5">
        <s v="MAA"/>
        <s v="E G"/>
        <s v="Marie-Anne AUDIC" u="1"/>
        <s v="Elisabeth GAMBUZZA" u="1"/>
        <s v="Élisabeth GAMBUZZA" u="1"/>
      </sharedItems>
    </cacheField>
    <cacheField name="Clients" numFmtId="0">
      <sharedItems containsBlank="1" count="12">
        <s v="CA"/>
        <s v="GS"/>
        <s v="Amélioration du service / SMQ"/>
        <s v="GG"/>
        <s v="Formation"/>
        <s v="Gestion fichhiers Griffaton"/>
        <s v="TT"/>
        <m u="1"/>
        <s v="Total" u="1"/>
        <s v="Crédit Agricole" u="1"/>
        <s v="Griffaton" u="1"/>
        <s v="Grid Solutions" u="1"/>
      </sharedItems>
    </cacheField>
    <cacheField name="Type" numFmtId="0">
      <sharedItems containsBlank="1"/>
    </cacheField>
    <cacheField name="Temps de traitement" numFmtId="0">
      <sharedItems containsNonDate="0" containsDate="1" containsString="0" containsBlank="1" minDate="1899-12-30T00:10:00" maxDate="1899-12-30T04:35:00"/>
    </cacheField>
    <cacheField name="Conversion" numFmtId="2">
      <sharedItems containsSemiMixedTypes="0" containsString="0" containsNumber="1" minValue="0" maxValue="4.583333333333333"/>
    </cacheField>
    <cacheField name="Tps retranscription" numFmtId="164">
      <sharedItems containsNonDate="0" containsDate="1" containsString="0" containsBlank="1" minDate="1899-12-30T00:02:27" maxDate="1899-12-30T01:02:00"/>
    </cacheField>
    <cacheField name="Bonnus" numFmtId="2">
      <sharedItems containsString="0" containsBlank="1" containsNumber="1" minValue="2.0833333333333332E-2" maxValue="2.0833333333333332E-2"/>
    </cacheField>
    <cacheField name="Mise en page" numFmtId="164">
      <sharedItems containsNonDate="0" containsDate="1" containsString="0" containsBlank="1" minDate="1899-12-30T00:45:00" maxDate="1899-12-30T02:30:00"/>
    </cacheField>
    <cacheField name="Enregistrement" numFmtId="164">
      <sharedItems containsNonDate="0" containsDate="1" containsString="0" containsBlank="1" minDate="1899-12-30T01:00:00" maxDate="1899-12-30T01:00:00"/>
    </cacheField>
    <cacheField name="Conversion mep + enre" numFmtId="2">
      <sharedItems containsSemiMixedTypes="0" containsString="0" containsNumber="1" minValue="0" maxValue="3.5"/>
    </cacheField>
    <cacheField name="Contrôle" numFmtId="164">
      <sharedItems containsNonDate="0" containsDate="1" containsString="0" containsBlank="1" minDate="1899-12-30T00:02:27" maxDate="1899-12-30T04:04:48"/>
    </cacheField>
    <cacheField name="Conversion CTR" numFmtId="0">
      <sharedItems containsSemiMixedTypes="0" containsDate="1" containsString="0" containsMixedTypes="1" minDate="1899-12-31T00:00:00" maxDate="1899-12-31T00:00:00"/>
    </cacheField>
    <cacheField name="Formation / Polyvalence" numFmtId="164">
      <sharedItems containsNonDate="0" containsDate="1" containsString="0" containsBlank="1" minDate="1899-12-30T00:20:00" maxDate="1899-12-30T05:20:00"/>
    </cacheField>
    <cacheField name="Converstion FO + Poly" numFmtId="2">
      <sharedItems containsSemiMixedTypes="0" containsString="0" containsNumber="1" minValue="0" maxValue="5.333333333333333"/>
    </cacheField>
    <cacheField name="Verbatim" numFmtId="2">
      <sharedItems containsBlank="1" containsMixedTypes="1" containsNumber="1" minValue="0.2181818181818182" maxValue="6"/>
    </cacheField>
    <cacheField name="Synthèse" numFmtId="0">
      <sharedItems containsDate="1" containsBlank="1" containsMixedTypes="1" minDate="1899-12-30T13:05:27" maxDate="1899-12-31T00:01:04"/>
    </cacheField>
    <cacheField name="Enregistrement + MEP" numFmtId="0">
      <sharedItems containsMixedTypes="1" containsNumber="1" minValue="0.2857142857142857" maxValue="1.3333333333333335"/>
    </cacheField>
    <cacheField name="CTR" numFmtId="2">
      <sharedItems containsMixedTypes="1" containsNumber="1" minValue="0.24509803921568626" maxValue="24.489795918367346"/>
    </cacheField>
    <cacheField name="FO + Poly" numFmtId="2">
      <sharedItems containsMixedTypes="1" containsNumber="1" minValue="2.6150627615062764E-2" maxValue="0.41841004184100422"/>
    </cacheField>
    <cacheField name="Total" numFmtId="2">
      <sharedItems containsMixedTypes="1" containsNumber="1" minValue="1.6307054930394933" maxValue="1.6307054930394933"/>
    </cacheField>
    <cacheField name="Total " numFmtId="0" formula="'Tps retranscription'+Bonnus+'Mise en page'+Contrôle+'Formation / Polyvalence'+#NAME?" databaseField="0"/>
    <cacheField name=" Total" numFmtId="0" formula="'Tps retranscription'+Bonnus+'Mise en page'+Contrôle+'Formation / Polyvalence'+Enregistremen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oût "/>
    <x v="0"/>
    <x v="0"/>
    <x v="0"/>
    <s v="Synthèse"/>
    <d v="1899-12-30T01:30:00"/>
    <n v="1.5"/>
    <d v="1899-12-30T00:09:00"/>
    <m/>
    <d v="1899-12-30T02:30:00"/>
    <d v="1899-12-30T01:00:00"/>
    <n v="3.5"/>
    <d v="1899-12-30T01:32:00"/>
    <n v="1.5333333333333332"/>
    <d v="1899-12-30T05:20:00"/>
    <n v="5.333333333333333"/>
    <m/>
    <n v="0.66666666666666663"/>
    <n v="0.2857142857142857"/>
    <n v="0.65217391304347827"/>
    <n v="2.6150627615062764E-2"/>
    <n v="1.6307054930394933"/>
  </r>
  <r>
    <s v="Août "/>
    <x v="0"/>
    <x v="0"/>
    <x v="1"/>
    <s v="Verbatim"/>
    <d v="1899-12-30T01:00:00"/>
    <n v="1"/>
    <m/>
    <m/>
    <d v="1899-12-30T02:30:00"/>
    <m/>
    <n v="2.5"/>
    <m/>
    <n v="0"/>
    <m/>
    <n v="0"/>
    <n v="1"/>
    <m/>
    <n v="0.39999999999999997"/>
    <e v="#DIV/0!"/>
    <e v="#DIV/0!"/>
    <e v="#DIV/0!"/>
  </r>
  <r>
    <s v="Août "/>
    <x v="0"/>
    <x v="0"/>
    <x v="2"/>
    <m/>
    <m/>
    <n v="0"/>
    <m/>
    <m/>
    <m/>
    <m/>
    <n v="0"/>
    <m/>
    <n v="0"/>
    <d v="1899-12-30T00:20:00"/>
    <n v="0.33333333333333331"/>
    <e v="#DIV/0!"/>
    <e v="#DIV/0!"/>
    <e v="#DIV/0!"/>
    <e v="#DIV/0!"/>
    <n v="0.41841004184100422"/>
    <e v="#DIV/0!"/>
  </r>
  <r>
    <s v="Août "/>
    <x v="0"/>
    <x v="1"/>
    <x v="0"/>
    <s v="Synthèse"/>
    <d v="1899-12-30T00:10:00"/>
    <n v="0.16666666666666666"/>
    <d v="1899-12-30T00:20:00"/>
    <m/>
    <m/>
    <m/>
    <n v="0"/>
    <d v="1899-12-30T04:04:48"/>
    <n v="4.08"/>
    <d v="1899-12-30T02:24:00"/>
    <n v="2.4000000000000004"/>
    <m/>
    <d v="1900-01-05T00:00:00"/>
    <e v="#DIV/0!"/>
    <n v="0.24509803921568626"/>
    <n v="5.8112505811250575E-2"/>
    <e v="#DIV/0!"/>
  </r>
  <r>
    <s v="Août "/>
    <x v="0"/>
    <x v="1"/>
    <x v="2"/>
    <m/>
    <m/>
    <n v="0"/>
    <m/>
    <m/>
    <m/>
    <m/>
    <n v="0"/>
    <m/>
    <n v="0"/>
    <d v="1899-12-30T01:10:00"/>
    <n v="1.1666666666666667"/>
    <e v="#DIV/0!"/>
    <e v="#DIV/0!"/>
    <e v="#DIV/0!"/>
    <e v="#DIV/0!"/>
    <n v="0.11954572624028691"/>
    <e v="#DIV/0!"/>
  </r>
  <r>
    <s v="Août "/>
    <x v="1"/>
    <x v="0"/>
    <x v="0"/>
    <m/>
    <m/>
    <n v="0"/>
    <m/>
    <n v="2.0833333333333332E-2"/>
    <m/>
    <m/>
    <n v="0"/>
    <d v="1899-12-30T02:18:00"/>
    <n v="2.2999999999999998"/>
    <m/>
    <n v="0"/>
    <e v="#DIV/0!"/>
    <e v="#DIV/0!"/>
    <e v="#DIV/0!"/>
    <n v="0.43478260869565222"/>
    <e v="#DIV/0!"/>
    <e v="#DIV/0!"/>
  </r>
  <r>
    <s v="Août "/>
    <x v="1"/>
    <x v="1"/>
    <x v="3"/>
    <m/>
    <d v="1899-12-30T00:10:00"/>
    <n v="0.16666666666666666"/>
    <d v="1899-12-30T00:02:27"/>
    <m/>
    <m/>
    <m/>
    <n v="0"/>
    <m/>
    <n v="0"/>
    <m/>
    <n v="0"/>
    <n v="6"/>
    <d v="1900-01-05T00:00:00"/>
    <e v="#DIV/0!"/>
    <e v="#DIV/0!"/>
    <e v="#DIV/0!"/>
    <e v="#DIV/0!"/>
  </r>
  <r>
    <s v="Août "/>
    <x v="1"/>
    <x v="1"/>
    <x v="3"/>
    <m/>
    <m/>
    <n v="0"/>
    <m/>
    <m/>
    <m/>
    <m/>
    <n v="0"/>
    <d v="1899-12-30T00:02:27"/>
    <n v="4.083333333333334E-2"/>
    <m/>
    <n v="0"/>
    <e v="#DIV/0!"/>
    <e v="#DIV/0!"/>
    <e v="#DIV/0!"/>
    <n v="24.489795918367346"/>
    <e v="#DIV/0!"/>
    <e v="#DIV/0!"/>
  </r>
  <r>
    <s v="Août "/>
    <x v="1"/>
    <x v="1"/>
    <x v="0"/>
    <m/>
    <m/>
    <n v="0"/>
    <m/>
    <m/>
    <m/>
    <m/>
    <n v="0"/>
    <d v="1899-12-30T01:00:00"/>
    <n v="1"/>
    <m/>
    <n v="0"/>
    <e v="#DIV/0!"/>
    <e v="#DIV/0!"/>
    <e v="#DIV/0!"/>
    <n v="1"/>
    <e v="#DIV/0!"/>
    <e v="#DIV/0!"/>
  </r>
  <r>
    <s v="Août "/>
    <x v="2"/>
    <x v="0"/>
    <x v="3"/>
    <m/>
    <d v="1899-12-30T00:10:00"/>
    <n v="0.16666666666666666"/>
    <d v="1899-12-30T00:24:26"/>
    <n v="2.0833333333333332E-2"/>
    <m/>
    <m/>
    <n v="0"/>
    <m/>
    <n v="0"/>
    <m/>
    <n v="0"/>
    <n v="6"/>
    <d v="1900-01-05T00:00:00"/>
    <e v="#DIV/0!"/>
    <e v="#DIV/0!"/>
    <e v="#DIV/0!"/>
    <e v="#DIV/0!"/>
  </r>
  <r>
    <s v="Août "/>
    <x v="2"/>
    <x v="0"/>
    <x v="3"/>
    <m/>
    <m/>
    <n v="0"/>
    <m/>
    <m/>
    <m/>
    <m/>
    <n v="0"/>
    <d v="1899-12-30T00:24:26"/>
    <n v="0.40722222222222226"/>
    <m/>
    <n v="0"/>
    <e v="#DIV/0!"/>
    <e v="#DIV/0!"/>
    <e v="#DIV/0!"/>
    <n v="2.4556616643929057"/>
    <e v="#DIV/0!"/>
    <e v="#DIV/0!"/>
  </r>
  <r>
    <s v="Août "/>
    <x v="2"/>
    <x v="0"/>
    <x v="2"/>
    <m/>
    <m/>
    <n v="0"/>
    <m/>
    <m/>
    <m/>
    <m/>
    <n v="0"/>
    <m/>
    <n v="0"/>
    <d v="1899-12-30T00:35:00"/>
    <n v="0.58333333333333337"/>
    <e v="#DIV/0!"/>
    <e v="#DIV/0!"/>
    <e v="#DIV/0!"/>
    <e v="#DIV/0!"/>
    <n v="0.23909145248057381"/>
    <e v="#DIV/0!"/>
  </r>
  <r>
    <s v="Août "/>
    <x v="2"/>
    <x v="1"/>
    <x v="0"/>
    <m/>
    <m/>
    <n v="0"/>
    <m/>
    <m/>
    <m/>
    <m/>
    <n v="0"/>
    <d v="1899-12-30T00:30:00"/>
    <n v="0.5"/>
    <m/>
    <n v="0"/>
    <e v="#DIV/0!"/>
    <e v="#DIV/0!"/>
    <e v="#DIV/0!"/>
    <n v="2"/>
    <e v="#DIV/0!"/>
    <e v="#DIV/0!"/>
  </r>
  <r>
    <s v="Août "/>
    <x v="2"/>
    <x v="1"/>
    <x v="0"/>
    <m/>
    <m/>
    <n v="0"/>
    <m/>
    <m/>
    <d v="1899-12-30T00:45:00"/>
    <m/>
    <n v="0.75"/>
    <m/>
    <n v="0"/>
    <m/>
    <n v="0"/>
    <e v="#DIV/0!"/>
    <e v="#DIV/0!"/>
    <n v="1.3333333333333335"/>
    <e v="#DIV/0!"/>
    <e v="#DIV/0!"/>
    <e v="#DIV/0!"/>
  </r>
  <r>
    <s v="Août "/>
    <x v="3"/>
    <x v="0"/>
    <x v="4"/>
    <m/>
    <m/>
    <n v="0"/>
    <m/>
    <m/>
    <m/>
    <m/>
    <n v="0"/>
    <m/>
    <n v="0"/>
    <d v="1899-12-30T01:00:00"/>
    <n v="1"/>
    <e v="#DIV/0!"/>
    <e v="#DIV/0!"/>
    <e v="#DIV/0!"/>
    <e v="#DIV/0!"/>
    <n v="0.1394700139470014"/>
    <e v="#DIV/0!"/>
  </r>
  <r>
    <s v="Août "/>
    <x v="3"/>
    <x v="0"/>
    <x v="2"/>
    <m/>
    <m/>
    <n v="0"/>
    <m/>
    <m/>
    <m/>
    <m/>
    <n v="0"/>
    <m/>
    <n v="0"/>
    <d v="1899-12-30T00:30:00"/>
    <n v="0.5"/>
    <e v="#DIV/0!"/>
    <e v="#DIV/0!"/>
    <e v="#DIV/0!"/>
    <e v="#DIV/0!"/>
    <n v="0.2789400278940028"/>
    <e v="#DIV/0!"/>
  </r>
  <r>
    <s v="Août "/>
    <x v="3"/>
    <x v="1"/>
    <x v="4"/>
    <m/>
    <m/>
    <n v="0"/>
    <m/>
    <m/>
    <m/>
    <m/>
    <n v="0"/>
    <m/>
    <n v="0"/>
    <d v="1899-12-30T03:00:00"/>
    <n v="3"/>
    <e v="#DIV/0!"/>
    <e v="#DIV/0!"/>
    <e v="#DIV/0!"/>
    <e v="#DIV/0!"/>
    <n v="4.6490004649000466E-2"/>
    <e v="#DIV/0!"/>
  </r>
  <r>
    <s v="Août "/>
    <x v="3"/>
    <x v="1"/>
    <x v="2"/>
    <m/>
    <m/>
    <n v="0"/>
    <m/>
    <m/>
    <m/>
    <m/>
    <n v="0"/>
    <m/>
    <n v="0"/>
    <d v="1899-12-30T01:00:00"/>
    <n v="1"/>
    <e v="#DIV/0!"/>
    <e v="#DIV/0!"/>
    <e v="#DIV/0!"/>
    <e v="#DIV/0!"/>
    <n v="0.1394700139470014"/>
    <e v="#DIV/0!"/>
  </r>
  <r>
    <s v="Août "/>
    <x v="4"/>
    <x v="0"/>
    <x v="4"/>
    <m/>
    <m/>
    <n v="0"/>
    <m/>
    <m/>
    <m/>
    <m/>
    <n v="0"/>
    <m/>
    <n v="0"/>
    <d v="1899-12-30T03:30:00"/>
    <n v="3.5"/>
    <e v="#DIV/0!"/>
    <e v="#DIV/0!"/>
    <e v="#DIV/0!"/>
    <e v="#DIV/0!"/>
    <n v="3.9848575413428969E-2"/>
    <e v="#DIV/0!"/>
  </r>
  <r>
    <s v="Août "/>
    <x v="4"/>
    <x v="0"/>
    <x v="2"/>
    <m/>
    <m/>
    <n v="0"/>
    <m/>
    <m/>
    <m/>
    <m/>
    <n v="0"/>
    <m/>
    <n v="0"/>
    <d v="1899-12-30T00:40:00"/>
    <n v="0.66666666666666663"/>
    <e v="#DIV/0!"/>
    <e v="#DIV/0!"/>
    <e v="#DIV/0!"/>
    <e v="#DIV/0!"/>
    <n v="0.20920502092050211"/>
    <e v="#DIV/0!"/>
  </r>
  <r>
    <s v="Août "/>
    <x v="4"/>
    <x v="0"/>
    <x v="4"/>
    <m/>
    <m/>
    <n v="0"/>
    <m/>
    <m/>
    <m/>
    <m/>
    <n v="0"/>
    <m/>
    <n v="0"/>
    <d v="1899-12-30T03:30:00"/>
    <n v="3.5"/>
    <e v="#DIV/0!"/>
    <e v="#DIV/0!"/>
    <e v="#DIV/0!"/>
    <e v="#DIV/0!"/>
    <n v="3.9848575413428969E-2"/>
    <e v="#DIV/0!"/>
  </r>
  <r>
    <s v="Août "/>
    <x v="5"/>
    <x v="0"/>
    <x v="3"/>
    <s v="Verbatim"/>
    <d v="1899-12-30T00:50:00"/>
    <n v="0.83333333333333337"/>
    <d v="1899-12-30T00:39:00"/>
    <m/>
    <m/>
    <m/>
    <n v="0"/>
    <m/>
    <n v="0"/>
    <m/>
    <n v="0"/>
    <n v="1.2"/>
    <m/>
    <e v="#DIV/0!"/>
    <e v="#DIV/0!"/>
    <e v="#DIV/0!"/>
    <e v="#DIV/0!"/>
  </r>
  <r>
    <s v="Août"/>
    <x v="5"/>
    <x v="0"/>
    <x v="3"/>
    <s v="Verbatim"/>
    <d v="1899-12-30T01:50:00"/>
    <n v="1.8333333333333335"/>
    <d v="1899-12-30T00:15:00"/>
    <m/>
    <m/>
    <m/>
    <n v="0"/>
    <d v="1899-12-30T00:39:00"/>
    <n v="0.65"/>
    <m/>
    <n v="0"/>
    <n v="0.54545454545454541"/>
    <m/>
    <e v="#DIV/0!"/>
    <n v="1.5384615384615383"/>
    <e v="#DIV/0!"/>
    <e v="#DIV/0!"/>
  </r>
  <r>
    <s v="Août "/>
    <x v="5"/>
    <x v="0"/>
    <x v="5"/>
    <m/>
    <m/>
    <n v="0"/>
    <m/>
    <m/>
    <m/>
    <m/>
    <n v="0"/>
    <m/>
    <n v="0"/>
    <d v="1899-12-30T00:30:00"/>
    <n v="0.5"/>
    <e v="#DIV/0!"/>
    <e v="#DIV/0!"/>
    <e v="#DIV/0!"/>
    <e v="#DIV/0!"/>
    <n v="0.2789400278940028"/>
    <e v="#DIV/0!"/>
  </r>
  <r>
    <s v="Août "/>
    <x v="6"/>
    <x v="0"/>
    <x v="3"/>
    <s v="Synthèse"/>
    <d v="1899-12-30T00:50:00"/>
    <n v="0.83333333333333337"/>
    <d v="1899-12-30T00:09:21"/>
    <n v="2.0833333333333332E-2"/>
    <m/>
    <m/>
    <n v="0"/>
    <m/>
    <n v="0"/>
    <m/>
    <n v="0"/>
    <m/>
    <d v="1899-12-31T04:48:00"/>
    <e v="#DIV/0!"/>
    <e v="#DIV/0!"/>
    <e v="#DIV/0!"/>
    <e v="#DIV/0!"/>
  </r>
  <r>
    <s v="Août"/>
    <x v="6"/>
    <x v="0"/>
    <x v="3"/>
    <s v="Synthèse"/>
    <d v="1899-12-30T00:50:00"/>
    <n v="0.83333333333333337"/>
    <d v="1899-12-30T00:08:00"/>
    <m/>
    <m/>
    <m/>
    <n v="0"/>
    <d v="1899-12-30T00:09:21"/>
    <n v="0.15583333333333332"/>
    <m/>
    <n v="0"/>
    <m/>
    <d v="1899-12-31T04:48:00"/>
    <e v="#DIV/0!"/>
    <n v="6.4171122994652405"/>
    <e v="#DIV/0!"/>
    <e v="#DIV/0!"/>
  </r>
  <r>
    <s v="Août"/>
    <x v="6"/>
    <x v="0"/>
    <x v="4"/>
    <m/>
    <m/>
    <n v="0"/>
    <m/>
    <m/>
    <m/>
    <m/>
    <n v="0"/>
    <m/>
    <n v="0"/>
    <d v="1899-12-30T03:30:00"/>
    <n v="3.5"/>
    <e v="#DIV/0!"/>
    <e v="#DIV/0!"/>
    <e v="#DIV/0!"/>
    <e v="#DIV/0!"/>
    <n v="3.9848575413428969E-2"/>
    <e v="#DIV/0!"/>
  </r>
  <r>
    <s v="Août "/>
    <x v="7"/>
    <x v="1"/>
    <x v="3"/>
    <s v="Verbatim"/>
    <d v="1899-12-30T00:50:00"/>
    <n v="0.83333333333333337"/>
    <d v="1899-12-30T00:06:00"/>
    <m/>
    <m/>
    <m/>
    <n v="0"/>
    <m/>
    <n v="0"/>
    <m/>
    <n v="0"/>
    <n v="1.2"/>
    <m/>
    <e v="#DIV/0!"/>
    <e v="#DIV/0!"/>
    <e v="#DIV/0!"/>
    <e v="#DIV/0!"/>
  </r>
  <r>
    <s v="Août"/>
    <x v="7"/>
    <x v="1"/>
    <x v="3"/>
    <s v="Synthèse"/>
    <d v="1899-12-30T01:50:00"/>
    <n v="1.8333333333333335"/>
    <d v="1899-12-30T01:02:00"/>
    <m/>
    <m/>
    <m/>
    <n v="0"/>
    <d v="1899-12-30T00:05:00"/>
    <n v="8.3333333333333329E-2"/>
    <m/>
    <n v="0"/>
    <m/>
    <d v="1899-12-30T13:05:27"/>
    <e v="#DIV/0!"/>
    <n v="12"/>
    <e v="#DIV/0!"/>
    <e v="#DIV/0!"/>
  </r>
  <r>
    <s v="Août"/>
    <x v="7"/>
    <x v="1"/>
    <x v="2"/>
    <m/>
    <m/>
    <n v="0"/>
    <m/>
    <m/>
    <m/>
    <m/>
    <n v="0"/>
    <m/>
    <n v="0"/>
    <d v="1899-12-30T01:00:00"/>
    <n v="1"/>
    <e v="#DIV/0!"/>
    <e v="#DIV/0!"/>
    <e v="#DIV/0!"/>
    <e v="#DIV/0!"/>
    <n v="0.1394700139470014"/>
    <e v="#DIV/0!"/>
  </r>
  <r>
    <s v="Août"/>
    <x v="7"/>
    <x v="1"/>
    <x v="4"/>
    <m/>
    <m/>
    <n v="0"/>
    <m/>
    <m/>
    <m/>
    <m/>
    <n v="0"/>
    <m/>
    <n v="0"/>
    <d v="1899-12-30T02:30:00"/>
    <n v="2.5"/>
    <e v="#DIV/0!"/>
    <e v="#DIV/0!"/>
    <e v="#DIV/0!"/>
    <e v="#DIV/0!"/>
    <n v="5.5788005578800558E-2"/>
    <e v="#DIV/0!"/>
  </r>
  <r>
    <s v="Août "/>
    <x v="8"/>
    <x v="1"/>
    <x v="2"/>
    <m/>
    <m/>
    <n v="0"/>
    <m/>
    <m/>
    <m/>
    <m/>
    <n v="0"/>
    <m/>
    <n v="0"/>
    <d v="1899-12-30T03:30:00"/>
    <n v="3.5"/>
    <e v="#DIV/0!"/>
    <e v="#DIV/0!"/>
    <e v="#DIV/0!"/>
    <e v="#DIV/0!"/>
    <n v="3.9848575413428969E-2"/>
    <e v="#DIV/0!"/>
  </r>
  <r>
    <s v="Août"/>
    <x v="9"/>
    <x v="1"/>
    <x v="3"/>
    <m/>
    <m/>
    <n v="0"/>
    <d v="1899-12-30T00:13:20"/>
    <m/>
    <m/>
    <m/>
    <n v="0"/>
    <m/>
    <n v="0"/>
    <m/>
    <n v="0"/>
    <e v="#DIV/0!"/>
    <e v="#DIV/0!"/>
    <e v="#DIV/0!"/>
    <e v="#DIV/0!"/>
    <e v="#DIV/0!"/>
    <e v="#DIV/0!"/>
  </r>
  <r>
    <s v="Août"/>
    <x v="9"/>
    <x v="1"/>
    <x v="3"/>
    <m/>
    <m/>
    <n v="0"/>
    <m/>
    <m/>
    <m/>
    <m/>
    <n v="0"/>
    <d v="1899-12-30T00:12:20"/>
    <n v="0.20555555555555555"/>
    <m/>
    <n v="0"/>
    <e v="#DIV/0!"/>
    <e v="#DIV/0!"/>
    <e v="#DIV/0!"/>
    <n v="4.8648648648648649"/>
    <e v="#DIV/0!"/>
    <e v="#DIV/0!"/>
  </r>
  <r>
    <s v="Août"/>
    <x v="9"/>
    <x v="1"/>
    <x v="2"/>
    <m/>
    <m/>
    <n v="0"/>
    <m/>
    <m/>
    <m/>
    <m/>
    <n v="0"/>
    <m/>
    <n v="0"/>
    <d v="1899-12-30T01:00:00"/>
    <n v="1"/>
    <e v="#DIV/0!"/>
    <e v="#DIV/0!"/>
    <e v="#DIV/0!"/>
    <e v="#DIV/0!"/>
    <n v="0.1394700139470014"/>
    <e v="#DIV/0!"/>
  </r>
  <r>
    <s v="Août"/>
    <x v="9"/>
    <x v="1"/>
    <x v="4"/>
    <m/>
    <m/>
    <n v="0"/>
    <m/>
    <m/>
    <m/>
    <m/>
    <n v="0"/>
    <m/>
    <n v="0"/>
    <d v="1899-12-30T00:30:00"/>
    <n v="0.5"/>
    <e v="#DIV/0!"/>
    <e v="#DIV/0!"/>
    <e v="#DIV/0!"/>
    <e v="#DIV/0!"/>
    <n v="0.2789400278940028"/>
    <e v="#DIV/0!"/>
  </r>
  <r>
    <m/>
    <x v="10"/>
    <x v="1"/>
    <x v="3"/>
    <m/>
    <d v="1899-12-30T00:30:00"/>
    <n v="0.5"/>
    <d v="1899-12-30T00:05:00"/>
    <m/>
    <m/>
    <m/>
    <n v="0"/>
    <m/>
    <d v="1899-12-30T00:00:00"/>
    <m/>
    <n v="0"/>
    <n v="2"/>
    <n v="2"/>
    <e v="#DIV/0!"/>
    <e v="#DIV/0!"/>
    <e v="#DIV/0!"/>
    <e v="#DIV/0!"/>
  </r>
  <r>
    <m/>
    <x v="10"/>
    <x v="1"/>
    <x v="6"/>
    <m/>
    <d v="1899-12-30T04:35:00"/>
    <n v="4.583333333333333"/>
    <d v="1899-12-30T01:00:00"/>
    <m/>
    <m/>
    <m/>
    <n v="0"/>
    <m/>
    <d v="1899-12-30T00:00:00"/>
    <m/>
    <n v="0"/>
    <n v="0.2181818181818182"/>
    <n v="0.2181818181818182"/>
    <e v="#DIV/0!"/>
    <e v="#DIV/0!"/>
    <e v="#DIV/0!"/>
    <e v="#DIV/0!"/>
  </r>
  <r>
    <m/>
    <x v="10"/>
    <x v="1"/>
    <x v="2"/>
    <m/>
    <m/>
    <n v="0"/>
    <m/>
    <m/>
    <m/>
    <m/>
    <n v="0"/>
    <m/>
    <d v="1899-12-30T00:00:00"/>
    <d v="1899-12-30T00:30:00"/>
    <n v="0.5"/>
    <e v="#DIV/0!"/>
    <e v="#DIV/0!"/>
    <e v="#DIV/0!"/>
    <e v="#DIV/0!"/>
    <n v="0.2789400278940028"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D18" firstHeaderRow="0" firstDataRow="1" firstDataCol="1" rowPageCount="1" colPageCount="1"/>
  <pivotFields count="24">
    <pivotField showAll="0"/>
    <pivotField axis="axisPage" numFmtId="14" multipleItemSelectionAllowed="1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6">
        <item m="1" x="4"/>
        <item m="1" x="2"/>
        <item m="1" x="3"/>
        <item x="0"/>
        <item x="1"/>
        <item t="default"/>
      </items>
    </pivotField>
    <pivotField axis="axisRow" showAll="0">
      <items count="13">
        <item x="2"/>
        <item m="1" x="10"/>
        <item m="1" x="7"/>
        <item m="1" x="9"/>
        <item m="1" x="11"/>
        <item x="4"/>
        <item x="5"/>
        <item m="1" x="8"/>
        <item x="3"/>
        <item x="6"/>
        <item x="0"/>
        <item x="1"/>
        <item t="default"/>
      </items>
    </pivotField>
    <pivotField showAll="0"/>
    <pivotField showAll="0"/>
    <pivotField numFmtId="2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/>
    <pivotField dataField="1" showAll="0"/>
    <pivotField dataField="1" showAll="0"/>
    <pivotField dataField="1" showAll="0"/>
    <pivotField showAll="0"/>
    <pivotField dragToRow="0" dragToCol="0" dragToPage="0" showAll="0"/>
    <pivotField dragToRow="0" dragToCol="0" dragToPage="0" showAll="0"/>
  </pivotFields>
  <rowFields count="2">
    <field x="2"/>
    <field x="3"/>
  </rowFields>
  <rowItems count="14">
    <i>
      <x v="3"/>
    </i>
    <i r="1">
      <x/>
    </i>
    <i r="1">
      <x v="5"/>
    </i>
    <i r="1">
      <x v="6"/>
    </i>
    <i r="1">
      <x v="8"/>
    </i>
    <i r="1">
      <x v="10"/>
    </i>
    <i r="1">
      <x v="11"/>
    </i>
    <i>
      <x v="4"/>
    </i>
    <i r="1">
      <x/>
    </i>
    <i r="1">
      <x v="5"/>
    </i>
    <i r="1">
      <x v="8"/>
    </i>
    <i r="1">
      <x v="9"/>
    </i>
    <i r="1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Somme de CTR" fld="19" baseField="3" baseItem="1"/>
    <dataField name="Somme de FO + Poly" fld="20" baseField="3" baseItem="1"/>
    <dataField name="Somme de Enregistrement + MEP" fld="18" baseField="3" baseItem="1"/>
  </dataFields>
  <formats count="3">
    <format dxfId="12">
      <pivotArea outline="0" collapsedLevelsAreSubtotals="1" fieldPosition="0"/>
    </format>
    <format dxfId="11">
      <pivotArea outline="0" collapsedLevelsAreSubtotals="1" fieldPosition="0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V40" totalsRowShown="0" headerRowDxfId="29">
  <autoFilter ref="A1:V40"/>
  <tableColumns count="22">
    <tableColumn id="1" name="Mois"/>
    <tableColumn id="2" name="Date" dataDxfId="28"/>
    <tableColumn id="3" name="Collaborateurs"/>
    <tableColumn id="17" name="Clients"/>
    <tableColumn id="10" name="Type"/>
    <tableColumn id="19" name="Temps de traitement"/>
    <tableColumn id="21" name="Conversion" dataDxfId="27">
      <calculatedColumnFormula>Tableau1[[#This Row],[Temps de traitement]]*24</calculatedColumnFormula>
    </tableColumn>
    <tableColumn id="4" name="Tps retranscription" dataDxfId="26"/>
    <tableColumn id="5" name="Bonnus" dataDxfId="25"/>
    <tableColumn id="6" name="Mise en page" dataDxfId="24"/>
    <tableColumn id="15" name="Enregistrement" dataDxfId="23"/>
    <tableColumn id="22" name="Conversion mep + enre" dataDxfId="22">
      <calculatedColumnFormula>(Tableau1[[#This Row],[Mise en page]]+Tableau1[[#This Row],[Enregistrement]])*24</calculatedColumnFormula>
    </tableColumn>
    <tableColumn id="7" name="Contrôle" dataDxfId="21"/>
    <tableColumn id="23" name="Conversion CTR" dataDxfId="20">
      <calculatedColumnFormula>Tableau1[[#This Row],[Contrôle]]*24</calculatedColumnFormula>
    </tableColumn>
    <tableColumn id="8" name="Formation / Polyvalence" dataDxfId="19"/>
    <tableColumn id="24" name="Converstion FO + Poly" dataDxfId="18">
      <calculatedColumnFormula>Tableau1[[#This Row],[Formation / Polyvalence]]*24</calculatedColumnFormula>
    </tableColumn>
    <tableColumn id="20" name="Verbatim" dataDxfId="17">
      <calculatedColumnFormula>7.67/(Tableau1[[#This Row],[Conversion]]*7.67)</calculatedColumnFormula>
    </tableColumn>
    <tableColumn id="9" name="Synthèse" dataDxfId="16">
      <calculatedColumnFormula>10.45/(Tableau1[[#This Row],[Conversion]]*10.45)</calculatedColumnFormula>
    </tableColumn>
    <tableColumn id="18" name="Enregistrement + MEP" dataDxfId="15">
      <calculatedColumnFormula>7.17/(Tableau1[[#This Row],[Conversion mep + enre]]*7.17)</calculatedColumnFormula>
    </tableColumn>
    <tableColumn id="25" name="CTR" dataDxfId="14">
      <calculatedColumnFormula>5.5/(Tableau1[[#This Row],[Conversion CTR]]*5.5)</calculatedColumnFormula>
    </tableColumn>
    <tableColumn id="26" name="FO + Poly" dataDxfId="13">
      <calculatedColumnFormula>1/(Tableau1[[#This Row],[Converstion FO + Poly]]*7.17)</calculatedColumnFormula>
    </tableColumn>
    <tableColumn id="11" name="Total" dataDxfId="9">
      <calculatedColumnFormula>Tableau1[[#This Row],[Verbatim]]+Tableau1[[#This Row],[Synthèse]]+Tableau1[[#This Row],[Enregistrement + MEP]]+Tableau1[[#This Row],[CTR]]+Tableau1[[#This Row],[FO + Poly]]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G3" totalsRowShown="0">
  <autoFilter ref="G1:G3"/>
  <tableColumns count="1">
    <tableColumn id="1" name="Mode de retranscrip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5" totalsRowShown="0">
  <autoFilter ref="E1:E5"/>
  <tableColumns count="1">
    <tableColumn id="1" name="Opérateur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1:B8" totalsRowShown="0">
  <autoFilter ref="B1:B8"/>
  <tableColumns count="1">
    <tableColumn id="1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5"/>
  <sheetViews>
    <sheetView topLeftCell="I1" workbookViewId="0">
      <pane ySplit="1" topLeftCell="A2" activePane="bottomLeft" state="frozen"/>
      <selection pane="bottomLeft" activeCell="H31" sqref="H31"/>
    </sheetView>
  </sheetViews>
  <sheetFormatPr baseColWidth="10" defaultRowHeight="14.4" x14ac:dyDescent="0.55000000000000004"/>
  <cols>
    <col min="1" max="2" width="11.578125" customWidth="1"/>
    <col min="3" max="3" width="22.83984375" customWidth="1"/>
    <col min="4" max="4" width="28.26171875" customWidth="1"/>
    <col min="5" max="5" width="11.26171875" customWidth="1"/>
    <col min="6" max="6" width="12" customWidth="1"/>
    <col min="7" max="7" width="14.41796875" hidden="1" customWidth="1"/>
    <col min="8" max="8" width="14.68359375" customWidth="1"/>
    <col min="9" max="10" width="11.578125" customWidth="1"/>
    <col min="11" max="11" width="16.68359375" customWidth="1"/>
    <col min="12" max="12" width="15.578125" hidden="1" customWidth="1"/>
    <col min="13" max="13" width="11.578125" customWidth="1"/>
    <col min="14" max="14" width="19.26171875" hidden="1" customWidth="1"/>
    <col min="15" max="15" width="11.578125" customWidth="1"/>
    <col min="16" max="16" width="15.26171875" hidden="1" customWidth="1"/>
    <col min="18" max="20" width="16.68359375" customWidth="1"/>
    <col min="21" max="22" width="16.83984375" customWidth="1"/>
  </cols>
  <sheetData>
    <row r="1" spans="1:22" s="2" customFormat="1" ht="28.8" x14ac:dyDescent="0.55000000000000004">
      <c r="A1" s="3" t="s">
        <v>1</v>
      </c>
      <c r="B1" s="3" t="s">
        <v>2</v>
      </c>
      <c r="C1" s="3" t="s">
        <v>3</v>
      </c>
      <c r="D1" s="3" t="s">
        <v>9</v>
      </c>
      <c r="E1" s="3" t="s">
        <v>42</v>
      </c>
      <c r="F1" s="3" t="s">
        <v>19</v>
      </c>
      <c r="G1" s="3" t="s">
        <v>20</v>
      </c>
      <c r="H1" s="3" t="s">
        <v>4</v>
      </c>
      <c r="I1" s="3" t="s">
        <v>5</v>
      </c>
      <c r="J1" s="3" t="s">
        <v>6</v>
      </c>
      <c r="K1" s="3" t="s">
        <v>16</v>
      </c>
      <c r="L1" s="3" t="s">
        <v>21</v>
      </c>
      <c r="M1" s="3" t="s">
        <v>7</v>
      </c>
      <c r="N1" s="3" t="s">
        <v>23</v>
      </c>
      <c r="O1" s="3" t="s">
        <v>8</v>
      </c>
      <c r="P1" s="3" t="s">
        <v>24</v>
      </c>
      <c r="Q1" s="3" t="s">
        <v>18</v>
      </c>
      <c r="R1" s="3" t="s">
        <v>17</v>
      </c>
      <c r="S1" s="3" t="s">
        <v>22</v>
      </c>
      <c r="T1" s="3" t="s">
        <v>25</v>
      </c>
      <c r="U1" s="3" t="s">
        <v>26</v>
      </c>
      <c r="V1" s="3" t="s">
        <v>43</v>
      </c>
    </row>
    <row r="2" spans="1:22" x14ac:dyDescent="0.55000000000000004">
      <c r="A2" t="s">
        <v>0</v>
      </c>
      <c r="B2" s="1">
        <v>44046</v>
      </c>
      <c r="C2" t="s">
        <v>33</v>
      </c>
      <c r="D2" t="s">
        <v>37</v>
      </c>
      <c r="E2" t="s">
        <v>17</v>
      </c>
      <c r="F2" s="7">
        <v>6.25E-2</v>
      </c>
      <c r="G2" s="9">
        <f>Tableau1[[#This Row],[Temps de traitement]]*24</f>
        <v>1.5</v>
      </c>
      <c r="H2" s="7">
        <v>6.2499999999999995E-3</v>
      </c>
      <c r="I2" s="9"/>
      <c r="J2" s="7">
        <v>0.10416666666666667</v>
      </c>
      <c r="K2" s="7">
        <v>4.1666666666666664E-2</v>
      </c>
      <c r="L2" s="9">
        <f>(Tableau1[[#This Row],[Mise en page]]+Tableau1[[#This Row],[Enregistrement]])*24</f>
        <v>3.5</v>
      </c>
      <c r="M2" s="7">
        <v>6.3888888888888884E-2</v>
      </c>
      <c r="N2" s="9">
        <f>Tableau1[[#This Row],[Contrôle]]*24</f>
        <v>1.5333333333333332</v>
      </c>
      <c r="O2" s="7">
        <v>0.22222222222222221</v>
      </c>
      <c r="P2" s="9">
        <f>Tableau1[[#This Row],[Formation / Polyvalence]]*24</f>
        <v>5.333333333333333</v>
      </c>
      <c r="Q2" s="9"/>
      <c r="R2" s="9">
        <f>10.45/(Tableau1[[#This Row],[Conversion]]*10.45)</f>
        <v>0.66666666666666663</v>
      </c>
      <c r="S2" s="9">
        <f>7.17/(Tableau1[[#This Row],[Conversion mep + enre]]*7.17)</f>
        <v>0.2857142857142857</v>
      </c>
      <c r="T2" s="9">
        <f>5.5/(Tableau1[[#This Row],[Conversion CTR]]*5.5)</f>
        <v>0.65217391304347827</v>
      </c>
      <c r="U2" s="9">
        <f>1/(Tableau1[[#This Row],[Converstion FO + Poly]]*7.17)</f>
        <v>2.6150627615062764E-2</v>
      </c>
      <c r="V2" s="9">
        <f>Tableau1[[#This Row],[Verbatim]]+Tableau1[[#This Row],[Synthèse]]+Tableau1[[#This Row],[Enregistrement + MEP]]+Tableau1[[#This Row],[CTR]]+Tableau1[[#This Row],[FO + Poly]]</f>
        <v>1.6307054930394933</v>
      </c>
    </row>
    <row r="3" spans="1:22" x14ac:dyDescent="0.55000000000000004">
      <c r="A3" t="s">
        <v>0</v>
      </c>
      <c r="B3" s="1">
        <v>44046</v>
      </c>
      <c r="C3" t="s">
        <v>33</v>
      </c>
      <c r="D3" t="s">
        <v>38</v>
      </c>
      <c r="E3" t="s">
        <v>18</v>
      </c>
      <c r="F3" s="8">
        <v>4.1666666666666664E-2</v>
      </c>
      <c r="G3" s="9">
        <f>Tableau1[[#This Row],[Temps de traitement]]*24</f>
        <v>1</v>
      </c>
      <c r="H3" s="7"/>
      <c r="I3" s="9"/>
      <c r="J3" s="7">
        <v>0.10416666666666667</v>
      </c>
      <c r="K3" s="7"/>
      <c r="L3" s="9">
        <f>(Tableau1[[#This Row],[Mise en page]]+Tableau1[[#This Row],[Enregistrement]])*24</f>
        <v>2.5</v>
      </c>
      <c r="M3" s="7"/>
      <c r="N3" s="9">
        <f>Tableau1[[#This Row],[Contrôle]]*24</f>
        <v>0</v>
      </c>
      <c r="O3" s="7"/>
      <c r="P3" s="9">
        <f>Tableau1[[#This Row],[Formation / Polyvalence]]*24</f>
        <v>0</v>
      </c>
      <c r="Q3" s="9">
        <f>7.67/(Tableau1[[#This Row],[Conversion]]*7.67)</f>
        <v>1</v>
      </c>
      <c r="R3" s="7"/>
      <c r="S3" s="9">
        <f>7.17/(Tableau1[[#This Row],[Conversion mep + enre]]*7.17)</f>
        <v>0.39999999999999997</v>
      </c>
      <c r="T3" s="9" t="e">
        <f>5.5/(Tableau1[[#This Row],[Conversion CTR]]*5.5)</f>
        <v>#DIV/0!</v>
      </c>
      <c r="U3" s="9" t="e">
        <f>1/(Tableau1[[#This Row],[Converstion FO + Poly]]*7.17)</f>
        <v>#DIV/0!</v>
      </c>
      <c r="V3" s="9" t="e">
        <f>Tableau1[[#This Row],[Verbatim]]+Tableau1[[#This Row],[Synthèse]]+Tableau1[[#This Row],[Enregistrement + MEP]]+Tableau1[[#This Row],[CTR]]+Tableau1[[#This Row],[FO + Poly]]</f>
        <v>#DIV/0!</v>
      </c>
    </row>
    <row r="4" spans="1:22" x14ac:dyDescent="0.55000000000000004">
      <c r="A4" t="s">
        <v>0</v>
      </c>
      <c r="B4" s="1">
        <v>44046</v>
      </c>
      <c r="C4" t="s">
        <v>33</v>
      </c>
      <c r="D4" t="s">
        <v>10</v>
      </c>
      <c r="G4" s="9">
        <f>Tableau1[[#This Row],[Temps de traitement]]*24</f>
        <v>0</v>
      </c>
      <c r="H4" s="7"/>
      <c r="I4" s="9"/>
      <c r="J4" s="7"/>
      <c r="K4" s="7"/>
      <c r="L4" s="9">
        <f>(Tableau1[[#This Row],[Mise en page]]+Tableau1[[#This Row],[Enregistrement]])*24</f>
        <v>0</v>
      </c>
      <c r="M4" s="7"/>
      <c r="N4" s="9">
        <f>Tableau1[[#This Row],[Contrôle]]*24</f>
        <v>0</v>
      </c>
      <c r="O4" s="7">
        <v>1.3888888888888888E-2</v>
      </c>
      <c r="P4" s="9">
        <f>Tableau1[[#This Row],[Formation / Polyvalence]]*24</f>
        <v>0.33333333333333331</v>
      </c>
      <c r="Q4" s="9" t="e">
        <f>7.67/(Tableau1[[#This Row],[Conversion]]*7.67)</f>
        <v>#DIV/0!</v>
      </c>
      <c r="R4" s="7" t="e">
        <f>10.45/(Tableau1[[#This Row],[Conversion]]*10.45)</f>
        <v>#DIV/0!</v>
      </c>
      <c r="S4" s="9" t="e">
        <f>7.17/(Tableau1[[#This Row],[Conversion mep + enre]]*7.17)</f>
        <v>#DIV/0!</v>
      </c>
      <c r="T4" s="9" t="e">
        <f>5.5/(Tableau1[[#This Row],[Conversion CTR]]*5.5)</f>
        <v>#DIV/0!</v>
      </c>
      <c r="U4" s="9">
        <f>1/(Tableau1[[#This Row],[Converstion FO + Poly]]*7.17)</f>
        <v>0.41841004184100422</v>
      </c>
      <c r="V4" s="9" t="e">
        <f>Tableau1[[#This Row],[Verbatim]]+Tableau1[[#This Row],[Synthèse]]+Tableau1[[#This Row],[Enregistrement + MEP]]+Tableau1[[#This Row],[CTR]]+Tableau1[[#This Row],[FO + Poly]]</f>
        <v>#DIV/0!</v>
      </c>
    </row>
    <row r="5" spans="1:22" x14ac:dyDescent="0.55000000000000004">
      <c r="A5" t="s">
        <v>0</v>
      </c>
      <c r="B5" s="1">
        <v>44046</v>
      </c>
      <c r="C5" t="s">
        <v>34</v>
      </c>
      <c r="D5" t="s">
        <v>37</v>
      </c>
      <c r="E5" t="s">
        <v>17</v>
      </c>
      <c r="F5" s="8">
        <v>6.9444444444444441E-3</v>
      </c>
      <c r="G5" s="9">
        <f>Tableau1[[#This Row],[Temps de traitement]]*24</f>
        <v>0.16666666666666666</v>
      </c>
      <c r="H5" s="7">
        <v>1.3888888888888888E-2</v>
      </c>
      <c r="I5" s="9"/>
      <c r="J5" s="7"/>
      <c r="K5" s="7"/>
      <c r="L5" s="9">
        <f>(Tableau1[[#This Row],[Mise en page]]+Tableau1[[#This Row],[Enregistrement]])*24</f>
        <v>0</v>
      </c>
      <c r="M5" s="7">
        <v>0.17</v>
      </c>
      <c r="N5" s="9">
        <f>Tableau1[[#This Row],[Contrôle]]*24</f>
        <v>4.08</v>
      </c>
      <c r="O5" s="7">
        <v>0.1</v>
      </c>
      <c r="P5" s="9">
        <f>Tableau1[[#This Row],[Formation / Polyvalence]]*24</f>
        <v>2.4000000000000004</v>
      </c>
      <c r="Q5" s="9"/>
      <c r="R5" s="7">
        <f>10.45/(Tableau1[[#This Row],[Conversion]]*10.45)</f>
        <v>6</v>
      </c>
      <c r="S5" s="9" t="e">
        <f>7.17/(Tableau1[[#This Row],[Conversion mep + enre]]*7.17)</f>
        <v>#DIV/0!</v>
      </c>
      <c r="T5" s="9">
        <f>5.5/(Tableau1[[#This Row],[Conversion CTR]]*5.5)</f>
        <v>0.24509803921568626</v>
      </c>
      <c r="U5" s="9">
        <f>1/(Tableau1[[#This Row],[Converstion FO + Poly]]*7.17)</f>
        <v>5.8112505811250575E-2</v>
      </c>
      <c r="V5" s="9" t="e">
        <f>Tableau1[[#This Row],[Verbatim]]+Tableau1[[#This Row],[Synthèse]]+Tableau1[[#This Row],[Enregistrement + MEP]]+Tableau1[[#This Row],[CTR]]+Tableau1[[#This Row],[FO + Poly]]</f>
        <v>#DIV/0!</v>
      </c>
    </row>
    <row r="6" spans="1:22" x14ac:dyDescent="0.55000000000000004">
      <c r="A6" t="s">
        <v>0</v>
      </c>
      <c r="B6" s="1">
        <v>44046</v>
      </c>
      <c r="C6" t="s">
        <v>34</v>
      </c>
      <c r="D6" t="s">
        <v>10</v>
      </c>
      <c r="G6" s="9">
        <f>Tableau1[[#This Row],[Temps de traitement]]*24</f>
        <v>0</v>
      </c>
      <c r="H6" s="7"/>
      <c r="I6" s="9"/>
      <c r="J6" s="7"/>
      <c r="K6" s="7"/>
      <c r="L6" s="9">
        <f>(Tableau1[[#This Row],[Mise en page]]+Tableau1[[#This Row],[Enregistrement]])*24</f>
        <v>0</v>
      </c>
      <c r="M6" s="7"/>
      <c r="N6" s="9">
        <f>Tableau1[[#This Row],[Contrôle]]*24</f>
        <v>0</v>
      </c>
      <c r="O6" s="7">
        <v>4.8611111111111112E-2</v>
      </c>
      <c r="P6" s="9">
        <f>Tableau1[[#This Row],[Formation / Polyvalence]]*24</f>
        <v>1.1666666666666667</v>
      </c>
      <c r="Q6" s="9" t="e">
        <f>7.67/(Tableau1[[#This Row],[Conversion]]*7.67)</f>
        <v>#DIV/0!</v>
      </c>
      <c r="R6" s="7" t="e">
        <f>10.45/(Tableau1[[#This Row],[Conversion]]*10.45)</f>
        <v>#DIV/0!</v>
      </c>
      <c r="S6" s="9" t="e">
        <f>7.17/(Tableau1[[#This Row],[Conversion mep + enre]]*7.17)</f>
        <v>#DIV/0!</v>
      </c>
      <c r="T6" s="9" t="e">
        <f>5.5/(Tableau1[[#This Row],[Conversion CTR]]*5.5)</f>
        <v>#DIV/0!</v>
      </c>
      <c r="U6" s="9">
        <f>1/(Tableau1[[#This Row],[Converstion FO + Poly]]*7.17)</f>
        <v>0.11954572624028691</v>
      </c>
      <c r="V6" s="9" t="e">
        <f>Tableau1[[#This Row],[Verbatim]]+Tableau1[[#This Row],[Synthèse]]+Tableau1[[#This Row],[Enregistrement + MEP]]+Tableau1[[#This Row],[CTR]]+Tableau1[[#This Row],[FO + Poly]]</f>
        <v>#DIV/0!</v>
      </c>
    </row>
    <row r="7" spans="1:22" x14ac:dyDescent="0.55000000000000004">
      <c r="A7" t="s">
        <v>0</v>
      </c>
      <c r="B7" s="1">
        <v>44047</v>
      </c>
      <c r="C7" t="s">
        <v>33</v>
      </c>
      <c r="D7" t="s">
        <v>37</v>
      </c>
      <c r="G7" s="9">
        <f>Tableau1[[#This Row],[Temps de traitement]]*24</f>
        <v>0</v>
      </c>
      <c r="H7" s="7"/>
      <c r="I7" s="9">
        <v>2.0833333333333332E-2</v>
      </c>
      <c r="J7" s="7"/>
      <c r="K7" s="7"/>
      <c r="L7" s="9">
        <f>(Tableau1[[#This Row],[Mise en page]]+Tableau1[[#This Row],[Enregistrement]])*24</f>
        <v>0</v>
      </c>
      <c r="M7" s="7">
        <v>9.5833333333333326E-2</v>
      </c>
      <c r="N7" s="9">
        <f>Tableau1[[#This Row],[Contrôle]]*24</f>
        <v>2.2999999999999998</v>
      </c>
      <c r="O7" s="7"/>
      <c r="P7" s="9">
        <f>Tableau1[[#This Row],[Formation / Polyvalence]]*24</f>
        <v>0</v>
      </c>
      <c r="Q7" s="9" t="e">
        <f>7.67/(Tableau1[[#This Row],[Conversion]]*7.67)</f>
        <v>#DIV/0!</v>
      </c>
      <c r="R7" s="7" t="e">
        <f>10.45/(Tableau1[[#This Row],[Conversion]]*10.45)</f>
        <v>#DIV/0!</v>
      </c>
      <c r="S7" s="9" t="e">
        <f>7.17/(Tableau1[[#This Row],[Conversion mep + enre]]*7.17)</f>
        <v>#DIV/0!</v>
      </c>
      <c r="T7" s="9">
        <f>5.5/(Tableau1[[#This Row],[Conversion CTR]]*5.5)</f>
        <v>0.43478260869565222</v>
      </c>
      <c r="U7" s="9" t="e">
        <f>1/(Tableau1[[#This Row],[Converstion FO + Poly]]*7.17)</f>
        <v>#DIV/0!</v>
      </c>
      <c r="V7" s="9" t="e">
        <f>Tableau1[[#This Row],[Verbatim]]+Tableau1[[#This Row],[Synthèse]]+Tableau1[[#This Row],[Enregistrement + MEP]]+Tableau1[[#This Row],[CTR]]+Tableau1[[#This Row],[FO + Poly]]</f>
        <v>#DIV/0!</v>
      </c>
    </row>
    <row r="8" spans="1:22" x14ac:dyDescent="0.55000000000000004">
      <c r="A8" t="s">
        <v>0</v>
      </c>
      <c r="B8" s="1">
        <v>44047</v>
      </c>
      <c r="C8" t="s">
        <v>34</v>
      </c>
      <c r="D8" t="s">
        <v>39</v>
      </c>
      <c r="F8" s="8">
        <v>6.9444444444444441E-3</v>
      </c>
      <c r="G8" s="9">
        <f>Tableau1[[#This Row],[Temps de traitement]]*24</f>
        <v>0.16666666666666666</v>
      </c>
      <c r="H8" s="7">
        <v>1.7013888888888892E-3</v>
      </c>
      <c r="I8" s="9"/>
      <c r="J8" s="7"/>
      <c r="K8" s="7"/>
      <c r="L8" s="9">
        <f>(Tableau1[[#This Row],[Mise en page]]+Tableau1[[#This Row],[Enregistrement]])*24</f>
        <v>0</v>
      </c>
      <c r="M8" s="7"/>
      <c r="N8" s="9">
        <f>Tableau1[[#This Row],[Contrôle]]*24</f>
        <v>0</v>
      </c>
      <c r="O8" s="7"/>
      <c r="P8" s="9">
        <f>Tableau1[[#This Row],[Formation / Polyvalence]]*24</f>
        <v>0</v>
      </c>
      <c r="Q8" s="9">
        <f>7.67/(Tableau1[[#This Row],[Conversion]]*7.67)</f>
        <v>6</v>
      </c>
      <c r="R8" s="7">
        <f>10.45/(Tableau1[[#This Row],[Conversion]]*10.45)</f>
        <v>6</v>
      </c>
      <c r="S8" s="9" t="e">
        <f>7.17/(Tableau1[[#This Row],[Conversion mep + enre]]*7.17)</f>
        <v>#DIV/0!</v>
      </c>
      <c r="T8" s="9" t="e">
        <f>5.5/(Tableau1[[#This Row],[Conversion CTR]]*5.5)</f>
        <v>#DIV/0!</v>
      </c>
      <c r="U8" s="9" t="e">
        <f>1/(Tableau1[[#This Row],[Converstion FO + Poly]]*7.17)</f>
        <v>#DIV/0!</v>
      </c>
      <c r="V8" s="9" t="e">
        <f>Tableau1[[#This Row],[Verbatim]]+Tableau1[[#This Row],[Synthèse]]+Tableau1[[#This Row],[Enregistrement + MEP]]+Tableau1[[#This Row],[CTR]]+Tableau1[[#This Row],[FO + Poly]]</f>
        <v>#DIV/0!</v>
      </c>
    </row>
    <row r="9" spans="1:22" x14ac:dyDescent="0.55000000000000004">
      <c r="A9" t="s">
        <v>0</v>
      </c>
      <c r="B9" s="1">
        <v>44047</v>
      </c>
      <c r="C9" t="s">
        <v>34</v>
      </c>
      <c r="D9" t="s">
        <v>39</v>
      </c>
      <c r="G9" s="9">
        <f>Tableau1[[#This Row],[Temps de traitement]]*24</f>
        <v>0</v>
      </c>
      <c r="H9" s="7"/>
      <c r="I9" s="9"/>
      <c r="J9" s="7"/>
      <c r="K9" s="7"/>
      <c r="L9" s="9">
        <f>(Tableau1[[#This Row],[Mise en page]]+Tableau1[[#This Row],[Enregistrement]])*24</f>
        <v>0</v>
      </c>
      <c r="M9" s="7">
        <v>1.7013888888888892E-3</v>
      </c>
      <c r="N9" s="9">
        <f>Tableau1[[#This Row],[Contrôle]]*24</f>
        <v>4.083333333333334E-2</v>
      </c>
      <c r="O9" s="7"/>
      <c r="P9" s="9">
        <f>Tableau1[[#This Row],[Formation / Polyvalence]]*24</f>
        <v>0</v>
      </c>
      <c r="Q9" s="9" t="e">
        <f>7.67/(Tableau1[[#This Row],[Conversion]]*7.67)</f>
        <v>#DIV/0!</v>
      </c>
      <c r="R9" s="7" t="e">
        <f>10.45/(Tableau1[[#This Row],[Conversion]]*10.45)</f>
        <v>#DIV/0!</v>
      </c>
      <c r="S9" s="9" t="e">
        <f>7.17/(Tableau1[[#This Row],[Conversion mep + enre]]*7.17)</f>
        <v>#DIV/0!</v>
      </c>
      <c r="T9" s="9">
        <f>5.5/(Tableau1[[#This Row],[Conversion CTR]]*5.5)</f>
        <v>24.489795918367346</v>
      </c>
      <c r="U9" s="9" t="e">
        <f>1/(Tableau1[[#This Row],[Converstion FO + Poly]]*7.17)</f>
        <v>#DIV/0!</v>
      </c>
      <c r="V9" s="9" t="e">
        <f>Tableau1[[#This Row],[Verbatim]]+Tableau1[[#This Row],[Synthèse]]+Tableau1[[#This Row],[Enregistrement + MEP]]+Tableau1[[#This Row],[CTR]]+Tableau1[[#This Row],[FO + Poly]]</f>
        <v>#DIV/0!</v>
      </c>
    </row>
    <row r="10" spans="1:22" x14ac:dyDescent="0.55000000000000004">
      <c r="A10" t="s">
        <v>0</v>
      </c>
      <c r="B10" s="1">
        <v>44047</v>
      </c>
      <c r="C10" t="s">
        <v>34</v>
      </c>
      <c r="D10" t="s">
        <v>37</v>
      </c>
      <c r="G10" s="9">
        <f>Tableau1[[#This Row],[Temps de traitement]]*24</f>
        <v>0</v>
      </c>
      <c r="H10" s="7"/>
      <c r="I10" s="9"/>
      <c r="J10" s="7"/>
      <c r="K10" s="7"/>
      <c r="L10" s="9">
        <f>(Tableau1[[#This Row],[Mise en page]]+Tableau1[[#This Row],[Enregistrement]])*24</f>
        <v>0</v>
      </c>
      <c r="M10" s="7">
        <v>4.1666666666666664E-2</v>
      </c>
      <c r="N10" s="9">
        <f>Tableau1[[#This Row],[Contrôle]]*24</f>
        <v>1</v>
      </c>
      <c r="O10" s="7"/>
      <c r="P10" s="9">
        <f>Tableau1[[#This Row],[Formation / Polyvalence]]*24</f>
        <v>0</v>
      </c>
      <c r="Q10" s="9" t="e">
        <f>7.67/(Tableau1[[#This Row],[Conversion]]*7.67)</f>
        <v>#DIV/0!</v>
      </c>
      <c r="R10" s="7" t="e">
        <f>10.45/(Tableau1[[#This Row],[Conversion]]*10.45)</f>
        <v>#DIV/0!</v>
      </c>
      <c r="S10" s="9" t="e">
        <f>7.17/(Tableau1[[#This Row],[Conversion mep + enre]]*7.17)</f>
        <v>#DIV/0!</v>
      </c>
      <c r="T10" s="9">
        <f>5.5/(Tableau1[[#This Row],[Conversion CTR]]*5.5)</f>
        <v>1</v>
      </c>
      <c r="U10" s="9" t="e">
        <f>1/(Tableau1[[#This Row],[Converstion FO + Poly]]*7.17)</f>
        <v>#DIV/0!</v>
      </c>
      <c r="V10" s="9" t="e">
        <f>Tableau1[[#This Row],[Verbatim]]+Tableau1[[#This Row],[Synthèse]]+Tableau1[[#This Row],[Enregistrement + MEP]]+Tableau1[[#This Row],[CTR]]+Tableau1[[#This Row],[FO + Poly]]</f>
        <v>#DIV/0!</v>
      </c>
    </row>
    <row r="11" spans="1:22" x14ac:dyDescent="0.55000000000000004">
      <c r="A11" t="s">
        <v>0</v>
      </c>
      <c r="B11" s="1">
        <v>44048</v>
      </c>
      <c r="C11" t="s">
        <v>33</v>
      </c>
      <c r="D11" t="s">
        <v>39</v>
      </c>
      <c r="F11" s="8">
        <v>6.9444444444444441E-3</v>
      </c>
      <c r="G11" s="9">
        <f>Tableau1[[#This Row],[Temps de traitement]]*24</f>
        <v>0.16666666666666666</v>
      </c>
      <c r="H11" s="7">
        <v>1.6967592592592593E-2</v>
      </c>
      <c r="I11" s="9">
        <v>2.0833333333333332E-2</v>
      </c>
      <c r="J11" s="7"/>
      <c r="K11" s="7"/>
      <c r="L11" s="9">
        <f>(Tableau1[[#This Row],[Mise en page]]+Tableau1[[#This Row],[Enregistrement]])*24</f>
        <v>0</v>
      </c>
      <c r="M11" s="7"/>
      <c r="N11" s="9">
        <f>Tableau1[[#This Row],[Contrôle]]*24</f>
        <v>0</v>
      </c>
      <c r="O11" s="7"/>
      <c r="P11" s="9">
        <f>Tableau1[[#This Row],[Formation / Polyvalence]]*24</f>
        <v>0</v>
      </c>
      <c r="Q11" s="9">
        <f>7.67/(Tableau1[[#This Row],[Conversion]]*7.67)</f>
        <v>6</v>
      </c>
      <c r="R11" s="7">
        <f>10.45/(Tableau1[[#This Row],[Conversion]]*10.45)</f>
        <v>6</v>
      </c>
      <c r="S11" s="9" t="e">
        <f>7.17/(Tableau1[[#This Row],[Conversion mep + enre]]*7.17)</f>
        <v>#DIV/0!</v>
      </c>
      <c r="T11" s="9" t="e">
        <f>5.5/(Tableau1[[#This Row],[Conversion CTR]]*5.5)</f>
        <v>#DIV/0!</v>
      </c>
      <c r="U11" s="9" t="e">
        <f>1/(Tableau1[[#This Row],[Converstion FO + Poly]]*7.17)</f>
        <v>#DIV/0!</v>
      </c>
      <c r="V11" s="9" t="e">
        <f>Tableau1[[#This Row],[Verbatim]]+Tableau1[[#This Row],[Synthèse]]+Tableau1[[#This Row],[Enregistrement + MEP]]+Tableau1[[#This Row],[CTR]]+Tableau1[[#This Row],[FO + Poly]]</f>
        <v>#DIV/0!</v>
      </c>
    </row>
    <row r="12" spans="1:22" x14ac:dyDescent="0.55000000000000004">
      <c r="A12" t="s">
        <v>0</v>
      </c>
      <c r="B12" s="1">
        <v>44048</v>
      </c>
      <c r="C12" t="s">
        <v>33</v>
      </c>
      <c r="D12" t="s">
        <v>39</v>
      </c>
      <c r="G12" s="9">
        <f>Tableau1[[#This Row],[Temps de traitement]]*24</f>
        <v>0</v>
      </c>
      <c r="H12" s="7"/>
      <c r="I12" s="9"/>
      <c r="J12" s="7"/>
      <c r="K12" s="7"/>
      <c r="L12" s="9">
        <f>(Tableau1[[#This Row],[Mise en page]]+Tableau1[[#This Row],[Enregistrement]])*24</f>
        <v>0</v>
      </c>
      <c r="M12" s="7">
        <v>1.6967592592592593E-2</v>
      </c>
      <c r="N12" s="9">
        <f>Tableau1[[#This Row],[Contrôle]]*24</f>
        <v>0.40722222222222226</v>
      </c>
      <c r="O12" s="7"/>
      <c r="P12" s="9">
        <f>Tableau1[[#This Row],[Formation / Polyvalence]]*24</f>
        <v>0</v>
      </c>
      <c r="Q12" s="9" t="e">
        <f>7.67/(Tableau1[[#This Row],[Conversion]]*7.67)</f>
        <v>#DIV/0!</v>
      </c>
      <c r="R12" s="7" t="e">
        <f>10.45/(Tableau1[[#This Row],[Conversion]]*10.45)</f>
        <v>#DIV/0!</v>
      </c>
      <c r="S12" s="9" t="e">
        <f>7.17/(Tableau1[[#This Row],[Conversion mep + enre]]*7.17)</f>
        <v>#DIV/0!</v>
      </c>
      <c r="T12" s="9">
        <f>5.5/(Tableau1[[#This Row],[Conversion CTR]]*5.5)</f>
        <v>2.4556616643929057</v>
      </c>
      <c r="U12" s="9" t="e">
        <f>1/(Tableau1[[#This Row],[Converstion FO + Poly]]*7.17)</f>
        <v>#DIV/0!</v>
      </c>
      <c r="V12" s="9" t="e">
        <f>Tableau1[[#This Row],[Verbatim]]+Tableau1[[#This Row],[Synthèse]]+Tableau1[[#This Row],[Enregistrement + MEP]]+Tableau1[[#This Row],[CTR]]+Tableau1[[#This Row],[FO + Poly]]</f>
        <v>#DIV/0!</v>
      </c>
    </row>
    <row r="13" spans="1:22" x14ac:dyDescent="0.55000000000000004">
      <c r="A13" t="s">
        <v>0</v>
      </c>
      <c r="B13" s="1">
        <v>44048</v>
      </c>
      <c r="C13" t="s">
        <v>33</v>
      </c>
      <c r="D13" t="s">
        <v>10</v>
      </c>
      <c r="G13" s="9">
        <f>Tableau1[[#This Row],[Temps de traitement]]*24</f>
        <v>0</v>
      </c>
      <c r="H13" s="7"/>
      <c r="I13" s="9"/>
      <c r="J13" s="7"/>
      <c r="K13" s="7"/>
      <c r="L13" s="9">
        <f>(Tableau1[[#This Row],[Mise en page]]+Tableau1[[#This Row],[Enregistrement]])*24</f>
        <v>0</v>
      </c>
      <c r="M13" s="7"/>
      <c r="N13" s="9">
        <f>Tableau1[[#This Row],[Contrôle]]*24</f>
        <v>0</v>
      </c>
      <c r="O13" s="7">
        <v>2.4305555555555556E-2</v>
      </c>
      <c r="P13" s="9">
        <f>Tableau1[[#This Row],[Formation / Polyvalence]]*24</f>
        <v>0.58333333333333337</v>
      </c>
      <c r="Q13" s="9" t="e">
        <f>7.67/(Tableau1[[#This Row],[Conversion]]*7.67)</f>
        <v>#DIV/0!</v>
      </c>
      <c r="R13" s="7" t="e">
        <f>10.45/(Tableau1[[#This Row],[Conversion]]*10.45)</f>
        <v>#DIV/0!</v>
      </c>
      <c r="S13" s="9" t="e">
        <f>7.17/(Tableau1[[#This Row],[Conversion mep + enre]]*7.17)</f>
        <v>#DIV/0!</v>
      </c>
      <c r="T13" s="9" t="e">
        <f>5.5/(Tableau1[[#This Row],[Conversion CTR]]*5.5)</f>
        <v>#DIV/0!</v>
      </c>
      <c r="U13" s="9">
        <f>1/(Tableau1[[#This Row],[Converstion FO + Poly]]*7.17)</f>
        <v>0.23909145248057381</v>
      </c>
      <c r="V13" s="9" t="e">
        <f>Tableau1[[#This Row],[Verbatim]]+Tableau1[[#This Row],[Synthèse]]+Tableau1[[#This Row],[Enregistrement + MEP]]+Tableau1[[#This Row],[CTR]]+Tableau1[[#This Row],[FO + Poly]]</f>
        <v>#DIV/0!</v>
      </c>
    </row>
    <row r="14" spans="1:22" x14ac:dyDescent="0.55000000000000004">
      <c r="A14" t="s">
        <v>0</v>
      </c>
      <c r="B14" s="1">
        <v>44048</v>
      </c>
      <c r="C14" t="s">
        <v>34</v>
      </c>
      <c r="D14" t="s">
        <v>37</v>
      </c>
      <c r="G14" s="9">
        <f>Tableau1[[#This Row],[Temps de traitement]]*24</f>
        <v>0</v>
      </c>
      <c r="H14" s="7"/>
      <c r="I14" s="9"/>
      <c r="J14" s="7"/>
      <c r="K14" s="7"/>
      <c r="L14" s="9">
        <f>(Tableau1[[#This Row],[Mise en page]]+Tableau1[[#This Row],[Enregistrement]])*24</f>
        <v>0</v>
      </c>
      <c r="M14" s="7">
        <v>2.0833333333333332E-2</v>
      </c>
      <c r="N14" s="9">
        <f>Tableau1[[#This Row],[Contrôle]]*24</f>
        <v>0.5</v>
      </c>
      <c r="O14" s="7"/>
      <c r="P14" s="9">
        <f>Tableau1[[#This Row],[Formation / Polyvalence]]*24</f>
        <v>0</v>
      </c>
      <c r="Q14" s="9" t="e">
        <f>7.67/(Tableau1[[#This Row],[Conversion]]*7.67)</f>
        <v>#DIV/0!</v>
      </c>
      <c r="R14" s="7" t="e">
        <f>10.45/(Tableau1[[#This Row],[Conversion]]*10.45)</f>
        <v>#DIV/0!</v>
      </c>
      <c r="S14" s="9" t="e">
        <f>7.17/(Tableau1[[#This Row],[Conversion mep + enre]]*7.17)</f>
        <v>#DIV/0!</v>
      </c>
      <c r="T14" s="9">
        <f>5.5/(Tableau1[[#This Row],[Conversion CTR]]*5.5)</f>
        <v>2</v>
      </c>
      <c r="U14" s="9" t="e">
        <f>1/(Tableau1[[#This Row],[Converstion FO + Poly]]*7.17)</f>
        <v>#DIV/0!</v>
      </c>
      <c r="V14" s="9" t="e">
        <f>Tableau1[[#This Row],[Verbatim]]+Tableau1[[#This Row],[Synthèse]]+Tableau1[[#This Row],[Enregistrement + MEP]]+Tableau1[[#This Row],[CTR]]+Tableau1[[#This Row],[FO + Poly]]</f>
        <v>#DIV/0!</v>
      </c>
    </row>
    <row r="15" spans="1:22" x14ac:dyDescent="0.55000000000000004">
      <c r="A15" t="s">
        <v>0</v>
      </c>
      <c r="B15" s="1">
        <v>44048</v>
      </c>
      <c r="C15" t="s">
        <v>34</v>
      </c>
      <c r="D15" t="s">
        <v>37</v>
      </c>
      <c r="G15" s="9">
        <f>Tableau1[[#This Row],[Temps de traitement]]*24</f>
        <v>0</v>
      </c>
      <c r="H15" s="7"/>
      <c r="I15" s="9"/>
      <c r="J15" s="7">
        <v>3.125E-2</v>
      </c>
      <c r="K15" s="7"/>
      <c r="L15" s="9">
        <f>(Tableau1[[#This Row],[Mise en page]]+Tableau1[[#This Row],[Enregistrement]])*24</f>
        <v>0.75</v>
      </c>
      <c r="M15" s="7"/>
      <c r="N15" s="9">
        <f>Tableau1[[#This Row],[Contrôle]]*24</f>
        <v>0</v>
      </c>
      <c r="O15" s="7"/>
      <c r="P15" s="9">
        <f>Tableau1[[#This Row],[Formation / Polyvalence]]*24</f>
        <v>0</v>
      </c>
      <c r="Q15" s="9" t="e">
        <f>7.67/(Tableau1[[#This Row],[Conversion]]*7.67)</f>
        <v>#DIV/0!</v>
      </c>
      <c r="R15" s="7" t="e">
        <f>10.45/(Tableau1[[#This Row],[Conversion]]*10.45)</f>
        <v>#DIV/0!</v>
      </c>
      <c r="S15" s="9">
        <f>7.17/(Tableau1[[#This Row],[Conversion mep + enre]]*7.17)</f>
        <v>1.3333333333333335</v>
      </c>
      <c r="T15" s="9" t="e">
        <f>5.5/(Tableau1[[#This Row],[Conversion CTR]]*5.5)</f>
        <v>#DIV/0!</v>
      </c>
      <c r="U15" s="9" t="e">
        <f>1/(Tableau1[[#This Row],[Converstion FO + Poly]]*7.17)</f>
        <v>#DIV/0!</v>
      </c>
      <c r="V15" s="9" t="e">
        <f>Tableau1[[#This Row],[Verbatim]]+Tableau1[[#This Row],[Synthèse]]+Tableau1[[#This Row],[Enregistrement + MEP]]+Tableau1[[#This Row],[CTR]]+Tableau1[[#This Row],[FO + Poly]]</f>
        <v>#DIV/0!</v>
      </c>
    </row>
    <row r="16" spans="1:22" x14ac:dyDescent="0.55000000000000004">
      <c r="A16" t="s">
        <v>0</v>
      </c>
      <c r="B16" s="1">
        <v>44049</v>
      </c>
      <c r="C16" t="s">
        <v>33</v>
      </c>
      <c r="D16" t="s">
        <v>13</v>
      </c>
      <c r="G16" s="9">
        <f>Tableau1[[#This Row],[Temps de traitement]]*24</f>
        <v>0</v>
      </c>
      <c r="H16" s="7"/>
      <c r="I16" s="9"/>
      <c r="J16" s="7"/>
      <c r="K16" s="7"/>
      <c r="L16" s="9">
        <f>(Tableau1[[#This Row],[Mise en page]]+Tableau1[[#This Row],[Enregistrement]])*24</f>
        <v>0</v>
      </c>
      <c r="M16" s="7"/>
      <c r="N16" s="9">
        <f>Tableau1[[#This Row],[Contrôle]]*24</f>
        <v>0</v>
      </c>
      <c r="O16" s="7">
        <v>4.1666666666666664E-2</v>
      </c>
      <c r="P16" s="9">
        <f>Tableau1[[#This Row],[Formation / Polyvalence]]*24</f>
        <v>1</v>
      </c>
      <c r="Q16" s="9" t="e">
        <f>7.67/(Tableau1[[#This Row],[Conversion]]*7.67)</f>
        <v>#DIV/0!</v>
      </c>
      <c r="R16" s="7" t="e">
        <f>10.45/(Tableau1[[#This Row],[Conversion]]*10.45)</f>
        <v>#DIV/0!</v>
      </c>
      <c r="S16" s="9" t="e">
        <f>7.17/(Tableau1[[#This Row],[Conversion mep + enre]]*7.17)</f>
        <v>#DIV/0!</v>
      </c>
      <c r="T16" s="9" t="e">
        <f>5.5/(Tableau1[[#This Row],[Conversion CTR]]*5.5)</f>
        <v>#DIV/0!</v>
      </c>
      <c r="U16" s="9">
        <f>1/(Tableau1[[#This Row],[Converstion FO + Poly]]*7.17)</f>
        <v>0.1394700139470014</v>
      </c>
      <c r="V16" s="9" t="e">
        <f>Tableau1[[#This Row],[Verbatim]]+Tableau1[[#This Row],[Synthèse]]+Tableau1[[#This Row],[Enregistrement + MEP]]+Tableau1[[#This Row],[CTR]]+Tableau1[[#This Row],[FO + Poly]]</f>
        <v>#DIV/0!</v>
      </c>
    </row>
    <row r="17" spans="1:22" x14ac:dyDescent="0.55000000000000004">
      <c r="A17" t="s">
        <v>0</v>
      </c>
      <c r="B17" s="1">
        <v>44049</v>
      </c>
      <c r="C17" t="s">
        <v>33</v>
      </c>
      <c r="D17" t="s">
        <v>10</v>
      </c>
      <c r="G17" s="9">
        <f>Tableau1[[#This Row],[Temps de traitement]]*24</f>
        <v>0</v>
      </c>
      <c r="H17" s="7"/>
      <c r="I17" s="9"/>
      <c r="J17" s="7"/>
      <c r="K17" s="7"/>
      <c r="L17" s="9">
        <f>(Tableau1[[#This Row],[Mise en page]]+Tableau1[[#This Row],[Enregistrement]])*24</f>
        <v>0</v>
      </c>
      <c r="M17" s="7"/>
      <c r="N17" s="9">
        <f>Tableau1[[#This Row],[Contrôle]]*24</f>
        <v>0</v>
      </c>
      <c r="O17" s="7">
        <v>2.0833333333333332E-2</v>
      </c>
      <c r="P17" s="9">
        <f>Tableau1[[#This Row],[Formation / Polyvalence]]*24</f>
        <v>0.5</v>
      </c>
      <c r="Q17" s="9" t="e">
        <f>7.67/(Tableau1[[#This Row],[Conversion]]*7.67)</f>
        <v>#DIV/0!</v>
      </c>
      <c r="R17" s="7" t="e">
        <f>10.45/(Tableau1[[#This Row],[Conversion]]*10.45)</f>
        <v>#DIV/0!</v>
      </c>
      <c r="S17" s="9" t="e">
        <f>7.17/(Tableau1[[#This Row],[Conversion mep + enre]]*7.17)</f>
        <v>#DIV/0!</v>
      </c>
      <c r="T17" s="9" t="e">
        <f>5.5/(Tableau1[[#This Row],[Conversion CTR]]*5.5)</f>
        <v>#DIV/0!</v>
      </c>
      <c r="U17" s="9">
        <f>1/(Tableau1[[#This Row],[Converstion FO + Poly]]*7.17)</f>
        <v>0.2789400278940028</v>
      </c>
      <c r="V17" s="9" t="e">
        <f>Tableau1[[#This Row],[Verbatim]]+Tableau1[[#This Row],[Synthèse]]+Tableau1[[#This Row],[Enregistrement + MEP]]+Tableau1[[#This Row],[CTR]]+Tableau1[[#This Row],[FO + Poly]]</f>
        <v>#DIV/0!</v>
      </c>
    </row>
    <row r="18" spans="1:22" x14ac:dyDescent="0.55000000000000004">
      <c r="A18" t="s">
        <v>0</v>
      </c>
      <c r="B18" s="1">
        <v>44049</v>
      </c>
      <c r="C18" t="s">
        <v>34</v>
      </c>
      <c r="D18" t="s">
        <v>13</v>
      </c>
      <c r="G18" s="9">
        <f>Tableau1[[#This Row],[Temps de traitement]]*24</f>
        <v>0</v>
      </c>
      <c r="H18" s="7"/>
      <c r="I18" s="9"/>
      <c r="J18" s="7"/>
      <c r="K18" s="7"/>
      <c r="L18" s="9">
        <f>(Tableau1[[#This Row],[Mise en page]]+Tableau1[[#This Row],[Enregistrement]])*24</f>
        <v>0</v>
      </c>
      <c r="M18" s="7"/>
      <c r="N18" s="9">
        <f>Tableau1[[#This Row],[Contrôle]]*24</f>
        <v>0</v>
      </c>
      <c r="O18" s="7">
        <v>0.125</v>
      </c>
      <c r="P18" s="9">
        <f>Tableau1[[#This Row],[Formation / Polyvalence]]*24</f>
        <v>3</v>
      </c>
      <c r="Q18" s="9" t="e">
        <f>7.67/(Tableau1[[#This Row],[Conversion]]*7.67)</f>
        <v>#DIV/0!</v>
      </c>
      <c r="R18" s="7" t="e">
        <f>10.45/(Tableau1[[#This Row],[Conversion]]*10.45)</f>
        <v>#DIV/0!</v>
      </c>
      <c r="S18" s="9" t="e">
        <f>7.17/(Tableau1[[#This Row],[Conversion mep + enre]]*7.17)</f>
        <v>#DIV/0!</v>
      </c>
      <c r="T18" s="9" t="e">
        <f>5.5/(Tableau1[[#This Row],[Conversion CTR]]*5.5)</f>
        <v>#DIV/0!</v>
      </c>
      <c r="U18" s="9">
        <f>1/(Tableau1[[#This Row],[Converstion FO + Poly]]*7.17)</f>
        <v>4.6490004649000466E-2</v>
      </c>
      <c r="V18" s="9" t="e">
        <f>Tableau1[[#This Row],[Verbatim]]+Tableau1[[#This Row],[Synthèse]]+Tableau1[[#This Row],[Enregistrement + MEP]]+Tableau1[[#This Row],[CTR]]+Tableau1[[#This Row],[FO + Poly]]</f>
        <v>#DIV/0!</v>
      </c>
    </row>
    <row r="19" spans="1:22" x14ac:dyDescent="0.55000000000000004">
      <c r="A19" t="s">
        <v>0</v>
      </c>
      <c r="B19" s="1">
        <v>44049</v>
      </c>
      <c r="C19" t="s">
        <v>34</v>
      </c>
      <c r="D19" t="s">
        <v>10</v>
      </c>
      <c r="G19" s="9">
        <f>Tableau1[[#This Row],[Temps de traitement]]*24</f>
        <v>0</v>
      </c>
      <c r="H19" s="7"/>
      <c r="I19" s="9"/>
      <c r="J19" s="7"/>
      <c r="K19" s="7"/>
      <c r="L19" s="9">
        <f>(Tableau1[[#This Row],[Mise en page]]+Tableau1[[#This Row],[Enregistrement]])*24</f>
        <v>0</v>
      </c>
      <c r="M19" s="7"/>
      <c r="N19" s="9">
        <f>Tableau1[[#This Row],[Contrôle]]*24</f>
        <v>0</v>
      </c>
      <c r="O19" s="7">
        <v>4.1666666666666664E-2</v>
      </c>
      <c r="P19" s="9">
        <f>Tableau1[[#This Row],[Formation / Polyvalence]]*24</f>
        <v>1</v>
      </c>
      <c r="Q19" s="9" t="e">
        <f>7.67/(Tableau1[[#This Row],[Conversion]]*7.67)</f>
        <v>#DIV/0!</v>
      </c>
      <c r="R19" s="7" t="e">
        <f>10.45/(Tableau1[[#This Row],[Conversion]]*10.45)</f>
        <v>#DIV/0!</v>
      </c>
      <c r="S19" s="9" t="e">
        <f>7.17/(Tableau1[[#This Row],[Conversion mep + enre]]*7.17)</f>
        <v>#DIV/0!</v>
      </c>
      <c r="T19" s="9" t="e">
        <f>5.5/(Tableau1[[#This Row],[Conversion CTR]]*5.5)</f>
        <v>#DIV/0!</v>
      </c>
      <c r="U19" s="9">
        <f>1/(Tableau1[[#This Row],[Converstion FO + Poly]]*7.17)</f>
        <v>0.1394700139470014</v>
      </c>
      <c r="V19" s="9" t="e">
        <f>Tableau1[[#This Row],[Verbatim]]+Tableau1[[#This Row],[Synthèse]]+Tableau1[[#This Row],[Enregistrement + MEP]]+Tableau1[[#This Row],[CTR]]+Tableau1[[#This Row],[FO + Poly]]</f>
        <v>#DIV/0!</v>
      </c>
    </row>
    <row r="20" spans="1:22" x14ac:dyDescent="0.55000000000000004">
      <c r="A20" t="s">
        <v>0</v>
      </c>
      <c r="B20" s="1">
        <v>44050</v>
      </c>
      <c r="C20" t="s">
        <v>33</v>
      </c>
      <c r="D20" t="s">
        <v>13</v>
      </c>
      <c r="G20" s="9">
        <f>Tableau1[[#This Row],[Temps de traitement]]*24</f>
        <v>0</v>
      </c>
      <c r="H20" s="7"/>
      <c r="I20" s="9"/>
      <c r="J20" s="7"/>
      <c r="K20" s="7"/>
      <c r="L20" s="9">
        <f>(Tableau1[[#This Row],[Mise en page]]+Tableau1[[#This Row],[Enregistrement]])*24</f>
        <v>0</v>
      </c>
      <c r="M20" s="7"/>
      <c r="N20" s="9">
        <f>Tableau1[[#This Row],[Contrôle]]*24</f>
        <v>0</v>
      </c>
      <c r="O20" s="7">
        <v>0.14583333333333334</v>
      </c>
      <c r="P20" s="9">
        <f>Tableau1[[#This Row],[Formation / Polyvalence]]*24</f>
        <v>3.5</v>
      </c>
      <c r="Q20" s="9" t="e">
        <f>7.67/(Tableau1[[#This Row],[Conversion]]*7.67)</f>
        <v>#DIV/0!</v>
      </c>
      <c r="R20" s="7" t="e">
        <f>10.45/(Tableau1[[#This Row],[Conversion]]*10.45)</f>
        <v>#DIV/0!</v>
      </c>
      <c r="S20" s="9" t="e">
        <f>7.17/(Tableau1[[#This Row],[Conversion mep + enre]]*7.17)</f>
        <v>#DIV/0!</v>
      </c>
      <c r="T20" s="9" t="e">
        <f>5.5/(Tableau1[[#This Row],[Conversion CTR]]*5.5)</f>
        <v>#DIV/0!</v>
      </c>
      <c r="U20" s="9">
        <f>1/(Tableau1[[#This Row],[Converstion FO + Poly]]*7.17)</f>
        <v>3.9848575413428969E-2</v>
      </c>
      <c r="V20" s="9" t="e">
        <f>Tableau1[[#This Row],[Verbatim]]+Tableau1[[#This Row],[Synthèse]]+Tableau1[[#This Row],[Enregistrement + MEP]]+Tableau1[[#This Row],[CTR]]+Tableau1[[#This Row],[FO + Poly]]</f>
        <v>#DIV/0!</v>
      </c>
    </row>
    <row r="21" spans="1:22" x14ac:dyDescent="0.55000000000000004">
      <c r="A21" t="s">
        <v>0</v>
      </c>
      <c r="B21" s="1">
        <v>44050</v>
      </c>
      <c r="C21" t="s">
        <v>33</v>
      </c>
      <c r="D21" t="s">
        <v>10</v>
      </c>
      <c r="G21" s="9">
        <f>Tableau1[[#This Row],[Temps de traitement]]*24</f>
        <v>0</v>
      </c>
      <c r="H21" s="7"/>
      <c r="I21" s="9"/>
      <c r="J21" s="7"/>
      <c r="K21" s="7"/>
      <c r="L21" s="9">
        <f>(Tableau1[[#This Row],[Mise en page]]+Tableau1[[#This Row],[Enregistrement]])*24</f>
        <v>0</v>
      </c>
      <c r="M21" s="7"/>
      <c r="N21" s="9">
        <f>Tableau1[[#This Row],[Contrôle]]*24</f>
        <v>0</v>
      </c>
      <c r="O21" s="7">
        <v>2.7777777777777776E-2</v>
      </c>
      <c r="P21" s="9">
        <f>Tableau1[[#This Row],[Formation / Polyvalence]]*24</f>
        <v>0.66666666666666663</v>
      </c>
      <c r="Q21" s="9" t="e">
        <f>7.67/(Tableau1[[#This Row],[Conversion]]*7.67)</f>
        <v>#DIV/0!</v>
      </c>
      <c r="R21" s="7" t="e">
        <f>10.45/(Tableau1[[#This Row],[Conversion]]*10.45)</f>
        <v>#DIV/0!</v>
      </c>
      <c r="S21" s="9" t="e">
        <f>7.17/(Tableau1[[#This Row],[Conversion mep + enre]]*7.17)</f>
        <v>#DIV/0!</v>
      </c>
      <c r="T21" s="9" t="e">
        <f>5.5/(Tableau1[[#This Row],[Conversion CTR]]*5.5)</f>
        <v>#DIV/0!</v>
      </c>
      <c r="U21" s="9">
        <f>1/(Tableau1[[#This Row],[Converstion FO + Poly]]*7.17)</f>
        <v>0.20920502092050211</v>
      </c>
      <c r="V21" s="9" t="e">
        <f>Tableau1[[#This Row],[Verbatim]]+Tableau1[[#This Row],[Synthèse]]+Tableau1[[#This Row],[Enregistrement + MEP]]+Tableau1[[#This Row],[CTR]]+Tableau1[[#This Row],[FO + Poly]]</f>
        <v>#DIV/0!</v>
      </c>
    </row>
    <row r="22" spans="1:22" x14ac:dyDescent="0.55000000000000004">
      <c r="A22" t="s">
        <v>0</v>
      </c>
      <c r="B22" s="1">
        <v>44050</v>
      </c>
      <c r="C22" t="s">
        <v>33</v>
      </c>
      <c r="D22" t="s">
        <v>13</v>
      </c>
      <c r="G22" s="9">
        <f>Tableau1[[#This Row],[Temps de traitement]]*24</f>
        <v>0</v>
      </c>
      <c r="H22" s="7"/>
      <c r="I22" s="9"/>
      <c r="J22" s="7"/>
      <c r="K22" s="7"/>
      <c r="L22" s="9">
        <f>(Tableau1[[#This Row],[Mise en page]]+Tableau1[[#This Row],[Enregistrement]])*24</f>
        <v>0</v>
      </c>
      <c r="M22" s="7"/>
      <c r="N22" s="9">
        <f>Tableau1[[#This Row],[Contrôle]]*24</f>
        <v>0</v>
      </c>
      <c r="O22" s="7">
        <v>0.14583333333333334</v>
      </c>
      <c r="P22" s="9">
        <f>Tableau1[[#This Row],[Formation / Polyvalence]]*24</f>
        <v>3.5</v>
      </c>
      <c r="Q22" s="9" t="e">
        <f>7.67/(Tableau1[[#This Row],[Conversion]]*7.67)</f>
        <v>#DIV/0!</v>
      </c>
      <c r="R22" s="7" t="e">
        <f>10.45/(Tableau1[[#This Row],[Conversion]]*10.45)</f>
        <v>#DIV/0!</v>
      </c>
      <c r="S22" s="9" t="e">
        <f>7.17/(Tableau1[[#This Row],[Conversion mep + enre]]*7.17)</f>
        <v>#DIV/0!</v>
      </c>
      <c r="T22" s="9" t="e">
        <f>5.5/(Tableau1[[#This Row],[Conversion CTR]]*5.5)</f>
        <v>#DIV/0!</v>
      </c>
      <c r="U22" s="9">
        <f>1/(Tableau1[[#This Row],[Converstion FO + Poly]]*7.17)</f>
        <v>3.9848575413428969E-2</v>
      </c>
      <c r="V22" s="9" t="e">
        <f>Tableau1[[#This Row],[Verbatim]]+Tableau1[[#This Row],[Synthèse]]+Tableau1[[#This Row],[Enregistrement + MEP]]+Tableau1[[#This Row],[CTR]]+Tableau1[[#This Row],[FO + Poly]]</f>
        <v>#DIV/0!</v>
      </c>
    </row>
    <row r="23" spans="1:22" x14ac:dyDescent="0.55000000000000004">
      <c r="A23" t="s">
        <v>0</v>
      </c>
      <c r="B23" s="1">
        <v>44053</v>
      </c>
      <c r="C23" t="s">
        <v>33</v>
      </c>
      <c r="D23" t="s">
        <v>39</v>
      </c>
      <c r="E23" t="s">
        <v>18</v>
      </c>
      <c r="F23" s="8">
        <v>3.4722222222222224E-2</v>
      </c>
      <c r="G23" s="9">
        <f>Tableau1[[#This Row],[Temps de traitement]]*24</f>
        <v>0.83333333333333337</v>
      </c>
      <c r="H23" s="7">
        <v>2.7083333333333334E-2</v>
      </c>
      <c r="I23" s="9"/>
      <c r="J23" s="7"/>
      <c r="K23" s="7"/>
      <c r="L23" s="9">
        <f>(Tableau1[[#This Row],[Mise en page]]+Tableau1[[#This Row],[Enregistrement]])*24</f>
        <v>0</v>
      </c>
      <c r="M23" s="7"/>
      <c r="N23" s="9">
        <f>Tableau1[[#This Row],[Contrôle]]*24</f>
        <v>0</v>
      </c>
      <c r="O23" s="7"/>
      <c r="P23" s="9">
        <f>Tableau1[[#This Row],[Formation / Polyvalence]]*24</f>
        <v>0</v>
      </c>
      <c r="Q23" s="9">
        <f>7.67/(Tableau1[[#This Row],[Conversion]]*7.67)</f>
        <v>1.2</v>
      </c>
      <c r="R23" s="7"/>
      <c r="S23" s="9" t="e">
        <f>7.17/(Tableau1[[#This Row],[Conversion mep + enre]]*7.17)</f>
        <v>#DIV/0!</v>
      </c>
      <c r="T23" s="9" t="e">
        <f>5.5/(Tableau1[[#This Row],[Conversion CTR]]*5.5)</f>
        <v>#DIV/0!</v>
      </c>
      <c r="U23" s="9" t="e">
        <f>1/(Tableau1[[#This Row],[Converstion FO + Poly]]*7.17)</f>
        <v>#DIV/0!</v>
      </c>
      <c r="V23" s="9" t="e">
        <f>Tableau1[[#This Row],[Verbatim]]+Tableau1[[#This Row],[Synthèse]]+Tableau1[[#This Row],[Enregistrement + MEP]]+Tableau1[[#This Row],[CTR]]+Tableau1[[#This Row],[FO + Poly]]</f>
        <v>#DIV/0!</v>
      </c>
    </row>
    <row r="24" spans="1:22" x14ac:dyDescent="0.55000000000000004">
      <c r="A24" t="s">
        <v>14</v>
      </c>
      <c r="B24" s="1">
        <v>44053</v>
      </c>
      <c r="C24" t="s">
        <v>33</v>
      </c>
      <c r="D24" t="s">
        <v>39</v>
      </c>
      <c r="E24" t="s">
        <v>18</v>
      </c>
      <c r="F24" s="8">
        <v>7.6388888888888895E-2</v>
      </c>
      <c r="G24" s="9">
        <f>Tableau1[[#This Row],[Temps de traitement]]*24</f>
        <v>1.8333333333333335</v>
      </c>
      <c r="H24" s="7">
        <v>1.0416666666666666E-2</v>
      </c>
      <c r="I24" s="9"/>
      <c r="J24" s="7"/>
      <c r="K24" s="7"/>
      <c r="L24" s="9">
        <f>(Tableau1[[#This Row],[Mise en page]]+Tableau1[[#This Row],[Enregistrement]])*24</f>
        <v>0</v>
      </c>
      <c r="M24" s="7">
        <v>2.7083333333333334E-2</v>
      </c>
      <c r="N24" s="9">
        <f>Tableau1[[#This Row],[Contrôle]]*24</f>
        <v>0.65</v>
      </c>
      <c r="O24" s="7"/>
      <c r="P24" s="9">
        <f>Tableau1[[#This Row],[Formation / Polyvalence]]*24</f>
        <v>0</v>
      </c>
      <c r="Q24" s="9">
        <f>7.67/(Tableau1[[#This Row],[Conversion]]*7.67)</f>
        <v>0.54545454545454541</v>
      </c>
      <c r="R24" s="7"/>
      <c r="S24" s="9" t="e">
        <f>7.17/(Tableau1[[#This Row],[Conversion mep + enre]]*7.17)</f>
        <v>#DIV/0!</v>
      </c>
      <c r="T24" s="9">
        <f>5.5/(Tableau1[[#This Row],[Conversion CTR]]*5.5)</f>
        <v>1.5384615384615383</v>
      </c>
      <c r="U24" s="9" t="e">
        <f>1/(Tableau1[[#This Row],[Converstion FO + Poly]]*7.17)</f>
        <v>#DIV/0!</v>
      </c>
      <c r="V24" s="9" t="e">
        <f>Tableau1[[#This Row],[Verbatim]]+Tableau1[[#This Row],[Synthèse]]+Tableau1[[#This Row],[Enregistrement + MEP]]+Tableau1[[#This Row],[CTR]]+Tableau1[[#This Row],[FO + Poly]]</f>
        <v>#DIV/0!</v>
      </c>
    </row>
    <row r="25" spans="1:22" x14ac:dyDescent="0.55000000000000004">
      <c r="A25" t="s">
        <v>0</v>
      </c>
      <c r="B25" s="1">
        <v>44053</v>
      </c>
      <c r="C25" t="s">
        <v>33</v>
      </c>
      <c r="D25" t="s">
        <v>15</v>
      </c>
      <c r="G25" s="9">
        <f>Tableau1[[#This Row],[Temps de traitement]]*24</f>
        <v>0</v>
      </c>
      <c r="H25" s="7"/>
      <c r="I25" s="9"/>
      <c r="J25" s="7"/>
      <c r="K25" s="7"/>
      <c r="L25" s="9">
        <f>(Tableau1[[#This Row],[Mise en page]]+Tableau1[[#This Row],[Enregistrement]])*24</f>
        <v>0</v>
      </c>
      <c r="M25" s="7"/>
      <c r="N25" s="9">
        <f>Tableau1[[#This Row],[Contrôle]]*24</f>
        <v>0</v>
      </c>
      <c r="O25" s="7">
        <v>2.0833333333333332E-2</v>
      </c>
      <c r="P25" s="9">
        <f>Tableau1[[#This Row],[Formation / Polyvalence]]*24</f>
        <v>0.5</v>
      </c>
      <c r="Q25" s="9" t="e">
        <f>7.67/(Tableau1[[#This Row],[Conversion]]*7.67)</f>
        <v>#DIV/0!</v>
      </c>
      <c r="R25" s="7" t="e">
        <f>10.45/(Tableau1[[#This Row],[Conversion]]*10.45)</f>
        <v>#DIV/0!</v>
      </c>
      <c r="S25" s="9" t="e">
        <f>7.17/(Tableau1[[#This Row],[Conversion mep + enre]]*7.17)</f>
        <v>#DIV/0!</v>
      </c>
      <c r="T25" s="9" t="e">
        <f>5.5/(Tableau1[[#This Row],[Conversion CTR]]*5.5)</f>
        <v>#DIV/0!</v>
      </c>
      <c r="U25" s="9">
        <f>1/(Tableau1[[#This Row],[Converstion FO + Poly]]*7.17)</f>
        <v>0.2789400278940028</v>
      </c>
      <c r="V25" s="9" t="e">
        <f>Tableau1[[#This Row],[Verbatim]]+Tableau1[[#This Row],[Synthèse]]+Tableau1[[#This Row],[Enregistrement + MEP]]+Tableau1[[#This Row],[CTR]]+Tableau1[[#This Row],[FO + Poly]]</f>
        <v>#DIV/0!</v>
      </c>
    </row>
    <row r="26" spans="1:22" x14ac:dyDescent="0.55000000000000004">
      <c r="A26" t="s">
        <v>0</v>
      </c>
      <c r="B26" s="1">
        <v>44054</v>
      </c>
      <c r="C26" t="s">
        <v>33</v>
      </c>
      <c r="D26" t="s">
        <v>39</v>
      </c>
      <c r="E26" t="s">
        <v>17</v>
      </c>
      <c r="F26" s="8">
        <v>3.4722222222222224E-2</v>
      </c>
      <c r="G26" s="9">
        <f>Tableau1[[#This Row],[Temps de traitement]]*24</f>
        <v>0.83333333333333337</v>
      </c>
      <c r="H26" s="7">
        <v>6.4930555555555549E-3</v>
      </c>
      <c r="I26" s="9">
        <v>2.0833333333333332E-2</v>
      </c>
      <c r="J26" s="7"/>
      <c r="K26" s="7"/>
      <c r="L26" s="9">
        <f>(Tableau1[[#This Row],[Mise en page]]+Tableau1[[#This Row],[Enregistrement]])*24</f>
        <v>0</v>
      </c>
      <c r="M26" s="7"/>
      <c r="N26" s="9">
        <f>Tableau1[[#This Row],[Contrôle]]*24</f>
        <v>0</v>
      </c>
      <c r="O26" s="7"/>
      <c r="P26" s="9">
        <f>Tableau1[[#This Row],[Formation / Polyvalence]]*24</f>
        <v>0</v>
      </c>
      <c r="Q26" s="9"/>
      <c r="R26" s="7">
        <f>10.45/(Tableau1[[#This Row],[Conversion]]*10.45)</f>
        <v>1.1999999999999997</v>
      </c>
      <c r="S26" s="9" t="e">
        <f>7.17/(Tableau1[[#This Row],[Conversion mep + enre]]*7.17)</f>
        <v>#DIV/0!</v>
      </c>
      <c r="T26" s="9" t="e">
        <f>5.5/(Tableau1[[#This Row],[Conversion CTR]]*5.5)</f>
        <v>#DIV/0!</v>
      </c>
      <c r="U26" s="9" t="e">
        <f>1/(Tableau1[[#This Row],[Converstion FO + Poly]]*7.17)</f>
        <v>#DIV/0!</v>
      </c>
      <c r="V26" s="9" t="e">
        <f>Tableau1[[#This Row],[Verbatim]]+Tableau1[[#This Row],[Synthèse]]+Tableau1[[#This Row],[Enregistrement + MEP]]+Tableau1[[#This Row],[CTR]]+Tableau1[[#This Row],[FO + Poly]]</f>
        <v>#DIV/0!</v>
      </c>
    </row>
    <row r="27" spans="1:22" x14ac:dyDescent="0.55000000000000004">
      <c r="A27" t="s">
        <v>14</v>
      </c>
      <c r="B27" s="1">
        <v>44054</v>
      </c>
      <c r="C27" t="s">
        <v>33</v>
      </c>
      <c r="D27" t="s">
        <v>39</v>
      </c>
      <c r="E27" t="s">
        <v>17</v>
      </c>
      <c r="F27" s="8">
        <v>3.4722222222222224E-2</v>
      </c>
      <c r="G27" s="9">
        <f>Tableau1[[#This Row],[Temps de traitement]]*24</f>
        <v>0.83333333333333337</v>
      </c>
      <c r="H27" s="7">
        <v>5.5555555555555558E-3</v>
      </c>
      <c r="I27" s="9"/>
      <c r="J27" s="7"/>
      <c r="K27" s="7"/>
      <c r="L27" s="9">
        <f>(Tableau1[[#This Row],[Mise en page]]+Tableau1[[#This Row],[Enregistrement]])*24</f>
        <v>0</v>
      </c>
      <c r="M27" s="7">
        <v>6.4930555555555549E-3</v>
      </c>
      <c r="N27" s="9">
        <f>Tableau1[[#This Row],[Contrôle]]*24</f>
        <v>0.15583333333333332</v>
      </c>
      <c r="O27" s="7"/>
      <c r="P27" s="9">
        <f>Tableau1[[#This Row],[Formation / Polyvalence]]*24</f>
        <v>0</v>
      </c>
      <c r="Q27" s="9"/>
      <c r="R27" s="7">
        <f>10.45/(Tableau1[[#This Row],[Conversion]]*10.45)</f>
        <v>1.1999999999999997</v>
      </c>
      <c r="S27" s="9" t="e">
        <f>7.17/(Tableau1[[#This Row],[Conversion mep + enre]]*7.17)</f>
        <v>#DIV/0!</v>
      </c>
      <c r="T27" s="9">
        <f>5.5/(Tableau1[[#This Row],[Conversion CTR]]*5.5)</f>
        <v>6.4171122994652405</v>
      </c>
      <c r="U27" s="9" t="e">
        <f>1/(Tableau1[[#This Row],[Converstion FO + Poly]]*7.17)</f>
        <v>#DIV/0!</v>
      </c>
      <c r="V27" s="9" t="e">
        <f>Tableau1[[#This Row],[Verbatim]]+Tableau1[[#This Row],[Synthèse]]+Tableau1[[#This Row],[Enregistrement + MEP]]+Tableau1[[#This Row],[CTR]]+Tableau1[[#This Row],[FO + Poly]]</f>
        <v>#DIV/0!</v>
      </c>
    </row>
    <row r="28" spans="1:22" x14ac:dyDescent="0.55000000000000004">
      <c r="A28" t="s">
        <v>14</v>
      </c>
      <c r="B28" s="1">
        <v>44054</v>
      </c>
      <c r="C28" t="s">
        <v>33</v>
      </c>
      <c r="D28" t="s">
        <v>13</v>
      </c>
      <c r="G28" s="9">
        <f>Tableau1[[#This Row],[Temps de traitement]]*24</f>
        <v>0</v>
      </c>
      <c r="H28" s="7"/>
      <c r="I28" s="9"/>
      <c r="J28" s="7"/>
      <c r="K28" s="7"/>
      <c r="L28" s="9">
        <f>(Tableau1[[#This Row],[Mise en page]]+Tableau1[[#This Row],[Enregistrement]])*24</f>
        <v>0</v>
      </c>
      <c r="M28" s="7"/>
      <c r="N28" s="9">
        <f>Tableau1[[#This Row],[Contrôle]]*24</f>
        <v>0</v>
      </c>
      <c r="O28" s="7">
        <v>0.14583333333333334</v>
      </c>
      <c r="P28" s="9">
        <f>Tableau1[[#This Row],[Formation / Polyvalence]]*24</f>
        <v>3.5</v>
      </c>
      <c r="Q28" s="9" t="e">
        <f>7.67/(Tableau1[[#This Row],[Conversion]]*7.67)</f>
        <v>#DIV/0!</v>
      </c>
      <c r="R28" s="7" t="e">
        <f>10.45/(Tableau1[[#This Row],[Conversion]]*10.45)</f>
        <v>#DIV/0!</v>
      </c>
      <c r="S28" s="9" t="e">
        <f>7.17/(Tableau1[[#This Row],[Conversion mep + enre]]*7.17)</f>
        <v>#DIV/0!</v>
      </c>
      <c r="T28" s="9" t="e">
        <f>5.5/(Tableau1[[#This Row],[Conversion CTR]]*5.5)</f>
        <v>#DIV/0!</v>
      </c>
      <c r="U28" s="9">
        <f>1/(Tableau1[[#This Row],[Converstion FO + Poly]]*7.17)</f>
        <v>3.9848575413428969E-2</v>
      </c>
      <c r="V28" s="9" t="e">
        <f>Tableau1[[#This Row],[Verbatim]]+Tableau1[[#This Row],[Synthèse]]+Tableau1[[#This Row],[Enregistrement + MEP]]+Tableau1[[#This Row],[CTR]]+Tableau1[[#This Row],[FO + Poly]]</f>
        <v>#DIV/0!</v>
      </c>
    </row>
    <row r="29" spans="1:22" x14ac:dyDescent="0.55000000000000004">
      <c r="A29" t="s">
        <v>0</v>
      </c>
      <c r="B29" s="1">
        <v>44060</v>
      </c>
      <c r="C29" t="s">
        <v>34</v>
      </c>
      <c r="D29" t="s">
        <v>39</v>
      </c>
      <c r="E29" t="s">
        <v>18</v>
      </c>
      <c r="F29" s="8">
        <v>3.4722222222222224E-2</v>
      </c>
      <c r="G29" s="9">
        <f>Tableau1[[#This Row],[Temps de traitement]]*24</f>
        <v>0.83333333333333337</v>
      </c>
      <c r="H29" s="7">
        <v>4.1666666666666666E-3</v>
      </c>
      <c r="I29" s="9"/>
      <c r="J29" s="7"/>
      <c r="K29" s="7"/>
      <c r="L29" s="9">
        <f>(Tableau1[[#This Row],[Mise en page]]+Tableau1[[#This Row],[Enregistrement]])*24</f>
        <v>0</v>
      </c>
      <c r="M29" s="7"/>
      <c r="N29" s="9">
        <f>Tableau1[[#This Row],[Contrôle]]*24</f>
        <v>0</v>
      </c>
      <c r="O29" s="7"/>
      <c r="P29" s="9">
        <f>Tableau1[[#This Row],[Formation / Polyvalence]]*24</f>
        <v>0</v>
      </c>
      <c r="Q29" s="9">
        <f>7.67/(Tableau1[[#This Row],[Conversion]]*7.67)</f>
        <v>1.2</v>
      </c>
      <c r="R29" s="7"/>
      <c r="S29" s="9" t="e">
        <f>7.17/(Tableau1[[#This Row],[Conversion mep + enre]]*7.17)</f>
        <v>#DIV/0!</v>
      </c>
      <c r="T29" s="9" t="e">
        <f>5.5/(Tableau1[[#This Row],[Conversion CTR]]*5.5)</f>
        <v>#DIV/0!</v>
      </c>
      <c r="U29" s="9" t="e">
        <f>1/(Tableau1[[#This Row],[Converstion FO + Poly]]*7.17)</f>
        <v>#DIV/0!</v>
      </c>
      <c r="V29" s="9" t="e">
        <f>Tableau1[[#This Row],[Verbatim]]+Tableau1[[#This Row],[Synthèse]]+Tableau1[[#This Row],[Enregistrement + MEP]]+Tableau1[[#This Row],[CTR]]+Tableau1[[#This Row],[FO + Poly]]</f>
        <v>#DIV/0!</v>
      </c>
    </row>
    <row r="30" spans="1:22" x14ac:dyDescent="0.55000000000000004">
      <c r="A30" t="s">
        <v>14</v>
      </c>
      <c r="B30" s="1">
        <v>44060</v>
      </c>
      <c r="C30" t="s">
        <v>34</v>
      </c>
      <c r="D30" t="s">
        <v>39</v>
      </c>
      <c r="E30" t="s">
        <v>17</v>
      </c>
      <c r="F30" s="8">
        <v>7.6388888888888895E-2</v>
      </c>
      <c r="G30" s="9">
        <f>Tableau1[[#This Row],[Temps de traitement]]*24</f>
        <v>1.8333333333333335</v>
      </c>
      <c r="H30" s="7">
        <v>4.3055555555555562E-2</v>
      </c>
      <c r="I30" s="9"/>
      <c r="J30" s="7"/>
      <c r="K30" s="7"/>
      <c r="L30" s="9">
        <f>(Tableau1[[#This Row],[Mise en page]]+Tableau1[[#This Row],[Enregistrement]])*24</f>
        <v>0</v>
      </c>
      <c r="M30" s="7">
        <v>3.472222222222222E-3</v>
      </c>
      <c r="N30" s="9">
        <f>Tableau1[[#This Row],[Contrôle]]*24</f>
        <v>8.3333333333333329E-2</v>
      </c>
      <c r="O30" s="7"/>
      <c r="P30" s="9">
        <f>Tableau1[[#This Row],[Formation / Polyvalence]]*24</f>
        <v>0</v>
      </c>
      <c r="Q30" s="9"/>
      <c r="R30" s="7">
        <f>10.45/(Tableau1[[#This Row],[Conversion]]*10.45)</f>
        <v>0.54545454545454541</v>
      </c>
      <c r="S30" s="9" t="e">
        <f>7.17/(Tableau1[[#This Row],[Conversion mep + enre]]*7.17)</f>
        <v>#DIV/0!</v>
      </c>
      <c r="T30" s="9">
        <f>5.5/(Tableau1[[#This Row],[Conversion CTR]]*5.5)</f>
        <v>12</v>
      </c>
      <c r="U30" s="9" t="e">
        <f>1/(Tableau1[[#This Row],[Converstion FO + Poly]]*7.17)</f>
        <v>#DIV/0!</v>
      </c>
      <c r="V30" s="9" t="e">
        <f>Tableau1[[#This Row],[Verbatim]]+Tableau1[[#This Row],[Synthèse]]+Tableau1[[#This Row],[Enregistrement + MEP]]+Tableau1[[#This Row],[CTR]]+Tableau1[[#This Row],[FO + Poly]]</f>
        <v>#DIV/0!</v>
      </c>
    </row>
    <row r="31" spans="1:22" x14ac:dyDescent="0.55000000000000004">
      <c r="A31" t="s">
        <v>14</v>
      </c>
      <c r="B31" s="1">
        <v>44060</v>
      </c>
      <c r="C31" t="s">
        <v>34</v>
      </c>
      <c r="D31" t="s">
        <v>10</v>
      </c>
      <c r="G31" s="9">
        <f>Tableau1[[#This Row],[Temps de traitement]]*24</f>
        <v>0</v>
      </c>
      <c r="H31" s="7"/>
      <c r="I31" s="9"/>
      <c r="J31" s="7"/>
      <c r="K31" s="7"/>
      <c r="L31" s="9">
        <f>(Tableau1[[#This Row],[Mise en page]]+Tableau1[[#This Row],[Enregistrement]])*24</f>
        <v>0</v>
      </c>
      <c r="M31" s="7"/>
      <c r="N31" s="9">
        <f>Tableau1[[#This Row],[Contrôle]]*24</f>
        <v>0</v>
      </c>
      <c r="O31" s="7">
        <v>4.1666666666666664E-2</v>
      </c>
      <c r="P31" s="9">
        <f>Tableau1[[#This Row],[Formation / Polyvalence]]*24</f>
        <v>1</v>
      </c>
      <c r="Q31" s="9" t="e">
        <f>7.67/(Tableau1[[#This Row],[Conversion]]*7.67)</f>
        <v>#DIV/0!</v>
      </c>
      <c r="R31" s="7" t="e">
        <f>10.45/(Tableau1[[#This Row],[Conversion]]*10.45)</f>
        <v>#DIV/0!</v>
      </c>
      <c r="S31" s="9" t="e">
        <f>7.17/(Tableau1[[#This Row],[Conversion mep + enre]]*7.17)</f>
        <v>#DIV/0!</v>
      </c>
      <c r="T31" s="9" t="e">
        <f>5.5/(Tableau1[[#This Row],[Conversion CTR]]*5.5)</f>
        <v>#DIV/0!</v>
      </c>
      <c r="U31" s="9">
        <f>1/(Tableau1[[#This Row],[Converstion FO + Poly]]*7.17)</f>
        <v>0.1394700139470014</v>
      </c>
      <c r="V31" s="9" t="e">
        <f>Tableau1[[#This Row],[Verbatim]]+Tableau1[[#This Row],[Synthèse]]+Tableau1[[#This Row],[Enregistrement + MEP]]+Tableau1[[#This Row],[CTR]]+Tableau1[[#This Row],[FO + Poly]]</f>
        <v>#DIV/0!</v>
      </c>
    </row>
    <row r="32" spans="1:22" x14ac:dyDescent="0.55000000000000004">
      <c r="A32" t="s">
        <v>14</v>
      </c>
      <c r="B32" s="1">
        <v>44060</v>
      </c>
      <c r="C32" t="s">
        <v>34</v>
      </c>
      <c r="D32" t="s">
        <v>13</v>
      </c>
      <c r="G32" s="9">
        <f>Tableau1[[#This Row],[Temps de traitement]]*24</f>
        <v>0</v>
      </c>
      <c r="H32" s="7"/>
      <c r="I32" s="9"/>
      <c r="J32" s="7"/>
      <c r="K32" s="7"/>
      <c r="L32" s="9">
        <f>(Tableau1[[#This Row],[Mise en page]]+Tableau1[[#This Row],[Enregistrement]])*24</f>
        <v>0</v>
      </c>
      <c r="M32" s="7"/>
      <c r="N32" s="9">
        <f>Tableau1[[#This Row],[Contrôle]]*24</f>
        <v>0</v>
      </c>
      <c r="O32" s="7">
        <v>0.10416666666666667</v>
      </c>
      <c r="P32" s="9">
        <f>Tableau1[[#This Row],[Formation / Polyvalence]]*24</f>
        <v>2.5</v>
      </c>
      <c r="Q32" s="9" t="e">
        <f>7.67/(Tableau1[[#This Row],[Conversion]]*7.67)</f>
        <v>#DIV/0!</v>
      </c>
      <c r="R32" s="7" t="e">
        <f>10.45/(Tableau1[[#This Row],[Conversion]]*10.45)</f>
        <v>#DIV/0!</v>
      </c>
      <c r="S32" s="9" t="e">
        <f>7.17/(Tableau1[[#This Row],[Conversion mep + enre]]*7.17)</f>
        <v>#DIV/0!</v>
      </c>
      <c r="T32" s="9" t="e">
        <f>5.5/(Tableau1[[#This Row],[Conversion CTR]]*5.5)</f>
        <v>#DIV/0!</v>
      </c>
      <c r="U32" s="9">
        <f>1/(Tableau1[[#This Row],[Converstion FO + Poly]]*7.17)</f>
        <v>5.5788005578800558E-2</v>
      </c>
      <c r="V32" s="9" t="e">
        <f>Tableau1[[#This Row],[Verbatim]]+Tableau1[[#This Row],[Synthèse]]+Tableau1[[#This Row],[Enregistrement + MEP]]+Tableau1[[#This Row],[CTR]]+Tableau1[[#This Row],[FO + Poly]]</f>
        <v>#DIV/0!</v>
      </c>
    </row>
    <row r="33" spans="1:22" x14ac:dyDescent="0.55000000000000004">
      <c r="A33" t="s">
        <v>0</v>
      </c>
      <c r="B33" s="1">
        <v>44061</v>
      </c>
      <c r="C33" t="s">
        <v>34</v>
      </c>
      <c r="D33" t="s">
        <v>10</v>
      </c>
      <c r="G33" s="9">
        <f>Tableau1[[#This Row],[Temps de traitement]]*24</f>
        <v>0</v>
      </c>
      <c r="H33" s="7"/>
      <c r="I33" s="9"/>
      <c r="J33" s="7"/>
      <c r="K33" s="7"/>
      <c r="L33" s="9">
        <f>(Tableau1[[#This Row],[Mise en page]]+Tableau1[[#This Row],[Enregistrement]])*24</f>
        <v>0</v>
      </c>
      <c r="M33" s="7"/>
      <c r="N33" s="9">
        <f>Tableau1[[#This Row],[Contrôle]]*24</f>
        <v>0</v>
      </c>
      <c r="O33" s="7">
        <v>0.14583333333333334</v>
      </c>
      <c r="P33" s="9">
        <f>Tableau1[[#This Row],[Formation / Polyvalence]]*24</f>
        <v>3.5</v>
      </c>
      <c r="Q33" s="9" t="e">
        <f>7.67/(Tableau1[[#This Row],[Conversion]]*7.67)</f>
        <v>#DIV/0!</v>
      </c>
      <c r="R33" s="7" t="e">
        <f>10.45/(Tableau1[[#This Row],[Conversion]]*10.45)</f>
        <v>#DIV/0!</v>
      </c>
      <c r="S33" s="9" t="e">
        <f>7.17/(Tableau1[[#This Row],[Conversion mep + enre]]*7.17)</f>
        <v>#DIV/0!</v>
      </c>
      <c r="T33" s="9" t="e">
        <f>5.5/(Tableau1[[#This Row],[Conversion CTR]]*5.5)</f>
        <v>#DIV/0!</v>
      </c>
      <c r="U33" s="9">
        <f>1/(Tableau1[[#This Row],[Converstion FO + Poly]]*7.17)</f>
        <v>3.9848575413428969E-2</v>
      </c>
      <c r="V33" s="9" t="e">
        <f>Tableau1[[#This Row],[Verbatim]]+Tableau1[[#This Row],[Synthèse]]+Tableau1[[#This Row],[Enregistrement + MEP]]+Tableau1[[#This Row],[CTR]]+Tableau1[[#This Row],[FO + Poly]]</f>
        <v>#DIV/0!</v>
      </c>
    </row>
    <row r="34" spans="1:22" x14ac:dyDescent="0.55000000000000004">
      <c r="A34" t="s">
        <v>14</v>
      </c>
      <c r="B34" s="1">
        <v>44062</v>
      </c>
      <c r="C34" t="s">
        <v>34</v>
      </c>
      <c r="D34" t="s">
        <v>39</v>
      </c>
      <c r="G34" s="9">
        <f>Tableau1[[#This Row],[Temps de traitement]]*24</f>
        <v>0</v>
      </c>
      <c r="H34" s="7">
        <v>9.2592592592592605E-3</v>
      </c>
      <c r="I34" s="9"/>
      <c r="J34" s="7"/>
      <c r="K34" s="7"/>
      <c r="L34" s="9">
        <f>(Tableau1[[#This Row],[Mise en page]]+Tableau1[[#This Row],[Enregistrement]])*24</f>
        <v>0</v>
      </c>
      <c r="M34" s="7"/>
      <c r="N34" s="9">
        <f>Tableau1[[#This Row],[Contrôle]]*24</f>
        <v>0</v>
      </c>
      <c r="O34" s="7"/>
      <c r="P34" s="9">
        <f>Tableau1[[#This Row],[Formation / Polyvalence]]*24</f>
        <v>0</v>
      </c>
      <c r="Q34" s="9" t="e">
        <f>7.67/(Tableau1[[#This Row],[Conversion]]*7.67)</f>
        <v>#DIV/0!</v>
      </c>
      <c r="R34" s="7" t="e">
        <f>10.45/(Tableau1[[#This Row],[Conversion]]*10.45)</f>
        <v>#DIV/0!</v>
      </c>
      <c r="S34" s="9" t="e">
        <f>7.17/(Tableau1[[#This Row],[Conversion mep + enre]]*7.17)</f>
        <v>#DIV/0!</v>
      </c>
      <c r="T34" s="9" t="e">
        <f>5.5/(Tableau1[[#This Row],[Conversion CTR]]*5.5)</f>
        <v>#DIV/0!</v>
      </c>
      <c r="U34" s="9" t="e">
        <f>1/(Tableau1[[#This Row],[Converstion FO + Poly]]*7.17)</f>
        <v>#DIV/0!</v>
      </c>
      <c r="V34" s="9" t="e">
        <f>Tableau1[[#This Row],[Verbatim]]+Tableau1[[#This Row],[Synthèse]]+Tableau1[[#This Row],[Enregistrement + MEP]]+Tableau1[[#This Row],[CTR]]+Tableau1[[#This Row],[FO + Poly]]</f>
        <v>#DIV/0!</v>
      </c>
    </row>
    <row r="35" spans="1:22" x14ac:dyDescent="0.55000000000000004">
      <c r="A35" t="s">
        <v>14</v>
      </c>
      <c r="B35" s="1">
        <v>44062</v>
      </c>
      <c r="C35" t="s">
        <v>34</v>
      </c>
      <c r="D35" t="s">
        <v>39</v>
      </c>
      <c r="G35" s="9">
        <f>Tableau1[[#This Row],[Temps de traitement]]*24</f>
        <v>0</v>
      </c>
      <c r="H35" s="7"/>
      <c r="I35" s="9"/>
      <c r="J35" s="7"/>
      <c r="K35" s="7"/>
      <c r="L35" s="9">
        <f>(Tableau1[[#This Row],[Mise en page]]+Tableau1[[#This Row],[Enregistrement]])*24</f>
        <v>0</v>
      </c>
      <c r="M35" s="7">
        <v>8.564814814814815E-3</v>
      </c>
      <c r="N35" s="9">
        <f>Tableau1[[#This Row],[Contrôle]]*24</f>
        <v>0.20555555555555555</v>
      </c>
      <c r="O35" s="7"/>
      <c r="P35" s="9">
        <f>Tableau1[[#This Row],[Formation / Polyvalence]]*24</f>
        <v>0</v>
      </c>
      <c r="Q35" s="9" t="e">
        <f>7.67/(Tableau1[[#This Row],[Conversion]]*7.67)</f>
        <v>#DIV/0!</v>
      </c>
      <c r="R35" s="7" t="e">
        <f>10.45/(Tableau1[[#This Row],[Conversion]]*10.45)</f>
        <v>#DIV/0!</v>
      </c>
      <c r="S35" s="9" t="e">
        <f>7.17/(Tableau1[[#This Row],[Conversion mep + enre]]*7.17)</f>
        <v>#DIV/0!</v>
      </c>
      <c r="T35" s="9">
        <f>5.5/(Tableau1[[#This Row],[Conversion CTR]]*5.5)</f>
        <v>4.8648648648648649</v>
      </c>
      <c r="U35" s="9" t="e">
        <f>1/(Tableau1[[#This Row],[Converstion FO + Poly]]*7.17)</f>
        <v>#DIV/0!</v>
      </c>
      <c r="V35" s="9" t="e">
        <f>Tableau1[[#This Row],[Verbatim]]+Tableau1[[#This Row],[Synthèse]]+Tableau1[[#This Row],[Enregistrement + MEP]]+Tableau1[[#This Row],[CTR]]+Tableau1[[#This Row],[FO + Poly]]</f>
        <v>#DIV/0!</v>
      </c>
    </row>
    <row r="36" spans="1:22" x14ac:dyDescent="0.55000000000000004">
      <c r="A36" t="s">
        <v>14</v>
      </c>
      <c r="B36" s="1">
        <v>44062</v>
      </c>
      <c r="C36" t="s">
        <v>34</v>
      </c>
      <c r="D36" t="s">
        <v>10</v>
      </c>
      <c r="G36" s="9">
        <f>Tableau1[[#This Row],[Temps de traitement]]*24</f>
        <v>0</v>
      </c>
      <c r="H36" s="7"/>
      <c r="I36" s="9"/>
      <c r="J36" s="7"/>
      <c r="K36" s="7"/>
      <c r="L36" s="9">
        <f>(Tableau1[[#This Row],[Mise en page]]+Tableau1[[#This Row],[Enregistrement]])*24</f>
        <v>0</v>
      </c>
      <c r="M36" s="7"/>
      <c r="N36" s="9">
        <f>Tableau1[[#This Row],[Contrôle]]*24</f>
        <v>0</v>
      </c>
      <c r="O36" s="7">
        <v>4.1666666666666664E-2</v>
      </c>
      <c r="P36" s="9">
        <f>Tableau1[[#This Row],[Formation / Polyvalence]]*24</f>
        <v>1</v>
      </c>
      <c r="Q36" s="9" t="e">
        <f>7.67/(Tableau1[[#This Row],[Conversion]]*7.67)</f>
        <v>#DIV/0!</v>
      </c>
      <c r="R36" s="7" t="e">
        <f>10.45/(Tableau1[[#This Row],[Conversion]]*10.45)</f>
        <v>#DIV/0!</v>
      </c>
      <c r="S36" s="9" t="e">
        <f>7.17/(Tableau1[[#This Row],[Conversion mep + enre]]*7.17)</f>
        <v>#DIV/0!</v>
      </c>
      <c r="T36" s="9" t="e">
        <f>5.5/(Tableau1[[#This Row],[Conversion CTR]]*5.5)</f>
        <v>#DIV/0!</v>
      </c>
      <c r="U36" s="9">
        <f>1/(Tableau1[[#This Row],[Converstion FO + Poly]]*7.17)</f>
        <v>0.1394700139470014</v>
      </c>
      <c r="V36" s="9" t="e">
        <f>Tableau1[[#This Row],[Verbatim]]+Tableau1[[#This Row],[Synthèse]]+Tableau1[[#This Row],[Enregistrement + MEP]]+Tableau1[[#This Row],[CTR]]+Tableau1[[#This Row],[FO + Poly]]</f>
        <v>#DIV/0!</v>
      </c>
    </row>
    <row r="37" spans="1:22" x14ac:dyDescent="0.55000000000000004">
      <c r="A37" t="s">
        <v>14</v>
      </c>
      <c r="B37" s="1">
        <v>44062</v>
      </c>
      <c r="C37" t="s">
        <v>34</v>
      </c>
      <c r="D37" t="s">
        <v>13</v>
      </c>
      <c r="G37" s="9">
        <f>Tableau1[[#This Row],[Temps de traitement]]*24</f>
        <v>0</v>
      </c>
      <c r="H37" s="7"/>
      <c r="I37" s="9"/>
      <c r="J37" s="7"/>
      <c r="K37" s="7"/>
      <c r="L37" s="9">
        <f>(Tableau1[[#This Row],[Mise en page]]+Tableau1[[#This Row],[Enregistrement]])*24</f>
        <v>0</v>
      </c>
      <c r="M37" s="7"/>
      <c r="N37" s="9">
        <f>Tableau1[[#This Row],[Contrôle]]*24</f>
        <v>0</v>
      </c>
      <c r="O37" s="7">
        <v>2.0833333333333332E-2</v>
      </c>
      <c r="P37" s="9">
        <f>Tableau1[[#This Row],[Formation / Polyvalence]]*24</f>
        <v>0.5</v>
      </c>
      <c r="Q37" s="9" t="e">
        <f>7.67/(Tableau1[[#This Row],[Conversion]]*7.67)</f>
        <v>#DIV/0!</v>
      </c>
      <c r="R37" s="7" t="e">
        <f>10.45/(Tableau1[[#This Row],[Conversion]]*10.45)</f>
        <v>#DIV/0!</v>
      </c>
      <c r="S37" s="9" t="e">
        <f>7.17/(Tableau1[[#This Row],[Conversion mep + enre]]*7.17)</f>
        <v>#DIV/0!</v>
      </c>
      <c r="T37" s="9" t="e">
        <f>5.5/(Tableau1[[#This Row],[Conversion CTR]]*5.5)</f>
        <v>#DIV/0!</v>
      </c>
      <c r="U37" s="9">
        <f>1/(Tableau1[[#This Row],[Converstion FO + Poly]]*7.17)</f>
        <v>0.2789400278940028</v>
      </c>
      <c r="V37" s="9" t="e">
        <f>Tableau1[[#This Row],[Verbatim]]+Tableau1[[#This Row],[Synthèse]]+Tableau1[[#This Row],[Enregistrement + MEP]]+Tableau1[[#This Row],[CTR]]+Tableau1[[#This Row],[FO + Poly]]</f>
        <v>#DIV/0!</v>
      </c>
    </row>
    <row r="38" spans="1:22" x14ac:dyDescent="0.55000000000000004">
      <c r="B38" s="1">
        <v>44064</v>
      </c>
      <c r="C38" t="s">
        <v>34</v>
      </c>
      <c r="D38" t="s">
        <v>39</v>
      </c>
      <c r="F38" s="8">
        <v>2.0833333333333332E-2</v>
      </c>
      <c r="G38" s="9">
        <f>Tableau1[[#This Row],[Temps de traitement]]*24</f>
        <v>0.5</v>
      </c>
      <c r="H38" s="7">
        <v>3.472222222222222E-3</v>
      </c>
      <c r="I38" s="9"/>
      <c r="J38" s="7"/>
      <c r="K38" s="7"/>
      <c r="L38" s="9">
        <f>(Tableau1[[#This Row],[Mise en page]]+Tableau1[[#This Row],[Enregistrement]])*24</f>
        <v>0</v>
      </c>
      <c r="M38" s="7"/>
      <c r="N38" s="7">
        <f>Tableau1[[#This Row],[Contrôle]]*24</f>
        <v>0</v>
      </c>
      <c r="O38" s="7"/>
      <c r="P38" s="9">
        <f>Tableau1[[#This Row],[Formation / Polyvalence]]*24</f>
        <v>0</v>
      </c>
      <c r="Q38" s="9">
        <f>7.67/(Tableau1[[#This Row],[Conversion]]*7.67)</f>
        <v>2</v>
      </c>
      <c r="R38" s="9">
        <f>10.45/(Tableau1[[#This Row],[Conversion]]*10.45)</f>
        <v>2</v>
      </c>
      <c r="S38" s="7" t="e">
        <f>7.17/(Tableau1[[#This Row],[Conversion mep + enre]]*7.17)</f>
        <v>#DIV/0!</v>
      </c>
      <c r="T38" s="9" t="e">
        <f>5.5/(Tableau1[[#This Row],[Conversion CTR]]*5.5)</f>
        <v>#DIV/0!</v>
      </c>
      <c r="U38" s="9" t="e">
        <f>1/(Tableau1[[#This Row],[Converstion FO + Poly]]*7.17)</f>
        <v>#DIV/0!</v>
      </c>
      <c r="V38" s="9" t="e">
        <f>Tableau1[[#This Row],[Verbatim]]+Tableau1[[#This Row],[Synthèse]]+Tableau1[[#This Row],[Enregistrement + MEP]]+Tableau1[[#This Row],[CTR]]+Tableau1[[#This Row],[FO + Poly]]</f>
        <v>#DIV/0!</v>
      </c>
    </row>
    <row r="39" spans="1:22" x14ac:dyDescent="0.55000000000000004">
      <c r="B39" s="1">
        <v>44064</v>
      </c>
      <c r="C39" t="s">
        <v>34</v>
      </c>
      <c r="D39" t="s">
        <v>40</v>
      </c>
      <c r="F39" s="8">
        <v>0.19097222222222221</v>
      </c>
      <c r="G39" s="9">
        <f>Tableau1[[#This Row],[Temps de traitement]]*24</f>
        <v>4.583333333333333</v>
      </c>
      <c r="H39" s="7">
        <v>4.1666666666666664E-2</v>
      </c>
      <c r="I39" s="9"/>
      <c r="J39" s="7"/>
      <c r="K39" s="7"/>
      <c r="L39" s="9">
        <f>(Tableau1[[#This Row],[Mise en page]]+Tableau1[[#This Row],[Enregistrement]])*24</f>
        <v>0</v>
      </c>
      <c r="M39" s="7"/>
      <c r="N39" s="7">
        <f>Tableau1[[#This Row],[Contrôle]]*24</f>
        <v>0</v>
      </c>
      <c r="O39" s="7"/>
      <c r="P39" s="9">
        <f>Tableau1[[#This Row],[Formation / Polyvalence]]*24</f>
        <v>0</v>
      </c>
      <c r="Q39" s="9">
        <f>7.67/(Tableau1[[#This Row],[Conversion]]*7.67)</f>
        <v>0.2181818181818182</v>
      </c>
      <c r="R39" s="9">
        <f>10.45/(Tableau1[[#This Row],[Conversion]]*10.45)</f>
        <v>0.2181818181818182</v>
      </c>
      <c r="S39" s="7" t="e">
        <f>7.17/(Tableau1[[#This Row],[Conversion mep + enre]]*7.17)</f>
        <v>#DIV/0!</v>
      </c>
      <c r="T39" s="9" t="e">
        <f>5.5/(Tableau1[[#This Row],[Conversion CTR]]*5.5)</f>
        <v>#DIV/0!</v>
      </c>
      <c r="U39" s="9" t="e">
        <f>1/(Tableau1[[#This Row],[Converstion FO + Poly]]*7.17)</f>
        <v>#DIV/0!</v>
      </c>
      <c r="V39" s="9" t="e">
        <f>Tableau1[[#This Row],[Verbatim]]+Tableau1[[#This Row],[Synthèse]]+Tableau1[[#This Row],[Enregistrement + MEP]]+Tableau1[[#This Row],[CTR]]+Tableau1[[#This Row],[FO + Poly]]</f>
        <v>#DIV/0!</v>
      </c>
    </row>
    <row r="40" spans="1:22" x14ac:dyDescent="0.55000000000000004">
      <c r="B40" s="1">
        <v>44064</v>
      </c>
      <c r="C40" t="s">
        <v>34</v>
      </c>
      <c r="D40" t="s">
        <v>10</v>
      </c>
      <c r="G40" s="9">
        <f>Tableau1[[#This Row],[Temps de traitement]]*24</f>
        <v>0</v>
      </c>
      <c r="H40" s="7"/>
      <c r="I40" s="9"/>
      <c r="J40" s="7"/>
      <c r="K40" s="7"/>
      <c r="L40" s="9">
        <f>(Tableau1[[#This Row],[Mise en page]]+Tableau1[[#This Row],[Enregistrement]])*24</f>
        <v>0</v>
      </c>
      <c r="M40" s="7"/>
      <c r="N40" s="7">
        <f>Tableau1[[#This Row],[Contrôle]]*24</f>
        <v>0</v>
      </c>
      <c r="O40" s="7">
        <v>2.0833333333333332E-2</v>
      </c>
      <c r="P40" s="9">
        <f>Tableau1[[#This Row],[Formation / Polyvalence]]*24</f>
        <v>0.5</v>
      </c>
      <c r="Q40" s="9" t="e">
        <f>7.67/(Tableau1[[#This Row],[Conversion]]*7.67)</f>
        <v>#DIV/0!</v>
      </c>
      <c r="R40" s="9" t="e">
        <f>10.45/(Tableau1[[#This Row],[Conversion]]*10.45)</f>
        <v>#DIV/0!</v>
      </c>
      <c r="S40" s="7" t="e">
        <f>7.17/(Tableau1[[#This Row],[Conversion mep + enre]]*7.17)</f>
        <v>#DIV/0!</v>
      </c>
      <c r="T40" s="9" t="e">
        <f>5.5/(Tableau1[[#This Row],[Conversion CTR]]*5.5)</f>
        <v>#DIV/0!</v>
      </c>
      <c r="U40" s="9">
        <f>1/(Tableau1[[#This Row],[Converstion FO + Poly]]*7.17)</f>
        <v>0.2789400278940028</v>
      </c>
      <c r="V40" s="9" t="e">
        <f>Tableau1[[#This Row],[Verbatim]]+Tableau1[[#This Row],[Synthèse]]+Tableau1[[#This Row],[Enregistrement + MEP]]+Tableau1[[#This Row],[CTR]]+Tableau1[[#This Row],[FO + Poly]]</f>
        <v>#DIV/0!</v>
      </c>
    </row>
    <row r="41" spans="1:22" x14ac:dyDescent="0.55000000000000004">
      <c r="B41" s="1"/>
      <c r="G41" s="9"/>
      <c r="H41" s="7"/>
      <c r="I41" s="9"/>
      <c r="J41" s="7"/>
      <c r="K41" s="7"/>
      <c r="L41" s="9"/>
      <c r="M41" s="7"/>
      <c r="N41" s="7"/>
      <c r="O41" s="7"/>
      <c r="P41" s="7"/>
      <c r="Q41" s="9"/>
      <c r="R41" s="9"/>
      <c r="S41" s="7"/>
      <c r="T41" s="9"/>
      <c r="U41" s="9"/>
      <c r="V41" s="9"/>
    </row>
    <row r="42" spans="1:22" x14ac:dyDescent="0.55000000000000004">
      <c r="B42" s="1"/>
      <c r="G42" s="9"/>
      <c r="H42" s="7"/>
      <c r="I42" s="9"/>
      <c r="J42" s="7"/>
      <c r="K42" s="7"/>
      <c r="L42" s="9"/>
      <c r="M42" s="7"/>
      <c r="N42" s="7"/>
      <c r="O42" s="7"/>
      <c r="P42" s="7"/>
      <c r="Q42" s="9"/>
      <c r="R42" s="9"/>
      <c r="S42" s="7"/>
      <c r="T42" s="9"/>
      <c r="U42" s="9"/>
      <c r="V42" s="9"/>
    </row>
    <row r="43" spans="1:22" x14ac:dyDescent="0.55000000000000004">
      <c r="B43" s="1"/>
      <c r="G43" s="9"/>
      <c r="H43" s="7"/>
      <c r="I43" s="9"/>
      <c r="J43" s="7"/>
      <c r="K43" s="7"/>
      <c r="L43" s="9"/>
      <c r="M43" s="7"/>
      <c r="N43" s="7"/>
      <c r="O43" s="7"/>
      <c r="P43" s="7"/>
      <c r="Q43" s="9"/>
      <c r="R43" s="9"/>
      <c r="S43" s="7"/>
      <c r="T43" s="9"/>
      <c r="U43" s="9"/>
      <c r="V43" s="9"/>
    </row>
    <row r="44" spans="1:22" x14ac:dyDescent="0.55000000000000004">
      <c r="B44" s="1"/>
      <c r="G44" s="9"/>
      <c r="H44" s="7"/>
      <c r="I44" s="9"/>
      <c r="J44" s="7"/>
      <c r="K44" s="7"/>
      <c r="L44" s="9"/>
      <c r="M44" s="7"/>
      <c r="N44" s="7"/>
      <c r="O44" s="7"/>
      <c r="P44" s="7"/>
      <c r="Q44" s="9"/>
      <c r="R44" s="9"/>
      <c r="S44" s="7"/>
      <c r="T44" s="9"/>
      <c r="U44" s="9"/>
      <c r="V44" s="9"/>
    </row>
    <row r="45" spans="1:22" x14ac:dyDescent="0.55000000000000004">
      <c r="B45" s="1"/>
      <c r="G45" s="9"/>
      <c r="H45" s="7"/>
      <c r="I45" s="9"/>
      <c r="J45" s="7"/>
      <c r="K45" s="7"/>
      <c r="L45" s="9"/>
      <c r="M45" s="7"/>
      <c r="N45" s="7"/>
      <c r="O45" s="7"/>
      <c r="P45" s="7"/>
      <c r="Q45" s="9"/>
      <c r="R45" s="9"/>
      <c r="S45" s="7"/>
      <c r="T45" s="9"/>
      <c r="U45" s="9"/>
      <c r="V45" s="9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Listes!$B$2:$B$9</xm:f>
          </x14:formula1>
          <xm:sqref>D2:D19</xm:sqref>
        </x14:dataValidation>
        <x14:dataValidation type="list" allowBlank="1" showInputMessage="1" showErrorMessage="1">
          <x14:formula1>
            <xm:f>Listes!$E$2:$E$5</xm:f>
          </x14:formula1>
          <xm:sqref>C2:C40</xm:sqref>
        </x14:dataValidation>
        <x14:dataValidation type="list" allowBlank="1" showInputMessage="1" showErrorMessage="1">
          <x14:formula1>
            <xm:f>Listes!$B$2:$B$10</xm:f>
          </x14:formula1>
          <xm:sqref>D20:D40</xm:sqref>
        </x14:dataValidation>
        <x14:dataValidation type="list" allowBlank="1" showInputMessage="1" showErrorMessage="1">
          <x14:formula1>
            <xm:f>Listes!$G$2:$G$3</xm:f>
          </x14:formula1>
          <xm:sqref>E2:E40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8"/>
  <sheetViews>
    <sheetView tabSelected="1" workbookViewId="0">
      <selection activeCell="E16" sqref="E16"/>
    </sheetView>
  </sheetViews>
  <sheetFormatPr baseColWidth="10" defaultRowHeight="14.4" x14ac:dyDescent="0.55000000000000004"/>
  <cols>
    <col min="1" max="1" width="28.578125" bestFit="1" customWidth="1"/>
    <col min="2" max="2" width="12.7890625" bestFit="1" customWidth="1"/>
    <col min="3" max="3" width="17.26171875" bestFit="1" customWidth="1"/>
    <col min="4" max="4" width="27.89453125" bestFit="1" customWidth="1"/>
    <col min="5" max="5" width="19.15625" bestFit="1" customWidth="1"/>
    <col min="6" max="6" width="30.83984375" bestFit="1" customWidth="1"/>
    <col min="7" max="8" width="15.68359375" bestFit="1" customWidth="1"/>
    <col min="9" max="9" width="15.68359375" customWidth="1"/>
  </cols>
  <sheetData>
    <row r="2" spans="1:4" x14ac:dyDescent="0.55000000000000004">
      <c r="A2" s="4" t="s">
        <v>2</v>
      </c>
      <c r="B2" t="s">
        <v>44</v>
      </c>
    </row>
    <row r="4" spans="1:4" x14ac:dyDescent="0.55000000000000004">
      <c r="A4" s="4" t="s">
        <v>12</v>
      </c>
      <c r="B4" s="9" t="s">
        <v>27</v>
      </c>
      <c r="C4" s="9" t="s">
        <v>28</v>
      </c>
      <c r="D4" s="9" t="s">
        <v>29</v>
      </c>
    </row>
    <row r="5" spans="1:4" x14ac:dyDescent="0.55000000000000004">
      <c r="A5" s="5" t="s">
        <v>33</v>
      </c>
      <c r="B5" s="9" t="e">
        <v>#DIV/0!</v>
      </c>
      <c r="C5" s="9" t="e">
        <v>#DIV/0!</v>
      </c>
      <c r="D5" s="9" t="e">
        <v>#DIV/0!</v>
      </c>
    </row>
    <row r="6" spans="1:4" x14ac:dyDescent="0.55000000000000004">
      <c r="A6" s="6" t="s">
        <v>10</v>
      </c>
      <c r="B6" s="9" t="e">
        <v>#DIV/0!</v>
      </c>
      <c r="C6" s="9">
        <v>1.1456465431360829</v>
      </c>
      <c r="D6" s="9" t="e">
        <v>#DIV/0!</v>
      </c>
    </row>
    <row r="7" spans="1:4" x14ac:dyDescent="0.55000000000000004">
      <c r="A7" s="6" t="s">
        <v>13</v>
      </c>
      <c r="B7" s="9" t="e">
        <v>#DIV/0!</v>
      </c>
      <c r="C7" s="9">
        <v>0.25901574018728829</v>
      </c>
      <c r="D7" s="9" t="e">
        <v>#DIV/0!</v>
      </c>
    </row>
    <row r="8" spans="1:4" x14ac:dyDescent="0.55000000000000004">
      <c r="A8" s="6" t="s">
        <v>15</v>
      </c>
      <c r="B8" s="9" t="e">
        <v>#DIV/0!</v>
      </c>
      <c r="C8" s="9">
        <v>0.2789400278940028</v>
      </c>
      <c r="D8" s="9" t="e">
        <v>#DIV/0!</v>
      </c>
    </row>
    <row r="9" spans="1:4" x14ac:dyDescent="0.55000000000000004">
      <c r="A9" s="6" t="s">
        <v>39</v>
      </c>
      <c r="B9" s="9" t="e">
        <v>#DIV/0!</v>
      </c>
      <c r="C9" s="9" t="e">
        <v>#DIV/0!</v>
      </c>
      <c r="D9" s="9" t="e">
        <v>#DIV/0!</v>
      </c>
    </row>
    <row r="10" spans="1:4" x14ac:dyDescent="0.55000000000000004">
      <c r="A10" s="6" t="s">
        <v>37</v>
      </c>
      <c r="B10" s="9">
        <v>1.0869565217391304</v>
      </c>
      <c r="C10" s="9" t="e">
        <v>#DIV/0!</v>
      </c>
      <c r="D10" s="9" t="e">
        <v>#DIV/0!</v>
      </c>
    </row>
    <row r="11" spans="1:4" x14ac:dyDescent="0.55000000000000004">
      <c r="A11" s="6" t="s">
        <v>38</v>
      </c>
      <c r="B11" s="9" t="e">
        <v>#DIV/0!</v>
      </c>
      <c r="C11" s="9" t="e">
        <v>#DIV/0!</v>
      </c>
      <c r="D11" s="9">
        <v>0.39999999999999997</v>
      </c>
    </row>
    <row r="12" spans="1:4" x14ac:dyDescent="0.55000000000000004">
      <c r="A12" s="5" t="s">
        <v>34</v>
      </c>
      <c r="B12" s="9" t="e">
        <v>#DIV/0!</v>
      </c>
      <c r="C12" s="9" t="e">
        <v>#DIV/0!</v>
      </c>
      <c r="D12" s="9" t="e">
        <v>#DIV/0!</v>
      </c>
    </row>
    <row r="13" spans="1:4" x14ac:dyDescent="0.55000000000000004">
      <c r="A13" s="6" t="s">
        <v>10</v>
      </c>
      <c r="B13" s="9" t="e">
        <v>#DIV/0!</v>
      </c>
      <c r="C13" s="9">
        <v>0.85674437138872284</v>
      </c>
      <c r="D13" s="9" t="e">
        <v>#DIV/0!</v>
      </c>
    </row>
    <row r="14" spans="1:4" x14ac:dyDescent="0.55000000000000004">
      <c r="A14" s="6" t="s">
        <v>13</v>
      </c>
      <c r="B14" s="9" t="e">
        <v>#DIV/0!</v>
      </c>
      <c r="C14" s="9">
        <v>0.38121803812180383</v>
      </c>
      <c r="D14" s="9" t="e">
        <v>#DIV/0!</v>
      </c>
    </row>
    <row r="15" spans="1:4" x14ac:dyDescent="0.55000000000000004">
      <c r="A15" s="6" t="s">
        <v>39</v>
      </c>
      <c r="B15" s="9" t="e">
        <v>#DIV/0!</v>
      </c>
      <c r="C15" s="9" t="e">
        <v>#DIV/0!</v>
      </c>
      <c r="D15" s="9" t="e">
        <v>#DIV/0!</v>
      </c>
    </row>
    <row r="16" spans="1:4" x14ac:dyDescent="0.55000000000000004">
      <c r="A16" s="6" t="s">
        <v>40</v>
      </c>
      <c r="B16" s="9" t="e">
        <v>#DIV/0!</v>
      </c>
      <c r="C16" s="9" t="e">
        <v>#DIV/0!</v>
      </c>
      <c r="D16" s="9" t="e">
        <v>#DIV/0!</v>
      </c>
    </row>
    <row r="17" spans="1:4" x14ac:dyDescent="0.55000000000000004">
      <c r="A17" s="6" t="s">
        <v>37</v>
      </c>
      <c r="B17" s="9" t="e">
        <v>#DIV/0!</v>
      </c>
      <c r="C17" s="9" t="e">
        <v>#DIV/0!</v>
      </c>
      <c r="D17" s="9" t="e">
        <v>#DIV/0!</v>
      </c>
    </row>
    <row r="18" spans="1:4" x14ac:dyDescent="0.55000000000000004">
      <c r="A18" s="5" t="s">
        <v>11</v>
      </c>
      <c r="B18" s="9" t="e">
        <v>#DIV/0!</v>
      </c>
      <c r="C18" s="9" t="e">
        <v>#DIV/0!</v>
      </c>
      <c r="D18" s="9" t="e"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8"/>
  <sheetViews>
    <sheetView workbookViewId="0">
      <selection activeCell="F11" sqref="F11"/>
    </sheetView>
  </sheetViews>
  <sheetFormatPr baseColWidth="10" defaultRowHeight="14.4" x14ac:dyDescent="0.55000000000000004"/>
  <cols>
    <col min="2" max="2" width="15.578125" customWidth="1"/>
    <col min="5" max="5" width="18.15625" customWidth="1"/>
    <col min="7" max="7" width="21.68359375" customWidth="1"/>
  </cols>
  <sheetData>
    <row r="1" spans="2:7" x14ac:dyDescent="0.55000000000000004">
      <c r="B1" t="s">
        <v>9</v>
      </c>
      <c r="E1" t="s">
        <v>30</v>
      </c>
      <c r="G1" t="s">
        <v>31</v>
      </c>
    </row>
    <row r="2" spans="2:7" x14ac:dyDescent="0.55000000000000004">
      <c r="B2" t="s">
        <v>37</v>
      </c>
      <c r="E2" t="s">
        <v>33</v>
      </c>
      <c r="G2" t="s">
        <v>17</v>
      </c>
    </row>
    <row r="3" spans="2:7" x14ac:dyDescent="0.55000000000000004">
      <c r="B3" t="s">
        <v>38</v>
      </c>
      <c r="E3" t="s">
        <v>34</v>
      </c>
      <c r="G3" t="s">
        <v>18</v>
      </c>
    </row>
    <row r="4" spans="2:7" x14ac:dyDescent="0.55000000000000004">
      <c r="B4" t="s">
        <v>39</v>
      </c>
      <c r="E4" t="s">
        <v>35</v>
      </c>
      <c r="G4" t="s">
        <v>32</v>
      </c>
    </row>
    <row r="5" spans="2:7" x14ac:dyDescent="0.55000000000000004">
      <c r="B5" t="s">
        <v>40</v>
      </c>
      <c r="E5" t="s">
        <v>36</v>
      </c>
    </row>
    <row r="6" spans="2:7" x14ac:dyDescent="0.55000000000000004">
      <c r="B6" t="s">
        <v>10</v>
      </c>
    </row>
    <row r="7" spans="2:7" x14ac:dyDescent="0.55000000000000004">
      <c r="B7" t="s">
        <v>13</v>
      </c>
    </row>
    <row r="8" spans="2:7" x14ac:dyDescent="0.55000000000000004">
      <c r="B8" t="s">
        <v>41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MOREAU</dc:creator>
  <cp:lastModifiedBy>Alexandre GIRARD</cp:lastModifiedBy>
  <dcterms:created xsi:type="dcterms:W3CDTF">2020-08-19T12:29:15Z</dcterms:created>
  <dcterms:modified xsi:type="dcterms:W3CDTF">2020-08-20T13:16:28Z</dcterms:modified>
</cp:coreProperties>
</file>