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6000" yWindow="0" windowWidth="20730" windowHeight="10050"/>
  </bookViews>
  <sheets>
    <sheet name="Données" sheetId="3" r:id="rId1"/>
    <sheet name="€_m" sheetId="24" r:id="rId2"/>
    <sheet name="€_a" sheetId="22" r:id="rId3"/>
    <sheet name="€_t" sheetId="25" r:id="rId4"/>
    <sheet name="Nbv_a" sheetId="23" r:id="rId5"/>
    <sheet name="Nbv_a_m" sheetId="27" r:id="rId6"/>
    <sheet name="Nbv_m" sheetId="26" r:id="rId7"/>
  </sheets>
  <definedNames>
    <definedName name="_xlnm._FilterDatabase" localSheetId="0" hidden="1">Données!$I$8:$I$9</definedName>
  </definedNames>
  <calcPr calcId="145621"/>
  <pivotCaches>
    <pivotCache cacheId="3" r:id="rId8"/>
    <pivotCache cacheId="4" r:id="rId9"/>
    <pivotCache cacheId="13" r:id="rId10"/>
    <pivotCache cacheId="16" r:id="rId11"/>
    <pivotCache cacheId="19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24" l="1"/>
  <c r="F1" i="3"/>
  <c r="D4" i="24" l="1"/>
  <c r="E6" i="24" l="1"/>
  <c r="E7" i="24"/>
  <c r="E8" i="24"/>
  <c r="E9" i="24"/>
  <c r="E10" i="24"/>
  <c r="E11" i="24"/>
  <c r="E12" i="24"/>
  <c r="E13" i="24"/>
  <c r="E14" i="24"/>
  <c r="E5" i="24"/>
  <c r="E4" i="24"/>
  <c r="G26" i="3" l="1"/>
  <c r="G1" i="3" s="1"/>
  <c r="D5" i="24"/>
  <c r="D6" i="24"/>
  <c r="D7" i="24"/>
  <c r="D8" i="24"/>
  <c r="D9" i="24"/>
  <c r="D10" i="24"/>
  <c r="D11" i="24"/>
  <c r="D12" i="24"/>
  <c r="D13" i="24"/>
  <c r="D14" i="24"/>
</calcChain>
</file>

<file path=xl/sharedStrings.xml><?xml version="1.0" encoding="utf-8"?>
<sst xmlns="http://schemas.openxmlformats.org/spreadsheetml/2006/main" count="143" uniqueCount="37">
  <si>
    <t>€</t>
  </si>
  <si>
    <t>albert</t>
  </si>
  <si>
    <t>luc</t>
  </si>
  <si>
    <t>alain</t>
  </si>
  <si>
    <t>pierre</t>
  </si>
  <si>
    <t>Total général</t>
  </si>
  <si>
    <t>Étiquettes de lignes</t>
  </si>
  <si>
    <t>mois</t>
  </si>
  <si>
    <t>trimestre</t>
  </si>
  <si>
    <t>jour</t>
  </si>
  <si>
    <t>janvier</t>
  </si>
  <si>
    <t>février</t>
  </si>
  <si>
    <t>avril</t>
  </si>
  <si>
    <t>aout</t>
  </si>
  <si>
    <t>mai</t>
  </si>
  <si>
    <t>septembre</t>
  </si>
  <si>
    <t>yann</t>
  </si>
  <si>
    <t>octobre</t>
  </si>
  <si>
    <t>novembre</t>
  </si>
  <si>
    <t>Étiquettes de colonnes</t>
  </si>
  <si>
    <t>jules</t>
  </si>
  <si>
    <t>Nb</t>
  </si>
  <si>
    <t>mars</t>
  </si>
  <si>
    <t>juin</t>
  </si>
  <si>
    <t>juillet</t>
  </si>
  <si>
    <t>Somme de Nb</t>
  </si>
  <si>
    <t>eric</t>
  </si>
  <si>
    <t>wagner</t>
  </si>
  <si>
    <t>henri</t>
  </si>
  <si>
    <t>jerome</t>
  </si>
  <si>
    <t>objectif €</t>
  </si>
  <si>
    <t>ventes en €</t>
  </si>
  <si>
    <t>vendeurs</t>
  </si>
  <si>
    <t>Somme de ventes en €</t>
  </si>
  <si>
    <t>decembre</t>
  </si>
  <si>
    <t>Ventes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</si>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</sst>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0" fillId="0" borderId="1" xfId="0" applyBorder="1"/>
    <xf numFmtId="1" fontId="0" fillId="0" borderId="2" xfId="0" applyNumberFormat="1" applyFont="1" applyFill="1" applyBorder="1" applyAlignment="1">
      <alignment horizontal="center"/>
    </xf>
    <xf numFmtId="164" fontId="0" fillId="0" borderId="3" xfId="0" applyNumberFormat="1" applyFont="1" applyFill="1" applyBorder="1"/>
    <xf numFmtId="1" fontId="0" fillId="0" borderId="3" xfId="0" applyNumberFormat="1" applyFont="1" applyFill="1" applyBorder="1" applyAlignment="1">
      <alignment horizontal="center"/>
    </xf>
    <xf numFmtId="0" fontId="0" fillId="0" borderId="3" xfId="0" applyFont="1" applyFill="1" applyBorder="1"/>
    <xf numFmtId="1" fontId="0" fillId="0" borderId="4" xfId="0" applyNumberFormat="1" applyFont="1" applyFill="1" applyBorder="1" applyAlignment="1">
      <alignment horizontal="center"/>
    </xf>
    <xf numFmtId="164" fontId="0" fillId="0" borderId="4" xfId="0" applyNumberFormat="1" applyFont="1" applyFill="1" applyBorder="1"/>
    <xf numFmtId="0" fontId="0" fillId="0" borderId="4" xfId="0" applyFont="1" applyFill="1" applyBorder="1"/>
    <xf numFmtId="1" fontId="0" fillId="0" borderId="4" xfId="0" applyNumberFormat="1" applyFill="1" applyBorder="1" applyAlignment="1">
      <alignment horizontal="center"/>
    </xf>
    <xf numFmtId="0" fontId="0" fillId="0" borderId="5" xfId="0" applyFont="1" applyFill="1" applyBorder="1"/>
    <xf numFmtId="1" fontId="0" fillId="0" borderId="6" xfId="0" applyNumberFormat="1" applyFont="1" applyFill="1" applyBorder="1" applyAlignment="1">
      <alignment horizontal="center"/>
    </xf>
    <xf numFmtId="164" fontId="0" fillId="0" borderId="7" xfId="0" applyNumberFormat="1" applyFont="1" applyFill="1" applyBorder="1"/>
    <xf numFmtId="1" fontId="0" fillId="0" borderId="7" xfId="0" applyNumberFormat="1" applyFont="1" applyFill="1" applyBorder="1" applyAlignment="1">
      <alignment horizontal="center"/>
    </xf>
    <xf numFmtId="0" fontId="0" fillId="0" borderId="7" xfId="0" applyFont="1" applyFill="1" applyBorder="1"/>
    <xf numFmtId="1" fontId="0" fillId="0" borderId="5" xfId="0" applyNumberFormat="1" applyFill="1" applyBorder="1" applyAlignment="1">
      <alignment horizontal="center"/>
    </xf>
    <xf numFmtId="1" fontId="0" fillId="0" borderId="0" xfId="0" applyNumberFormat="1" applyAlignment="1">
      <alignment horizontal="left"/>
    </xf>
    <xf numFmtId="1" fontId="2" fillId="2" borderId="8" xfId="0" applyNumberFormat="1" applyFont="1" applyFill="1" applyBorder="1" applyAlignment="1">
      <alignment horizontal="center"/>
    </xf>
    <xf numFmtId="1" fontId="2" fillId="2" borderId="8" xfId="0" applyNumberFormat="1" applyFont="1" applyFill="1" applyBorder="1"/>
    <xf numFmtId="0" fontId="2" fillId="2" borderId="8" xfId="0" applyFont="1" applyFill="1" applyBorder="1"/>
    <xf numFmtId="0" fontId="3" fillId="0" borderId="0" xfId="0" applyFont="1"/>
    <xf numFmtId="164" fontId="0" fillId="0" borderId="4" xfId="0" applyNumberFormat="1" applyFill="1" applyBorder="1"/>
    <xf numFmtId="164" fontId="0" fillId="0" borderId="5" xfId="0" applyNumberFormat="1" applyFill="1" applyBorder="1"/>
    <xf numFmtId="0" fontId="1" fillId="3" borderId="1" xfId="0" applyFont="1" applyFill="1" applyBorder="1"/>
    <xf numFmtId="0" fontId="0" fillId="3" borderId="0" xfId="0" applyFill="1"/>
    <xf numFmtId="0" fontId="0" fillId="3" borderId="1" xfId="0" applyFill="1" applyBorder="1"/>
    <xf numFmtId="0" fontId="0" fillId="0" borderId="9" xfId="0" pivotButton="1" applyBorder="1"/>
    <xf numFmtId="0" fontId="0" fillId="0" borderId="9" xfId="0" applyBorder="1"/>
    <xf numFmtId="0" fontId="0" fillId="0" borderId="9" xfId="0" applyBorder="1" applyAlignment="1">
      <alignment horizontal="left"/>
    </xf>
    <xf numFmtId="0" fontId="0" fillId="0" borderId="9" xfId="0" applyNumberFormat="1" applyBorder="1"/>
    <xf numFmtId="0" fontId="0" fillId="0" borderId="10" xfId="0" applyBorder="1"/>
    <xf numFmtId="0" fontId="0" fillId="0" borderId="10" xfId="0" applyNumberFormat="1" applyBorder="1"/>
    <xf numFmtId="1" fontId="4" fillId="0" borderId="0" xfId="0" applyNumberFormat="1" applyFont="1" applyAlignment="1">
      <alignment horizontal="center"/>
    </xf>
    <xf numFmtId="1" fontId="4" fillId="0" borderId="0" xfId="0" applyNumberFormat="1" applyFont="1"/>
    <xf numFmtId="0" fontId="4" fillId="0" borderId="0" xfId="0" applyFont="1"/>
    <xf numFmtId="0" fontId="5" fillId="0" borderId="4" xfId="0" applyFont="1" applyFill="1" applyBorder="1"/>
  </cellXfs>
  <cellStyles count="1">
    <cellStyle name="Normal" xfId="0" builtinId="0"/>
  </cellStyles>
  <dxfs count="36"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64" formatCode="[$-40C]mmmmm;@"/>
      <fill>
        <patternFill patternType="none">
          <fgColor indexed="64"/>
          <bgColor indexed="6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5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'€_m'!$C$3</c:f>
              <c:strCache>
                <c:ptCount val="1"/>
                <c:pt idx="0">
                  <c:v>objectif €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'€_m'!$E$4:$E$15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'€_m'!$C$4:$C$15</c:f>
              <c:numCache>
                <c:formatCode>General</c:formatCode>
                <c:ptCount val="12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  <c:pt idx="10">
                  <c:v>1100</c:v>
                </c:pt>
                <c:pt idx="11">
                  <c:v>1200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D9-4C6D-AE38-8A2B32DE040B}"/>
            </c:ext>
          </c:extLst>
        </c:ser>
        <c:ser>
          <c:idx val="1"/>
          <c:order val="1"/>
          <c:tx>
            <c:strRef>
              <c:f>'€_m'!$D$3</c:f>
              <c:strCache>
                <c:ptCount val="1"/>
                <c:pt idx="0">
                  <c:v>Ventes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'€_m'!$E$4:$E$15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'€_m'!$D$4:$D$15</c:f>
              <c:numCache>
                <c:formatCode>General</c:formatCode>
                <c:ptCount val="12"/>
                <c:pt idx="0">
                  <c:v>155</c:v>
                </c:pt>
                <c:pt idx="1">
                  <c:v>255</c:v>
                </c:pt>
                <c:pt idx="2">
                  <c:v>437</c:v>
                </c:pt>
                <c:pt idx="3">
                  <c:v>487</c:v>
                </c:pt>
                <c:pt idx="4">
                  <c:v>545</c:v>
                </c:pt>
                <c:pt idx="5">
                  <c:v>615</c:v>
                </c:pt>
                <c:pt idx="6">
                  <c:v>651</c:v>
                </c:pt>
                <c:pt idx="7">
                  <c:v>758</c:v>
                </c:pt>
                <c:pt idx="8">
                  <c:v>830</c:v>
                </c:pt>
                <c:pt idx="9">
                  <c:v>920</c:v>
                </c:pt>
                <c:pt idx="10">
                  <c:v>982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3D9-4C6D-AE38-8A2B32DE04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526976"/>
        <c:axId val="106528768"/>
      </c:lineChart>
      <c:catAx>
        <c:axId val="106526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28768"/>
        <c:crosses val="autoZero"/>
        <c:auto val="1"/>
        <c:lblAlgn val="ctr"/>
        <c:lblOffset val="100"/>
        <c:noMultiLvlLbl val="0"/>
      </c:catAx>
      <c:valAx>
        <c:axId val="106528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26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vente 2018 11 12.xlsx]€_a!Tableau croisé dynamique23</c:name>
    <c:fmtId val="2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'€_a'!$B$3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'€_a'!$A$4:$A$15</c:f>
              <c:strCache>
                <c:ptCount val="11"/>
                <c:pt idx="0">
                  <c:v>alain</c:v>
                </c:pt>
                <c:pt idx="1">
                  <c:v>albert</c:v>
                </c:pt>
                <c:pt idx="2">
                  <c:v>eric</c:v>
                </c:pt>
                <c:pt idx="3">
                  <c:v>henri</c:v>
                </c:pt>
                <c:pt idx="4">
                  <c:v>jerome</c:v>
                </c:pt>
                <c:pt idx="5">
                  <c:v>jules</c:v>
                </c:pt>
                <c:pt idx="6">
                  <c:v>luc</c:v>
                </c:pt>
                <c:pt idx="7">
                  <c:v>pierre</c:v>
                </c:pt>
                <c:pt idx="8">
                  <c:v>wagner</c:v>
                </c:pt>
                <c:pt idx="9">
                  <c:v>yann</c:v>
                </c:pt>
                <c:pt idx="10">
                  <c:v>louis</c:v>
                </c:pt>
              </c:strCache>
            </c:strRef>
          </c:cat>
          <c:val>
            <c:numRef>
              <c:f>'€_a'!$B$4:$B$15</c:f>
              <c:numCache>
                <c:formatCode>General</c:formatCode>
                <c:ptCount val="11"/>
                <c:pt idx="0">
                  <c:v>175</c:v>
                </c:pt>
                <c:pt idx="1">
                  <c:v>147</c:v>
                </c:pt>
                <c:pt idx="2">
                  <c:v>90</c:v>
                </c:pt>
                <c:pt idx="3">
                  <c:v>22</c:v>
                </c:pt>
                <c:pt idx="4">
                  <c:v>18</c:v>
                </c:pt>
                <c:pt idx="5">
                  <c:v>62</c:v>
                </c:pt>
                <c:pt idx="6">
                  <c:v>304</c:v>
                </c:pt>
                <c:pt idx="7">
                  <c:v>110</c:v>
                </c:pt>
                <c:pt idx="8">
                  <c:v>12</c:v>
                </c:pt>
                <c:pt idx="9">
                  <c:v>32</c:v>
                </c:pt>
                <c:pt idx="10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ED10-4B72-B71F-EFB06D2AED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vente 2018 11 12.xlsx]€_t!Tableau croisé dynamique29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marker>
          <c:symbol val="none"/>
        </c:marke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'€_t'!$B$3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B9E-4CB5-8D9C-C8ED61A1021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B9E-4CB5-8D9C-C8ED61A1021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B9E-4CB5-8D9C-C8ED61A1021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B9E-4CB5-8D9C-C8ED61A10215}"/>
              </c:ext>
            </c:extLst>
          </c:dPt>
          <c:cat>
            <c:strRef>
              <c:f>'€_t'!$A$4:$A$8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'€_t'!$B$4:$B$8</c:f>
              <c:numCache>
                <c:formatCode>General</c:formatCode>
                <c:ptCount val="4"/>
                <c:pt idx="0">
                  <c:v>437</c:v>
                </c:pt>
                <c:pt idx="1">
                  <c:v>108</c:v>
                </c:pt>
                <c:pt idx="2">
                  <c:v>285</c:v>
                </c:pt>
                <c:pt idx="3">
                  <c:v>152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4EE1-432B-81B9-9C0031464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vente 2018 11 12.xlsx]Nbv_a!Tableau croisé dynamique25</c:name>
    <c:fmtId val="2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Nbv_a!$B$3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DF14-45EC-9667-702053B94288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DF14-45EC-9667-702053B94288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DF14-45EC-9667-702053B94288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DF14-45EC-9667-702053B94288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DF14-45EC-9667-702053B94288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DF14-45EC-9667-702053B94288}"/>
              </c:ext>
            </c:extLst>
          </c:dPt>
          <c:dPt>
            <c:idx val="6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DF14-45EC-9667-702053B94288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DF14-45EC-9667-702053B94288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DF14-45EC-9667-702053B94288}"/>
              </c:ext>
            </c:extLst>
          </c:dPt>
          <c:dPt>
            <c:idx val="9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DF14-45EC-9667-702053B94288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DF14-45EC-9667-702053B94288}"/>
              </c:ext>
            </c:extLst>
          </c:dPt>
          <c:cat>
            <c:strRef>
              <c:f>Nbv_a!$A$4:$A$15</c:f>
              <c:strCache>
                <c:ptCount val="11"/>
                <c:pt idx="0">
                  <c:v>alain</c:v>
                </c:pt>
                <c:pt idx="1">
                  <c:v>albert</c:v>
                </c:pt>
                <c:pt idx="2">
                  <c:v>eric</c:v>
                </c:pt>
                <c:pt idx="3">
                  <c:v>henri</c:v>
                </c:pt>
                <c:pt idx="4">
                  <c:v>jerome</c:v>
                </c:pt>
                <c:pt idx="5">
                  <c:v>jules</c:v>
                </c:pt>
                <c:pt idx="6">
                  <c:v>luc</c:v>
                </c:pt>
                <c:pt idx="7">
                  <c:v>pierre</c:v>
                </c:pt>
                <c:pt idx="8">
                  <c:v>wagner</c:v>
                </c:pt>
                <c:pt idx="9">
                  <c:v>yann</c:v>
                </c:pt>
                <c:pt idx="10">
                  <c:v>louis</c:v>
                </c:pt>
              </c:strCache>
            </c:strRef>
          </c:cat>
          <c:val>
            <c:numRef>
              <c:f>Nbv_a!$B$4:$B$15</c:f>
              <c:numCache>
                <c:formatCode>General</c:formatCode>
                <c:ptCount val="11"/>
                <c:pt idx="0">
                  <c:v>4</c:v>
                </c:pt>
                <c:pt idx="1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8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693-47D9-AA3A-B0055A1AFA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vente 2018 11 12.xlsx]Nbv_a_m!Tableau croisé dynamique35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5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6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5.8928258967629044E-2"/>
          <c:y val="0.2572178477690289"/>
          <c:w val="0.7557478127734033"/>
          <c:h val="0.5432502187226596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Nbv_a_m!$B$1:$B$2</c:f>
              <c:strCache>
                <c:ptCount val="1"/>
                <c:pt idx="0">
                  <c:v>alain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Nbv_a_m!$B$3:$B$14</c:f>
              <c:numCache>
                <c:formatCode>General</c:formatCode>
                <c:ptCount val="11"/>
                <c:pt idx="0">
                  <c:v>1</c:v>
                </c:pt>
                <c:pt idx="2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3CF-4712-B0A6-273A767DE416}"/>
            </c:ext>
          </c:extLst>
        </c:ser>
        <c:ser>
          <c:idx val="1"/>
          <c:order val="1"/>
          <c:tx>
            <c:strRef>
              <c:f>Nbv_a_m!$C$1:$C$2</c:f>
              <c:strCache>
                <c:ptCount val="1"/>
                <c:pt idx="0">
                  <c:v>albert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Nbv_a_m!$C$3:$C$14</c:f>
              <c:numCache>
                <c:formatCode>General</c:formatCode>
                <c:ptCount val="11"/>
                <c:pt idx="2">
                  <c:v>1</c:v>
                </c:pt>
                <c:pt idx="3">
                  <c:v>1</c:v>
                </c:pt>
                <c:pt idx="5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05B-4DAC-95D6-E80351E2CD08}"/>
            </c:ext>
          </c:extLst>
        </c:ser>
        <c:ser>
          <c:idx val="2"/>
          <c:order val="2"/>
          <c:tx>
            <c:strRef>
              <c:f>Nbv_a_m!$D$1:$D$2</c:f>
              <c:strCache>
                <c:ptCount val="1"/>
                <c:pt idx="0">
                  <c:v>eric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Nbv_a_m!$D$3:$D$14</c:f>
              <c:numCache>
                <c:formatCode>General</c:formatCode>
                <c:ptCount val="11"/>
                <c:pt idx="9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05B-4DAC-95D6-E80351E2CD08}"/>
            </c:ext>
          </c:extLst>
        </c:ser>
        <c:ser>
          <c:idx val="3"/>
          <c:order val="3"/>
          <c:tx>
            <c:strRef>
              <c:f>Nbv_a_m!$E$1:$E$2</c:f>
              <c:strCache>
                <c:ptCount val="1"/>
                <c:pt idx="0">
                  <c:v>henri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Nbv_a_m!$E$3:$E$14</c:f>
              <c:numCache>
                <c:formatCode>General</c:formatCode>
                <c:ptCount val="11"/>
                <c:pt idx="1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05B-4DAC-95D6-E80351E2CD08}"/>
            </c:ext>
          </c:extLst>
        </c:ser>
        <c:ser>
          <c:idx val="4"/>
          <c:order val="4"/>
          <c:tx>
            <c:strRef>
              <c:f>Nbv_a_m!$F$1:$F$2</c:f>
              <c:strCache>
                <c:ptCount val="1"/>
                <c:pt idx="0">
                  <c:v>jerome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Nbv_a_m!$F$3:$F$14</c:f>
              <c:numCache>
                <c:formatCode>General</c:formatCode>
                <c:ptCount val="11"/>
                <c:pt idx="1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05B-4DAC-95D6-E80351E2CD08}"/>
            </c:ext>
          </c:extLst>
        </c:ser>
        <c:ser>
          <c:idx val="5"/>
          <c:order val="5"/>
          <c:tx>
            <c:strRef>
              <c:f>Nbv_a_m!$G$1:$G$2</c:f>
              <c:strCache>
                <c:ptCount val="1"/>
                <c:pt idx="0">
                  <c:v>jules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Nbv_a_m!$G$3:$G$14</c:f>
              <c:numCache>
                <c:formatCode>General</c:formatCode>
                <c:ptCount val="11"/>
                <c:pt idx="8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05B-4DAC-95D6-E80351E2CD08}"/>
            </c:ext>
          </c:extLst>
        </c:ser>
        <c:ser>
          <c:idx val="6"/>
          <c:order val="6"/>
          <c:tx>
            <c:strRef>
              <c:f>Nbv_a_m!$H$1:$H$2</c:f>
              <c:strCache>
                <c:ptCount val="1"/>
                <c:pt idx="0">
                  <c:v>luc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Nbv_a_m!$H$3:$H$14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4">
                  <c:v>2</c:v>
                </c:pt>
                <c:pt idx="6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005B-4DAC-95D6-E80351E2CD08}"/>
            </c:ext>
          </c:extLst>
        </c:ser>
        <c:ser>
          <c:idx val="7"/>
          <c:order val="7"/>
          <c:tx>
            <c:strRef>
              <c:f>Nbv_a_m!$I$1:$I$2</c:f>
              <c:strCache>
                <c:ptCount val="1"/>
                <c:pt idx="0">
                  <c:v>pierre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Nbv_a_m!$I$3:$I$14</c:f>
              <c:numCache>
                <c:formatCode>General</c:formatCode>
                <c:ptCount val="11"/>
                <c:pt idx="0">
                  <c:v>1</c:v>
                </c:pt>
                <c:pt idx="1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005B-4DAC-95D6-E80351E2CD08}"/>
            </c:ext>
          </c:extLst>
        </c:ser>
        <c:ser>
          <c:idx val="8"/>
          <c:order val="8"/>
          <c:tx>
            <c:strRef>
              <c:f>Nbv_a_m!$J$1:$J$2</c:f>
              <c:strCache>
                <c:ptCount val="1"/>
                <c:pt idx="0">
                  <c:v>wagner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Nbv_a_m!$J$3:$J$14</c:f>
              <c:numCache>
                <c:formatCode>General</c:formatCode>
                <c:ptCount val="11"/>
                <c:pt idx="1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005B-4DAC-95D6-E80351E2CD08}"/>
            </c:ext>
          </c:extLst>
        </c:ser>
        <c:ser>
          <c:idx val="9"/>
          <c:order val="9"/>
          <c:tx>
            <c:strRef>
              <c:f>Nbv_a_m!$K$1:$K$2</c:f>
              <c:strCache>
                <c:ptCount val="1"/>
                <c:pt idx="0">
                  <c:v>yann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Nbv_a_m!$K$3:$K$14</c:f>
              <c:numCache>
                <c:formatCode>General</c:formatCode>
                <c:ptCount val="11"/>
                <c:pt idx="7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05B-4DAC-95D6-E80351E2CD08}"/>
            </c:ext>
          </c:extLst>
        </c:ser>
        <c:ser>
          <c:idx val="10"/>
          <c:order val="10"/>
          <c:tx>
            <c:strRef>
              <c:f>Nbv_a_m!$L$1:$L$2</c:f>
              <c:strCache>
                <c:ptCount val="1"/>
                <c:pt idx="0">
                  <c:v>louis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Nbv_a_m!$A$3:$A$14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Nbv_a_m!$L$3:$L$14</c:f>
              <c:numCache>
                <c:formatCode>General</c:formatCode>
                <c:ptCount val="11"/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005B-4DAC-95D6-E80351E2CD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3104768"/>
        <c:axId val="113106304"/>
      </c:barChart>
      <c:catAx>
        <c:axId val="113104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106304"/>
        <c:crosses val="autoZero"/>
        <c:auto val="1"/>
        <c:lblAlgn val="ctr"/>
        <c:lblOffset val="100"/>
        <c:noMultiLvlLbl val="0"/>
      </c:catAx>
      <c:valAx>
        <c:axId val="113106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104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vente 2018 11 12.xlsx]Nbv_m!Tableau croisé dynamique33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Nbv_m!$B$1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Nbv_m!$A$2:$A$13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</c:strCache>
            </c:strRef>
          </c:cat>
          <c:val>
            <c:numRef>
              <c:f>Nbv_m!$B$2:$B$13</c:f>
              <c:numCache>
                <c:formatCode>General</c:formatCode>
                <c:ptCount val="11"/>
                <c:pt idx="0">
                  <c:v>3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  <c:pt idx="5">
                  <c:v>1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AFB-4329-AB9F-B11E00EAA3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2924160"/>
        <c:axId val="112925696"/>
      </c:barChart>
      <c:catAx>
        <c:axId val="112924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25696"/>
        <c:crosses val="autoZero"/>
        <c:auto val="1"/>
        <c:lblAlgn val="ctr"/>
        <c:lblOffset val="100"/>
        <c:noMultiLvlLbl val="0"/>
      </c:catAx>
      <c:valAx>
        <c:axId val="112925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24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1</xdr:row>
      <xdr:rowOff>119062</xdr:rowOff>
    </xdr:from>
    <xdr:to>
      <xdr:col>12</xdr:col>
      <xdr:colOff>200025</xdr:colOff>
      <xdr:row>16</xdr:row>
      <xdr:rowOff>4762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EB62C6AE-38DD-4D3A-A19E-AD919DD687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2</xdr:row>
      <xdr:rowOff>171450</xdr:rowOff>
    </xdr:from>
    <xdr:to>
      <xdr:col>10</xdr:col>
      <xdr:colOff>200025</xdr:colOff>
      <xdr:row>17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1D67E33D-B968-4D83-AA5A-D11127EE503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2</xdr:row>
      <xdr:rowOff>85725</xdr:rowOff>
    </xdr:from>
    <xdr:to>
      <xdr:col>11</xdr:col>
      <xdr:colOff>600075</xdr:colOff>
      <xdr:row>16</xdr:row>
      <xdr:rowOff>161925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FC5507BF-CF74-45CA-92DB-659B5101FC1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238125</xdr:colOff>
      <xdr:row>2</xdr:row>
      <xdr:rowOff>57150</xdr:rowOff>
    </xdr:from>
    <xdr:to>
      <xdr:col>11</xdr:col>
      <xdr:colOff>238125</xdr:colOff>
      <xdr:row>16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4A789908-4401-4D6F-BF9E-F5966DCA5D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14</xdr:row>
      <xdr:rowOff>28575</xdr:rowOff>
    </xdr:from>
    <xdr:to>
      <xdr:col>12</xdr:col>
      <xdr:colOff>419100</xdr:colOff>
      <xdr:row>28</xdr:row>
      <xdr:rowOff>104775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ECDD436B-5BE0-409D-816D-24BA6B427B8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4</xdr:row>
      <xdr:rowOff>57150</xdr:rowOff>
    </xdr:from>
    <xdr:to>
      <xdr:col>11</xdr:col>
      <xdr:colOff>180975</xdr:colOff>
      <xdr:row>18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D731DD80-2C4E-41AD-84C8-EA2CB45205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my" refreshedDate="43418.63243391204" createdVersion="6" refreshedVersion="4" minRefreshableVersion="3" recordCount="24">
  <cacheSource type="worksheet">
    <worksheetSource ref="B2:G26" sheet="Données"/>
  </cacheSource>
  <cacheFields count="6">
    <cacheField name="jour" numFmtId="1">
      <sharedItems containsSemiMixedTypes="0" containsString="0" containsNumber="1" containsInteger="1" minValue="1" maxValue="28"/>
    </cacheField>
    <cacheField name="mois" numFmtId="164">
      <sharedItems/>
    </cacheField>
    <cacheField name="trimestre" numFmtId="1">
      <sharedItems containsSemiMixedTypes="0" containsString="0" containsNumber="1" containsInteger="1" minValue="1" maxValue="4"/>
    </cacheField>
    <cacheField name="vendeurs" numFmtId="0">
      <sharedItems count="11">
        <s v="pierre"/>
        <s v="luc"/>
        <s v="alain"/>
        <s v="albert"/>
        <s v="louis"/>
        <s v="yann"/>
        <s v="jules"/>
        <s v="eric"/>
        <s v="wagner"/>
        <s v="henri"/>
        <s v="jerome"/>
      </sharedItems>
    </cacheField>
    <cacheField name="ventes en €" numFmtId="0">
      <sharedItems containsSemiMixedTypes="0" containsString="0" containsNumber="1" containsInteger="1" minValue="10" maxValue="100"/>
    </cacheField>
    <cacheField name="Nb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emy" refreshedDate="43418.632705439813" createdVersion="6" refreshedVersion="4" minRefreshableVersion="3" recordCount="24">
  <cacheSource type="worksheet">
    <worksheetSource name="Tableau1"/>
  </cacheSource>
  <cacheFields count="6">
    <cacheField name="jour" numFmtId="1">
      <sharedItems containsSemiMixedTypes="0" containsString="0" containsNumber="1" containsInteger="1" minValue="1" maxValue="28"/>
    </cacheField>
    <cacheField name="mois" numFmtId="164">
      <sharedItems count="12">
        <s v="janvier"/>
        <s v="février"/>
        <s v="mars"/>
        <s v="avril"/>
        <s v="mai"/>
        <s v="juin"/>
        <s v="juillet"/>
        <s v="aout"/>
        <s v="septembre"/>
        <s v="octobre"/>
        <s v="novembre"/>
        <s v="decembre" u="1"/>
      </sharedItems>
    </cacheField>
    <cacheField name="trimestre" numFmtId="1">
      <sharedItems containsSemiMixedTypes="0" containsString="0" containsNumber="1" containsInteger="1" minValue="1" maxValue="4"/>
    </cacheField>
    <cacheField name="vendeurs" numFmtId="0">
      <sharedItems count="11">
        <s v="pierre"/>
        <s v="luc"/>
        <s v="alain"/>
        <s v="albert"/>
        <s v="louis"/>
        <s v="yann"/>
        <s v="jules"/>
        <s v="eric"/>
        <s v="wagner"/>
        <s v="henri"/>
        <s v="jerome"/>
      </sharedItems>
    </cacheField>
    <cacheField name="ventes en €" numFmtId="0">
      <sharedItems containsSemiMixedTypes="0" containsString="0" containsNumber="1" containsInteger="1" minValue="10" maxValue="100"/>
    </cacheField>
    <cacheField name="Nb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Remy" refreshedDate="43418.647502314816" createdVersion="6" refreshedVersion="4" minRefreshableVersion="3" recordCount="24">
  <cacheSource type="worksheet">
    <worksheetSource ref="B2:G26" sheet="Données"/>
  </cacheSource>
  <cacheFields count="6">
    <cacheField name="jour" numFmtId="1">
      <sharedItems containsSemiMixedTypes="0" containsString="0" containsNumber="1" containsInteger="1" minValue="1" maxValue="28"/>
    </cacheField>
    <cacheField name="mois" numFmtId="164">
      <sharedItems count="12">
        <s v="janvier"/>
        <s v="février"/>
        <s v="mars"/>
        <s v="avril"/>
        <s v="mai"/>
        <s v="juin"/>
        <s v="juillet"/>
        <s v="aout"/>
        <s v="septembre"/>
        <s v="octobre"/>
        <s v="novembre"/>
        <s v="decembre" u="1"/>
      </sharedItems>
    </cacheField>
    <cacheField name="trimestre" numFmtId="1">
      <sharedItems containsSemiMixedTypes="0" containsString="0" containsNumber="1" containsInteger="1" minValue="1" maxValue="4"/>
    </cacheField>
    <cacheField name="vendeurs" numFmtId="0">
      <sharedItems/>
    </cacheField>
    <cacheField name="ventes en €" numFmtId="0">
      <sharedItems containsSemiMixedTypes="0" containsString="0" containsNumber="1" containsInteger="1" minValue="10" maxValue="100"/>
    </cacheField>
    <cacheField name="Nb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Remy" refreshedDate="43418.647625115744" createdVersion="6" refreshedVersion="4" minRefreshableVersion="3" recordCount="24">
  <cacheSource type="worksheet">
    <worksheetSource ref="B2:G26" sheet="Données"/>
  </cacheSource>
  <cacheFields count="6">
    <cacheField name="jour" numFmtId="1">
      <sharedItems containsSemiMixedTypes="0" containsString="0" containsNumber="1" containsInteger="1" minValue="1" maxValue="28"/>
    </cacheField>
    <cacheField name="mois" numFmtId="164">
      <sharedItems/>
    </cacheField>
    <cacheField name="trimestre" numFmtId="1">
      <sharedItems containsSemiMixedTypes="0" containsString="0" containsNumber="1" containsInteger="1" minValue="1" maxValue="4"/>
    </cacheField>
    <cacheField name="vendeurs" numFmtId="0">
      <sharedItems count="11">
        <s v="pierre"/>
        <s v="luc"/>
        <s v="alain"/>
        <s v="albert"/>
        <s v="louis"/>
        <s v="yann"/>
        <s v="jules"/>
        <s v="eric"/>
        <s v="wagner"/>
        <s v="henri"/>
        <s v="jerome"/>
      </sharedItems>
    </cacheField>
    <cacheField name="ventes en €" numFmtId="0">
      <sharedItems containsSemiMixedTypes="0" containsString="0" containsNumber="1" containsInteger="1" minValue="10" maxValue="100"/>
    </cacheField>
    <cacheField name="Nb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Remy" refreshedDate="43418.64769189815" createdVersion="6" refreshedVersion="4" minRefreshableVersion="3" recordCount="24">
  <cacheSource type="worksheet">
    <worksheetSource ref="B2:G26" sheet="Données"/>
  </cacheSource>
  <cacheFields count="6">
    <cacheField name="jour" numFmtId="1">
      <sharedItems containsSemiMixedTypes="0" containsString="0" containsNumber="1" containsInteger="1" minValue="1" maxValue="28"/>
    </cacheField>
    <cacheField name="mois" numFmtId="164">
      <sharedItems/>
    </cacheField>
    <cacheField name="trimestre" numFmtId="1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vendeurs" numFmtId="0">
      <sharedItems/>
    </cacheField>
    <cacheField name="ventes en €" numFmtId="0">
      <sharedItems containsSemiMixedTypes="0" containsString="0" containsNumber="1" containsInteger="1" minValue="10" maxValue="100"/>
    </cacheField>
    <cacheField name="Nb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n v="27"/>
    <s v="janvier"/>
    <n v="1"/>
    <x v="0"/>
    <n v="100"/>
    <n v="1"/>
  </r>
  <r>
    <n v="28"/>
    <s v="janvier"/>
    <n v="1"/>
    <x v="1"/>
    <n v="35"/>
    <n v="1"/>
  </r>
  <r>
    <n v="12"/>
    <s v="janvier"/>
    <n v="1"/>
    <x v="2"/>
    <n v="20"/>
    <n v="1"/>
  </r>
  <r>
    <n v="5"/>
    <s v="février"/>
    <n v="1"/>
    <x v="1"/>
    <n v="10"/>
    <n v="1"/>
  </r>
  <r>
    <n v="10"/>
    <s v="février"/>
    <n v="1"/>
    <x v="1"/>
    <n v="90"/>
    <n v="1"/>
  </r>
  <r>
    <n v="1"/>
    <s v="mars"/>
    <n v="1"/>
    <x v="3"/>
    <n v="100"/>
    <n v="1"/>
  </r>
  <r>
    <n v="3"/>
    <s v="mars"/>
    <n v="1"/>
    <x v="2"/>
    <n v="70"/>
    <n v="1"/>
  </r>
  <r>
    <n v="8"/>
    <s v="mars"/>
    <n v="1"/>
    <x v="1"/>
    <n v="85"/>
    <n v="1"/>
  </r>
  <r>
    <n v="10"/>
    <s v="avril"/>
    <n v="2"/>
    <x v="3"/>
    <n v="50"/>
    <n v="1"/>
  </r>
  <r>
    <n v="22"/>
    <s v="mai"/>
    <n v="2"/>
    <x v="1"/>
    <n v="28"/>
    <n v="1"/>
  </r>
  <r>
    <n v="2"/>
    <s v="mai"/>
    <n v="2"/>
    <x v="1"/>
    <n v="20"/>
    <n v="1"/>
  </r>
  <r>
    <n v="18"/>
    <s v="mai"/>
    <n v="2"/>
    <x v="4"/>
    <n v="10"/>
    <n v="1"/>
  </r>
  <r>
    <n v="22"/>
    <s v="juin"/>
    <n v="3"/>
    <x v="3"/>
    <n v="70"/>
    <n v="1"/>
  </r>
  <r>
    <n v="14"/>
    <s v="juillet"/>
    <n v="3"/>
    <x v="1"/>
    <n v="12"/>
    <n v="1"/>
  </r>
  <r>
    <n v="27"/>
    <s v="juillet"/>
    <n v="3"/>
    <x v="1"/>
    <n v="24"/>
    <n v="1"/>
  </r>
  <r>
    <n v="18"/>
    <s v="aout"/>
    <n v="3"/>
    <x v="5"/>
    <n v="32"/>
    <n v="1"/>
  </r>
  <r>
    <n v="24"/>
    <s v="aout"/>
    <n v="3"/>
    <x v="2"/>
    <n v="75"/>
    <n v="1"/>
  </r>
  <r>
    <n v="27"/>
    <s v="septembre"/>
    <n v="3"/>
    <x v="2"/>
    <n v="10"/>
    <n v="1"/>
  </r>
  <r>
    <n v="10"/>
    <s v="septembre"/>
    <n v="3"/>
    <x v="6"/>
    <n v="62"/>
    <n v="1"/>
  </r>
  <r>
    <n v="1"/>
    <s v="octobre"/>
    <n v="4"/>
    <x v="7"/>
    <n v="90"/>
    <n v="1"/>
  </r>
  <r>
    <n v="8"/>
    <s v="novembre"/>
    <n v="4"/>
    <x v="8"/>
    <n v="12"/>
    <n v="1"/>
  </r>
  <r>
    <n v="10"/>
    <s v="novembre"/>
    <n v="4"/>
    <x v="9"/>
    <n v="22"/>
    <n v="1"/>
  </r>
  <r>
    <n v="18"/>
    <s v="novembre"/>
    <n v="4"/>
    <x v="10"/>
    <n v="18"/>
    <n v="1"/>
  </r>
  <r>
    <n v="20"/>
    <s v="novembre"/>
    <n v="4"/>
    <x v="0"/>
    <n v="10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n v="27"/>
    <x v="0"/>
    <n v="1"/>
    <x v="0"/>
    <n v="100"/>
    <n v="1"/>
  </r>
  <r>
    <n v="28"/>
    <x v="0"/>
    <n v="1"/>
    <x v="1"/>
    <n v="35"/>
    <n v="1"/>
  </r>
  <r>
    <n v="12"/>
    <x v="0"/>
    <n v="1"/>
    <x v="2"/>
    <n v="20"/>
    <n v="1"/>
  </r>
  <r>
    <n v="5"/>
    <x v="1"/>
    <n v="1"/>
    <x v="1"/>
    <n v="10"/>
    <n v="1"/>
  </r>
  <r>
    <n v="10"/>
    <x v="1"/>
    <n v="1"/>
    <x v="1"/>
    <n v="90"/>
    <n v="1"/>
  </r>
  <r>
    <n v="1"/>
    <x v="2"/>
    <n v="1"/>
    <x v="3"/>
    <n v="100"/>
    <n v="1"/>
  </r>
  <r>
    <n v="3"/>
    <x v="2"/>
    <n v="1"/>
    <x v="2"/>
    <n v="70"/>
    <n v="1"/>
  </r>
  <r>
    <n v="8"/>
    <x v="2"/>
    <n v="1"/>
    <x v="1"/>
    <n v="85"/>
    <n v="1"/>
  </r>
  <r>
    <n v="10"/>
    <x v="3"/>
    <n v="2"/>
    <x v="3"/>
    <n v="50"/>
    <n v="1"/>
  </r>
  <r>
    <n v="22"/>
    <x v="4"/>
    <n v="2"/>
    <x v="1"/>
    <n v="28"/>
    <n v="1"/>
  </r>
  <r>
    <n v="2"/>
    <x v="4"/>
    <n v="2"/>
    <x v="1"/>
    <n v="20"/>
    <n v="1"/>
  </r>
  <r>
    <n v="18"/>
    <x v="4"/>
    <n v="2"/>
    <x v="4"/>
    <n v="10"/>
    <n v="1"/>
  </r>
  <r>
    <n v="22"/>
    <x v="5"/>
    <n v="3"/>
    <x v="3"/>
    <n v="70"/>
    <n v="1"/>
  </r>
  <r>
    <n v="14"/>
    <x v="6"/>
    <n v="3"/>
    <x v="1"/>
    <n v="12"/>
    <n v="1"/>
  </r>
  <r>
    <n v="27"/>
    <x v="6"/>
    <n v="3"/>
    <x v="1"/>
    <n v="24"/>
    <n v="1"/>
  </r>
  <r>
    <n v="18"/>
    <x v="7"/>
    <n v="3"/>
    <x v="5"/>
    <n v="32"/>
    <n v="1"/>
  </r>
  <r>
    <n v="24"/>
    <x v="7"/>
    <n v="3"/>
    <x v="2"/>
    <n v="75"/>
    <n v="1"/>
  </r>
  <r>
    <n v="27"/>
    <x v="8"/>
    <n v="3"/>
    <x v="2"/>
    <n v="10"/>
    <n v="1"/>
  </r>
  <r>
    <n v="10"/>
    <x v="8"/>
    <n v="3"/>
    <x v="6"/>
    <n v="62"/>
    <n v="1"/>
  </r>
  <r>
    <n v="1"/>
    <x v="9"/>
    <n v="4"/>
    <x v="7"/>
    <n v="90"/>
    <n v="1"/>
  </r>
  <r>
    <n v="8"/>
    <x v="10"/>
    <n v="4"/>
    <x v="8"/>
    <n v="12"/>
    <n v="1"/>
  </r>
  <r>
    <n v="10"/>
    <x v="10"/>
    <n v="4"/>
    <x v="9"/>
    <n v="22"/>
    <n v="1"/>
  </r>
  <r>
    <n v="18"/>
    <x v="10"/>
    <n v="4"/>
    <x v="10"/>
    <n v="18"/>
    <n v="1"/>
  </r>
  <r>
    <n v="20"/>
    <x v="10"/>
    <n v="4"/>
    <x v="0"/>
    <n v="10"/>
    <n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4">
  <r>
    <n v="27"/>
    <x v="0"/>
    <n v="1"/>
    <s v="pierre"/>
    <n v="100"/>
    <n v="1"/>
  </r>
  <r>
    <n v="28"/>
    <x v="0"/>
    <n v="1"/>
    <s v="luc"/>
    <n v="35"/>
    <n v="1"/>
  </r>
  <r>
    <n v="12"/>
    <x v="0"/>
    <n v="1"/>
    <s v="alain"/>
    <n v="20"/>
    <n v="1"/>
  </r>
  <r>
    <n v="5"/>
    <x v="1"/>
    <n v="1"/>
    <s v="luc"/>
    <n v="10"/>
    <n v="1"/>
  </r>
  <r>
    <n v="10"/>
    <x v="1"/>
    <n v="1"/>
    <s v="luc"/>
    <n v="90"/>
    <n v="1"/>
  </r>
  <r>
    <n v="1"/>
    <x v="2"/>
    <n v="1"/>
    <s v="albert"/>
    <n v="27"/>
    <n v="1"/>
  </r>
  <r>
    <n v="3"/>
    <x v="2"/>
    <n v="1"/>
    <s v="alain"/>
    <n v="70"/>
    <n v="1"/>
  </r>
  <r>
    <n v="8"/>
    <x v="2"/>
    <n v="1"/>
    <s v="luc"/>
    <n v="85"/>
    <n v="1"/>
  </r>
  <r>
    <n v="10"/>
    <x v="3"/>
    <n v="2"/>
    <s v="albert"/>
    <n v="50"/>
    <n v="1"/>
  </r>
  <r>
    <n v="22"/>
    <x v="4"/>
    <n v="2"/>
    <s v="luc"/>
    <n v="28"/>
    <n v="1"/>
  </r>
  <r>
    <n v="2"/>
    <x v="4"/>
    <n v="2"/>
    <s v="luc"/>
    <n v="20"/>
    <n v="1"/>
  </r>
  <r>
    <n v="18"/>
    <x v="4"/>
    <n v="2"/>
    <s v="louis"/>
    <n v="10"/>
    <n v="1"/>
  </r>
  <r>
    <n v="22"/>
    <x v="5"/>
    <n v="3"/>
    <s v="albert"/>
    <n v="70"/>
    <n v="1"/>
  </r>
  <r>
    <n v="14"/>
    <x v="6"/>
    <n v="3"/>
    <s v="luc"/>
    <n v="12"/>
    <n v="1"/>
  </r>
  <r>
    <n v="27"/>
    <x v="6"/>
    <n v="3"/>
    <s v="luc"/>
    <n v="24"/>
    <n v="1"/>
  </r>
  <r>
    <n v="18"/>
    <x v="7"/>
    <n v="3"/>
    <s v="yann"/>
    <n v="32"/>
    <n v="1"/>
  </r>
  <r>
    <n v="24"/>
    <x v="7"/>
    <n v="3"/>
    <s v="alain"/>
    <n v="75"/>
    <n v="1"/>
  </r>
  <r>
    <n v="27"/>
    <x v="8"/>
    <n v="3"/>
    <s v="alain"/>
    <n v="10"/>
    <n v="1"/>
  </r>
  <r>
    <n v="10"/>
    <x v="8"/>
    <n v="3"/>
    <s v="jules"/>
    <n v="62"/>
    <n v="1"/>
  </r>
  <r>
    <n v="1"/>
    <x v="9"/>
    <n v="4"/>
    <s v="eric"/>
    <n v="90"/>
    <n v="1"/>
  </r>
  <r>
    <n v="8"/>
    <x v="10"/>
    <n v="4"/>
    <s v="wagner"/>
    <n v="12"/>
    <n v="1"/>
  </r>
  <r>
    <n v="10"/>
    <x v="10"/>
    <n v="4"/>
    <s v="henri"/>
    <n v="22"/>
    <n v="1"/>
  </r>
  <r>
    <n v="18"/>
    <x v="10"/>
    <n v="4"/>
    <s v="jerome"/>
    <n v="18"/>
    <n v="1"/>
  </r>
  <r>
    <n v="20"/>
    <x v="10"/>
    <n v="4"/>
    <s v="pierre"/>
    <n v="10"/>
    <n v="1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4">
  <r>
    <n v="27"/>
    <s v="janvier"/>
    <n v="1"/>
    <x v="0"/>
    <n v="100"/>
    <n v="1"/>
  </r>
  <r>
    <n v="28"/>
    <s v="janvier"/>
    <n v="1"/>
    <x v="1"/>
    <n v="35"/>
    <n v="1"/>
  </r>
  <r>
    <n v="12"/>
    <s v="janvier"/>
    <n v="1"/>
    <x v="2"/>
    <n v="20"/>
    <n v="1"/>
  </r>
  <r>
    <n v="5"/>
    <s v="février"/>
    <n v="1"/>
    <x v="1"/>
    <n v="10"/>
    <n v="1"/>
  </r>
  <r>
    <n v="10"/>
    <s v="février"/>
    <n v="1"/>
    <x v="1"/>
    <n v="90"/>
    <n v="1"/>
  </r>
  <r>
    <n v="1"/>
    <s v="mars"/>
    <n v="1"/>
    <x v="3"/>
    <n v="27"/>
    <n v="1"/>
  </r>
  <r>
    <n v="3"/>
    <s v="mars"/>
    <n v="1"/>
    <x v="2"/>
    <n v="70"/>
    <n v="1"/>
  </r>
  <r>
    <n v="8"/>
    <s v="mars"/>
    <n v="1"/>
    <x v="1"/>
    <n v="85"/>
    <n v="1"/>
  </r>
  <r>
    <n v="10"/>
    <s v="avril"/>
    <n v="2"/>
    <x v="3"/>
    <n v="50"/>
    <n v="1"/>
  </r>
  <r>
    <n v="22"/>
    <s v="mai"/>
    <n v="2"/>
    <x v="1"/>
    <n v="28"/>
    <n v="1"/>
  </r>
  <r>
    <n v="2"/>
    <s v="mai"/>
    <n v="2"/>
    <x v="1"/>
    <n v="20"/>
    <n v="1"/>
  </r>
  <r>
    <n v="18"/>
    <s v="mai"/>
    <n v="2"/>
    <x v="4"/>
    <n v="10"/>
    <n v="1"/>
  </r>
  <r>
    <n v="22"/>
    <s v="juin"/>
    <n v="3"/>
    <x v="3"/>
    <n v="70"/>
    <n v="1"/>
  </r>
  <r>
    <n v="14"/>
    <s v="juillet"/>
    <n v="3"/>
    <x v="1"/>
    <n v="12"/>
    <n v="1"/>
  </r>
  <r>
    <n v="27"/>
    <s v="juillet"/>
    <n v="3"/>
    <x v="1"/>
    <n v="24"/>
    <n v="1"/>
  </r>
  <r>
    <n v="18"/>
    <s v="aout"/>
    <n v="3"/>
    <x v="5"/>
    <n v="32"/>
    <n v="1"/>
  </r>
  <r>
    <n v="24"/>
    <s v="aout"/>
    <n v="3"/>
    <x v="2"/>
    <n v="75"/>
    <n v="1"/>
  </r>
  <r>
    <n v="27"/>
    <s v="septembre"/>
    <n v="3"/>
    <x v="2"/>
    <n v="10"/>
    <n v="1"/>
  </r>
  <r>
    <n v="10"/>
    <s v="septembre"/>
    <n v="3"/>
    <x v="6"/>
    <n v="62"/>
    <n v="1"/>
  </r>
  <r>
    <n v="1"/>
    <s v="octobre"/>
    <n v="4"/>
    <x v="7"/>
    <n v="90"/>
    <n v="1"/>
  </r>
  <r>
    <n v="8"/>
    <s v="novembre"/>
    <n v="4"/>
    <x v="8"/>
    <n v="12"/>
    <n v="1"/>
  </r>
  <r>
    <n v="10"/>
    <s v="novembre"/>
    <n v="4"/>
    <x v="9"/>
    <n v="22"/>
    <n v="1"/>
  </r>
  <r>
    <n v="18"/>
    <s v="novembre"/>
    <n v="4"/>
    <x v="10"/>
    <n v="18"/>
    <n v="1"/>
  </r>
  <r>
    <n v="20"/>
    <s v="novembre"/>
    <n v="4"/>
    <x v="0"/>
    <n v="10"/>
    <n v="1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4">
  <r>
    <n v="27"/>
    <s v="janvier"/>
    <x v="0"/>
    <s v="pierre"/>
    <n v="100"/>
    <n v="1"/>
  </r>
  <r>
    <n v="28"/>
    <s v="janvier"/>
    <x v="0"/>
    <s v="luc"/>
    <n v="35"/>
    <n v="1"/>
  </r>
  <r>
    <n v="12"/>
    <s v="janvier"/>
    <x v="0"/>
    <s v="alain"/>
    <n v="20"/>
    <n v="1"/>
  </r>
  <r>
    <n v="5"/>
    <s v="février"/>
    <x v="0"/>
    <s v="luc"/>
    <n v="10"/>
    <n v="1"/>
  </r>
  <r>
    <n v="10"/>
    <s v="février"/>
    <x v="0"/>
    <s v="luc"/>
    <n v="90"/>
    <n v="1"/>
  </r>
  <r>
    <n v="1"/>
    <s v="mars"/>
    <x v="0"/>
    <s v="albert"/>
    <n v="27"/>
    <n v="1"/>
  </r>
  <r>
    <n v="3"/>
    <s v="mars"/>
    <x v="0"/>
    <s v="alain"/>
    <n v="70"/>
    <n v="1"/>
  </r>
  <r>
    <n v="8"/>
    <s v="mars"/>
    <x v="0"/>
    <s v="luc"/>
    <n v="85"/>
    <n v="1"/>
  </r>
  <r>
    <n v="10"/>
    <s v="avril"/>
    <x v="1"/>
    <s v="albert"/>
    <n v="50"/>
    <n v="1"/>
  </r>
  <r>
    <n v="22"/>
    <s v="mai"/>
    <x v="1"/>
    <s v="luc"/>
    <n v="28"/>
    <n v="1"/>
  </r>
  <r>
    <n v="2"/>
    <s v="mai"/>
    <x v="1"/>
    <s v="luc"/>
    <n v="20"/>
    <n v="1"/>
  </r>
  <r>
    <n v="18"/>
    <s v="mai"/>
    <x v="1"/>
    <s v="louis"/>
    <n v="10"/>
    <n v="1"/>
  </r>
  <r>
    <n v="22"/>
    <s v="juin"/>
    <x v="2"/>
    <s v="albert"/>
    <n v="70"/>
    <n v="1"/>
  </r>
  <r>
    <n v="14"/>
    <s v="juillet"/>
    <x v="2"/>
    <s v="luc"/>
    <n v="12"/>
    <n v="1"/>
  </r>
  <r>
    <n v="27"/>
    <s v="juillet"/>
    <x v="2"/>
    <s v="luc"/>
    <n v="24"/>
    <n v="1"/>
  </r>
  <r>
    <n v="18"/>
    <s v="aout"/>
    <x v="2"/>
    <s v="yann"/>
    <n v="32"/>
    <n v="1"/>
  </r>
  <r>
    <n v="24"/>
    <s v="aout"/>
    <x v="2"/>
    <s v="alain"/>
    <n v="75"/>
    <n v="1"/>
  </r>
  <r>
    <n v="27"/>
    <s v="septembre"/>
    <x v="2"/>
    <s v="alain"/>
    <n v="10"/>
    <n v="1"/>
  </r>
  <r>
    <n v="10"/>
    <s v="septembre"/>
    <x v="2"/>
    <s v="jules"/>
    <n v="62"/>
    <n v="1"/>
  </r>
  <r>
    <n v="1"/>
    <s v="octobre"/>
    <x v="3"/>
    <s v="eric"/>
    <n v="90"/>
    <n v="1"/>
  </r>
  <r>
    <n v="8"/>
    <s v="novembre"/>
    <x v="3"/>
    <s v="wagner"/>
    <n v="12"/>
    <n v="1"/>
  </r>
  <r>
    <n v="10"/>
    <s v="novembre"/>
    <x v="3"/>
    <s v="henri"/>
    <n v="22"/>
    <n v="1"/>
  </r>
  <r>
    <n v="18"/>
    <s v="novembre"/>
    <x v="3"/>
    <s v="jerome"/>
    <n v="18"/>
    <n v="1"/>
  </r>
  <r>
    <n v="20"/>
    <s v="novembre"/>
    <x v="3"/>
    <s v="pierre"/>
    <n v="1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7" cacheId="13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6" indent="0" outline="1" outlineData="1" multipleFieldFilters="0" chartFormat="4">
  <location ref="A3:B14" firstHeaderRow="1" firstDataRow="1" firstDataCol="1"/>
  <pivotFields count="6">
    <pivotField numFmtI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m="1" x="11"/>
        <item t="default"/>
      </items>
    </pivotField>
    <pivotField numFmtId="1" showAll="0"/>
    <pivotField showAll="0"/>
    <pivotField dataField="1" showAll="0"/>
    <pivotField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rowItems>
  <colItems count="1">
    <i/>
  </colItems>
  <dataFields count="1">
    <dataField name="Somme de ventes en €" fld="4" baseField="0" baseItem="0"/>
  </dataFields>
  <formats count="6"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1" type="button" dataOnly="0" labelOnly="1" outline="0" axis="axisRow" fieldPosition="0"/>
    </format>
    <format dxfId="22">
      <pivotArea dataOnly="0" labelOnly="1" fieldPosition="0">
        <references count="1">
          <reference field="1" count="0"/>
        </references>
      </pivotArea>
    </format>
    <format dxfId="21">
      <pivotArea dataOnly="0" labelOnly="1" grandRow="1" outline="0" fieldPosition="0"/>
    </format>
    <format dxfId="2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3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3">
  <location ref="A3:B15" firstHeaderRow="1" firstDataRow="1" firstDataCol="1"/>
  <pivotFields count="6">
    <pivotField numFmtId="1" showAll="0"/>
    <pivotField showAll="0"/>
    <pivotField numFmtId="1" showAll="0"/>
    <pivotField axis="axisRow" showAll="0">
      <items count="12">
        <item x="2"/>
        <item x="3"/>
        <item x="7"/>
        <item x="9"/>
        <item x="10"/>
        <item x="6"/>
        <item x="1"/>
        <item x="0"/>
        <item x="8"/>
        <item x="5"/>
        <item x="4"/>
        <item t="default"/>
      </items>
    </pivotField>
    <pivotField dataField="1" showAll="0"/>
    <pivotField showAll="0"/>
  </pivotFields>
  <rowFields count="1">
    <field x="3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ventes en €" fld="4" baseField="0" baseItem="0"/>
  </dataFields>
  <chartFormats count="1">
    <chartFormat chart="2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9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2" rowHeaderCaption="€">
  <location ref="A3:B8" firstHeaderRow="1" firstDataRow="1" firstDataCol="1"/>
  <pivotFields count="6">
    <pivotField numFmtId="1" showAll="0"/>
    <pivotField showAll="0"/>
    <pivotField axis="axisRow" numFmtId="1" showAll="0">
      <items count="5">
        <item x="0"/>
        <item x="1"/>
        <item x="2"/>
        <item x="3"/>
        <item t="default"/>
      </items>
    </pivotField>
    <pivotField showAll="0"/>
    <pivotField dataField="1" showAl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ventes en €" fld="4" baseField="0" baseItem="0"/>
  </dataFields>
  <chartFormats count="5">
    <chartFormat chart="1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7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8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5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3">
  <location ref="A3:B15" firstHeaderRow="1" firstDataRow="1" firstDataCol="1"/>
  <pivotFields count="6">
    <pivotField numFmtId="1" showAll="0"/>
    <pivotField showAll="0"/>
    <pivotField numFmtId="1" showAll="0"/>
    <pivotField axis="axisRow" showAll="0">
      <items count="12">
        <item x="2"/>
        <item x="3"/>
        <item x="7"/>
        <item x="9"/>
        <item x="10"/>
        <item x="6"/>
        <item x="1"/>
        <item x="0"/>
        <item x="8"/>
        <item x="5"/>
        <item x="4"/>
        <item t="default"/>
      </items>
    </pivotField>
    <pivotField showAll="0"/>
    <pivotField dataField="1" showAll="0"/>
  </pivotFields>
  <rowFields count="1">
    <field x="3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Nb" fld="5" baseField="0" baseItem="0"/>
  </dataField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35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5">
  <location ref="A1:M14" firstHeaderRow="1" firstDataRow="2" firstDataCol="1"/>
  <pivotFields count="6">
    <pivotField numFmtI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m="1" x="11"/>
        <item t="default"/>
      </items>
    </pivotField>
    <pivotField numFmtId="1" showAll="0"/>
    <pivotField axis="axisCol" showAll="0">
      <items count="12">
        <item x="2"/>
        <item x="3"/>
        <item x="7"/>
        <item x="9"/>
        <item x="10"/>
        <item x="6"/>
        <item x="1"/>
        <item x="0"/>
        <item x="8"/>
        <item x="5"/>
        <item x="4"/>
        <item t="default"/>
      </items>
    </pivotField>
    <pivotField showAll="0"/>
    <pivotField dataField="1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3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de Nb" fld="5" baseField="0" baseItem="0"/>
  </dataFields>
  <formats count="2">
    <format dxfId="19">
      <pivotArea type="all" dataOnly="0" outline="0" fieldPosition="0"/>
    </format>
    <format dxfId="18">
      <pivotArea type="all" dataOnly="0" outline="0" fieldPosition="0"/>
    </format>
  </formats>
  <chartFormats count="12">
    <chartFormat chart="2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4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4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4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4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4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4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4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33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2">
  <location ref="A1:B13" firstHeaderRow="1" firstDataRow="1" firstDataCol="1"/>
  <pivotFields count="6">
    <pivotField numFmtI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m="1" x="11"/>
        <item t="default"/>
      </items>
    </pivotField>
    <pivotField numFmtId="1" showAll="0"/>
    <pivotField showAll="0"/>
    <pivotField showAll="0"/>
    <pivotField dataField="1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Nb" fld="5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G26" totalsRowShown="0" headerRowDxfId="35" dataDxfId="33" headerRowBorderDxfId="34" tableBorderDxfId="32">
  <autoFilter ref="B2:G26"/>
  <tableColumns count="6">
    <tableColumn id="1" name="jour" dataDxfId="31"/>
    <tableColumn id="2" name="mois" dataDxfId="30"/>
    <tableColumn id="3" name="trimestre" dataDxfId="29"/>
    <tableColumn id="4" name="vendeurs" dataDxfId="28"/>
    <tableColumn id="5" name="ventes en €" dataDxfId="27"/>
    <tableColumn id="6" name="Nb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B1:H26"/>
  <sheetViews>
    <sheetView tabSelected="1" workbookViewId="0">
      <pane ySplit="900" topLeftCell="A3" activePane="bottomLeft"/>
      <selection activeCell="F2" sqref="F2"/>
      <selection pane="bottomLeft" activeCell="I9" sqref="I9"/>
    </sheetView>
  </sheetViews>
  <sheetFormatPr baseColWidth="10" defaultRowHeight="15" x14ac:dyDescent="0.25"/>
  <cols>
    <col min="2" max="2" width="12.140625" style="5" customWidth="1"/>
    <col min="3" max="3" width="11.42578125" style="4" customWidth="1"/>
    <col min="4" max="4" width="11.42578125" style="5" customWidth="1"/>
    <col min="5" max="5" width="17.28515625" customWidth="1"/>
    <col min="6" max="6" width="15.140625" customWidth="1"/>
    <col min="7" max="7" width="7.7109375" customWidth="1"/>
  </cols>
  <sheetData>
    <row r="1" spans="2:8" s="39" customFormat="1" ht="15.75" x14ac:dyDescent="0.25">
      <c r="B1" s="37"/>
      <c r="C1" s="38"/>
      <c r="D1" s="37"/>
      <c r="F1" s="39">
        <f>SUM(F3:F98)</f>
        <v>982</v>
      </c>
      <c r="G1" s="39">
        <f>SUM(G3:G55)</f>
        <v>24</v>
      </c>
    </row>
    <row r="2" spans="2:8" s="25" customFormat="1" x14ac:dyDescent="0.25">
      <c r="B2" s="22" t="s">
        <v>9</v>
      </c>
      <c r="C2" s="23" t="s">
        <v>7</v>
      </c>
      <c r="D2" s="22" t="s">
        <v>8</v>
      </c>
      <c r="E2" s="24" t="s">
        <v>32</v>
      </c>
      <c r="F2" s="24" t="s">
        <v>31</v>
      </c>
      <c r="G2" s="24" t="s">
        <v>21</v>
      </c>
    </row>
    <row r="3" spans="2:8" x14ac:dyDescent="0.25">
      <c r="B3" s="16">
        <v>27</v>
      </c>
      <c r="C3" s="17" t="s">
        <v>10</v>
      </c>
      <c r="D3" s="18">
        <v>1</v>
      </c>
      <c r="E3" s="19" t="s">
        <v>4</v>
      </c>
      <c r="F3" s="19">
        <v>100</v>
      </c>
      <c r="G3" s="19">
        <v>1</v>
      </c>
      <c r="H3" s="25"/>
    </row>
    <row r="4" spans="2:8" x14ac:dyDescent="0.25">
      <c r="B4" s="11">
        <v>28</v>
      </c>
      <c r="C4" s="12" t="s">
        <v>10</v>
      </c>
      <c r="D4" s="11">
        <v>1</v>
      </c>
      <c r="E4" s="13" t="s">
        <v>2</v>
      </c>
      <c r="F4" s="13">
        <v>35</v>
      </c>
      <c r="G4" s="13">
        <v>1</v>
      </c>
      <c r="H4" s="25"/>
    </row>
    <row r="5" spans="2:8" x14ac:dyDescent="0.25">
      <c r="B5" s="7">
        <v>12</v>
      </c>
      <c r="C5" s="8" t="s">
        <v>10</v>
      </c>
      <c r="D5" s="9">
        <v>1</v>
      </c>
      <c r="E5" s="10" t="s">
        <v>3</v>
      </c>
      <c r="F5" s="10">
        <v>20</v>
      </c>
      <c r="G5" s="10">
        <v>1</v>
      </c>
      <c r="H5" s="25"/>
    </row>
    <row r="6" spans="2:8" x14ac:dyDescent="0.25">
      <c r="B6" s="7">
        <v>5</v>
      </c>
      <c r="C6" s="8" t="s">
        <v>11</v>
      </c>
      <c r="D6" s="9">
        <v>1</v>
      </c>
      <c r="E6" s="10" t="s">
        <v>2</v>
      </c>
      <c r="F6" s="10">
        <v>10</v>
      </c>
      <c r="G6" s="10">
        <v>1</v>
      </c>
      <c r="H6" s="25"/>
    </row>
    <row r="7" spans="2:8" x14ac:dyDescent="0.25">
      <c r="B7" s="11">
        <v>10</v>
      </c>
      <c r="C7" s="12" t="s">
        <v>11</v>
      </c>
      <c r="D7" s="11">
        <v>1</v>
      </c>
      <c r="E7" s="13" t="s">
        <v>2</v>
      </c>
      <c r="F7" s="13">
        <v>90</v>
      </c>
      <c r="G7" s="13">
        <v>1</v>
      </c>
      <c r="H7" s="25"/>
    </row>
    <row r="8" spans="2:8" x14ac:dyDescent="0.25">
      <c r="B8" s="7">
        <v>1</v>
      </c>
      <c r="C8" s="8" t="s">
        <v>22</v>
      </c>
      <c r="D8" s="9">
        <v>1</v>
      </c>
      <c r="E8" s="10" t="s">
        <v>1</v>
      </c>
      <c r="F8" s="10">
        <v>27</v>
      </c>
      <c r="G8" s="10">
        <v>1</v>
      </c>
      <c r="H8" s="25"/>
    </row>
    <row r="9" spans="2:8" x14ac:dyDescent="0.25">
      <c r="B9" s="7">
        <v>3</v>
      </c>
      <c r="C9" s="8" t="s">
        <v>22</v>
      </c>
      <c r="D9" s="9">
        <v>1</v>
      </c>
      <c r="E9" s="10" t="s">
        <v>3</v>
      </c>
      <c r="F9" s="10">
        <v>70</v>
      </c>
      <c r="G9" s="10">
        <v>1</v>
      </c>
      <c r="H9" s="25"/>
    </row>
    <row r="10" spans="2:8" x14ac:dyDescent="0.25">
      <c r="B10" s="7">
        <v>8</v>
      </c>
      <c r="C10" s="8" t="s">
        <v>22</v>
      </c>
      <c r="D10" s="9">
        <v>1</v>
      </c>
      <c r="E10" s="10" t="s">
        <v>2</v>
      </c>
      <c r="F10" s="10">
        <v>85</v>
      </c>
      <c r="G10" s="10">
        <v>1</v>
      </c>
      <c r="H10" s="25"/>
    </row>
    <row r="11" spans="2:8" x14ac:dyDescent="0.25">
      <c r="B11" s="7">
        <v>10</v>
      </c>
      <c r="C11" s="8" t="s">
        <v>12</v>
      </c>
      <c r="D11" s="9">
        <v>2</v>
      </c>
      <c r="E11" s="10" t="s">
        <v>1</v>
      </c>
      <c r="F11" s="10">
        <v>50</v>
      </c>
      <c r="G11" s="10">
        <v>1</v>
      </c>
    </row>
    <row r="12" spans="2:8" x14ac:dyDescent="0.25">
      <c r="B12" s="7">
        <v>22</v>
      </c>
      <c r="C12" s="8" t="s">
        <v>14</v>
      </c>
      <c r="D12" s="9">
        <v>2</v>
      </c>
      <c r="E12" s="10" t="s">
        <v>2</v>
      </c>
      <c r="F12" s="10">
        <v>28</v>
      </c>
      <c r="G12" s="10">
        <v>1</v>
      </c>
    </row>
    <row r="13" spans="2:8" x14ac:dyDescent="0.25">
      <c r="B13" s="7">
        <v>2</v>
      </c>
      <c r="C13" s="8" t="s">
        <v>14</v>
      </c>
      <c r="D13" s="9">
        <v>2</v>
      </c>
      <c r="E13" s="10" t="s">
        <v>2</v>
      </c>
      <c r="F13" s="10">
        <v>20</v>
      </c>
      <c r="G13" s="10">
        <v>1</v>
      </c>
    </row>
    <row r="14" spans="2:8" x14ac:dyDescent="0.25">
      <c r="B14" s="11">
        <v>18</v>
      </c>
      <c r="C14" s="12" t="s">
        <v>14</v>
      </c>
      <c r="D14" s="11">
        <v>2</v>
      </c>
      <c r="E14" s="13" t="s">
        <v>36</v>
      </c>
      <c r="F14" s="13">
        <v>10</v>
      </c>
      <c r="G14" s="13">
        <v>1</v>
      </c>
    </row>
    <row r="15" spans="2:8" x14ac:dyDescent="0.25">
      <c r="B15" s="7">
        <v>22</v>
      </c>
      <c r="C15" s="8" t="s">
        <v>23</v>
      </c>
      <c r="D15" s="9">
        <v>3</v>
      </c>
      <c r="E15" s="10" t="s">
        <v>1</v>
      </c>
      <c r="F15" s="10">
        <v>70</v>
      </c>
      <c r="G15" s="10">
        <v>1</v>
      </c>
    </row>
    <row r="16" spans="2:8" x14ac:dyDescent="0.25">
      <c r="B16" s="7">
        <v>14</v>
      </c>
      <c r="C16" s="8" t="s">
        <v>24</v>
      </c>
      <c r="D16" s="9">
        <v>3</v>
      </c>
      <c r="E16" s="10" t="s">
        <v>2</v>
      </c>
      <c r="F16" s="10">
        <v>12</v>
      </c>
      <c r="G16" s="10">
        <v>1</v>
      </c>
    </row>
    <row r="17" spans="2:7" x14ac:dyDescent="0.25">
      <c r="B17" s="11">
        <v>27</v>
      </c>
      <c r="C17" s="12" t="s">
        <v>24</v>
      </c>
      <c r="D17" s="11">
        <v>3</v>
      </c>
      <c r="E17" s="40" t="s">
        <v>2</v>
      </c>
      <c r="F17" s="40">
        <v>24</v>
      </c>
      <c r="G17" s="40">
        <v>1</v>
      </c>
    </row>
    <row r="18" spans="2:7" x14ac:dyDescent="0.25">
      <c r="B18" s="7">
        <v>18</v>
      </c>
      <c r="C18" s="8" t="s">
        <v>13</v>
      </c>
      <c r="D18" s="9">
        <v>3</v>
      </c>
      <c r="E18" s="10" t="s">
        <v>16</v>
      </c>
      <c r="F18" s="10">
        <v>32</v>
      </c>
      <c r="G18" s="10">
        <v>1</v>
      </c>
    </row>
    <row r="19" spans="2:7" x14ac:dyDescent="0.25">
      <c r="B19" s="11">
        <v>24</v>
      </c>
      <c r="C19" s="12" t="s">
        <v>13</v>
      </c>
      <c r="D19" s="11">
        <v>3</v>
      </c>
      <c r="E19" s="13" t="s">
        <v>3</v>
      </c>
      <c r="F19" s="13">
        <v>75</v>
      </c>
      <c r="G19" s="13">
        <v>1</v>
      </c>
    </row>
    <row r="20" spans="2:7" x14ac:dyDescent="0.25">
      <c r="B20" s="14">
        <v>27</v>
      </c>
      <c r="C20" s="26" t="s">
        <v>15</v>
      </c>
      <c r="D20" s="14">
        <v>3</v>
      </c>
      <c r="E20" s="13" t="s">
        <v>3</v>
      </c>
      <c r="F20" s="13">
        <v>10</v>
      </c>
      <c r="G20" s="13">
        <v>1</v>
      </c>
    </row>
    <row r="21" spans="2:7" x14ac:dyDescent="0.25">
      <c r="B21" s="14">
        <v>10</v>
      </c>
      <c r="C21" s="26" t="s">
        <v>15</v>
      </c>
      <c r="D21" s="14">
        <v>3</v>
      </c>
      <c r="E21" s="13" t="s">
        <v>20</v>
      </c>
      <c r="F21" s="13">
        <v>62</v>
      </c>
      <c r="G21" s="13">
        <v>1</v>
      </c>
    </row>
    <row r="22" spans="2:7" x14ac:dyDescent="0.25">
      <c r="B22" s="14">
        <v>1</v>
      </c>
      <c r="C22" s="26" t="s">
        <v>17</v>
      </c>
      <c r="D22" s="14">
        <v>4</v>
      </c>
      <c r="E22" s="13" t="s">
        <v>26</v>
      </c>
      <c r="F22" s="13">
        <v>90</v>
      </c>
      <c r="G22" s="13">
        <v>1</v>
      </c>
    </row>
    <row r="23" spans="2:7" x14ac:dyDescent="0.25">
      <c r="B23" s="14">
        <v>8</v>
      </c>
      <c r="C23" s="26" t="s">
        <v>18</v>
      </c>
      <c r="D23" s="14">
        <v>4</v>
      </c>
      <c r="E23" s="13" t="s">
        <v>27</v>
      </c>
      <c r="F23" s="13">
        <v>12</v>
      </c>
      <c r="G23" s="13">
        <v>1</v>
      </c>
    </row>
    <row r="24" spans="2:7" x14ac:dyDescent="0.25">
      <c r="B24" s="20">
        <v>10</v>
      </c>
      <c r="C24" s="27" t="s">
        <v>18</v>
      </c>
      <c r="D24" s="20">
        <v>4</v>
      </c>
      <c r="E24" s="15" t="s">
        <v>28</v>
      </c>
      <c r="F24" s="15">
        <v>22</v>
      </c>
      <c r="G24" s="15">
        <v>1</v>
      </c>
    </row>
    <row r="25" spans="2:7" x14ac:dyDescent="0.25">
      <c r="B25" s="20">
        <v>18</v>
      </c>
      <c r="C25" s="27" t="s">
        <v>18</v>
      </c>
      <c r="D25" s="20">
        <v>4</v>
      </c>
      <c r="E25" s="15" t="s">
        <v>29</v>
      </c>
      <c r="F25" s="15">
        <v>18</v>
      </c>
      <c r="G25" s="15">
        <v>1</v>
      </c>
    </row>
    <row r="26" spans="2:7" x14ac:dyDescent="0.25">
      <c r="B26" s="20">
        <v>20</v>
      </c>
      <c r="C26" s="27" t="s">
        <v>18</v>
      </c>
      <c r="D26" s="20">
        <v>4</v>
      </c>
      <c r="E26" s="15" t="s">
        <v>4</v>
      </c>
      <c r="F26" s="15">
        <v>10</v>
      </c>
      <c r="G26" s="15">
        <f>IF(Tableau1[[#This Row],[ventes en €]]&gt;1,1)</f>
        <v>1</v>
      </c>
    </row>
  </sheetData>
  <sortState ref="I6:I9">
    <sortCondition ref="I6:I9" customList="janvier,février,mars,avril,mai,juin,juillet,août,septembre,octobre,novembre,décembre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1.28515625" bestFit="1" customWidth="1"/>
    <col min="3" max="3" width="12.28515625" customWidth="1"/>
    <col min="4" max="4" width="7.140625" customWidth="1"/>
  </cols>
  <sheetData>
    <row r="1" spans="1:5" x14ac:dyDescent="0.25">
      <c r="B1">
        <f>SUM(B4:B14)</f>
        <v>982</v>
      </c>
    </row>
    <row r="2" spans="1:5" x14ac:dyDescent="0.25">
      <c r="C2" s="6"/>
    </row>
    <row r="3" spans="1:5" x14ac:dyDescent="0.25">
      <c r="A3" s="31" t="s">
        <v>6</v>
      </c>
      <c r="B3" s="35" t="s">
        <v>33</v>
      </c>
      <c r="C3" s="28" t="s">
        <v>30</v>
      </c>
      <c r="D3" s="29" t="s">
        <v>35</v>
      </c>
      <c r="E3" s="29" t="s">
        <v>7</v>
      </c>
    </row>
    <row r="4" spans="1:5" x14ac:dyDescent="0.25">
      <c r="A4" s="33" t="s">
        <v>10</v>
      </c>
      <c r="B4" s="36">
        <v>155</v>
      </c>
      <c r="C4" s="30">
        <v>100</v>
      </c>
      <c r="D4" s="29">
        <f>B4</f>
        <v>155</v>
      </c>
      <c r="E4" s="29" t="str">
        <f>A4</f>
        <v>janvier</v>
      </c>
    </row>
    <row r="5" spans="1:5" x14ac:dyDescent="0.25">
      <c r="A5" s="33" t="s">
        <v>11</v>
      </c>
      <c r="B5" s="36">
        <v>100</v>
      </c>
      <c r="C5" s="30">
        <v>200</v>
      </c>
      <c r="D5" s="29">
        <f>D4+GETPIVOTDATA("ventes en €",$A$3,"mois","février")</f>
        <v>255</v>
      </c>
      <c r="E5" s="29" t="str">
        <f>A5</f>
        <v>février</v>
      </c>
    </row>
    <row r="6" spans="1:5" x14ac:dyDescent="0.25">
      <c r="A6" s="33" t="s">
        <v>22</v>
      </c>
      <c r="B6" s="36">
        <v>182</v>
      </c>
      <c r="C6" s="30">
        <v>300</v>
      </c>
      <c r="D6" s="29">
        <f>D5+GETPIVOTDATA("ventes en €",$A$3,"mois","mars")</f>
        <v>437</v>
      </c>
      <c r="E6" s="29" t="str">
        <f t="shared" ref="E6:E14" si="0">A6</f>
        <v>mars</v>
      </c>
    </row>
    <row r="7" spans="1:5" x14ac:dyDescent="0.25">
      <c r="A7" s="33" t="s">
        <v>12</v>
      </c>
      <c r="B7" s="36">
        <v>50</v>
      </c>
      <c r="C7" s="30">
        <v>400</v>
      </c>
      <c r="D7" s="29">
        <f>D6+GETPIVOTDATA("ventes en €",$A$3,"mois","avril")</f>
        <v>487</v>
      </c>
      <c r="E7" s="29" t="str">
        <f t="shared" si="0"/>
        <v>avril</v>
      </c>
    </row>
    <row r="8" spans="1:5" x14ac:dyDescent="0.25">
      <c r="A8" s="33" t="s">
        <v>14</v>
      </c>
      <c r="B8" s="36">
        <v>58</v>
      </c>
      <c r="C8" s="30">
        <v>500</v>
      </c>
      <c r="D8" s="29">
        <f>D7+GETPIVOTDATA("ventes en €",$A$3,"mois","mai")</f>
        <v>545</v>
      </c>
      <c r="E8" s="29" t="str">
        <f t="shared" si="0"/>
        <v>mai</v>
      </c>
    </row>
    <row r="9" spans="1:5" x14ac:dyDescent="0.25">
      <c r="A9" s="33" t="s">
        <v>23</v>
      </c>
      <c r="B9" s="36">
        <v>70</v>
      </c>
      <c r="C9" s="30">
        <v>600</v>
      </c>
      <c r="D9" s="29">
        <f>D8+GETPIVOTDATA("ventes en €",$A$3,"mois","juin")</f>
        <v>615</v>
      </c>
      <c r="E9" s="29" t="str">
        <f t="shared" si="0"/>
        <v>juin</v>
      </c>
    </row>
    <row r="10" spans="1:5" x14ac:dyDescent="0.25">
      <c r="A10" s="33" t="s">
        <v>24</v>
      </c>
      <c r="B10" s="36">
        <v>36</v>
      </c>
      <c r="C10" s="30">
        <v>700</v>
      </c>
      <c r="D10" s="29">
        <f>D9+GETPIVOTDATA("ventes en €",$A$3,"mois","juillet")</f>
        <v>651</v>
      </c>
      <c r="E10" s="29" t="str">
        <f t="shared" si="0"/>
        <v>juillet</v>
      </c>
    </row>
    <row r="11" spans="1:5" x14ac:dyDescent="0.25">
      <c r="A11" s="33" t="s">
        <v>13</v>
      </c>
      <c r="B11" s="36">
        <v>107</v>
      </c>
      <c r="C11" s="30">
        <v>800</v>
      </c>
      <c r="D11" s="29">
        <f>D10+GETPIVOTDATA("ventes en €",$A$3,"mois","aout")</f>
        <v>758</v>
      </c>
      <c r="E11" s="29" t="str">
        <f t="shared" si="0"/>
        <v>aout</v>
      </c>
    </row>
    <row r="12" spans="1:5" x14ac:dyDescent="0.25">
      <c r="A12" s="33" t="s">
        <v>15</v>
      </c>
      <c r="B12" s="36">
        <v>72</v>
      </c>
      <c r="C12" s="30">
        <v>900</v>
      </c>
      <c r="D12" s="29">
        <f>D11+GETPIVOTDATA("ventes en €",$A$3,"mois","septembre")</f>
        <v>830</v>
      </c>
      <c r="E12" s="29" t="str">
        <f t="shared" si="0"/>
        <v>septembre</v>
      </c>
    </row>
    <row r="13" spans="1:5" x14ac:dyDescent="0.25">
      <c r="A13" s="33" t="s">
        <v>17</v>
      </c>
      <c r="B13" s="36">
        <v>90</v>
      </c>
      <c r="C13" s="30">
        <v>1000</v>
      </c>
      <c r="D13" s="29">
        <f>D12+GETPIVOTDATA("ventes en €",$A$3,"mois","octobre")</f>
        <v>920</v>
      </c>
      <c r="E13" s="29" t="str">
        <f t="shared" si="0"/>
        <v>octobre</v>
      </c>
    </row>
    <row r="14" spans="1:5" x14ac:dyDescent="0.25">
      <c r="A14" s="33" t="s">
        <v>18</v>
      </c>
      <c r="B14" s="36">
        <v>62</v>
      </c>
      <c r="C14" s="30">
        <v>1100</v>
      </c>
      <c r="D14" s="29">
        <f>D13+GETPIVOTDATA("ventes en €",$A$3,"mois","novembre")</f>
        <v>982</v>
      </c>
      <c r="E14" s="29" t="str">
        <f t="shared" si="0"/>
        <v>novembre</v>
      </c>
    </row>
    <row r="15" spans="1:5" x14ac:dyDescent="0.25">
      <c r="C15" s="30">
        <v>1200</v>
      </c>
      <c r="D15" s="29"/>
      <c r="E15" s="29" t="s">
        <v>34</v>
      </c>
    </row>
    <row r="16" spans="1:5" x14ac:dyDescent="0.25">
      <c r="C16" s="6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1.28515625" bestFit="1" customWidth="1"/>
    <col min="3" max="3" width="14.7109375" customWidth="1"/>
  </cols>
  <sheetData>
    <row r="3" spans="1:2" x14ac:dyDescent="0.25">
      <c r="A3" s="1" t="s">
        <v>6</v>
      </c>
      <c r="B3" t="s">
        <v>33</v>
      </c>
    </row>
    <row r="4" spans="1:2" x14ac:dyDescent="0.25">
      <c r="A4" s="2" t="s">
        <v>3</v>
      </c>
      <c r="B4" s="3">
        <v>175</v>
      </c>
    </row>
    <row r="5" spans="1:2" x14ac:dyDescent="0.25">
      <c r="A5" s="2" t="s">
        <v>1</v>
      </c>
      <c r="B5" s="3">
        <v>147</v>
      </c>
    </row>
    <row r="6" spans="1:2" x14ac:dyDescent="0.25">
      <c r="A6" s="2" t="s">
        <v>26</v>
      </c>
      <c r="B6" s="3">
        <v>90</v>
      </c>
    </row>
    <row r="7" spans="1:2" x14ac:dyDescent="0.25">
      <c r="A7" s="2" t="s">
        <v>28</v>
      </c>
      <c r="B7" s="3">
        <v>22</v>
      </c>
    </row>
    <row r="8" spans="1:2" x14ac:dyDescent="0.25">
      <c r="A8" s="2" t="s">
        <v>29</v>
      </c>
      <c r="B8" s="3">
        <v>18</v>
      </c>
    </row>
    <row r="9" spans="1:2" x14ac:dyDescent="0.25">
      <c r="A9" s="2" t="s">
        <v>20</v>
      </c>
      <c r="B9" s="3">
        <v>62</v>
      </c>
    </row>
    <row r="10" spans="1:2" x14ac:dyDescent="0.25">
      <c r="A10" s="2" t="s">
        <v>2</v>
      </c>
      <c r="B10" s="3">
        <v>304</v>
      </c>
    </row>
    <row r="11" spans="1:2" x14ac:dyDescent="0.25">
      <c r="A11" s="2" t="s">
        <v>4</v>
      </c>
      <c r="B11" s="3">
        <v>110</v>
      </c>
    </row>
    <row r="12" spans="1:2" x14ac:dyDescent="0.25">
      <c r="A12" s="2" t="s">
        <v>27</v>
      </c>
      <c r="B12" s="3">
        <v>12</v>
      </c>
    </row>
    <row r="13" spans="1:2" x14ac:dyDescent="0.25">
      <c r="A13" s="2" t="s">
        <v>16</v>
      </c>
      <c r="B13" s="3">
        <v>32</v>
      </c>
    </row>
    <row r="14" spans="1:2" x14ac:dyDescent="0.25">
      <c r="A14" s="2" t="s">
        <v>36</v>
      </c>
      <c r="B14" s="3">
        <v>10</v>
      </c>
    </row>
    <row r="15" spans="1:2" x14ac:dyDescent="0.25">
      <c r="A15" s="2" t="s">
        <v>5</v>
      </c>
      <c r="B15" s="3">
        <v>982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workbookViewId="0">
      <selection activeCell="A3" sqref="A3"/>
    </sheetView>
  </sheetViews>
  <sheetFormatPr baseColWidth="10" defaultRowHeight="15" x14ac:dyDescent="0.25"/>
  <cols>
    <col min="1" max="1" width="12.5703125" bestFit="1" customWidth="1"/>
    <col min="2" max="2" width="21.28515625" bestFit="1" customWidth="1"/>
  </cols>
  <sheetData>
    <row r="3" spans="1:2" x14ac:dyDescent="0.25">
      <c r="A3" s="1" t="s">
        <v>0</v>
      </c>
      <c r="B3" t="s">
        <v>33</v>
      </c>
    </row>
    <row r="4" spans="1:2" x14ac:dyDescent="0.25">
      <c r="A4" s="21">
        <v>1</v>
      </c>
      <c r="B4" s="3">
        <v>437</v>
      </c>
    </row>
    <row r="5" spans="1:2" x14ac:dyDescent="0.25">
      <c r="A5" s="21">
        <v>2</v>
      </c>
      <c r="B5" s="3">
        <v>108</v>
      </c>
    </row>
    <row r="6" spans="1:2" x14ac:dyDescent="0.25">
      <c r="A6" s="21">
        <v>3</v>
      </c>
      <c r="B6" s="3">
        <v>285</v>
      </c>
    </row>
    <row r="7" spans="1:2" x14ac:dyDescent="0.25">
      <c r="A7" s="21">
        <v>4</v>
      </c>
      <c r="B7" s="3">
        <v>152</v>
      </c>
    </row>
    <row r="8" spans="1:2" x14ac:dyDescent="0.25">
      <c r="A8" s="21" t="s">
        <v>5</v>
      </c>
      <c r="B8" s="3">
        <v>982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3.42578125" bestFit="1" customWidth="1"/>
  </cols>
  <sheetData>
    <row r="3" spans="1:2" x14ac:dyDescent="0.25">
      <c r="A3" s="1" t="s">
        <v>6</v>
      </c>
      <c r="B3" t="s">
        <v>25</v>
      </c>
    </row>
    <row r="4" spans="1:2" x14ac:dyDescent="0.25">
      <c r="A4" s="2" t="s">
        <v>3</v>
      </c>
      <c r="B4" s="3">
        <v>4</v>
      </c>
    </row>
    <row r="5" spans="1:2" x14ac:dyDescent="0.25">
      <c r="A5" s="2" t="s">
        <v>1</v>
      </c>
      <c r="B5" s="3">
        <v>3</v>
      </c>
    </row>
    <row r="6" spans="1:2" x14ac:dyDescent="0.25">
      <c r="A6" s="2" t="s">
        <v>26</v>
      </c>
      <c r="B6" s="3">
        <v>1</v>
      </c>
    </row>
    <row r="7" spans="1:2" x14ac:dyDescent="0.25">
      <c r="A7" s="2" t="s">
        <v>28</v>
      </c>
      <c r="B7" s="3">
        <v>1</v>
      </c>
    </row>
    <row r="8" spans="1:2" x14ac:dyDescent="0.25">
      <c r="A8" s="2" t="s">
        <v>29</v>
      </c>
      <c r="B8" s="3">
        <v>1</v>
      </c>
    </row>
    <row r="9" spans="1:2" x14ac:dyDescent="0.25">
      <c r="A9" s="2" t="s">
        <v>20</v>
      </c>
      <c r="B9" s="3">
        <v>1</v>
      </c>
    </row>
    <row r="10" spans="1:2" x14ac:dyDescent="0.25">
      <c r="A10" s="2" t="s">
        <v>2</v>
      </c>
      <c r="B10" s="3">
        <v>8</v>
      </c>
    </row>
    <row r="11" spans="1:2" x14ac:dyDescent="0.25">
      <c r="A11" s="2" t="s">
        <v>4</v>
      </c>
      <c r="B11" s="3">
        <v>2</v>
      </c>
    </row>
    <row r="12" spans="1:2" x14ac:dyDescent="0.25">
      <c r="A12" s="2" t="s">
        <v>27</v>
      </c>
      <c r="B12" s="3">
        <v>1</v>
      </c>
    </row>
    <row r="13" spans="1:2" x14ac:dyDescent="0.25">
      <c r="A13" s="2" t="s">
        <v>16</v>
      </c>
      <c r="B13" s="3">
        <v>1</v>
      </c>
    </row>
    <row r="14" spans="1:2" x14ac:dyDescent="0.25">
      <c r="A14" s="2" t="s">
        <v>36</v>
      </c>
      <c r="B14" s="3">
        <v>1</v>
      </c>
    </row>
    <row r="15" spans="1:2" x14ac:dyDescent="0.25">
      <c r="A15" s="2" t="s">
        <v>5</v>
      </c>
      <c r="B15" s="3">
        <v>24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6.28515625" bestFit="1" customWidth="1"/>
    <col min="4" max="4" width="4.28515625" bestFit="1" customWidth="1"/>
    <col min="5" max="5" width="5.7109375" bestFit="1" customWidth="1"/>
    <col min="6" max="6" width="7.42578125" bestFit="1" customWidth="1"/>
    <col min="7" max="7" width="5.28515625" bestFit="1" customWidth="1"/>
    <col min="8" max="8" width="3.5703125" bestFit="1" customWidth="1"/>
    <col min="9" max="9" width="6.42578125" bestFit="1" customWidth="1"/>
    <col min="10" max="10" width="7.5703125" bestFit="1" customWidth="1"/>
    <col min="11" max="12" width="5.28515625" bestFit="1" customWidth="1"/>
    <col min="13" max="13" width="12.5703125" bestFit="1" customWidth="1"/>
    <col min="14" max="14" width="9.140625" bestFit="1" customWidth="1"/>
    <col min="15" max="15" width="6.28515625" bestFit="1" customWidth="1"/>
    <col min="16" max="16" width="9.28515625" bestFit="1" customWidth="1"/>
    <col min="17" max="17" width="8.140625" bestFit="1" customWidth="1"/>
    <col min="18" max="18" width="11.140625" bestFit="1" customWidth="1"/>
    <col min="19" max="19" width="6.85546875" bestFit="1" customWidth="1"/>
    <col min="20" max="20" width="5.28515625" bestFit="1" customWidth="1"/>
    <col min="21" max="21" width="9.85546875" bestFit="1" customWidth="1"/>
    <col min="22" max="22" width="12.5703125" bestFit="1" customWidth="1"/>
    <col min="23" max="23" width="5.28515625" bestFit="1" customWidth="1"/>
    <col min="24" max="24" width="15.5703125" bestFit="1" customWidth="1"/>
    <col min="25" max="25" width="9.7109375" bestFit="1" customWidth="1"/>
    <col min="26" max="26" width="12.7109375" bestFit="1" customWidth="1"/>
    <col min="27" max="27" width="12" bestFit="1" customWidth="1"/>
    <col min="28" max="28" width="7.42578125" bestFit="1" customWidth="1"/>
    <col min="29" max="29" width="5.28515625" bestFit="1" customWidth="1"/>
    <col min="30" max="30" width="7.5703125" bestFit="1" customWidth="1"/>
    <col min="31" max="31" width="15" bestFit="1" customWidth="1"/>
    <col min="32" max="32" width="12.5703125" bestFit="1" customWidth="1"/>
  </cols>
  <sheetData>
    <row r="1" spans="1:13" x14ac:dyDescent="0.25">
      <c r="A1" s="31" t="s">
        <v>25</v>
      </c>
      <c r="B1" s="31" t="s">
        <v>19</v>
      </c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 x14ac:dyDescent="0.25">
      <c r="A2" s="31" t="s">
        <v>6</v>
      </c>
      <c r="B2" s="32" t="s">
        <v>3</v>
      </c>
      <c r="C2" s="32" t="s">
        <v>1</v>
      </c>
      <c r="D2" s="32" t="s">
        <v>26</v>
      </c>
      <c r="E2" s="32" t="s">
        <v>28</v>
      </c>
      <c r="F2" s="32" t="s">
        <v>29</v>
      </c>
      <c r="G2" s="32" t="s">
        <v>20</v>
      </c>
      <c r="H2" s="32" t="s">
        <v>2</v>
      </c>
      <c r="I2" s="32" t="s">
        <v>4</v>
      </c>
      <c r="J2" s="32" t="s">
        <v>27</v>
      </c>
      <c r="K2" s="32" t="s">
        <v>16</v>
      </c>
      <c r="L2" s="32" t="s">
        <v>36</v>
      </c>
      <c r="M2" s="32" t="s">
        <v>5</v>
      </c>
    </row>
    <row r="3" spans="1:13" x14ac:dyDescent="0.25">
      <c r="A3" s="33" t="s">
        <v>10</v>
      </c>
      <c r="B3" s="34">
        <v>1</v>
      </c>
      <c r="C3" s="34"/>
      <c r="D3" s="34"/>
      <c r="E3" s="34"/>
      <c r="F3" s="34"/>
      <c r="G3" s="34"/>
      <c r="H3" s="34">
        <v>1</v>
      </c>
      <c r="I3" s="34">
        <v>1</v>
      </c>
      <c r="J3" s="34"/>
      <c r="K3" s="34"/>
      <c r="L3" s="34"/>
      <c r="M3" s="34">
        <v>3</v>
      </c>
    </row>
    <row r="4" spans="1:13" x14ac:dyDescent="0.25">
      <c r="A4" s="33" t="s">
        <v>11</v>
      </c>
      <c r="B4" s="34"/>
      <c r="C4" s="34"/>
      <c r="D4" s="34"/>
      <c r="E4" s="34"/>
      <c r="F4" s="34"/>
      <c r="G4" s="34"/>
      <c r="H4" s="34">
        <v>2</v>
      </c>
      <c r="I4" s="34"/>
      <c r="J4" s="34"/>
      <c r="K4" s="34"/>
      <c r="L4" s="34"/>
      <c r="M4" s="34">
        <v>2</v>
      </c>
    </row>
    <row r="5" spans="1:13" x14ac:dyDescent="0.25">
      <c r="A5" s="33" t="s">
        <v>22</v>
      </c>
      <c r="B5" s="34">
        <v>1</v>
      </c>
      <c r="C5" s="34">
        <v>1</v>
      </c>
      <c r="D5" s="34"/>
      <c r="E5" s="34"/>
      <c r="F5" s="34"/>
      <c r="G5" s="34"/>
      <c r="H5" s="34">
        <v>1</v>
      </c>
      <c r="I5" s="34"/>
      <c r="J5" s="34"/>
      <c r="K5" s="34"/>
      <c r="L5" s="34"/>
      <c r="M5" s="34">
        <v>3</v>
      </c>
    </row>
    <row r="6" spans="1:13" x14ac:dyDescent="0.25">
      <c r="A6" s="33" t="s">
        <v>12</v>
      </c>
      <c r="B6" s="34"/>
      <c r="C6" s="34">
        <v>1</v>
      </c>
      <c r="D6" s="34"/>
      <c r="E6" s="34"/>
      <c r="F6" s="34"/>
      <c r="G6" s="34"/>
      <c r="H6" s="34"/>
      <c r="I6" s="34"/>
      <c r="J6" s="34"/>
      <c r="K6" s="34"/>
      <c r="L6" s="34"/>
      <c r="M6" s="34">
        <v>1</v>
      </c>
    </row>
    <row r="7" spans="1:13" x14ac:dyDescent="0.25">
      <c r="A7" s="33" t="s">
        <v>14</v>
      </c>
      <c r="B7" s="34"/>
      <c r="C7" s="34"/>
      <c r="D7" s="34"/>
      <c r="E7" s="34"/>
      <c r="F7" s="34"/>
      <c r="G7" s="34"/>
      <c r="H7" s="34">
        <v>2</v>
      </c>
      <c r="I7" s="34"/>
      <c r="J7" s="34"/>
      <c r="K7" s="34"/>
      <c r="L7" s="34">
        <v>1</v>
      </c>
      <c r="M7" s="34">
        <v>3</v>
      </c>
    </row>
    <row r="8" spans="1:13" x14ac:dyDescent="0.25">
      <c r="A8" s="33" t="s">
        <v>23</v>
      </c>
      <c r="B8" s="34"/>
      <c r="C8" s="34">
        <v>1</v>
      </c>
      <c r="D8" s="34"/>
      <c r="E8" s="34"/>
      <c r="F8" s="34"/>
      <c r="G8" s="34"/>
      <c r="H8" s="34"/>
      <c r="I8" s="34"/>
      <c r="J8" s="34"/>
      <c r="K8" s="34"/>
      <c r="L8" s="34"/>
      <c r="M8" s="34">
        <v>1</v>
      </c>
    </row>
    <row r="9" spans="1:13" x14ac:dyDescent="0.25">
      <c r="A9" s="33" t="s">
        <v>24</v>
      </c>
      <c r="B9" s="34"/>
      <c r="C9" s="34"/>
      <c r="D9" s="34"/>
      <c r="E9" s="34"/>
      <c r="F9" s="34"/>
      <c r="G9" s="34"/>
      <c r="H9" s="34">
        <v>2</v>
      </c>
      <c r="I9" s="34"/>
      <c r="J9" s="34"/>
      <c r="K9" s="34"/>
      <c r="L9" s="34"/>
      <c r="M9" s="34">
        <v>2</v>
      </c>
    </row>
    <row r="10" spans="1:13" x14ac:dyDescent="0.25">
      <c r="A10" s="33" t="s">
        <v>13</v>
      </c>
      <c r="B10" s="34">
        <v>1</v>
      </c>
      <c r="C10" s="34"/>
      <c r="D10" s="34"/>
      <c r="E10" s="34"/>
      <c r="F10" s="34"/>
      <c r="G10" s="34"/>
      <c r="H10" s="34"/>
      <c r="I10" s="34"/>
      <c r="J10" s="34"/>
      <c r="K10" s="34">
        <v>1</v>
      </c>
      <c r="L10" s="34"/>
      <c r="M10" s="34">
        <v>2</v>
      </c>
    </row>
    <row r="11" spans="1:13" x14ac:dyDescent="0.25">
      <c r="A11" s="33" t="s">
        <v>15</v>
      </c>
      <c r="B11" s="34">
        <v>1</v>
      </c>
      <c r="C11" s="34"/>
      <c r="D11" s="34"/>
      <c r="E11" s="34"/>
      <c r="F11" s="34"/>
      <c r="G11" s="34">
        <v>1</v>
      </c>
      <c r="H11" s="34"/>
      <c r="I11" s="34"/>
      <c r="J11" s="34"/>
      <c r="K11" s="34"/>
      <c r="L11" s="34"/>
      <c r="M11" s="34">
        <v>2</v>
      </c>
    </row>
    <row r="12" spans="1:13" x14ac:dyDescent="0.25">
      <c r="A12" s="33" t="s">
        <v>17</v>
      </c>
      <c r="B12" s="34"/>
      <c r="C12" s="34"/>
      <c r="D12" s="34">
        <v>1</v>
      </c>
      <c r="E12" s="34"/>
      <c r="F12" s="34"/>
      <c r="G12" s="34"/>
      <c r="H12" s="34"/>
      <c r="I12" s="34"/>
      <c r="J12" s="34"/>
      <c r="K12" s="34"/>
      <c r="L12" s="34"/>
      <c r="M12" s="34">
        <v>1</v>
      </c>
    </row>
    <row r="13" spans="1:13" x14ac:dyDescent="0.25">
      <c r="A13" s="33" t="s">
        <v>18</v>
      </c>
      <c r="B13" s="34"/>
      <c r="C13" s="34"/>
      <c r="D13" s="34"/>
      <c r="E13" s="34">
        <v>1</v>
      </c>
      <c r="F13" s="34">
        <v>1</v>
      </c>
      <c r="G13" s="34"/>
      <c r="H13" s="34"/>
      <c r="I13" s="34">
        <v>1</v>
      </c>
      <c r="J13" s="34">
        <v>1</v>
      </c>
      <c r="K13" s="34"/>
      <c r="L13" s="34"/>
      <c r="M13" s="34">
        <v>4</v>
      </c>
    </row>
    <row r="14" spans="1:13" x14ac:dyDescent="0.25">
      <c r="A14" s="33" t="s">
        <v>5</v>
      </c>
      <c r="B14" s="34">
        <v>4</v>
      </c>
      <c r="C14" s="34">
        <v>3</v>
      </c>
      <c r="D14" s="34">
        <v>1</v>
      </c>
      <c r="E14" s="34">
        <v>1</v>
      </c>
      <c r="F14" s="34">
        <v>1</v>
      </c>
      <c r="G14" s="34">
        <v>1</v>
      </c>
      <c r="H14" s="34">
        <v>8</v>
      </c>
      <c r="I14" s="34">
        <v>2</v>
      </c>
      <c r="J14" s="34">
        <v>1</v>
      </c>
      <c r="K14" s="34">
        <v>1</v>
      </c>
      <c r="L14" s="34">
        <v>1</v>
      </c>
      <c r="M14" s="34">
        <v>24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/>
  </sheetViews>
  <sheetFormatPr baseColWidth="10" defaultRowHeight="15" x14ac:dyDescent="0.25"/>
  <cols>
    <col min="1" max="1" width="21" bestFit="1" customWidth="1"/>
    <col min="2" max="2" width="13.42578125" bestFit="1" customWidth="1"/>
    <col min="3" max="3" width="12.5703125" bestFit="1" customWidth="1"/>
  </cols>
  <sheetData>
    <row r="1" spans="1:2" x14ac:dyDescent="0.25">
      <c r="A1" s="1" t="s">
        <v>6</v>
      </c>
      <c r="B1" t="s">
        <v>25</v>
      </c>
    </row>
    <row r="2" spans="1:2" x14ac:dyDescent="0.25">
      <c r="A2" s="2" t="s">
        <v>10</v>
      </c>
      <c r="B2" s="3">
        <v>3</v>
      </c>
    </row>
    <row r="3" spans="1:2" x14ac:dyDescent="0.25">
      <c r="A3" s="2" t="s">
        <v>11</v>
      </c>
      <c r="B3" s="3">
        <v>2</v>
      </c>
    </row>
    <row r="4" spans="1:2" x14ac:dyDescent="0.25">
      <c r="A4" s="2" t="s">
        <v>22</v>
      </c>
      <c r="B4" s="3">
        <v>3</v>
      </c>
    </row>
    <row r="5" spans="1:2" x14ac:dyDescent="0.25">
      <c r="A5" s="2" t="s">
        <v>12</v>
      </c>
      <c r="B5" s="3">
        <v>1</v>
      </c>
    </row>
    <row r="6" spans="1:2" x14ac:dyDescent="0.25">
      <c r="A6" s="2" t="s">
        <v>14</v>
      </c>
      <c r="B6" s="3">
        <v>3</v>
      </c>
    </row>
    <row r="7" spans="1:2" x14ac:dyDescent="0.25">
      <c r="A7" s="2" t="s">
        <v>23</v>
      </c>
      <c r="B7" s="3">
        <v>1</v>
      </c>
    </row>
    <row r="8" spans="1:2" x14ac:dyDescent="0.25">
      <c r="A8" s="2" t="s">
        <v>24</v>
      </c>
      <c r="B8" s="3">
        <v>2</v>
      </c>
    </row>
    <row r="9" spans="1:2" x14ac:dyDescent="0.25">
      <c r="A9" s="2" t="s">
        <v>13</v>
      </c>
      <c r="B9" s="3">
        <v>2</v>
      </c>
    </row>
    <row r="10" spans="1:2" x14ac:dyDescent="0.25">
      <c r="A10" s="2" t="s">
        <v>15</v>
      </c>
      <c r="B10" s="3">
        <v>2</v>
      </c>
    </row>
    <row r="11" spans="1:2" x14ac:dyDescent="0.25">
      <c r="A11" s="2" t="s">
        <v>17</v>
      </c>
      <c r="B11" s="3">
        <v>1</v>
      </c>
    </row>
    <row r="12" spans="1:2" x14ac:dyDescent="0.25">
      <c r="A12" s="2" t="s">
        <v>18</v>
      </c>
      <c r="B12" s="3">
        <v>4</v>
      </c>
    </row>
    <row r="13" spans="1:2" x14ac:dyDescent="0.25">
      <c r="A13" s="2" t="s">
        <v>5</v>
      </c>
      <c r="B13" s="3">
        <v>24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</vt:lpstr>
      <vt:lpstr>€_m</vt:lpstr>
      <vt:lpstr>€_a</vt:lpstr>
      <vt:lpstr>€_t</vt:lpstr>
      <vt:lpstr>Nbv_a</vt:lpstr>
      <vt:lpstr>Nbv_a_m</vt:lpstr>
      <vt:lpstr>Nbv_m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</dc:creator>
  <cp:lastModifiedBy>Remy</cp:lastModifiedBy>
  <dcterms:created xsi:type="dcterms:W3CDTF">2018-11-03T17:16:05Z</dcterms:created>
  <dcterms:modified xsi:type="dcterms:W3CDTF">2018-11-14T14:33:05Z</dcterms:modified>
</cp:coreProperties>
</file>