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B4B50096-CC74-47D0-8411-CE5A10F799E1}" xr6:coauthVersionLast="38" xr6:coauthVersionMax="38" xr10:uidLastSave="{00000000-0000-0000-0000-000000000000}"/>
  <bookViews>
    <workbookView xWindow="1860" yWindow="0" windowWidth="16410" windowHeight="7635" xr2:uid="{A675BFFA-8BE2-4DAA-9080-1DEB9BD642A3}"/>
  </bookViews>
  <sheets>
    <sheet name="saisies" sheetId="1" r:id="rId1"/>
    <sheet name="€_mois" sheetId="3" r:id="rId2"/>
    <sheet name="€_trimestres" sheetId="2" r:id="rId3"/>
    <sheet name="Feuil4" sheetId="7" r:id="rId4"/>
    <sheet name="ventes_Nb" sheetId="5" r:id="rId5"/>
  </sheets>
  <calcPr calcId="179021"/>
  <pivotCaches>
    <pivotCache cacheId="3" r:id="rId6"/>
    <pivotCache cacheId="7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3" l="1"/>
  <c r="H5" i="3" s="1"/>
  <c r="H6" i="3" s="1"/>
  <c r="H7" i="3" s="1"/>
  <c r="H8" i="3" s="1"/>
  <c r="H9" i="3" s="1"/>
  <c r="H10" i="3" s="1"/>
  <c r="H11" i="3" s="1"/>
  <c r="H12" i="3" s="1"/>
  <c r="H1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FC03E0-DF97-4CC6-B408-4B0C2944996F}" keepAlive="1" name="Requête - Tableau2" description="Connexion à la requête « Tableau2 » dans le classeur." type="5" refreshedVersion="6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<sst xmlns="http://schemas.openxmlformats.org/spreadsheetml/2006/main" count="81" uniqueCount="36">
  <si>
    <t>date</t>
  </si>
  <si>
    <t>nom</t>
  </si>
  <si>
    <t>ventes</t>
  </si>
  <si>
    <t>PAUL</t>
  </si>
  <si>
    <t>JEAN</t>
  </si>
  <si>
    <t>MARC</t>
  </si>
  <si>
    <t>JAK</t>
  </si>
  <si>
    <t>Étiquettes de lignes</t>
  </si>
  <si>
    <t>Total général</t>
  </si>
  <si>
    <t>Trimestre1</t>
  </si>
  <si>
    <t>janv</t>
  </si>
  <si>
    <t>févr</t>
  </si>
  <si>
    <t>Trimestre2</t>
  </si>
  <si>
    <t>juin</t>
  </si>
  <si>
    <t>Somme de ventes</t>
  </si>
  <si>
    <t>Nombre de nom</t>
  </si>
  <si>
    <t>mars</t>
  </si>
  <si>
    <t>avr</t>
  </si>
  <si>
    <t>LOUIS</t>
  </si>
  <si>
    <t>Étiquettes de colonnes</t>
  </si>
  <si>
    <t>juil</t>
  </si>
  <si>
    <t>Trimestre3</t>
  </si>
  <si>
    <t>luc</t>
  </si>
  <si>
    <t>sept</t>
  </si>
  <si>
    <t>mai</t>
  </si>
  <si>
    <t>oct</t>
  </si>
  <si>
    <t>Nombre de date</t>
  </si>
  <si>
    <t>marc</t>
  </si>
  <si>
    <t>août</t>
  </si>
  <si>
    <t>Trimestre4</t>
  </si>
  <si>
    <t>nov</t>
  </si>
  <si>
    <t>cumul</t>
  </si>
  <si>
    <t>objectif</t>
  </si>
  <si>
    <t>Je souhaiterais avoir le cumul par mois des ventes : m1, m1+m2, m1+m2+m3….. Et insérer un objectif</t>
  </si>
  <si>
    <t>Tableau et graphe automatiques</t>
  </si>
  <si>
    <t>Tableau et graphe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</si>
</sst>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1">
    <dxf>
      <numFmt numFmtId="19" formatCode="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vente 2018 11 17.xlsx]€_mois!Tableau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'€_mois'!$B$1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'€_mois'!$A$2:$A$12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'€_mois'!$B$2:$B$12</c:f>
              <c:numCache>
                <c:formatCode>General</c:formatCode>
                <c:ptCount val="11"/>
                <c:pt idx="0">
                  <c:v>98</c:v>
                </c:pt>
                <c:pt idx="1">
                  <c:v>160</c:v>
                </c:pt>
                <c:pt idx="2">
                  <c:v>52</c:v>
                </c:pt>
                <c:pt idx="3">
                  <c:v>277</c:v>
                </c:pt>
                <c:pt idx="4">
                  <c:v>18</c:v>
                </c:pt>
                <c:pt idx="5">
                  <c:v>10</c:v>
                </c:pt>
                <c:pt idx="6">
                  <c:v>58</c:v>
                </c:pt>
                <c:pt idx="7">
                  <c:v>78</c:v>
                </c:pt>
                <c:pt idx="8">
                  <c:v>120</c:v>
                </c:pt>
                <c:pt idx="9">
                  <c:v>20</c:v>
                </c:pt>
                <c:pt idx="1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E1-44F1-87B5-28DFBDF166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7341896"/>
        <c:axId val="447337632"/>
      </c:barChart>
      <c:catAx>
        <c:axId val="447341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337632"/>
        <c:crosses val="autoZero"/>
        <c:auto val="1"/>
        <c:lblAlgn val="ctr"/>
        <c:lblOffset val="100"/>
        <c:noMultiLvlLbl val="0"/>
      </c:catAx>
      <c:valAx>
        <c:axId val="44733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341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'€_mois'!$I$2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'€_mois'!$I$3:$I$14</c:f>
              <c:numCache>
                <c:formatCode>General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0-4F54-AB3A-549A7D442839}"/>
            </c:ext>
          </c:extLst>
        </c:ser>
        <c:ser>
          <c:idx val="1"/>
          <c:order val="1"/>
          <c:tx>
            <c:strRef>
              <c:f>'€_mois'!$H$2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'€_mois'!$H$3:$H$13</c:f>
              <c:numCache>
                <c:formatCode>General</c:formatCode>
                <c:ptCount val="11"/>
                <c:pt idx="0">
                  <c:v>98</c:v>
                </c:pt>
                <c:pt idx="1">
                  <c:v>258</c:v>
                </c:pt>
                <c:pt idx="2">
                  <c:v>310</c:v>
                </c:pt>
                <c:pt idx="3">
                  <c:v>587</c:v>
                </c:pt>
                <c:pt idx="4">
                  <c:v>605</c:v>
                </c:pt>
                <c:pt idx="5">
                  <c:v>615</c:v>
                </c:pt>
                <c:pt idx="6">
                  <c:v>673</c:v>
                </c:pt>
                <c:pt idx="7">
                  <c:v>751</c:v>
                </c:pt>
                <c:pt idx="8">
                  <c:v>871</c:v>
                </c:pt>
                <c:pt idx="9">
                  <c:v>891</c:v>
                </c:pt>
                <c:pt idx="10">
                  <c:v>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0-4F54-AB3A-549A7D4428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137776"/>
        <c:axId val="625132856"/>
      </c:lineChart>
      <c:catAx>
        <c:axId val="625137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132856"/>
        <c:crosses val="autoZero"/>
        <c:auto val="1"/>
        <c:lblAlgn val="ctr"/>
        <c:lblOffset val="100"/>
        <c:noMultiLvlLbl val="0"/>
      </c:catAx>
      <c:valAx>
        <c:axId val="625132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137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vente 2018 11 17.xlsx]€_trimestres!Tableau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'€_trimestres'!$B$1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'€_trimestres'!$A$2:$A$6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'€_trimestres'!$B$2:$B$6</c:f>
              <c:numCache>
                <c:formatCode>General</c:formatCode>
                <c:ptCount val="4"/>
                <c:pt idx="0">
                  <c:v>310</c:v>
                </c:pt>
                <c:pt idx="1">
                  <c:v>305</c:v>
                </c:pt>
                <c:pt idx="2">
                  <c:v>256</c:v>
                </c:pt>
                <c:pt idx="3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59-4650-9249-7F36D1F24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394000"/>
        <c:axId val="444394328"/>
      </c:barChart>
      <c:catAx>
        <c:axId val="444394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394328"/>
        <c:crosses val="autoZero"/>
        <c:auto val="1"/>
        <c:lblAlgn val="ctr"/>
        <c:lblOffset val="100"/>
        <c:noMultiLvlLbl val="0"/>
      </c:catAx>
      <c:valAx>
        <c:axId val="444394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39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vente 2018 11 17.xlsx]Feuil4!Tableau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Feuil4!$A$2:$A$13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Feuil4!$B$2:$B$13</c:f>
              <c:numCache>
                <c:formatCode>General</c:formatCode>
                <c:ptCount val="11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11-421B-934F-814FE34CD0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479936"/>
        <c:axId val="486480264"/>
      </c:barChart>
      <c:catAx>
        <c:axId val="486479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480264"/>
        <c:crosses val="autoZero"/>
        <c:auto val="1"/>
        <c:lblAlgn val="ctr"/>
        <c:lblOffset val="100"/>
        <c:noMultiLvlLbl val="0"/>
      </c:catAx>
      <c:valAx>
        <c:axId val="48648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479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</xdr:row>
      <xdr:rowOff>157162</xdr:rowOff>
    </xdr:from>
    <xdr:to>
      <xdr:col>4</xdr:col>
      <xdr:colOff>590550</xdr:colOff>
      <xdr:row>26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E826D7-EB2F-42C6-9215-7CACAF3401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723900</xdr:colOff>
      <xdr:row>1</xdr:row>
      <xdr:rowOff>123825</xdr:rowOff>
    </xdr:from>
    <xdr:to>
      <xdr:col>15</xdr:col>
      <xdr:colOff>723900</xdr:colOff>
      <xdr:row>16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BCC0535-FB46-465B-A5FA-433E7F8141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4</xdr:row>
      <xdr:rowOff>61912</xdr:rowOff>
    </xdr:from>
    <xdr:to>
      <xdr:col>11</xdr:col>
      <xdr:colOff>180975</xdr:colOff>
      <xdr:row>18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0B3789-EB10-4E1F-8C45-DC9BC152AA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8</xdr:row>
      <xdr:rowOff>66675</xdr:rowOff>
    </xdr:from>
    <xdr:to>
      <xdr:col>10</xdr:col>
      <xdr:colOff>95250</xdr:colOff>
      <xdr:row>22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7A7DEE4-00C6-44F2-BA6B-C356D4EA84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421.478933333332" createdVersion="6" refreshedVersion="6" minRefreshableVersion="3" recordCount="16" xr:uid="{03E229EB-BBF9-4952-92E2-BCDCF2A154A9}">
  <cacheSource type="worksheet">
    <worksheetSource name="Tableau1[ventes]"/>
  </cacheSource>
  <cacheFields count="1">
    <cacheField name="ventes" numFmtId="0">
      <sharedItems containsSemiMixedTypes="0" containsString="0" containsNumber="1" containsInteger="1" minValue="10" maxValue="2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421.47917280093" createdVersion="6" refreshedVersion="6" minRefreshableVersion="3" recordCount="16" xr:uid="{46AACAEE-30F9-4F9B-8F6A-88EAFCB51561}">
  <cacheSource type="worksheet">
    <worksheetSource name="Tableau1"/>
  </cacheSource>
  <cacheFields count="5">
    <cacheField name="date" numFmtId="14">
      <sharedItems containsSemiMixedTypes="0" containsNonDate="0" containsDate="1" containsString="0" minDate="2015-01-15T00:00:00" maxDate="2018-11-13T00:00:00" count="14">
        <d v="2018-01-10T00:00:00"/>
        <d v="2015-01-15T00:00:00"/>
        <d v="2018-01-18T00:00:00"/>
        <d v="2018-02-01T00:00:00"/>
        <d v="2018-02-20T00:00:00"/>
        <d v="2018-06-16T00:00:00"/>
        <d v="2018-03-15T00:00:00"/>
        <d v="2018-04-18T00:00:00"/>
        <d v="2018-07-12T00:00:00"/>
        <d v="2018-09-14T00:00:00"/>
        <d v="2018-08-27T00:00:00"/>
        <d v="2018-05-12T00:00:00"/>
        <d v="2018-10-10T00:00:00"/>
        <d v="2018-11-12T00:00:00"/>
      </sharedItems>
      <fieldGroup par="4" base="0">
        <rangePr groupBy="months" startDate="2015-01-15T00:00:00" endDate="2018-11-13T00:00:00"/>
        <groupItems count="14">
          <s v="&lt;15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1/2018"/>
        </groupItems>
      </fieldGroup>
    </cacheField>
    <cacheField name="nom" numFmtId="0">
      <sharedItems count="6">
        <s v="PAUL"/>
        <s v="JEAN"/>
        <s v="MARC"/>
        <s v="JAK"/>
        <s v="LOUIS"/>
        <s v="luc"/>
      </sharedItems>
    </cacheField>
    <cacheField name="ventes" numFmtId="0">
      <sharedItems containsSemiMixedTypes="0" containsString="0" containsNumber="1" containsInteger="1" minValue="10" maxValue="210"/>
    </cacheField>
    <cacheField name="Trimestres" numFmtId="0" databaseField="0">
      <fieldGroup base="0">
        <rangePr groupBy="quarters" startDate="2015-01-15T00:00:00" endDate="2018-11-13T00:00:00"/>
        <groupItems count="6">
          <s v="&lt;15/01/2015"/>
          <s v="Trimestre1"/>
          <s v="Trimestre2"/>
          <s v="Trimestre3"/>
          <s v="Trimestre4"/>
          <s v="&gt;13/11/2018"/>
        </groupItems>
      </fieldGroup>
    </cacheField>
    <cacheField name="Années" numFmtId="0" databaseField="0">
      <fieldGroup base="0">
        <rangePr groupBy="years" startDate="2015-01-15T00:00:00" endDate="2018-11-13T00:00:00"/>
        <groupItems count="6">
          <s v="&lt;15/01/2015"/>
          <s v="2015"/>
          <s v="2016"/>
          <s v="2017"/>
          <s v="2018"/>
          <s v="&gt;13/1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23"/>
  </r>
  <r>
    <n v="25"/>
  </r>
  <r>
    <n v="50"/>
  </r>
  <r>
    <n v="40"/>
  </r>
  <r>
    <n v="120"/>
  </r>
  <r>
    <n v="10"/>
  </r>
  <r>
    <n v="52"/>
  </r>
  <r>
    <n v="21"/>
  </r>
  <r>
    <n v="210"/>
  </r>
  <r>
    <n v="58"/>
  </r>
  <r>
    <n v="120"/>
  </r>
  <r>
    <n v="46"/>
  </r>
  <r>
    <n v="78"/>
  </r>
  <r>
    <n v="18"/>
  </r>
  <r>
    <n v="20"/>
  </r>
  <r>
    <n v="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3"/>
  </r>
  <r>
    <x v="1"/>
    <x v="1"/>
    <n v="25"/>
  </r>
  <r>
    <x v="2"/>
    <x v="1"/>
    <n v="50"/>
  </r>
  <r>
    <x v="3"/>
    <x v="0"/>
    <n v="40"/>
  </r>
  <r>
    <x v="4"/>
    <x v="2"/>
    <n v="120"/>
  </r>
  <r>
    <x v="5"/>
    <x v="3"/>
    <n v="10"/>
  </r>
  <r>
    <x v="6"/>
    <x v="2"/>
    <n v="52"/>
  </r>
  <r>
    <x v="7"/>
    <x v="2"/>
    <n v="21"/>
  </r>
  <r>
    <x v="7"/>
    <x v="4"/>
    <n v="210"/>
  </r>
  <r>
    <x v="8"/>
    <x v="2"/>
    <n v="58"/>
  </r>
  <r>
    <x v="9"/>
    <x v="5"/>
    <n v="120"/>
  </r>
  <r>
    <x v="7"/>
    <x v="5"/>
    <n v="46"/>
  </r>
  <r>
    <x v="10"/>
    <x v="2"/>
    <n v="78"/>
  </r>
  <r>
    <x v="11"/>
    <x v="5"/>
    <n v="18"/>
  </r>
  <r>
    <x v="12"/>
    <x v="5"/>
    <n v="20"/>
  </r>
  <r>
    <x v="13"/>
    <x v="2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33F2CD-250B-4F34-874A-E2AE7DCB267F}" name="Tableau croisé dynamique5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D1:D2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Somme de ventes" fld="0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C5525D-0FE7-4FCE-8341-E13DBFD44781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>
  <location ref="A1:B12" firstHeaderRow="1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</pivotFields>
  <rowFields count="1">
    <field x="0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ventes" fld="2" baseField="0" baseItem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BB85A2-C92A-427A-81BB-6C096CA78FA3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B6" firstHeaderRow="1" firstDataRow="1" firstDataCol="1"/>
  <pivotFields count="5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</pivotFields>
  <rowFields count="1">
    <field x="3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ventes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7F868B-B3C2-4826-A9F2-EBEE29CF46D4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B13" firstHeaderRow="1" firstDataRow="1" firstDataCol="1"/>
  <pivotFields count="5">
    <pivotField axis="axisRow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dat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ACEB30-CC68-47E5-BD5D-BB77EC77095A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M9" firstHeaderRow="1" firstDataRow="2" firstDataCol="1"/>
  <pivotFields count="5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7">
        <item x="3"/>
        <item x="1"/>
        <item x="4"/>
        <item x="2"/>
        <item x="0"/>
        <item x="5"/>
        <item t="default"/>
      </items>
    </pivotField>
    <pivotField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E5BE63-F679-4172-8017-306356B9F97D}" name="Tableau1" displayName="Tableau1" ref="B4:D20" totalsRowShown="0">
  <autoFilter ref="B4:D20" xr:uid="{FBB3DF19-2680-4FFC-8432-FDAC7E513C29}"/>
  <tableColumns count="3">
    <tableColumn id="1" xr3:uid="{C7F8DDA3-DEFC-4DA9-8DC6-677136A96D7C}" name="date" dataDxfId="0"/>
    <tableColumn id="2" xr3:uid="{C101580D-F2EF-4CB5-80BD-FB424B3B8974}" name="nom"/>
    <tableColumn id="3" xr3:uid="{8B2F15A0-C850-4EB5-BE6A-52A97BF12539}" name="ven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E44F-1C4F-4B73-9398-EEA168C19235}">
  <dimension ref="B1:D20"/>
  <sheetViews>
    <sheetView tabSelected="1" workbookViewId="0">
      <selection activeCell="D1" sqref="D1"/>
    </sheetView>
  </sheetViews>
  <sheetFormatPr baseColWidth="10" defaultRowHeight="15" x14ac:dyDescent="0.25"/>
  <cols>
    <col min="2" max="2" width="15.42578125" style="3" customWidth="1"/>
    <col min="4" max="4" width="17" bestFit="1" customWidth="1"/>
    <col min="6" max="6" width="8.5703125" customWidth="1"/>
    <col min="7" max="7" width="9.140625" customWidth="1"/>
    <col min="9" max="9" width="17" bestFit="1" customWidth="1"/>
  </cols>
  <sheetData>
    <row r="1" spans="2:4" x14ac:dyDescent="0.25">
      <c r="D1" t="s">
        <v>14</v>
      </c>
    </row>
    <row r="2" spans="2:4" x14ac:dyDescent="0.25">
      <c r="D2" s="4">
        <v>941</v>
      </c>
    </row>
    <row r="4" spans="2:4" x14ac:dyDescent="0.25">
      <c r="B4" s="3" t="s">
        <v>0</v>
      </c>
      <c r="C4" t="s">
        <v>1</v>
      </c>
      <c r="D4" t="s">
        <v>2</v>
      </c>
    </row>
    <row r="5" spans="2:4" x14ac:dyDescent="0.25">
      <c r="B5" s="2">
        <v>43110</v>
      </c>
      <c r="C5" t="s">
        <v>3</v>
      </c>
      <c r="D5">
        <v>23</v>
      </c>
    </row>
    <row r="6" spans="2:4" x14ac:dyDescent="0.25">
      <c r="B6" s="2">
        <v>42019</v>
      </c>
      <c r="C6" t="s">
        <v>4</v>
      </c>
      <c r="D6">
        <v>25</v>
      </c>
    </row>
    <row r="7" spans="2:4" x14ac:dyDescent="0.25">
      <c r="B7" s="2">
        <v>43118</v>
      </c>
      <c r="C7" t="s">
        <v>4</v>
      </c>
      <c r="D7">
        <v>50</v>
      </c>
    </row>
    <row r="8" spans="2:4" x14ac:dyDescent="0.25">
      <c r="B8" s="2">
        <v>43132</v>
      </c>
      <c r="C8" t="s">
        <v>3</v>
      </c>
      <c r="D8">
        <v>40</v>
      </c>
    </row>
    <row r="9" spans="2:4" x14ac:dyDescent="0.25">
      <c r="B9" s="2">
        <v>43151</v>
      </c>
      <c r="C9" t="s">
        <v>5</v>
      </c>
      <c r="D9">
        <v>120</v>
      </c>
    </row>
    <row r="10" spans="2:4" x14ac:dyDescent="0.25">
      <c r="B10" s="2">
        <v>43267</v>
      </c>
      <c r="C10" t="s">
        <v>6</v>
      </c>
      <c r="D10">
        <v>10</v>
      </c>
    </row>
    <row r="11" spans="2:4" x14ac:dyDescent="0.25">
      <c r="B11" s="2">
        <v>43174</v>
      </c>
      <c r="C11" t="s">
        <v>5</v>
      </c>
      <c r="D11">
        <v>52</v>
      </c>
    </row>
    <row r="12" spans="2:4" x14ac:dyDescent="0.25">
      <c r="B12" s="2">
        <v>43208</v>
      </c>
      <c r="C12" t="s">
        <v>5</v>
      </c>
      <c r="D12">
        <v>21</v>
      </c>
    </row>
    <row r="13" spans="2:4" x14ac:dyDescent="0.25">
      <c r="B13" s="2">
        <v>43208</v>
      </c>
      <c r="C13" t="s">
        <v>18</v>
      </c>
      <c r="D13">
        <v>210</v>
      </c>
    </row>
    <row r="14" spans="2:4" x14ac:dyDescent="0.25">
      <c r="B14" s="2">
        <v>43293</v>
      </c>
      <c r="C14" t="s">
        <v>5</v>
      </c>
      <c r="D14">
        <v>58</v>
      </c>
    </row>
    <row r="15" spans="2:4" x14ac:dyDescent="0.25">
      <c r="B15" s="2">
        <v>43357</v>
      </c>
      <c r="C15" t="s">
        <v>22</v>
      </c>
      <c r="D15">
        <v>120</v>
      </c>
    </row>
    <row r="16" spans="2:4" x14ac:dyDescent="0.25">
      <c r="B16" s="2">
        <v>43208</v>
      </c>
      <c r="C16" t="s">
        <v>22</v>
      </c>
      <c r="D16">
        <v>46</v>
      </c>
    </row>
    <row r="17" spans="2:4" x14ac:dyDescent="0.25">
      <c r="B17" s="2">
        <v>43339</v>
      </c>
      <c r="C17" t="s">
        <v>27</v>
      </c>
      <c r="D17">
        <v>78</v>
      </c>
    </row>
    <row r="18" spans="2:4" x14ac:dyDescent="0.25">
      <c r="B18" s="2">
        <v>43232</v>
      </c>
      <c r="C18" t="s">
        <v>22</v>
      </c>
      <c r="D18">
        <v>18</v>
      </c>
    </row>
    <row r="19" spans="2:4" x14ac:dyDescent="0.25">
      <c r="B19" s="2">
        <v>43383</v>
      </c>
      <c r="C19" t="s">
        <v>22</v>
      </c>
      <c r="D19">
        <v>20</v>
      </c>
    </row>
    <row r="20" spans="2:4" x14ac:dyDescent="0.25">
      <c r="B20" s="2">
        <v>43416</v>
      </c>
      <c r="C20" t="s">
        <v>27</v>
      </c>
      <c r="D20">
        <v>50</v>
      </c>
    </row>
  </sheetData>
  <pageMargins left="0.7" right="0.7" top="0.75" bottom="0.75" header="0.3" footer="0.3"/>
  <pageSetup paperSize="9" orientation="portrait" horizontalDpi="4294967293" verticalDpi="4294967293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874D0-ADFA-4D85-BD3B-B1717A37F185}">
  <dimension ref="A1:I29"/>
  <sheetViews>
    <sheetView workbookViewId="0">
      <selection activeCell="I9" sqref="I9"/>
    </sheetView>
  </sheetViews>
  <sheetFormatPr baseColWidth="10" defaultRowHeight="15" x14ac:dyDescent="0.25"/>
  <cols>
    <col min="1" max="1" width="21" bestFit="1" customWidth="1"/>
    <col min="2" max="2" width="17" bestFit="1" customWidth="1"/>
  </cols>
  <sheetData>
    <row r="1" spans="1:9" x14ac:dyDescent="0.25">
      <c r="A1" s="1" t="s">
        <v>7</v>
      </c>
      <c r="B1" t="s">
        <v>14</v>
      </c>
      <c r="G1" s="6"/>
    </row>
    <row r="2" spans="1:9" x14ac:dyDescent="0.25">
      <c r="A2" s="2" t="s">
        <v>10</v>
      </c>
      <c r="B2" s="4">
        <v>98</v>
      </c>
      <c r="G2" s="6"/>
      <c r="H2" t="s">
        <v>31</v>
      </c>
      <c r="I2" t="s">
        <v>32</v>
      </c>
    </row>
    <row r="3" spans="1:9" x14ac:dyDescent="0.25">
      <c r="A3" s="2" t="s">
        <v>11</v>
      </c>
      <c r="B3" s="4">
        <v>160</v>
      </c>
      <c r="G3" s="6"/>
      <c r="H3">
        <v>98</v>
      </c>
      <c r="I3">
        <v>100</v>
      </c>
    </row>
    <row r="4" spans="1:9" x14ac:dyDescent="0.25">
      <c r="A4" s="2" t="s">
        <v>16</v>
      </c>
      <c r="B4" s="4">
        <v>52</v>
      </c>
      <c r="G4" s="6"/>
      <c r="H4">
        <f>H3+GETPIVOTDATA("ventes",$A$1,"date",2)</f>
        <v>258</v>
      </c>
      <c r="I4">
        <v>200</v>
      </c>
    </row>
    <row r="5" spans="1:9" x14ac:dyDescent="0.25">
      <c r="A5" s="2" t="s">
        <v>17</v>
      </c>
      <c r="B5" s="4">
        <v>277</v>
      </c>
      <c r="G5" s="6"/>
      <c r="H5">
        <f>H4+GETPIVOTDATA("ventes",$A$1,"date",3)</f>
        <v>310</v>
      </c>
      <c r="I5">
        <v>300</v>
      </c>
    </row>
    <row r="6" spans="1:9" x14ac:dyDescent="0.25">
      <c r="A6" s="2" t="s">
        <v>24</v>
      </c>
      <c r="B6" s="4">
        <v>18</v>
      </c>
      <c r="G6" s="6"/>
      <c r="H6">
        <f>H5+GETPIVOTDATA("ventes",$A$1,"date",4)</f>
        <v>587</v>
      </c>
      <c r="I6">
        <v>400</v>
      </c>
    </row>
    <row r="7" spans="1:9" x14ac:dyDescent="0.25">
      <c r="A7" s="2" t="s">
        <v>13</v>
      </c>
      <c r="B7" s="4">
        <v>10</v>
      </c>
      <c r="G7" s="6"/>
      <c r="H7">
        <f>H6+GETPIVOTDATA("ventes",$A$1,"date",5)</f>
        <v>605</v>
      </c>
      <c r="I7">
        <v>500</v>
      </c>
    </row>
    <row r="8" spans="1:9" x14ac:dyDescent="0.25">
      <c r="A8" s="2" t="s">
        <v>20</v>
      </c>
      <c r="B8" s="4">
        <v>58</v>
      </c>
      <c r="G8" s="6"/>
      <c r="H8">
        <f>H7+GETPIVOTDATA("ventes",$A$1,"date",6)</f>
        <v>615</v>
      </c>
      <c r="I8">
        <v>600</v>
      </c>
    </row>
    <row r="9" spans="1:9" x14ac:dyDescent="0.25">
      <c r="A9" s="2" t="s">
        <v>28</v>
      </c>
      <c r="B9" s="4">
        <v>78</v>
      </c>
      <c r="G9" s="6"/>
      <c r="H9">
        <f>H8+GETPIVOTDATA("ventes",$A$1,"date",7)</f>
        <v>673</v>
      </c>
      <c r="I9">
        <v>700</v>
      </c>
    </row>
    <row r="10" spans="1:9" x14ac:dyDescent="0.25">
      <c r="A10" s="2" t="s">
        <v>23</v>
      </c>
      <c r="B10" s="4">
        <v>120</v>
      </c>
      <c r="G10" s="6"/>
      <c r="H10">
        <f>H9+GETPIVOTDATA("ventes",$A$1,"date",8)</f>
        <v>751</v>
      </c>
      <c r="I10">
        <v>800</v>
      </c>
    </row>
    <row r="11" spans="1:9" x14ac:dyDescent="0.25">
      <c r="A11" s="2" t="s">
        <v>25</v>
      </c>
      <c r="B11" s="4">
        <v>20</v>
      </c>
      <c r="G11" s="6"/>
      <c r="H11">
        <f>H10+GETPIVOTDATA("ventes",$A$1,"date",9)</f>
        <v>871</v>
      </c>
      <c r="I11">
        <v>900</v>
      </c>
    </row>
    <row r="12" spans="1:9" x14ac:dyDescent="0.25">
      <c r="A12" s="2" t="s">
        <v>30</v>
      </c>
      <c r="B12" s="4">
        <v>50</v>
      </c>
      <c r="G12" s="6"/>
      <c r="H12">
        <f>H11+GETPIVOTDATA("ventes",$A$1,"date",10)</f>
        <v>891</v>
      </c>
      <c r="I12">
        <v>1000</v>
      </c>
    </row>
    <row r="13" spans="1:9" x14ac:dyDescent="0.25">
      <c r="G13" s="6"/>
      <c r="H13">
        <f>H12+GETPIVOTDATA("ventes",$A$1,"date",11)</f>
        <v>941</v>
      </c>
      <c r="I13">
        <v>1100</v>
      </c>
    </row>
    <row r="14" spans="1:9" x14ac:dyDescent="0.25">
      <c r="G14" s="6"/>
      <c r="I14">
        <v>1200</v>
      </c>
    </row>
    <row r="15" spans="1:9" x14ac:dyDescent="0.25">
      <c r="G15" s="6"/>
    </row>
    <row r="16" spans="1:9" x14ac:dyDescent="0.25">
      <c r="G16" s="6"/>
    </row>
    <row r="17" spans="1:8" x14ac:dyDescent="0.25">
      <c r="G17" s="6"/>
    </row>
    <row r="18" spans="1:8" ht="18.75" x14ac:dyDescent="0.3">
      <c r="G18" s="7" t="s">
        <v>33</v>
      </c>
    </row>
    <row r="19" spans="1:8" x14ac:dyDescent="0.25">
      <c r="G19" s="6"/>
    </row>
    <row r="20" spans="1:8" x14ac:dyDescent="0.25">
      <c r="G20" s="6"/>
    </row>
    <row r="21" spans="1:8" x14ac:dyDescent="0.25">
      <c r="G21" s="6"/>
    </row>
    <row r="22" spans="1:8" x14ac:dyDescent="0.25">
      <c r="G22" s="6"/>
    </row>
    <row r="23" spans="1:8" x14ac:dyDescent="0.25">
      <c r="G23" s="6"/>
    </row>
    <row r="24" spans="1:8" x14ac:dyDescent="0.25">
      <c r="G24" s="6"/>
    </row>
    <row r="25" spans="1:8" x14ac:dyDescent="0.25">
      <c r="G25" s="6"/>
    </row>
    <row r="26" spans="1:8" x14ac:dyDescent="0.25">
      <c r="G26" s="6"/>
    </row>
    <row r="27" spans="1:8" x14ac:dyDescent="0.25">
      <c r="G27" s="6"/>
    </row>
    <row r="28" spans="1:8" x14ac:dyDescent="0.25">
      <c r="G28" s="6"/>
    </row>
    <row r="29" spans="1:8" x14ac:dyDescent="0.25">
      <c r="A29" t="s">
        <v>34</v>
      </c>
      <c r="G29" s="6"/>
      <c r="H29" t="s">
        <v>35</v>
      </c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861F-3673-4C2F-803A-5B71598EB134}">
  <dimension ref="A1:B6"/>
  <sheetViews>
    <sheetView workbookViewId="0"/>
  </sheetViews>
  <sheetFormatPr baseColWidth="10" defaultRowHeight="15" x14ac:dyDescent="0.25"/>
  <cols>
    <col min="1" max="1" width="21" bestFit="1" customWidth="1"/>
    <col min="2" max="2" width="17" bestFit="1" customWidth="1"/>
  </cols>
  <sheetData>
    <row r="1" spans="1:2" x14ac:dyDescent="0.25">
      <c r="A1" s="1" t="s">
        <v>7</v>
      </c>
      <c r="B1" t="s">
        <v>14</v>
      </c>
    </row>
    <row r="2" spans="1:2" x14ac:dyDescent="0.25">
      <c r="A2" s="3" t="s">
        <v>9</v>
      </c>
      <c r="B2" s="4">
        <v>310</v>
      </c>
    </row>
    <row r="3" spans="1:2" x14ac:dyDescent="0.25">
      <c r="A3" s="3" t="s">
        <v>12</v>
      </c>
      <c r="B3" s="4">
        <v>305</v>
      </c>
    </row>
    <row r="4" spans="1:2" x14ac:dyDescent="0.25">
      <c r="A4" s="3" t="s">
        <v>21</v>
      </c>
      <c r="B4" s="4">
        <v>256</v>
      </c>
    </row>
    <row r="5" spans="1:2" x14ac:dyDescent="0.25">
      <c r="A5" s="3" t="s">
        <v>29</v>
      </c>
      <c r="B5" s="4">
        <v>70</v>
      </c>
    </row>
    <row r="6" spans="1:2" x14ac:dyDescent="0.25">
      <c r="A6" s="3" t="s">
        <v>8</v>
      </c>
      <c r="B6" s="4">
        <v>941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FBA2-0858-42A7-A098-C8FE64A2695C}">
  <dimension ref="A1:B13"/>
  <sheetViews>
    <sheetView workbookViewId="0">
      <selection activeCell="B25" sqref="B25"/>
    </sheetView>
  </sheetViews>
  <sheetFormatPr baseColWidth="10" defaultRowHeight="15" x14ac:dyDescent="0.25"/>
  <cols>
    <col min="1" max="1" width="21" bestFit="1" customWidth="1"/>
    <col min="2" max="2" width="15.42578125" bestFit="1" customWidth="1"/>
  </cols>
  <sheetData>
    <row r="1" spans="1:2" x14ac:dyDescent="0.25">
      <c r="A1" s="1" t="s">
        <v>7</v>
      </c>
      <c r="B1" t="s">
        <v>26</v>
      </c>
    </row>
    <row r="2" spans="1:2" x14ac:dyDescent="0.25">
      <c r="A2" s="2" t="s">
        <v>10</v>
      </c>
      <c r="B2" s="4">
        <v>3</v>
      </c>
    </row>
    <row r="3" spans="1:2" x14ac:dyDescent="0.25">
      <c r="A3" s="2" t="s">
        <v>11</v>
      </c>
      <c r="B3" s="4">
        <v>2</v>
      </c>
    </row>
    <row r="4" spans="1:2" x14ac:dyDescent="0.25">
      <c r="A4" s="2" t="s">
        <v>16</v>
      </c>
      <c r="B4" s="4">
        <v>1</v>
      </c>
    </row>
    <row r="5" spans="1:2" x14ac:dyDescent="0.25">
      <c r="A5" s="2" t="s">
        <v>17</v>
      </c>
      <c r="B5" s="4">
        <v>3</v>
      </c>
    </row>
    <row r="6" spans="1:2" x14ac:dyDescent="0.25">
      <c r="A6" s="2" t="s">
        <v>24</v>
      </c>
      <c r="B6" s="4">
        <v>1</v>
      </c>
    </row>
    <row r="7" spans="1:2" x14ac:dyDescent="0.25">
      <c r="A7" s="2" t="s">
        <v>13</v>
      </c>
      <c r="B7" s="4">
        <v>1</v>
      </c>
    </row>
    <row r="8" spans="1:2" x14ac:dyDescent="0.25">
      <c r="A8" s="2" t="s">
        <v>20</v>
      </c>
      <c r="B8" s="4">
        <v>1</v>
      </c>
    </row>
    <row r="9" spans="1:2" x14ac:dyDescent="0.25">
      <c r="A9" s="2" t="s">
        <v>28</v>
      </c>
      <c r="B9" s="4">
        <v>1</v>
      </c>
    </row>
    <row r="10" spans="1:2" x14ac:dyDescent="0.25">
      <c r="A10" s="2" t="s">
        <v>23</v>
      </c>
      <c r="B10" s="4">
        <v>1</v>
      </c>
    </row>
    <row r="11" spans="1:2" x14ac:dyDescent="0.25">
      <c r="A11" s="2" t="s">
        <v>25</v>
      </c>
      <c r="B11" s="4">
        <v>1</v>
      </c>
    </row>
    <row r="12" spans="1:2" x14ac:dyDescent="0.25">
      <c r="A12" s="2" t="s">
        <v>30</v>
      </c>
      <c r="B12" s="4">
        <v>1</v>
      </c>
    </row>
    <row r="13" spans="1:2" x14ac:dyDescent="0.25">
      <c r="A13" s="2" t="s">
        <v>8</v>
      </c>
      <c r="B13" s="4">
        <v>16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C191-15C6-4277-9772-2F3F5823414B}">
  <dimension ref="A1:M9"/>
  <sheetViews>
    <sheetView workbookViewId="0">
      <selection activeCell="D27" sqref="C26:D2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5703125" bestFit="1" customWidth="1"/>
    <col min="4" max="4" width="5.28515625" bestFit="1" customWidth="1"/>
    <col min="5" max="5" width="3.7109375" bestFit="1" customWidth="1"/>
    <col min="6" max="6" width="4.28515625" bestFit="1" customWidth="1"/>
    <col min="7" max="7" width="4.42578125" bestFit="1" customWidth="1"/>
    <col min="8" max="8" width="3.85546875" bestFit="1" customWidth="1"/>
    <col min="9" max="9" width="5" bestFit="1" customWidth="1"/>
    <col min="10" max="10" width="4.85546875" bestFit="1" customWidth="1"/>
    <col min="11" max="11" width="3.7109375" bestFit="1" customWidth="1"/>
    <col min="12" max="12" width="4.28515625" bestFit="1" customWidth="1"/>
    <col min="13" max="13" width="12.5703125" bestFit="1" customWidth="1"/>
  </cols>
  <sheetData>
    <row r="1" spans="1:13" x14ac:dyDescent="0.25">
      <c r="A1" s="1" t="s">
        <v>15</v>
      </c>
      <c r="B1" s="1" t="s">
        <v>19</v>
      </c>
    </row>
    <row r="2" spans="1:13" x14ac:dyDescent="0.25">
      <c r="A2" s="1" t="s">
        <v>7</v>
      </c>
      <c r="B2" s="5" t="s">
        <v>10</v>
      </c>
      <c r="C2" s="5" t="s">
        <v>11</v>
      </c>
      <c r="D2" s="5" t="s">
        <v>16</v>
      </c>
      <c r="E2" s="5" t="s">
        <v>17</v>
      </c>
      <c r="F2" s="5" t="s">
        <v>24</v>
      </c>
      <c r="G2" s="5" t="s">
        <v>13</v>
      </c>
      <c r="H2" s="5" t="s">
        <v>20</v>
      </c>
      <c r="I2" s="5" t="s">
        <v>28</v>
      </c>
      <c r="J2" s="5" t="s">
        <v>23</v>
      </c>
      <c r="K2" s="5" t="s">
        <v>25</v>
      </c>
      <c r="L2" s="5" t="s">
        <v>30</v>
      </c>
      <c r="M2" s="5" t="s">
        <v>8</v>
      </c>
    </row>
    <row r="3" spans="1:13" x14ac:dyDescent="0.25">
      <c r="A3" s="3" t="s">
        <v>6</v>
      </c>
      <c r="B3" s="4"/>
      <c r="C3" s="4"/>
      <c r="D3" s="4"/>
      <c r="E3" s="4"/>
      <c r="F3" s="4"/>
      <c r="G3" s="4">
        <v>1</v>
      </c>
      <c r="H3" s="4"/>
      <c r="I3" s="4"/>
      <c r="J3" s="4"/>
      <c r="K3" s="4"/>
      <c r="L3" s="4"/>
      <c r="M3" s="4">
        <v>1</v>
      </c>
    </row>
    <row r="4" spans="1:13" x14ac:dyDescent="0.25">
      <c r="A4" s="3" t="s">
        <v>4</v>
      </c>
      <c r="B4" s="4">
        <v>2</v>
      </c>
      <c r="C4" s="4"/>
      <c r="D4" s="4"/>
      <c r="E4" s="4"/>
      <c r="F4" s="4"/>
      <c r="G4" s="4"/>
      <c r="H4" s="4"/>
      <c r="I4" s="4"/>
      <c r="J4" s="4"/>
      <c r="K4" s="4"/>
      <c r="L4" s="4"/>
      <c r="M4" s="4">
        <v>2</v>
      </c>
    </row>
    <row r="5" spans="1:13" x14ac:dyDescent="0.25">
      <c r="A5" s="3" t="s">
        <v>18</v>
      </c>
      <c r="B5" s="4"/>
      <c r="C5" s="4"/>
      <c r="D5" s="4"/>
      <c r="E5" s="4">
        <v>1</v>
      </c>
      <c r="F5" s="4"/>
      <c r="G5" s="4"/>
      <c r="H5" s="4"/>
      <c r="I5" s="4"/>
      <c r="J5" s="4"/>
      <c r="K5" s="4"/>
      <c r="L5" s="4"/>
      <c r="M5" s="4">
        <v>1</v>
      </c>
    </row>
    <row r="6" spans="1:13" x14ac:dyDescent="0.25">
      <c r="A6" s="3" t="s">
        <v>5</v>
      </c>
      <c r="B6" s="4"/>
      <c r="C6" s="4">
        <v>1</v>
      </c>
      <c r="D6" s="4">
        <v>1</v>
      </c>
      <c r="E6" s="4">
        <v>1</v>
      </c>
      <c r="F6" s="4"/>
      <c r="G6" s="4"/>
      <c r="H6" s="4">
        <v>1</v>
      </c>
      <c r="I6" s="4">
        <v>1</v>
      </c>
      <c r="J6" s="4"/>
      <c r="K6" s="4"/>
      <c r="L6" s="4">
        <v>1</v>
      </c>
      <c r="M6" s="4">
        <v>6</v>
      </c>
    </row>
    <row r="7" spans="1:13" x14ac:dyDescent="0.25">
      <c r="A7" s="3" t="s">
        <v>3</v>
      </c>
      <c r="B7" s="4">
        <v>1</v>
      </c>
      <c r="C7" s="4">
        <v>1</v>
      </c>
      <c r="D7" s="4"/>
      <c r="E7" s="4"/>
      <c r="F7" s="4"/>
      <c r="G7" s="4"/>
      <c r="H7" s="4"/>
      <c r="I7" s="4"/>
      <c r="J7" s="4"/>
      <c r="K7" s="4"/>
      <c r="L7" s="4"/>
      <c r="M7" s="4">
        <v>2</v>
      </c>
    </row>
    <row r="8" spans="1:13" x14ac:dyDescent="0.25">
      <c r="A8" s="3" t="s">
        <v>22</v>
      </c>
      <c r="B8" s="4"/>
      <c r="C8" s="4"/>
      <c r="D8" s="4"/>
      <c r="E8" s="4">
        <v>1</v>
      </c>
      <c r="F8" s="4">
        <v>1</v>
      </c>
      <c r="G8" s="4"/>
      <c r="H8" s="4"/>
      <c r="I8" s="4"/>
      <c r="J8" s="4">
        <v>1</v>
      </c>
      <c r="K8" s="4">
        <v>1</v>
      </c>
      <c r="L8" s="4"/>
      <c r="M8" s="4">
        <v>4</v>
      </c>
    </row>
    <row r="9" spans="1:13" x14ac:dyDescent="0.25">
      <c r="A9" s="3" t="s">
        <v>8</v>
      </c>
      <c r="B9" s="4">
        <v>3</v>
      </c>
      <c r="C9" s="4">
        <v>2</v>
      </c>
      <c r="D9" s="4">
        <v>1</v>
      </c>
      <c r="E9" s="4">
        <v>3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8A861D-F4DA-41A8-A2A5-7E8E067A69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saisies</vt:lpstr>
      <vt:lpstr>€_mois</vt:lpstr>
      <vt:lpstr>€_trimestres</vt:lpstr>
      <vt:lpstr>Feuil4</vt:lpstr>
      <vt:lpstr>ventes_Nb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Bertrand</dc:creator>
  <cp:lastModifiedBy>Utilisateur</cp:lastModifiedBy>
  <dcterms:created xsi:type="dcterms:W3CDTF">2018-11-16T06:20:08Z</dcterms:created>
  <dcterms:modified xsi:type="dcterms:W3CDTF">2018-11-17T10:46:46Z</dcterms:modified>
</cp:coreProperties>
</file>