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YGGD\13. MEDIATHEQUE\FORMATION\EXCEL\EXCEL PRATIQUE - QUESTIONS SUR PB\EXCEL PRATIQUE - LISTE DER SS DBLON 2CRIT - 2020 0401\"/>
    </mc:Choice>
  </mc:AlternateContent>
  <xr:revisionPtr revIDLastSave="0" documentId="13_ncr:1_{5E17F457-81D7-4821-8A6D-2732A12B8262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definedNames>
    <definedName name="base">OFFSET(Feuil1!$A$2,,,COUNTIF(Feuil1!$A:$A,"&gt;&lt;"))</definedName>
    <definedName name="Liste_ITM_AUCHAN">Feuil1!$E$2:$E$26</definedName>
    <definedName name="ZOb">Feuil1!$Z$26:$Z$31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G21" i="1" l="1"/>
  <c r="AF15" i="1"/>
  <c r="AE3" i="1" a="1"/>
  <c r="AE3" i="1" s="1"/>
  <c r="AE4" i="1" a="1"/>
  <c r="AE4" i="1" s="1"/>
  <c r="AE5" i="1" a="1"/>
  <c r="AE5" i="1" s="1"/>
  <c r="AE6" i="1" a="1"/>
  <c r="AE6" i="1" s="1"/>
  <c r="AE7" i="1" a="1"/>
  <c r="AE7" i="1" s="1"/>
  <c r="AE8" i="1" a="1"/>
  <c r="AE8" i="1" s="1"/>
  <c r="AE9" i="1" a="1"/>
  <c r="AE9" i="1" s="1"/>
  <c r="AE10" i="1" a="1"/>
  <c r="AE10" i="1" s="1"/>
  <c r="AE11" i="1" a="1"/>
  <c r="AE11" i="1" s="1"/>
  <c r="AE12" i="1" a="1"/>
  <c r="AE12" i="1" s="1"/>
  <c r="AE13" i="1" a="1"/>
  <c r="AE13" i="1" s="1"/>
  <c r="AE14" i="1" a="1"/>
  <c r="AE14" i="1" s="1"/>
  <c r="AE16" i="1" a="1"/>
  <c r="AE16" i="1" s="1"/>
  <c r="AE17" i="1" a="1"/>
  <c r="AE17" i="1" s="1"/>
  <c r="AE18" i="1" a="1"/>
  <c r="AE18" i="1" s="1"/>
  <c r="AE19" i="1" a="1"/>
  <c r="AE19" i="1" s="1"/>
  <c r="AE2" i="1" a="1"/>
  <c r="AE2" i="1" s="1"/>
  <c r="AA26" i="1" a="1"/>
  <c r="AA26" i="1" s="1"/>
  <c r="AC4" i="1" a="1"/>
  <c r="AC4" i="1" s="1"/>
  <c r="AC5" i="1" a="1"/>
  <c r="AC5" i="1" s="1"/>
  <c r="AC6" i="1" a="1"/>
  <c r="AC6" i="1" s="1"/>
  <c r="AC7" i="1" a="1"/>
  <c r="AC7" i="1" s="1"/>
  <c r="AC8" i="1" a="1"/>
  <c r="AC8" i="1" s="1"/>
  <c r="AC9" i="1" a="1"/>
  <c r="AC9" i="1" s="1"/>
  <c r="AC10" i="1" a="1"/>
  <c r="AC10" i="1" s="1"/>
  <c r="AC11" i="1" a="1"/>
  <c r="AC11" i="1" s="1"/>
  <c r="AC12" i="1" a="1"/>
  <c r="AC12" i="1" s="1"/>
  <c r="AC13" i="1" a="1"/>
  <c r="AC13" i="1" s="1"/>
  <c r="AC14" i="1" a="1"/>
  <c r="AC14" i="1" s="1"/>
  <c r="AC15" i="1" a="1"/>
  <c r="AC15" i="1" s="1"/>
  <c r="AC16" i="1" a="1"/>
  <c r="AC16" i="1" s="1"/>
  <c r="AC17" i="1" a="1"/>
  <c r="AC17" i="1" s="1"/>
  <c r="AC18" i="1" a="1"/>
  <c r="AC18" i="1" s="1"/>
  <c r="AC19" i="1" a="1"/>
  <c r="AC19" i="1" s="1"/>
  <c r="AC3" i="1" a="1"/>
  <c r="AC3" i="1" s="1"/>
  <c r="AA14" i="1" a="1"/>
  <c r="AA14" i="1" s="1"/>
  <c r="AA15" i="1" a="1"/>
  <c r="AA15" i="1" s="1"/>
  <c r="AA16" i="1" a="1"/>
  <c r="AA16" i="1" s="1"/>
  <c r="AA17" i="1" a="1"/>
  <c r="AA17" i="1" s="1"/>
  <c r="AA18" i="1" a="1"/>
  <c r="AA18" i="1" s="1"/>
  <c r="AA19" i="1" a="1"/>
  <c r="AA19" i="1" s="1"/>
  <c r="AA12" i="1" a="1"/>
  <c r="AA12" i="1" s="1"/>
  <c r="AA13" i="1" a="1"/>
  <c r="AA13" i="1" s="1"/>
  <c r="AA4" i="1" a="1"/>
  <c r="AA4" i="1" s="1"/>
  <c r="AA5" i="1" a="1"/>
  <c r="AA5" i="1" s="1"/>
  <c r="AA6" i="1" a="1"/>
  <c r="AA6" i="1" s="1"/>
  <c r="AA7" i="1" a="1"/>
  <c r="AA7" i="1" s="1"/>
  <c r="AA8" i="1" a="1"/>
  <c r="AA8" i="1" s="1"/>
  <c r="AA9" i="1" a="1"/>
  <c r="AA9" i="1" s="1"/>
  <c r="AA10" i="1" a="1"/>
  <c r="AA10" i="1" s="1"/>
  <c r="AA11" i="1" a="1"/>
  <c r="AA11" i="1" s="1"/>
  <c r="AA3" i="1" a="1"/>
  <c r="AA3" i="1" s="1"/>
  <c r="Y4" i="1" a="1"/>
  <c r="Y4" i="1" s="1"/>
  <c r="Y5" i="1" a="1"/>
  <c r="Y5" i="1" s="1"/>
  <c r="Y6" i="1" a="1"/>
  <c r="Y6" i="1" s="1"/>
  <c r="Y7" i="1" a="1"/>
  <c r="Y7" i="1" s="1"/>
  <c r="Y8" i="1" a="1"/>
  <c r="Y8" i="1" s="1"/>
  <c r="Y9" i="1" a="1"/>
  <c r="Y9" i="1" s="1"/>
  <c r="Y10" i="1" a="1"/>
  <c r="Y10" i="1" s="1"/>
  <c r="Y11" i="1" a="1"/>
  <c r="Y11" i="1" s="1"/>
  <c r="Y12" i="1" a="1"/>
  <c r="Y12" i="1" s="1"/>
  <c r="Y13" i="1" a="1"/>
  <c r="Y13" i="1" s="1"/>
  <c r="Y14" i="1" a="1"/>
  <c r="Y14" i="1" s="1"/>
  <c r="Y15" i="1" a="1"/>
  <c r="Y15" i="1" s="1"/>
  <c r="Y16" i="1" a="1"/>
  <c r="Y16" i="1" s="1"/>
  <c r="Y17" i="1" a="1"/>
  <c r="Y17" i="1" s="1"/>
  <c r="Y18" i="1" a="1"/>
  <c r="Y18" i="1" s="1"/>
  <c r="Y19" i="1" a="1"/>
  <c r="Y19" i="1" s="1"/>
  <c r="Y3" i="1" a="1"/>
  <c r="Y3" i="1" s="1"/>
  <c r="W3" i="1" a="1"/>
  <c r="W3" i="1" s="1"/>
  <c r="U3" i="1" a="1"/>
  <c r="U3" i="1" s="1"/>
  <c r="M4" i="1" a="1"/>
  <c r="M4" i="1" s="1"/>
  <c r="M5" i="1" a="1"/>
  <c r="M5" i="1" s="1"/>
  <c r="M6" i="1" a="1"/>
  <c r="M6" i="1" s="1"/>
  <c r="M7" i="1" a="1"/>
  <c r="M7" i="1" s="1"/>
  <c r="M8" i="1" a="1"/>
  <c r="M8" i="1" s="1"/>
  <c r="M9" i="1" a="1"/>
  <c r="M9" i="1" s="1"/>
  <c r="M10" i="1" a="1"/>
  <c r="M10" i="1" s="1"/>
  <c r="M11" i="1" a="1"/>
  <c r="M11" i="1" s="1"/>
  <c r="M12" i="1" a="1"/>
  <c r="M12" i="1" s="1"/>
  <c r="M13" i="1" a="1"/>
  <c r="M13" i="1" s="1"/>
  <c r="M14" i="1" a="1"/>
  <c r="M14" i="1" s="1"/>
  <c r="M15" i="1" a="1"/>
  <c r="M15" i="1" s="1"/>
  <c r="M16" i="1" a="1"/>
  <c r="M16" i="1" s="1"/>
  <c r="M17" i="1" a="1"/>
  <c r="M17" i="1" s="1"/>
  <c r="M18" i="1" a="1"/>
  <c r="M18" i="1" s="1"/>
  <c r="M19" i="1" a="1"/>
  <c r="M19" i="1" s="1"/>
  <c r="M3" i="1" a="1"/>
  <c r="M3" i="1" s="1"/>
  <c r="K3" i="1" a="1"/>
  <c r="K3" i="1" s="1"/>
  <c r="K5" i="1" a="1"/>
  <c r="K5" i="1" s="1"/>
  <c r="K6" i="1" a="1"/>
  <c r="K6" i="1" s="1"/>
  <c r="K7" i="1" a="1"/>
  <c r="K7" i="1" s="1"/>
  <c r="K8" i="1" a="1"/>
  <c r="K8" i="1" s="1"/>
  <c r="K9" i="1" a="1"/>
  <c r="K9" i="1" s="1"/>
  <c r="K10" i="1" a="1"/>
  <c r="K10" i="1" s="1"/>
  <c r="K11" i="1" a="1"/>
  <c r="K11" i="1" s="1"/>
  <c r="K12" i="1" a="1"/>
  <c r="K12" i="1" s="1"/>
  <c r="K13" i="1" a="1"/>
  <c r="K13" i="1" s="1"/>
  <c r="K14" i="1" a="1"/>
  <c r="K14" i="1" s="1"/>
  <c r="K15" i="1" a="1"/>
  <c r="K15" i="1" s="1"/>
  <c r="K16" i="1" a="1"/>
  <c r="K16" i="1" s="1"/>
  <c r="K17" i="1" a="1"/>
  <c r="K17" i="1" s="1"/>
  <c r="K18" i="1" a="1"/>
  <c r="K18" i="1" s="1"/>
  <c r="K19" i="1" a="1"/>
  <c r="K19" i="1" s="1"/>
  <c r="K4" i="1" a="1"/>
  <c r="K4" i="1" s="1"/>
  <c r="I3" i="1" a="1"/>
  <c r="I3" i="1" s="1"/>
  <c r="G3" i="1" a="1"/>
  <c r="G3" i="1" s="1"/>
  <c r="AE21" i="1" l="1" a="1"/>
  <c r="AE21" i="1" s="1"/>
  <c r="N3" i="1" a="1"/>
  <c r="N3" i="1" l="1"/>
  <c r="P3" i="1" l="1" a="1"/>
  <c r="P3" i="1" s="1"/>
  <c r="Q3" i="1" s="1" a="1"/>
  <c r="Q3" i="1" s="1"/>
  <c r="P4" i="1" a="1"/>
  <c r="P4" i="1" s="1"/>
  <c r="Q4" i="1" s="1" a="1"/>
  <c r="Q4" i="1" s="1"/>
  <c r="P8" i="1" a="1"/>
  <c r="P8" i="1" s="1"/>
  <c r="Q8" i="1" s="1" a="1"/>
  <c r="Q8" i="1" s="1"/>
  <c r="P5" i="1" a="1"/>
  <c r="P5" i="1" s="1"/>
  <c r="Q5" i="1" s="1" a="1"/>
  <c r="Q5" i="1" s="1"/>
  <c r="P9" i="1" a="1"/>
  <c r="P9" i="1" s="1"/>
  <c r="Q9" i="1" s="1" a="1"/>
  <c r="Q9" i="1" s="1"/>
  <c r="P6" i="1" a="1"/>
  <c r="P6" i="1" s="1"/>
  <c r="Q6" i="1" s="1" a="1"/>
  <c r="Q6" i="1" s="1"/>
  <c r="P10" i="1" a="1"/>
  <c r="P10" i="1" s="1"/>
  <c r="Q10" i="1" s="1" a="1"/>
  <c r="Q10" i="1" s="1"/>
  <c r="P7" i="1" a="1"/>
  <c r="P7" i="1" s="1"/>
  <c r="Q7" i="1" s="1" a="1"/>
  <c r="Q7" i="1" s="1"/>
  <c r="P11" i="1" a="1"/>
  <c r="P11" i="1" s="1"/>
  <c r="Q11" i="1" s="1" a="1"/>
  <c r="Q11" i="1" s="1"/>
  <c r="O3" i="1"/>
  <c r="O4" i="1"/>
  <c r="O5" i="1"/>
  <c r="O6" i="1"/>
  <c r="O7" i="1"/>
  <c r="O8" i="1"/>
  <c r="O9" i="1"/>
  <c r="O11" i="1"/>
  <c r="O10" i="1"/>
  <c r="E2" i="1" l="1" a="1"/>
  <c r="E2" i="1" s="1"/>
  <c r="C3" i="1" s="1"/>
  <c r="C2" i="1" l="1"/>
  <c r="E3" i="1" a="1"/>
  <c r="E3" i="1" s="1"/>
  <c r="E4" i="1" a="1"/>
  <c r="E4" i="1" s="1"/>
  <c r="E5" i="1" a="1"/>
  <c r="E5" i="1" s="1"/>
  <c r="E6" i="1" a="1"/>
  <c r="E6" i="1" s="1"/>
  <c r="E7" i="1" a="1"/>
  <c r="E7" i="1" s="1"/>
  <c r="E8" i="1" a="1"/>
  <c r="E8" i="1" s="1"/>
  <c r="E9" i="1" a="1"/>
  <c r="E9" i="1" s="1"/>
  <c r="E10" i="1" a="1"/>
  <c r="E10" i="1" s="1"/>
  <c r="E11" i="1" a="1"/>
  <c r="E11" i="1" s="1"/>
  <c r="E12" i="1" a="1"/>
  <c r="E12" i="1" s="1"/>
  <c r="E13" i="1" a="1"/>
  <c r="E13" i="1" s="1"/>
  <c r="E14" i="1" a="1"/>
  <c r="E14" i="1" s="1"/>
  <c r="E15" i="1" a="1"/>
  <c r="E15" i="1" s="1"/>
  <c r="E16" i="1" a="1"/>
  <c r="E16" i="1" s="1"/>
  <c r="E17" i="1" a="1"/>
  <c r="E17" i="1" s="1"/>
  <c r="E18" i="1" a="1"/>
  <c r="E18" i="1" s="1"/>
  <c r="E19" i="1" a="1"/>
  <c r="E19" i="1" s="1"/>
  <c r="E20" i="1" a="1"/>
  <c r="E20" i="1" s="1"/>
  <c r="E21" i="1" a="1"/>
  <c r="E21" i="1" s="1"/>
  <c r="E22" i="1" a="1"/>
  <c r="E22" i="1" s="1"/>
  <c r="E23" i="1" a="1"/>
  <c r="E23" i="1" s="1"/>
  <c r="E24" i="1" a="1"/>
  <c r="E24" i="1" s="1"/>
  <c r="E25" i="1" a="1"/>
  <c r="E25" i="1" s="1"/>
  <c r="E26" i="1" a="1"/>
  <c r="E26" i="1" s="1"/>
  <c r="S24" i="1" a="1"/>
  <c r="S24" i="1" s="1"/>
  <c r="S23" i="1" a="1"/>
  <c r="S23" i="1" s="1"/>
  <c r="S22" i="1" a="1"/>
  <c r="S22" i="1" s="1"/>
  <c r="S21" i="1" a="1"/>
  <c r="S21" i="1" s="1"/>
  <c r="S20" i="1" a="1"/>
  <c r="S20" i="1" s="1"/>
  <c r="S19" i="1" a="1"/>
  <c r="S19" i="1" s="1"/>
  <c r="S18" i="1" a="1"/>
  <c r="S18" i="1" s="1"/>
  <c r="S17" i="1" a="1"/>
  <c r="S17" i="1" s="1"/>
  <c r="S16" i="1" a="1"/>
  <c r="S16" i="1" s="1"/>
  <c r="S15" i="1" a="1"/>
  <c r="S15" i="1" s="1"/>
  <c r="S14" i="1" a="1"/>
  <c r="S14" i="1" s="1"/>
  <c r="S13" i="1" a="1"/>
  <c r="S13" i="1" s="1"/>
  <c r="S12" i="1" a="1"/>
  <c r="S12" i="1" s="1"/>
  <c r="S11" i="1" a="1"/>
  <c r="S11" i="1" s="1"/>
  <c r="S10" i="1" a="1"/>
  <c r="S10" i="1" s="1"/>
  <c r="S9" i="1" a="1"/>
  <c r="S9" i="1" s="1"/>
  <c r="S8" i="1" a="1"/>
  <c r="S8" i="1" s="1"/>
  <c r="S7" i="1" a="1"/>
  <c r="S7" i="1" s="1"/>
  <c r="S6" i="1" a="1"/>
  <c r="S6" i="1" s="1"/>
  <c r="S5" i="1" a="1"/>
  <c r="S5" i="1" s="1"/>
  <c r="S4" i="1" a="1"/>
  <c r="S4" i="1" s="1"/>
  <c r="S3" i="1" a="1"/>
  <c r="S3" i="1" s="1"/>
  <c r="S2" i="1" a="1"/>
  <c r="S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<sst xmlns="http://schemas.openxmlformats.org/spreadsheetml/2006/main" count="36" uniqueCount="28">
  <si>
    <t>ITM A</t>
  </si>
  <si>
    <t>ITM B</t>
  </si>
  <si>
    <t>AUCHAN 1</t>
  </si>
  <si>
    <t>AUCHAN 2</t>
  </si>
  <si>
    <t xml:space="preserve">SU 1 </t>
  </si>
  <si>
    <t>ITM 4</t>
  </si>
  <si>
    <t>SU 6</t>
  </si>
  <si>
    <t>SU 7</t>
  </si>
  <si>
    <t>AUCHAN 10</t>
  </si>
  <si>
    <t>AUCHAN 11</t>
  </si>
  <si>
    <t>ITM</t>
  </si>
  <si>
    <t>ITM 22</t>
  </si>
  <si>
    <t xml:space="preserve">saisir impérativement  les 2 critères </t>
  </si>
  <si>
    <t>au</t>
  </si>
  <si>
    <t>ITM D</t>
  </si>
  <si>
    <t>EQUIV SEUL</t>
  </si>
  <si>
    <t>SI(EQUIV</t>
  </si>
  <si>
    <t>PETITE.VALEUR(</t>
  </si>
  <si>
    <t>INDEX(</t>
  </si>
  <si>
    <t>EQUIV(</t>
  </si>
  <si>
    <t>SI(EQUIV(</t>
  </si>
  <si>
    <t>(PETITE.VALEUR</t>
  </si>
  <si>
    <t>(EQUIV(PETITE.VALEUR(</t>
  </si>
  <si>
    <t>INDEX(base;EQUIV(</t>
  </si>
  <si>
    <t>Nombre</t>
  </si>
  <si>
    <t>Ligne</t>
  </si>
  <si>
    <t>Lignes</t>
  </si>
  <si>
    <t>Psoas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</si>
</sst>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mediumDashed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2" borderId="0" xfId="0" applyFill="1"/>
    <xf numFmtId="0" fontId="0" fillId="3" borderId="1" xfId="0" applyFill="1" applyBorder="1"/>
    <xf numFmtId="0" fontId="0" fillId="0" borderId="0" xfId="0" applyFill="1" applyBorder="1"/>
    <xf numFmtId="0" fontId="0" fillId="0" borderId="0" xfId="0" applyFill="1"/>
    <xf numFmtId="0" fontId="1" fillId="4" borderId="0" xfId="0" applyFont="1" applyFill="1" applyAlignment="1">
      <alignment horizontal="center"/>
    </xf>
    <xf numFmtId="0" fontId="0" fillId="0" borderId="2" xfId="0" applyFill="1" applyBorder="1"/>
    <xf numFmtId="0" fontId="0" fillId="0" borderId="2" xfId="0" applyBorder="1"/>
    <xf numFmtId="0" fontId="1" fillId="4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1"/>
  <sheetViews>
    <sheetView tabSelected="1" topLeftCell="R7" workbookViewId="0">
      <selection activeCell="AG22" sqref="AG22"/>
    </sheetView>
  </sheetViews>
  <sheetFormatPr baseColWidth="10" defaultRowHeight="14.4" x14ac:dyDescent="0.3"/>
  <cols>
    <col min="11" max="11" width="14.21875" bestFit="1" customWidth="1"/>
    <col min="20" max="24" width="11.5546875" style="5"/>
    <col min="25" max="25" width="13.6640625" style="5" bestFit="1" customWidth="1"/>
    <col min="26" max="26" width="11.5546875" style="5"/>
    <col min="27" max="27" width="14.88671875" style="5" customWidth="1"/>
    <col min="29" max="29" width="17" bestFit="1" customWidth="1"/>
  </cols>
  <sheetData>
    <row r="1" spans="1:32" ht="22.2" thickTop="1" thickBot="1" x14ac:dyDescent="0.45">
      <c r="E1" s="2" t="s">
        <v>10</v>
      </c>
      <c r="F1" s="2" t="s">
        <v>13</v>
      </c>
      <c r="G1" s="6">
        <v>1</v>
      </c>
      <c r="I1" s="6">
        <v>2</v>
      </c>
      <c r="K1" s="6">
        <v>3</v>
      </c>
      <c r="M1" s="6">
        <v>4</v>
      </c>
      <c r="S1" s="1"/>
      <c r="T1" s="4"/>
      <c r="U1" s="9">
        <v>1</v>
      </c>
      <c r="V1"/>
      <c r="W1" s="9">
        <v>2</v>
      </c>
      <c r="X1"/>
      <c r="Y1" s="9">
        <v>3</v>
      </c>
      <c r="Z1"/>
      <c r="AA1" s="9">
        <v>4</v>
      </c>
      <c r="AC1" s="9">
        <v>5</v>
      </c>
    </row>
    <row r="2" spans="1:32" x14ac:dyDescent="0.3">
      <c r="A2" t="s">
        <v>0</v>
      </c>
      <c r="B2">
        <v>22</v>
      </c>
      <c r="C2">
        <f ca="1">ISNUMBER(SEARCH(E1,E2))+ISNUMBER(SEARCH(E1,E2))</f>
        <v>2</v>
      </c>
      <c r="E2" s="1" t="str" cm="1">
        <f t="array" aca="1" ref="E2" ca="1">IFERROR(INDEX(base,SMALL(IFERROR(IF(MATCH(IF((ISNUMBER(SEARCH(E$1,base))+ISNUMBER(SEARCH(F$1,base))),base,""),IF((ISNUMBER(SEARCH(E$1,base))+ISNUMBER(SEARCH(F$1,base))),base,0),0)=ROW(base)-1,ROW(base)-1,""),""),ROW(A1))),"")</f>
        <v>ITM A</v>
      </c>
      <c r="G2" t="s">
        <v>15</v>
      </c>
      <c r="I2" t="s">
        <v>16</v>
      </c>
      <c r="K2" t="s">
        <v>17</v>
      </c>
      <c r="M2" t="s">
        <v>18</v>
      </c>
      <c r="N2" t="s">
        <v>12</v>
      </c>
      <c r="S2" s="3" t="str" cm="1">
        <f t="array" aca="1" ref="S2" ca="1">IFERROR(INDEX(base,MATCH(SMALL(IFERROR(IF(MATCH(IF(ISNUMBER(SEARCH($E$1,base))+ISNUMBER(SEARCH($F$1,base)),base,""),base,0)=ROW(base)-1,COUNTIF(base,"&lt;"&amp;base)+1,""),""),ROW(A1)),COUNTIF(base,"&lt;"&amp;base)+1,0)),"")</f>
        <v>AUCHAN 1</v>
      </c>
      <c r="T2" s="4"/>
      <c r="U2" s="7" t="s">
        <v>19</v>
      </c>
      <c r="V2" s="4"/>
      <c r="W2" s="7" t="s">
        <v>20</v>
      </c>
      <c r="X2" s="4"/>
      <c r="Y2" s="7" t="s">
        <v>21</v>
      </c>
      <c r="AA2" s="7" t="s">
        <v>22</v>
      </c>
      <c r="AC2" s="8" t="s">
        <v>23</v>
      </c>
      <c r="AE2" t="str" cm="1">
        <f t="array" aca="1" ref="AE2" ca="1">IFERROR(INDEX(base,MATCH(IFERROR(SMALL(IFERROR(IF(MATCH(IF(ISNUMBER(SEARCH("ITM",base))+ISNUMBER(SEARCH("AU",base)),base,""),base,0)=ROW(base)-1,COUNTIF(base,"&lt;"&amp;base)+1,""),""),ROW(A1)),""),COUNTIF(base,"&lt;"&amp;base)+1,0)),"")</f>
        <v>AUCHAN 1</v>
      </c>
    </row>
    <row r="3" spans="1:32" x14ac:dyDescent="0.3">
      <c r="A3" t="s">
        <v>1</v>
      </c>
      <c r="B3">
        <v>44</v>
      </c>
      <c r="C3" t="str">
        <f ca="1">IF(ISNUMBER(SEARCH(E1,E2))+ISNUMBER(SEARCH(F1,E2)),"oui","non")</f>
        <v>oui</v>
      </c>
      <c r="E3" s="1" t="str">
        <f t="array" aca="1" ref="E3" ca="1">IFERROR(INDEX(base,SMALL(IFERROR(IF(MATCH(IF((ISNUMBER(SEARCH(E$1,base))+ISNUMBER(SEARCH(F$1,base))),base,""),IF((ISNUMBER(SEARCH(E$1,base))+ISNUMBER(SEARCH(F$1,base))),base,0),0)=ROW(base)-1,ROW(base)-1,""),""),ROW(A2))),"")</f>
        <v>ITM B</v>
      </c>
      <c r="G3" cm="1">
        <f t="array" aca="1" ref="G3:G19" ca="1">MATCH(IF(ISNUMBER(SEARCH("ITM",base))+ISNUMBER(SEARCH("AU",base)),base,""),IF(ISNUMBER(SEARCH("ITM",base))+ISNUMBER(SEARCH("ITM",base))+ISNUMBER(SEARCH("AU",base)),base,0),0)</f>
        <v>1</v>
      </c>
      <c r="I3" cm="1">
        <f t="array" aca="1" ref="I3:I19" ca="1">IF(MATCH(IF(ISNUMBER(SEARCH("ITM",base))+ISNUMBER(SEARCH("AU",base)),base,""),IF(ISNUMBER(SEARCH("ITM",base))+ISNUMBER(SEARCH("ITM",base))+ISNUMBER(SEARCH("AU",base)),base,0),0)=ROW(base)-1,ROW(base)-1,"")</f>
        <v>1</v>
      </c>
      <c r="K3" cm="1">
        <f t="array" aca="1" ref="K3" ca="1">SMALL(IFERROR(IF(MATCH(IF(ISNUMBER(SEARCH("ITM",base))+ISNUMBER(SEARCH("AU",base)),base,""),IF(ISNUMBER(SEARCH("ITM",base))+ISNUMBER(SEARCH("ITM",base))+ISNUMBER(SEARCH("AU",base)),base,0),0)=ROW(base)-1,ROW(base)-1,""),""),ROW(A1))</f>
        <v>1</v>
      </c>
      <c r="M3" t="str" cm="1">
        <f t="array" aca="1" ref="M3" ca="1">IFERROR(INDEX(base,SMALL(IFERROR(IF(MATCH(IF(ISNUMBER(SEARCH("ITM",base))+ISNUMBER(SEARCH("AU",base)),base,""),IF(ISNUMBER(SEARCH("ITM",base))+ISNUMBER(SEARCH("ITM",base))+ISNUMBER(SEARCH("AU",base)),base,0),0)=ROW(base)-1,ROW(base)-1,""),""),ROW(A1))),"")</f>
        <v>ITM A</v>
      </c>
      <c r="N3" cm="1">
        <f t="array" aca="1" ref="N3:N11" ca="1">COUNTIF($M$3:$M$11,"&lt;"&amp;$M$3:$M$11)+1</f>
        <v>7</v>
      </c>
      <c r="O3">
        <f ca="1">SMALL($N$3:$N$11,ROW(A1))</f>
        <v>1</v>
      </c>
      <c r="P3" cm="1">
        <f t="array" aca="1" ref="P3" ca="1">MATCH(SMALL($N$3:$N$11,ROW(A1)),COUNTIF($M$3:$M$11,"&lt;"&amp;$M$3:$M$11)+1,0)</f>
        <v>3</v>
      </c>
      <c r="Q3" t="str" cm="1">
        <f t="array" aca="1" ref="Q3" ca="1">INDEX($M$3:$M$11,P3)</f>
        <v>AUCHAN 1</v>
      </c>
      <c r="S3" s="3" t="str" cm="1">
        <f t="array" aca="1" ref="S3" ca="1">IFERROR(INDEX(base,MATCH(SMALL(IFERROR(IF(MATCH(IF(ISNUMBER(SEARCH($E$1,base))+ISNUMBER(SEARCH($F$1,base)),base,""),base,0)=ROW(base)-1,COUNTIF(base,"&lt;"&amp;base)+1,""),""),ROW(A2)),COUNTIF(base,"&lt;"&amp;base)+1,0)),"")</f>
        <v>AUCHAN 10</v>
      </c>
      <c r="T3" s="4"/>
      <c r="U3" s="7" cm="1">
        <f t="array" aca="1" ref="U3:U19" ca="1">MATCH(IF(ISNUMBER(SEARCH("ITM",base))+ISNUMBER(SEARCH("AU",base)),base,""),base,0)</f>
        <v>1</v>
      </c>
      <c r="V3" s="4"/>
      <c r="W3" s="7" cm="1">
        <f t="array" aca="1" ref="W3:W19" ca="1">IF(MATCH(IF(ISNUMBER(SEARCH("ITM",base))+ISNUMBER(SEARCH("AU",base)),base,""),base,0)=ROW(base)-1,COUNTIF(base,"&lt;"&amp;base)+1,"")</f>
        <v>10</v>
      </c>
      <c r="X3" s="4"/>
      <c r="Y3" s="7" cm="1">
        <f t="array" aca="1" ref="Y3" ca="1">SMALL(IFERROR(IF(MATCH(IF(ISNUMBER(SEARCH($E$1,base))+ISNUMBER(SEARCH($F$1,base)),base,""),base,0)=ROW(base)-1,COUNTIF(base,"&lt;"&amp;base)+1,""),""),ROW(A1))</f>
        <v>1</v>
      </c>
      <c r="AA3" s="7" cm="1">
        <f t="array" aca="1" ref="AA3" ca="1">MATCH(SMALL(IFERROR(IF(MATCH(IF(ISNUMBER(SEARCH($E$1,base))+ISNUMBER(SEARCH($F$1,base)),base,""),base,0)=ROW(base)-1,COUNTIF(base,"&lt;"&amp;base)+1,""),""),ROW(A1)),COUNTIF(base,"&lt;"&amp;base)+1,0)</f>
        <v>3</v>
      </c>
      <c r="AC3" s="7" t="str" cm="1">
        <f t="array" aca="1" ref="AC3" ca="1">IFERROR(INDEX(base,MATCH(SMALL(IFERROR(IF(MATCH(IF(ISNUMBER(SEARCH("ITM",base))+ISNUMBER(SEARCH("AU",base)),base,""),base,0)=ROW(base)-1,COUNTIF(base,"&lt;"&amp;base)+1,""),""),ROW(A1)),COUNTIF(base,"&lt;"&amp;base)+1,0)),"")</f>
        <v>AUCHAN 1</v>
      </c>
      <c r="AD3" s="5"/>
      <c r="AE3" t="str" cm="1">
        <f t="array" aca="1" ref="AE3" ca="1">IFERROR(INDEX(base,MATCH(IFERROR(SMALL(IFERROR(IF(MATCH(IF(ISNUMBER(SEARCH("ITM",base))+ISNUMBER(SEARCH("AU",base)),base,""),base,0)=ROW(base)-1,COUNTIF(base,"&lt;"&amp;base)+1,""),""),ROW(A2)),""),COUNTIF(base,"&lt;"&amp;base)+1,0)),"")</f>
        <v>AUCHAN 10</v>
      </c>
    </row>
    <row r="4" spans="1:32" x14ac:dyDescent="0.3">
      <c r="A4" t="s">
        <v>2</v>
      </c>
      <c r="B4">
        <v>66</v>
      </c>
      <c r="E4" s="1" t="str">
        <f t="array" aca="1" ref="E4" ca="1">IFERROR(INDEX(base,SMALL(IFERROR(IF(MATCH(IF((ISNUMBER(SEARCH(E$1,base))+ISNUMBER(SEARCH(F$1,base))),base,""),IF((ISNUMBER(SEARCH(E$1,base))+ISNUMBER(SEARCH(F$1,base))),base,0),0)=ROW(base)-1,ROW(base)-1,""),""),ROW(A3))),"")</f>
        <v>AUCHAN 1</v>
      </c>
      <c r="G4">
        <f ca="1"/>
        <v>2</v>
      </c>
      <c r="I4">
        <f ca="1"/>
        <v>2</v>
      </c>
      <c r="K4" cm="1">
        <f t="array" aca="1" ref="K4" ca="1">SMALL(IFERROR(IF(MATCH(IF(ISNUMBER(SEARCH("ITM",base))+ISNUMBER(SEARCH("AU",base)),base,""),IF(ISNUMBER(SEARCH("ITM",base))+ISNUMBER(SEARCH("ITM",base))+ISNUMBER(SEARCH("AU",base)),base,0),0)=ROW(base)-1,ROW(base)-1,""),""),ROW(A2))</f>
        <v>2</v>
      </c>
      <c r="M4" t="str" cm="1">
        <f t="array" aca="1" ref="M4" ca="1">IFERROR(INDEX(base,SMALL(IFERROR(IF(MATCH(IF(ISNUMBER(SEARCH("ITM",base))+ISNUMBER(SEARCH("AU",base)),base,""),IF(ISNUMBER(SEARCH("ITM",base))+ISNUMBER(SEARCH("ITM",base))+ISNUMBER(SEARCH("AU",base)),base,0),0)=ROW(base)-1,ROW(base)-1,""),""),ROW(A2))),"")</f>
        <v>ITM B</v>
      </c>
      <c r="N4">
        <f ca="1"/>
        <v>8</v>
      </c>
      <c r="O4">
        <f ca="1">SMALL($N$3:$N$11,ROW(A2))</f>
        <v>2</v>
      </c>
      <c r="P4" cm="1">
        <f t="array" aca="1" ref="P4" ca="1">MATCH(SMALL($N$3:$N$11,ROW(A2)),COUNTIF($M$3:$M$11,"&lt;"&amp;$M$3:$M$11)+1,0)</f>
        <v>6</v>
      </c>
      <c r="Q4" t="str" cm="1">
        <f t="array" aca="1" ref="Q4" ca="1">INDEX($M$3:$M$11,P4)</f>
        <v>AUCHAN 10</v>
      </c>
      <c r="S4" s="3" t="str" cm="1">
        <f t="array" aca="1" ref="S4" ca="1">IFERROR(INDEX(base,MATCH(SMALL(IFERROR(IF(MATCH(IF(ISNUMBER(SEARCH($E$1,base))+ISNUMBER(SEARCH($F$1,base)),base,""),base,0)=ROW(base)-1,COUNTIF(base,"&lt;"&amp;base)+1,""),""),ROW(A3)),COUNTIF(base,"&lt;"&amp;base)+1,0)),"")</f>
        <v>AUCHAN 11</v>
      </c>
      <c r="T4" s="4"/>
      <c r="U4" s="7">
        <f ca="1"/>
        <v>2</v>
      </c>
      <c r="V4" s="4"/>
      <c r="W4" s="7">
        <f ca="1"/>
        <v>12</v>
      </c>
      <c r="X4" s="4"/>
      <c r="Y4" s="7" cm="1">
        <f t="array" aca="1" ref="Y4" ca="1">SMALL(IFERROR(IF(MATCH(IF(ISNUMBER(SEARCH($E$1,base))+ISNUMBER(SEARCH($F$1,base)),base,""),base,0)=ROW(base)-1,COUNTIF(base,"&lt;"&amp;base)+1,""),""),ROW(A2))</f>
        <v>2</v>
      </c>
      <c r="AA4" s="7" cm="1">
        <f t="array" aca="1" ref="AA4" ca="1">MATCH(SMALL(IFERROR(IF(MATCH(IF(ISNUMBER(SEARCH($E$1,base))+ISNUMBER(SEARCH($F$1,base)),base,""),base,0)=ROW(base)-1,COUNTIF(base,"&lt;"&amp;base)+1,""),""),ROW(A2)),COUNTIF(base,"&lt;"&amp;base)+1,0)</f>
        <v>10</v>
      </c>
      <c r="AC4" s="7" t="str" cm="1">
        <f t="array" aca="1" ref="AC4" ca="1">IFERROR(INDEX(base,MATCH(SMALL(IFERROR(IF(MATCH(IF(ISNUMBER(SEARCH("ITM",base))+ISNUMBER(SEARCH("AU",base)),base,""),base,0)=ROW(base)-1,COUNTIF(base,"&lt;"&amp;base)+1,""),""),ROW(A2)),COUNTIF(base,"&lt;"&amp;base)+1,0)),"")</f>
        <v>AUCHAN 10</v>
      </c>
      <c r="AD4" s="4"/>
      <c r="AE4" t="str" cm="1">
        <f t="array" aca="1" ref="AE4" ca="1">IFERROR(INDEX(base,MATCH(IFERROR(SMALL(IFERROR(IF(MATCH(IF(ISNUMBER(SEARCH("ITM",base))+ISNUMBER(SEARCH("AU",base)),base,""),base,0)=ROW(base)-1,COUNTIF(base,"&lt;"&amp;base)+1,""),""),ROW(A3)),""),COUNTIF(base,"&lt;"&amp;base)+1,0)),"")</f>
        <v>AUCHAN 11</v>
      </c>
    </row>
    <row r="5" spans="1:32" x14ac:dyDescent="0.3">
      <c r="A5" t="s">
        <v>3</v>
      </c>
      <c r="B5">
        <v>88</v>
      </c>
      <c r="E5" s="1" t="str">
        <f t="array" aca="1" ref="E5" ca="1">IFERROR(INDEX(base,SMALL(IFERROR(IF(MATCH(IF((ISNUMBER(SEARCH(E$1,base))+ISNUMBER(SEARCH(F$1,base))),base,""),IF((ISNUMBER(SEARCH(E$1,base))+ISNUMBER(SEARCH(F$1,base))),base,0),0)=ROW(base)-1,ROW(base)-1,""),""),ROW(A4))),"")</f>
        <v>AUCHAN 2</v>
      </c>
      <c r="G5">
        <f ca="1"/>
        <v>3</v>
      </c>
      <c r="I5">
        <f ca="1"/>
        <v>3</v>
      </c>
      <c r="K5" cm="1">
        <f t="array" aca="1" ref="K5" ca="1">SMALL(IFERROR(IF(MATCH(IF(ISNUMBER(SEARCH("ITM",base))+ISNUMBER(SEARCH("AU",base)),base,""),IF(ISNUMBER(SEARCH("ITM",base))+ISNUMBER(SEARCH("ITM",base))+ISNUMBER(SEARCH("AU",base)),base,0),0)=ROW(base)-1,ROW(base)-1,""),""),ROW(A3))</f>
        <v>3</v>
      </c>
      <c r="M5" t="str" cm="1">
        <f t="array" aca="1" ref="M5" ca="1">IFERROR(INDEX(base,SMALL(IFERROR(IF(MATCH(IF(ISNUMBER(SEARCH("ITM",base))+ISNUMBER(SEARCH("AU",base)),base,""),IF(ISNUMBER(SEARCH("ITM",base))+ISNUMBER(SEARCH("ITM",base))+ISNUMBER(SEARCH("AU",base)),base,0),0)=ROW(base)-1,ROW(base)-1,""),""),ROW(A3))),"")</f>
        <v>AUCHAN 1</v>
      </c>
      <c r="N5">
        <f ca="1"/>
        <v>1</v>
      </c>
      <c r="O5">
        <f ca="1">SMALL($N$3:$N$11,ROW(A3))</f>
        <v>3</v>
      </c>
      <c r="P5" cm="1">
        <f t="array" aca="1" ref="P5" ca="1">MATCH(SMALL($N$3:$N$11,ROW(A3)),COUNTIF($M$3:$M$11,"&lt;"&amp;$M$3:$M$11)+1,0)</f>
        <v>7</v>
      </c>
      <c r="Q5" t="str" cm="1">
        <f t="array" aca="1" ref="Q5" ca="1">INDEX($M$3:$M$11,P5)</f>
        <v>AUCHAN 11</v>
      </c>
      <c r="S5" s="3" t="str" cm="1">
        <f t="array" aca="1" ref="S5" ca="1">IFERROR(INDEX(base,MATCH(SMALL(IFERROR(IF(MATCH(IF(ISNUMBER(SEARCH($E$1,base))+ISNUMBER(SEARCH($F$1,base)),base,""),base,0)=ROW(base)-1,COUNTIF(base,"&lt;"&amp;base)+1,""),""),ROW(A4)),COUNTIF(base,"&lt;"&amp;base)+1,0)),"")</f>
        <v>AUCHAN 2</v>
      </c>
      <c r="T5" s="4"/>
      <c r="U5" s="7">
        <f ca="1"/>
        <v>3</v>
      </c>
      <c r="V5" s="4"/>
      <c r="W5" s="7">
        <f ca="1"/>
        <v>1</v>
      </c>
      <c r="X5" s="4"/>
      <c r="Y5" s="7" cm="1">
        <f t="array" aca="1" ref="Y5" ca="1">SMALL(IFERROR(IF(MATCH(IF(ISNUMBER(SEARCH($E$1,base))+ISNUMBER(SEARCH($F$1,base)),base,""),base,0)=ROW(base)-1,COUNTIF(base,"&lt;"&amp;base)+1,""),""),ROW(A3))</f>
        <v>3</v>
      </c>
      <c r="AA5" s="7" cm="1">
        <f t="array" aca="1" ref="AA5" ca="1">MATCH(SMALL(IFERROR(IF(MATCH(IF(ISNUMBER(SEARCH($E$1,base))+ISNUMBER(SEARCH($F$1,base)),base,""),base,0)=ROW(base)-1,COUNTIF(base,"&lt;"&amp;base)+1,""),""),ROW(A3)),COUNTIF(base,"&lt;"&amp;base)+1,0)</f>
        <v>11</v>
      </c>
      <c r="AC5" s="7" t="str" cm="1">
        <f t="array" aca="1" ref="AC5" ca="1">IFERROR(INDEX(base,MATCH(SMALL(IFERROR(IF(MATCH(IF(ISNUMBER(SEARCH("ITM",base))+ISNUMBER(SEARCH("AU",base)),base,""),base,0)=ROW(base)-1,COUNTIF(base,"&lt;"&amp;base)+1,""),""),ROW(A3)),COUNTIF(base,"&lt;"&amp;base)+1,0)),"")</f>
        <v>AUCHAN 11</v>
      </c>
      <c r="AD5" s="4"/>
      <c r="AE5" t="str" cm="1">
        <f t="array" aca="1" ref="AE5" ca="1">IFERROR(INDEX(base,MATCH(IFERROR(SMALL(IFERROR(IF(MATCH(IF(ISNUMBER(SEARCH("ITM",base))+ISNUMBER(SEARCH("AU",base)),base,""),base,0)=ROW(base)-1,COUNTIF(base,"&lt;"&amp;base)+1,""),""),ROW(A4)),""),COUNTIF(base,"&lt;"&amp;base)+1,0)),"")</f>
        <v>AUCHAN 2</v>
      </c>
    </row>
    <row r="6" spans="1:32" x14ac:dyDescent="0.3">
      <c r="A6" t="s">
        <v>4</v>
      </c>
      <c r="B6">
        <v>110</v>
      </c>
      <c r="E6" s="1" t="str">
        <f t="array" aca="1" ref="E6" ca="1">IFERROR(INDEX(base,SMALL(IFERROR(IF(MATCH(IF((ISNUMBER(SEARCH(E$1,base))+ISNUMBER(SEARCH(F$1,base))),base,""),IF((ISNUMBER(SEARCH(E$1,base))+ISNUMBER(SEARCH(F$1,base))),base,0),0)=ROW(base)-1,ROW(base)-1,""),""),ROW(A5))),"")</f>
        <v>ITM 4</v>
      </c>
      <c r="G6">
        <f ca="1"/>
        <v>4</v>
      </c>
      <c r="I6">
        <f ca="1"/>
        <v>4</v>
      </c>
      <c r="K6" cm="1">
        <f t="array" aca="1" ref="K6" ca="1">SMALL(IFERROR(IF(MATCH(IF(ISNUMBER(SEARCH("ITM",base))+ISNUMBER(SEARCH("AU",base)),base,""),IF(ISNUMBER(SEARCH("ITM",base))+ISNUMBER(SEARCH("ITM",base))+ISNUMBER(SEARCH("AU",base)),base,0),0)=ROW(base)-1,ROW(base)-1,""),""),ROW(A4))</f>
        <v>4</v>
      </c>
      <c r="M6" t="str" cm="1">
        <f t="array" aca="1" ref="M6" ca="1">IFERROR(INDEX(base,SMALL(IFERROR(IF(MATCH(IF(ISNUMBER(SEARCH("ITM",base))+ISNUMBER(SEARCH("AU",base)),base,""),IF(ISNUMBER(SEARCH("ITM",base))+ISNUMBER(SEARCH("ITM",base))+ISNUMBER(SEARCH("AU",base)),base,0),0)=ROW(base)-1,ROW(base)-1,""),""),ROW(A4))),"")</f>
        <v>AUCHAN 2</v>
      </c>
      <c r="N6">
        <f ca="1"/>
        <v>4</v>
      </c>
      <c r="O6">
        <f ca="1">SMALL($N$3:$N$11,ROW(A4))</f>
        <v>4</v>
      </c>
      <c r="P6" cm="1">
        <f t="array" aca="1" ref="P6" ca="1">MATCH(SMALL($N$3:$N$11,ROW(A4)),COUNTIF($M$3:$M$11,"&lt;"&amp;$M$3:$M$11)+1,0)</f>
        <v>4</v>
      </c>
      <c r="Q6" t="str" cm="1">
        <f t="array" aca="1" ref="Q6" ca="1">INDEX($M$3:$M$11,P6)</f>
        <v>AUCHAN 2</v>
      </c>
      <c r="S6" s="3" t="str" cm="1">
        <f t="array" aca="1" ref="S6" ca="1">IFERROR(INDEX(base,MATCH(SMALL(IFERROR(IF(MATCH(IF(ISNUMBER(SEARCH($E$1,base))+ISNUMBER(SEARCH($F$1,base)),base,""),base,0)=ROW(base)-1,COUNTIF(base,"&lt;"&amp;base)+1,""),""),ROW(A5)),COUNTIF(base,"&lt;"&amp;base)+1,0)),"")</f>
        <v>ITM 22</v>
      </c>
      <c r="T6" s="4"/>
      <c r="U6" s="7">
        <f ca="1"/>
        <v>4</v>
      </c>
      <c r="V6" s="4"/>
      <c r="W6" s="7">
        <f ca="1"/>
        <v>5</v>
      </c>
      <c r="X6" s="4"/>
      <c r="Y6" s="7" cm="1">
        <f t="array" aca="1" ref="Y6" ca="1">SMALL(IFERROR(IF(MATCH(IF(ISNUMBER(SEARCH($E$1,base))+ISNUMBER(SEARCH($F$1,base)),base,""),base,0)=ROW(base)-1,COUNTIF(base,"&lt;"&amp;base)+1,""),""),ROW(A4))</f>
        <v>5</v>
      </c>
      <c r="AA6" s="7" cm="1">
        <f t="array" aca="1" ref="AA6" ca="1">MATCH(SMALL(IFERROR(IF(MATCH(IF(ISNUMBER(SEARCH($E$1,base))+ISNUMBER(SEARCH($F$1,base)),base,""),base,0)=ROW(base)-1,COUNTIF(base,"&lt;"&amp;base)+1,""),""),ROW(A4)),COUNTIF(base,"&lt;"&amp;base)+1,0)</f>
        <v>4</v>
      </c>
      <c r="AC6" s="7" t="str" cm="1">
        <f t="array" aca="1" ref="AC6" ca="1">IFERROR(INDEX(base,MATCH(SMALL(IFERROR(IF(MATCH(IF(ISNUMBER(SEARCH("ITM",base))+ISNUMBER(SEARCH("AU",base)),base,""),base,0)=ROW(base)-1,COUNTIF(base,"&lt;"&amp;base)+1,""),""),ROW(A4)),COUNTIF(base,"&lt;"&amp;base)+1,0)),"")</f>
        <v>AUCHAN 2</v>
      </c>
      <c r="AD6" s="4"/>
      <c r="AE6" t="str" cm="1">
        <f t="array" aca="1" ref="AE6" ca="1">IFERROR(INDEX(base,MATCH(IFERROR(SMALL(IFERROR(IF(MATCH(IF(ISNUMBER(SEARCH("ITM",base))+ISNUMBER(SEARCH("AU",base)),base,""),base,0)=ROW(base)-1,COUNTIF(base,"&lt;"&amp;base)+1,""),""),ROW(A5)),""),COUNTIF(base,"&lt;"&amp;base)+1,0)),"")</f>
        <v>ITM 22</v>
      </c>
    </row>
    <row r="7" spans="1:32" x14ac:dyDescent="0.3">
      <c r="A7" t="s">
        <v>5</v>
      </c>
      <c r="B7">
        <v>132</v>
      </c>
      <c r="E7" s="1" t="str">
        <f t="array" aca="1" ref="E7" ca="1">IFERROR(INDEX(base,SMALL(IFERROR(IF(MATCH(IF((ISNUMBER(SEARCH(E$1,base))+ISNUMBER(SEARCH(F$1,base))),base,""),IF((ISNUMBER(SEARCH(E$1,base))+ISNUMBER(SEARCH(F$1,base))),base,0),0)=ROW(base)-1,ROW(base)-1,""),""),ROW(A6))),"")</f>
        <v>AUCHAN 10</v>
      </c>
      <c r="G7" t="e">
        <f ca="1"/>
        <v>#N/A</v>
      </c>
      <c r="I7" t="e">
        <f ca="1"/>
        <v>#N/A</v>
      </c>
      <c r="K7" cm="1">
        <f t="array" aca="1" ref="K7" ca="1">SMALL(IFERROR(IF(MATCH(IF(ISNUMBER(SEARCH("ITM",base))+ISNUMBER(SEARCH("AU",base)),base,""),IF(ISNUMBER(SEARCH("ITM",base))+ISNUMBER(SEARCH("ITM",base))+ISNUMBER(SEARCH("AU",base)),base,0),0)=ROW(base)-1,ROW(base)-1,""),""),ROW(A5))</f>
        <v>6</v>
      </c>
      <c r="M7" t="str" cm="1">
        <f t="array" aca="1" ref="M7" ca="1">IFERROR(INDEX(base,SMALL(IFERROR(IF(MATCH(IF(ISNUMBER(SEARCH("ITM",base))+ISNUMBER(SEARCH("AU",base)),base,""),IF(ISNUMBER(SEARCH("ITM",base))+ISNUMBER(SEARCH("ITM",base))+ISNUMBER(SEARCH("AU",base)),base,0),0)=ROW(base)-1,ROW(base)-1,""),""),ROW(A5))),"")</f>
        <v>ITM 4</v>
      </c>
      <c r="N7">
        <f ca="1"/>
        <v>6</v>
      </c>
      <c r="O7">
        <f ca="1">SMALL($N$3:$N$11,ROW(A5))</f>
        <v>5</v>
      </c>
      <c r="P7" cm="1">
        <f t="array" aca="1" ref="P7" ca="1">MATCH(SMALL($N$3:$N$11,ROW(A5)),COUNTIF($M$3:$M$11,"&lt;"&amp;$M$3:$M$11)+1,0)</f>
        <v>8</v>
      </c>
      <c r="Q7" t="str" cm="1">
        <f t="array" aca="1" ref="Q7" ca="1">INDEX($M$3:$M$11,P7)</f>
        <v>ITM 22</v>
      </c>
      <c r="S7" s="3" t="str" cm="1">
        <f t="array" aca="1" ref="S7" ca="1">IFERROR(INDEX(base,MATCH(SMALL(IFERROR(IF(MATCH(IF(ISNUMBER(SEARCH($E$1,base))+ISNUMBER(SEARCH($F$1,base)),base,""),base,0)=ROW(base)-1,COUNTIF(base,"&lt;"&amp;base)+1,""),""),ROW(A6)),COUNTIF(base,"&lt;"&amp;base)+1,0)),"")</f>
        <v>ITM 4</v>
      </c>
      <c r="T7" s="4"/>
      <c r="U7" s="7" t="e">
        <f ca="1"/>
        <v>#N/A</v>
      </c>
      <c r="V7" s="4"/>
      <c r="W7" s="7" t="e">
        <f ca="1"/>
        <v>#N/A</v>
      </c>
      <c r="X7" s="4"/>
      <c r="Y7" s="7" cm="1">
        <f t="array" aca="1" ref="Y7" ca="1">SMALL(IFERROR(IF(MATCH(IF(ISNUMBER(SEARCH($E$1,base))+ISNUMBER(SEARCH($F$1,base)),base,""),base,0)=ROW(base)-1,COUNTIF(base,"&lt;"&amp;base)+1,""),""),ROW(A5))</f>
        <v>6</v>
      </c>
      <c r="AA7" s="7" cm="1">
        <f t="array" aca="1" ref="AA7" ca="1">MATCH(SMALL(IFERROR(IF(MATCH(IF(ISNUMBER(SEARCH($E$1,base))+ISNUMBER(SEARCH($F$1,base)),base,""),base,0)=ROW(base)-1,COUNTIF(base,"&lt;"&amp;base)+1,""),""),ROW(A5)),COUNTIF(base,"&lt;"&amp;base)+1,0)</f>
        <v>15</v>
      </c>
      <c r="AC7" s="7" t="str" cm="1">
        <f t="array" aca="1" ref="AC7" ca="1">IFERROR(INDEX(base,MATCH(SMALL(IFERROR(IF(MATCH(IF(ISNUMBER(SEARCH("ITM",base))+ISNUMBER(SEARCH("AU",base)),base,""),base,0)=ROW(base)-1,COUNTIF(base,"&lt;"&amp;base)+1,""),""),ROW(A5)),COUNTIF(base,"&lt;"&amp;base)+1,0)),"")</f>
        <v>ITM 22</v>
      </c>
      <c r="AD7" s="4"/>
      <c r="AE7" t="str" cm="1">
        <f t="array" aca="1" ref="AE7" ca="1">IFERROR(INDEX(base,MATCH(IFERROR(SMALL(IFERROR(IF(MATCH(IF(ISNUMBER(SEARCH("ITM",base))+ISNUMBER(SEARCH("AU",base)),base,""),base,0)=ROW(base)-1,COUNTIF(base,"&lt;"&amp;base)+1,""),""),ROW(A6)),""),COUNTIF(base,"&lt;"&amp;base)+1,0)),"")</f>
        <v>ITM 4</v>
      </c>
    </row>
    <row r="8" spans="1:32" x14ac:dyDescent="0.3">
      <c r="A8" t="s">
        <v>6</v>
      </c>
      <c r="B8">
        <v>154</v>
      </c>
      <c r="E8" s="1" t="str">
        <f t="array" aca="1" ref="E8" ca="1">IFERROR(INDEX(base,SMALL(IFERROR(IF(MATCH(IF((ISNUMBER(SEARCH(E$1,base))+ISNUMBER(SEARCH(F$1,base))),base,""),IF((ISNUMBER(SEARCH(E$1,base))+ISNUMBER(SEARCH(F$1,base))),base,0),0)=ROW(base)-1,ROW(base)-1,""),""),ROW(A7))),"")</f>
        <v>AUCHAN 11</v>
      </c>
      <c r="G8">
        <f ca="1"/>
        <v>6</v>
      </c>
      <c r="I8">
        <f ca="1"/>
        <v>6</v>
      </c>
      <c r="K8" cm="1">
        <f t="array" aca="1" ref="K8" ca="1">SMALL(IFERROR(IF(MATCH(IF(ISNUMBER(SEARCH("ITM",base))+ISNUMBER(SEARCH("AU",base)),base,""),IF(ISNUMBER(SEARCH("ITM",base))+ISNUMBER(SEARCH("ITM",base))+ISNUMBER(SEARCH("AU",base)),base,0),0)=ROW(base)-1,ROW(base)-1,""),""),ROW(A6))</f>
        <v>10</v>
      </c>
      <c r="M8" t="str" cm="1">
        <f t="array" aca="1" ref="M8" ca="1">IFERROR(INDEX(base,SMALL(IFERROR(IF(MATCH(IF(ISNUMBER(SEARCH("ITM",base))+ISNUMBER(SEARCH("AU",base)),base,""),IF(ISNUMBER(SEARCH("ITM",base))+ISNUMBER(SEARCH("ITM",base))+ISNUMBER(SEARCH("AU",base)),base,0),0)=ROW(base)-1,ROW(base)-1,""),""),ROW(A6))),"")</f>
        <v>AUCHAN 10</v>
      </c>
      <c r="N8">
        <f ca="1"/>
        <v>2</v>
      </c>
      <c r="O8">
        <f ca="1">SMALL($N$3:$N$11,ROW(A6))</f>
        <v>6</v>
      </c>
      <c r="P8" cm="1">
        <f t="array" aca="1" ref="P8" ca="1">MATCH(SMALL($N$3:$N$11,ROW(A6)),COUNTIF($M$3:$M$11,"&lt;"&amp;$M$3:$M$11)+1,0)</f>
        <v>5</v>
      </c>
      <c r="Q8" t="str" cm="1">
        <f t="array" aca="1" ref="Q8" ca="1">INDEX($M$3:$M$11,P8)</f>
        <v>ITM 4</v>
      </c>
      <c r="S8" s="3" t="str" cm="1">
        <f t="array" aca="1" ref="S8" ca="1">IFERROR(INDEX(base,MATCH(SMALL(IFERROR(IF(MATCH(IF(ISNUMBER(SEARCH($E$1,base))+ISNUMBER(SEARCH($F$1,base)),base,""),base,0)=ROW(base)-1,COUNTIF(base,"&lt;"&amp;base)+1,""),""),ROW(A7)),COUNTIF(base,"&lt;"&amp;base)+1,0)),"")</f>
        <v>ITM A</v>
      </c>
      <c r="T8" s="4"/>
      <c r="U8" s="7">
        <f ca="1"/>
        <v>6</v>
      </c>
      <c r="V8" s="4"/>
      <c r="W8" s="7">
        <f ca="1"/>
        <v>7</v>
      </c>
      <c r="X8" s="4"/>
      <c r="Y8" s="7" cm="1">
        <f t="array" aca="1" ref="Y8" ca="1">SMALL(IFERROR(IF(MATCH(IF(ISNUMBER(SEARCH($E$1,base))+ISNUMBER(SEARCH($F$1,base)),base,""),base,0)=ROW(base)-1,COUNTIF(base,"&lt;"&amp;base)+1,""),""),ROW(A6))</f>
        <v>7</v>
      </c>
      <c r="AA8" s="7" cm="1">
        <f t="array" aca="1" ref="AA8" ca="1">MATCH(SMALL(IFERROR(IF(MATCH(IF(ISNUMBER(SEARCH($E$1,base))+ISNUMBER(SEARCH($F$1,base)),base,""),base,0)=ROW(base)-1,COUNTIF(base,"&lt;"&amp;base)+1,""),""),ROW(A6)),COUNTIF(base,"&lt;"&amp;base)+1,0)</f>
        <v>6</v>
      </c>
      <c r="AC8" s="7" t="str" cm="1">
        <f t="array" aca="1" ref="AC8" ca="1">IFERROR(INDEX(base,MATCH(SMALL(IFERROR(IF(MATCH(IF(ISNUMBER(SEARCH("ITM",base))+ISNUMBER(SEARCH("AU",base)),base,""),base,0)=ROW(base)-1,COUNTIF(base,"&lt;"&amp;base)+1,""),""),ROW(A6)),COUNTIF(base,"&lt;"&amp;base)+1,0)),"")</f>
        <v>ITM 4</v>
      </c>
      <c r="AD8" s="4"/>
      <c r="AE8" t="str" cm="1">
        <f t="array" aca="1" ref="AE8" ca="1">IFERROR(INDEX(base,MATCH(IFERROR(SMALL(IFERROR(IF(MATCH(IF(ISNUMBER(SEARCH("ITM",base))+ISNUMBER(SEARCH("AU",base)),base,""),base,0)=ROW(base)-1,COUNTIF(base,"&lt;"&amp;base)+1,""),""),ROW(A7)),""),COUNTIF(base,"&lt;"&amp;base)+1,0)),"")</f>
        <v>ITM A</v>
      </c>
    </row>
    <row r="9" spans="1:32" x14ac:dyDescent="0.3">
      <c r="A9" t="s">
        <v>7</v>
      </c>
      <c r="B9">
        <v>176</v>
      </c>
      <c r="E9" s="1" t="str">
        <f t="array" aca="1" ref="E9" ca="1">IFERROR(INDEX(base,SMALL(IFERROR(IF(MATCH(IF((ISNUMBER(SEARCH(E$1,base))+ISNUMBER(SEARCH(F$1,base))),base,""),IF((ISNUMBER(SEARCH(E$1,base))+ISNUMBER(SEARCH(F$1,base))),base,0),0)=ROW(base)-1,ROW(base)-1,""),""),ROW(A8))),"")</f>
        <v>ITM 22</v>
      </c>
      <c r="G9" t="e">
        <f ca="1"/>
        <v>#N/A</v>
      </c>
      <c r="I9" t="e">
        <f ca="1"/>
        <v>#N/A</v>
      </c>
      <c r="K9" cm="1">
        <f t="array" aca="1" ref="K9" ca="1">SMALL(IFERROR(IF(MATCH(IF(ISNUMBER(SEARCH("ITM",base))+ISNUMBER(SEARCH("AU",base)),base,""),IF(ISNUMBER(SEARCH("ITM",base))+ISNUMBER(SEARCH("ITM",base))+ISNUMBER(SEARCH("AU",base)),base,0),0)=ROW(base)-1,ROW(base)-1,""),""),ROW(A7))</f>
        <v>11</v>
      </c>
      <c r="M9" t="str" cm="1">
        <f t="array" aca="1" ref="M9" ca="1">IFERROR(INDEX(base,SMALL(IFERROR(IF(MATCH(IF(ISNUMBER(SEARCH("ITM",base))+ISNUMBER(SEARCH("AU",base)),base,""),IF(ISNUMBER(SEARCH("ITM",base))+ISNUMBER(SEARCH("ITM",base))+ISNUMBER(SEARCH("AU",base)),base,0),0)=ROW(base)-1,ROW(base)-1,""),""),ROW(A7))),"")</f>
        <v>AUCHAN 11</v>
      </c>
      <c r="N9">
        <f ca="1"/>
        <v>3</v>
      </c>
      <c r="O9">
        <f ca="1">SMALL($N$3:$N$11,ROW(A7))</f>
        <v>7</v>
      </c>
      <c r="P9" cm="1">
        <f t="array" aca="1" ref="P9" ca="1">MATCH(SMALL($N$3:$N$11,ROW(A7)),COUNTIF($M$3:$M$11,"&lt;"&amp;$M$3:$M$11)+1,0)</f>
        <v>1</v>
      </c>
      <c r="Q9" t="str" cm="1">
        <f t="array" aca="1" ref="Q9" ca="1">INDEX($M$3:$M$11,P9)</f>
        <v>ITM A</v>
      </c>
      <c r="S9" s="3" t="str" cm="1">
        <f t="array" aca="1" ref="S9" ca="1">IFERROR(INDEX(base,MATCH(SMALL(IFERROR(IF(MATCH(IF(ISNUMBER(SEARCH($E$1,base))+ISNUMBER(SEARCH($F$1,base)),base,""),base,0)=ROW(base)-1,COUNTIF(base,"&lt;"&amp;base)+1,""),""),ROW(A8)),COUNTIF(base,"&lt;"&amp;base)+1,0)),"")</f>
        <v>ITM B</v>
      </c>
      <c r="T9" s="4"/>
      <c r="U9" s="7" t="e">
        <f ca="1"/>
        <v>#N/A</v>
      </c>
      <c r="V9" s="4"/>
      <c r="W9" s="7" t="e">
        <f ca="1"/>
        <v>#N/A</v>
      </c>
      <c r="X9" s="4"/>
      <c r="Y9" s="7" cm="1">
        <f t="array" aca="1" ref="Y9" ca="1">SMALL(IFERROR(IF(MATCH(IF(ISNUMBER(SEARCH($E$1,base))+ISNUMBER(SEARCH($F$1,base)),base,""),base,0)=ROW(base)-1,COUNTIF(base,"&lt;"&amp;base)+1,""),""),ROW(A7))</f>
        <v>10</v>
      </c>
      <c r="AA9" s="7" cm="1">
        <f t="array" aca="1" ref="AA9" ca="1">MATCH(SMALL(IFERROR(IF(MATCH(IF(ISNUMBER(SEARCH($E$1,base))+ISNUMBER(SEARCH($F$1,base)),base,""),base,0)=ROW(base)-1,COUNTIF(base,"&lt;"&amp;base)+1,""),""),ROW(A7)),COUNTIF(base,"&lt;"&amp;base)+1,0)</f>
        <v>1</v>
      </c>
      <c r="AC9" s="7" t="str" cm="1">
        <f t="array" aca="1" ref="AC9" ca="1">IFERROR(INDEX(base,MATCH(SMALL(IFERROR(IF(MATCH(IF(ISNUMBER(SEARCH("ITM",base))+ISNUMBER(SEARCH("AU",base)),base,""),base,0)=ROW(base)-1,COUNTIF(base,"&lt;"&amp;base)+1,""),""),ROW(A7)),COUNTIF(base,"&lt;"&amp;base)+1,0)),"")</f>
        <v>ITM A</v>
      </c>
      <c r="AD9" s="4"/>
      <c r="AE9" t="str" cm="1">
        <f t="array" aca="1" ref="AE9" ca="1">IFERROR(INDEX(base,MATCH(IFERROR(SMALL(IFERROR(IF(MATCH(IF(ISNUMBER(SEARCH("ITM",base))+ISNUMBER(SEARCH("AU",base)),base,""),base,0)=ROW(base)-1,COUNTIF(base,"&lt;"&amp;base)+1,""),""),ROW(A8)),""),COUNTIF(base,"&lt;"&amp;base)+1,0)),"")</f>
        <v>ITM B</v>
      </c>
    </row>
    <row r="10" spans="1:32" x14ac:dyDescent="0.3">
      <c r="A10" t="s">
        <v>1</v>
      </c>
      <c r="B10">
        <v>198</v>
      </c>
      <c r="E10" s="1" t="str">
        <f t="array" aca="1" ref="E10" ca="1">IFERROR(INDEX(base,SMALL(IFERROR(IF(MATCH(IF((ISNUMBER(SEARCH(E$1,base))+ISNUMBER(SEARCH(F$1,base))),base,""),IF((ISNUMBER(SEARCH(E$1,base))+ISNUMBER(SEARCH(F$1,base))),base,0),0)=ROW(base)-1,ROW(base)-1,""),""),ROW(A9))),"")</f>
        <v>ITM D</v>
      </c>
      <c r="G10" t="e">
        <f ca="1"/>
        <v>#N/A</v>
      </c>
      <c r="I10" t="e">
        <f ca="1"/>
        <v>#N/A</v>
      </c>
      <c r="K10" cm="1">
        <f t="array" aca="1" ref="K10" ca="1">SMALL(IFERROR(IF(MATCH(IF(ISNUMBER(SEARCH("ITM",base))+ISNUMBER(SEARCH("AU",base)),base,""),IF(ISNUMBER(SEARCH("ITM",base))+ISNUMBER(SEARCH("ITM",base))+ISNUMBER(SEARCH("AU",base)),base,0),0)=ROW(base)-1,ROW(base)-1,""),""),ROW(A8))</f>
        <v>15</v>
      </c>
      <c r="M10" t="str" cm="1">
        <f t="array" aca="1" ref="M10" ca="1">IFERROR(INDEX(base,SMALL(IFERROR(IF(MATCH(IF(ISNUMBER(SEARCH("ITM",base))+ISNUMBER(SEARCH("AU",base)),base,""),IF(ISNUMBER(SEARCH("ITM",base))+ISNUMBER(SEARCH("ITM",base))+ISNUMBER(SEARCH("AU",base)),base,0),0)=ROW(base)-1,ROW(base)-1,""),""),ROW(A8))),"")</f>
        <v>ITM 22</v>
      </c>
      <c r="N10">
        <f ca="1"/>
        <v>5</v>
      </c>
      <c r="O10">
        <f ca="1">SMALL($N$3:$N$11,ROW(A8))</f>
        <v>8</v>
      </c>
      <c r="P10" cm="1">
        <f t="array" aca="1" ref="P10" ca="1">MATCH(SMALL($N$3:$N$11,ROW(A8)),COUNTIF($M$3:$M$11,"&lt;"&amp;$M$3:$M$11)+1,0)</f>
        <v>2</v>
      </c>
      <c r="Q10" t="str" cm="1">
        <f t="array" aca="1" ref="Q10" ca="1">INDEX($M$3:$M$11,P10)</f>
        <v>ITM B</v>
      </c>
      <c r="S10" s="3" t="str" cm="1">
        <f t="array" aca="1" ref="S10" ca="1">IFERROR(INDEX(base,MATCH(SMALL(IFERROR(IF(MATCH(IF(ISNUMBER(SEARCH($E$1,base))+ISNUMBER(SEARCH($F$1,base)),base,""),base,0)=ROW(base)-1,COUNTIF(base,"&lt;"&amp;base)+1,""),""),ROW(A9)),COUNTIF(base,"&lt;"&amp;base)+1,0)),"")</f>
        <v>ITM D</v>
      </c>
      <c r="T10" s="4"/>
      <c r="U10" s="7" t="e">
        <f ca="1"/>
        <v>#N/A</v>
      </c>
      <c r="V10" s="4"/>
      <c r="W10" s="7" t="e">
        <f ca="1"/>
        <v>#N/A</v>
      </c>
      <c r="X10" s="4"/>
      <c r="Y10" s="7" cm="1">
        <f t="array" aca="1" ref="Y10" ca="1">SMALL(IFERROR(IF(MATCH(IF(ISNUMBER(SEARCH($E$1,base))+ISNUMBER(SEARCH($F$1,base)),base,""),base,0)=ROW(base)-1,COUNTIF(base,"&lt;"&amp;base)+1,""),""),ROW(A8))</f>
        <v>12</v>
      </c>
      <c r="AA10" s="7" cm="1">
        <f t="array" aca="1" ref="AA10" ca="1">MATCH(SMALL(IFERROR(IF(MATCH(IF(ISNUMBER(SEARCH($E$1,base))+ISNUMBER(SEARCH($F$1,base)),base,""),base,0)=ROW(base)-1,COUNTIF(base,"&lt;"&amp;base)+1,""),""),ROW(A8)),COUNTIF(base,"&lt;"&amp;base)+1,0)</f>
        <v>2</v>
      </c>
      <c r="AC10" s="7" t="str" cm="1">
        <f t="array" aca="1" ref="AC10" ca="1">IFERROR(INDEX(base,MATCH(SMALL(IFERROR(IF(MATCH(IF(ISNUMBER(SEARCH("ITM",base))+ISNUMBER(SEARCH("AU",base)),base,""),base,0)=ROW(base)-1,COUNTIF(base,"&lt;"&amp;base)+1,""),""),ROW(A8)),COUNTIF(base,"&lt;"&amp;base)+1,0)),"")</f>
        <v>ITM B</v>
      </c>
      <c r="AD10" s="4"/>
      <c r="AE10" t="str" cm="1">
        <f t="array" aca="1" ref="AE10" ca="1">IFERROR(INDEX(base,MATCH(IFERROR(SMALL(IFERROR(IF(MATCH(IF(ISNUMBER(SEARCH("ITM",base))+ISNUMBER(SEARCH("AU",base)),base,""),base,0)=ROW(base)-1,COUNTIF(base,"&lt;"&amp;base)+1,""),""),ROW(A9)),""),COUNTIF(base,"&lt;"&amp;base)+1,0)),"")</f>
        <v>ITM D</v>
      </c>
    </row>
    <row r="11" spans="1:32" x14ac:dyDescent="0.3">
      <c r="A11" t="s">
        <v>8</v>
      </c>
      <c r="B11">
        <v>220</v>
      </c>
      <c r="E11" s="1" t="str">
        <f t="array" aca="1" ref="E11" ca="1">IFERROR(INDEX(base,SMALL(IFERROR(IF(MATCH(IF((ISNUMBER(SEARCH(E$1,base))+ISNUMBER(SEARCH(F$1,base))),base,""),IF((ISNUMBER(SEARCH(E$1,base))+ISNUMBER(SEARCH(F$1,base))),base,0),0)=ROW(base)-1,ROW(base)-1,""),""),ROW(A10))),"")</f>
        <v/>
      </c>
      <c r="G11">
        <f ca="1"/>
        <v>2</v>
      </c>
      <c r="I11" t="str">
        <f ca="1"/>
        <v/>
      </c>
      <c r="K11" cm="1">
        <f t="array" aca="1" ref="K11" ca="1">SMALL(IFERROR(IF(MATCH(IF(ISNUMBER(SEARCH("ITM",base))+ISNUMBER(SEARCH("AU",base)),base,""),IF(ISNUMBER(SEARCH("ITM",base))+ISNUMBER(SEARCH("ITM",base))+ISNUMBER(SEARCH("AU",base)),base,0),0)=ROW(base)-1,ROW(base)-1,""),""),ROW(A9))</f>
        <v>17</v>
      </c>
      <c r="M11" t="str" cm="1">
        <f t="array" aca="1" ref="M11" ca="1">IFERROR(INDEX(base,SMALL(IFERROR(IF(MATCH(IF(ISNUMBER(SEARCH("ITM",base))+ISNUMBER(SEARCH("AU",base)),base,""),IF(ISNUMBER(SEARCH("ITM",base))+ISNUMBER(SEARCH("ITM",base))+ISNUMBER(SEARCH("AU",base)),base,0),0)=ROW(base)-1,ROW(base)-1,""),""),ROW(A9))),"")</f>
        <v>ITM D</v>
      </c>
      <c r="N11">
        <f ca="1"/>
        <v>9</v>
      </c>
      <c r="O11">
        <f ca="1">SMALL($N$3:$N$11,ROW(A9))</f>
        <v>9</v>
      </c>
      <c r="P11" cm="1">
        <f t="array" aca="1" ref="P11" ca="1">MATCH(SMALL($N$3:$N$11,ROW(A9)),COUNTIF($M$3:$M$11,"&lt;"&amp;$M$3:$M$11)+1,0)</f>
        <v>9</v>
      </c>
      <c r="Q11" t="str" cm="1">
        <f t="array" aca="1" ref="Q11" ca="1">INDEX($M$3:$M$11,P11)</f>
        <v>ITM D</v>
      </c>
      <c r="S11" s="3" t="str" cm="1">
        <f t="array" aca="1" ref="S11" ca="1">IFERROR(INDEX(base,MATCH(SMALL(IFERROR(IF(MATCH(IF(ISNUMBER(SEARCH($E$1,base))+ISNUMBER(SEARCH($F$1,base)),base,""),base,0)=ROW(base)-1,COUNTIF(base,"&lt;"&amp;base)+1,""),""),ROW(A10)),COUNTIF(base,"&lt;"&amp;base)+1,0)),"")</f>
        <v/>
      </c>
      <c r="T11" s="4"/>
      <c r="U11" s="7">
        <f ca="1"/>
        <v>2</v>
      </c>
      <c r="V11" s="4"/>
      <c r="W11" s="7" t="str">
        <f ca="1"/>
        <v/>
      </c>
      <c r="X11" s="4"/>
      <c r="Y11" s="7" cm="1">
        <f t="array" aca="1" ref="Y11" ca="1">SMALL(IFERROR(IF(MATCH(IF(ISNUMBER(SEARCH($E$1,base))+ISNUMBER(SEARCH($F$1,base)),base,""),base,0)=ROW(base)-1,COUNTIF(base,"&lt;"&amp;base)+1,""),""),ROW(A9))</f>
        <v>14</v>
      </c>
      <c r="AA11" s="7" cm="1">
        <f t="array" aca="1" ref="AA11" ca="1">MATCH(SMALL(IFERROR(IF(MATCH(IF(ISNUMBER(SEARCH($E$1,base))+ISNUMBER(SEARCH($F$1,base)),base,""),base,0)=ROW(base)-1,COUNTIF(base,"&lt;"&amp;base)+1,""),""),ROW(A9)),COUNTIF(base,"&lt;"&amp;base)+1,0)</f>
        <v>17</v>
      </c>
      <c r="AC11" s="7" t="str" cm="1">
        <f t="array" aca="1" ref="AC11" ca="1">IFERROR(INDEX(base,MATCH(SMALL(IFERROR(IF(MATCH(IF(ISNUMBER(SEARCH("ITM",base))+ISNUMBER(SEARCH("AU",base)),base,""),base,0)=ROW(base)-1,COUNTIF(base,"&lt;"&amp;base)+1,""),""),ROW(A9)),COUNTIF(base,"&lt;"&amp;base)+1,0)),"")</f>
        <v>ITM D</v>
      </c>
      <c r="AD11" s="4"/>
      <c r="AE11" t="str" cm="1">
        <f t="array" aca="1" ref="AE11" ca="1">IFERROR(INDEX(base,MATCH(IFERROR(SMALL(IFERROR(IF(MATCH(IF(ISNUMBER(SEARCH("ITM",base))+ISNUMBER(SEARCH("AU",base)),base,""),base,0)=ROW(base)-1,COUNTIF(base,"&lt;"&amp;base)+1,""),""),ROW(A10)),""),COUNTIF(base,"&lt;"&amp;base)+1,0)),"")</f>
        <v/>
      </c>
    </row>
    <row r="12" spans="1:32" x14ac:dyDescent="0.3">
      <c r="A12" t="s">
        <v>9</v>
      </c>
      <c r="B12">
        <v>242</v>
      </c>
      <c r="E12" s="1" t="str">
        <f t="array" aca="1" ref="E12" ca="1">IFERROR(INDEX(base,SMALL(IFERROR(IF(MATCH(IF((ISNUMBER(SEARCH(E$1,base))+ISNUMBER(SEARCH(F$1,base))),base,""),IF((ISNUMBER(SEARCH(E$1,base))+ISNUMBER(SEARCH(F$1,base))),base,0),0)=ROW(base)-1,ROW(base)-1,""),""),ROW(A11))),"")</f>
        <v/>
      </c>
      <c r="G12">
        <f ca="1"/>
        <v>10</v>
      </c>
      <c r="I12">
        <f ca="1"/>
        <v>10</v>
      </c>
      <c r="K12" t="e" cm="1">
        <f t="array" aca="1" ref="K12" ca="1">SMALL(IFERROR(IF(MATCH(IF(ISNUMBER(SEARCH("ITM",base))+ISNUMBER(SEARCH("AU",base)),base,""),IF(ISNUMBER(SEARCH("ITM",base))+ISNUMBER(SEARCH("ITM",base))+ISNUMBER(SEARCH("AU",base)),base,0),0)=ROW(base)-1,ROW(base)-1,""),""),ROW(A10))</f>
        <v>#NUM!</v>
      </c>
      <c r="M12" t="str" cm="1">
        <f t="array" aca="1" ref="M12" ca="1">IFERROR(INDEX(base,SMALL(IFERROR(IF(MATCH(IF(ISNUMBER(SEARCH("ITM",base))+ISNUMBER(SEARCH("AU",base)),base,""),IF(ISNUMBER(SEARCH("ITM",base))+ISNUMBER(SEARCH("ITM",base))+ISNUMBER(SEARCH("AU",base)),base,0),0)=ROW(base)-1,ROW(base)-1,""),""),ROW(A10))),"")</f>
        <v/>
      </c>
      <c r="S12" s="3" t="str" cm="1">
        <f t="array" aca="1" ref="S12" ca="1">IFERROR(INDEX(base,MATCH(SMALL(IFERROR(IF(MATCH(IF(ISNUMBER(SEARCH($E$1,base))+ISNUMBER(SEARCH($F$1,base)),base,""),base,0)=ROW(base)-1,COUNTIF(base,"&lt;"&amp;base)+1,""),""),ROW(A11)),COUNTIF(base,"&lt;"&amp;base)+1,0)),"")</f>
        <v/>
      </c>
      <c r="T12" s="4"/>
      <c r="U12" s="7">
        <f ca="1"/>
        <v>10</v>
      </c>
      <c r="V12" s="4"/>
      <c r="W12" s="7">
        <f ca="1"/>
        <v>2</v>
      </c>
      <c r="X12" s="4"/>
      <c r="Y12" s="7" t="e" cm="1">
        <f t="array" aca="1" ref="Y12" ca="1">SMALL(IFERROR(IF(MATCH(IF(ISNUMBER(SEARCH($E$1,base))+ISNUMBER(SEARCH($F$1,base)),base,""),base,0)=ROW(base)-1,COUNTIF(base,"&lt;"&amp;base)+1,""),""),ROW(A10))</f>
        <v>#NUM!</v>
      </c>
      <c r="AA12" s="7" t="e" cm="1">
        <f t="array" aca="1" ref="AA12" ca="1">MATCH(SMALL(IFERROR(IF(MATCH(IF(ISNUMBER(SEARCH($E$1,base))+ISNUMBER(SEARCH($F$1,base)),base,""),base,0)=ROW(base)-1,COUNTIF(base,"&lt;"&amp;base)+1,""),""),ROW(A10)),COUNTIF(base,"&lt;"&amp;base)+1,0)</f>
        <v>#NUM!</v>
      </c>
      <c r="AC12" s="7" t="str" cm="1">
        <f t="array" aca="1" ref="AC12" ca="1">IFERROR(INDEX(base,MATCH(SMALL(IFERROR(IF(MATCH(IF(ISNUMBER(SEARCH("ITM",base))+ISNUMBER(SEARCH("AU",base)),base,""),base,0)=ROW(base)-1,COUNTIF(base,"&lt;"&amp;base)+1,""),""),ROW(A10)),COUNTIF(base,"&lt;"&amp;base)+1,0)),"")</f>
        <v/>
      </c>
      <c r="AD12" s="4"/>
      <c r="AE12" t="str" cm="1">
        <f t="array" aca="1" ref="AE12" ca="1">IFERROR(INDEX(base,MATCH(IFERROR(SMALL(IFERROR(IF(MATCH(IF(ISNUMBER(SEARCH("ITM",base))+ISNUMBER(SEARCH("AU",base)),base,""),base,0)=ROW(base)-1,COUNTIF(base,"&lt;"&amp;base)+1,""),""),ROW(A11)),""),COUNTIF(base,"&lt;"&amp;base)+1,0)),"")</f>
        <v/>
      </c>
    </row>
    <row r="13" spans="1:32" x14ac:dyDescent="0.3">
      <c r="A13" t="s">
        <v>9</v>
      </c>
      <c r="B13">
        <v>264</v>
      </c>
      <c r="E13" s="1" t="str">
        <f t="array" aca="1" ref="E13" ca="1">IFERROR(INDEX(base,SMALL(IFERROR(IF(MATCH(IF((ISNUMBER(SEARCH(E$1,base))+ISNUMBER(SEARCH(F$1,base))),base,""),IF((ISNUMBER(SEARCH(E$1,base))+ISNUMBER(SEARCH(F$1,base))),base,0),0)=ROW(base)-1,ROW(base)-1,""),""),ROW(A12))),"")</f>
        <v/>
      </c>
      <c r="G13">
        <f ca="1"/>
        <v>11</v>
      </c>
      <c r="I13">
        <f ca="1"/>
        <v>11</v>
      </c>
      <c r="K13" t="e" cm="1">
        <f t="array" aca="1" ref="K13" ca="1">SMALL(IFERROR(IF(MATCH(IF(ISNUMBER(SEARCH("ITM",base))+ISNUMBER(SEARCH("AU",base)),base,""),IF(ISNUMBER(SEARCH("ITM",base))+ISNUMBER(SEARCH("ITM",base))+ISNUMBER(SEARCH("AU",base)),base,0),0)=ROW(base)-1,ROW(base)-1,""),""),ROW(A11))</f>
        <v>#NUM!</v>
      </c>
      <c r="M13" t="str" cm="1">
        <f t="array" aca="1" ref="M13" ca="1">IFERROR(INDEX(base,SMALL(IFERROR(IF(MATCH(IF(ISNUMBER(SEARCH("ITM",base))+ISNUMBER(SEARCH("AU",base)),base,""),IF(ISNUMBER(SEARCH("ITM",base))+ISNUMBER(SEARCH("ITM",base))+ISNUMBER(SEARCH("AU",base)),base,0),0)=ROW(base)-1,ROW(base)-1,""),""),ROW(A11))),"")</f>
        <v/>
      </c>
      <c r="S13" s="3" t="str" cm="1">
        <f t="array" aca="1" ref="S13" ca="1">IFERROR(INDEX(base,MATCH(SMALL(IFERROR(IF(MATCH(IF(ISNUMBER(SEARCH($E$1,base))+ISNUMBER(SEARCH($F$1,base)),base,""),base,0)=ROW(base)-1,COUNTIF(base,"&lt;"&amp;base)+1,""),""),ROW(A12)),COUNTIF(base,"&lt;"&amp;base)+1,0)),"")</f>
        <v/>
      </c>
      <c r="T13" s="4"/>
      <c r="U13" s="7">
        <f ca="1"/>
        <v>11</v>
      </c>
      <c r="V13" s="4"/>
      <c r="W13" s="7">
        <f ca="1"/>
        <v>3</v>
      </c>
      <c r="X13" s="4"/>
      <c r="Y13" s="7" t="e" cm="1">
        <f t="array" aca="1" ref="Y13" ca="1">SMALL(IFERROR(IF(MATCH(IF(ISNUMBER(SEARCH($E$1,base))+ISNUMBER(SEARCH($F$1,base)),base,""),base,0)=ROW(base)-1,COUNTIF(base,"&lt;"&amp;base)+1,""),""),ROW(A11))</f>
        <v>#NUM!</v>
      </c>
      <c r="AA13" s="7" t="e" cm="1">
        <f t="array" aca="1" ref="AA13" ca="1">MATCH(SMALL(IFERROR(IF(MATCH(IF(ISNUMBER(SEARCH($E$1,base))+ISNUMBER(SEARCH($F$1,base)),base,""),base,0)=ROW(base)-1,COUNTIF(base,"&lt;"&amp;base)+1,""),""),ROW(A11)),COUNTIF(base,"&lt;"&amp;base)+1,0)</f>
        <v>#NUM!</v>
      </c>
      <c r="AC13" s="7" t="str" cm="1">
        <f t="array" aca="1" ref="AC13" ca="1">IFERROR(INDEX(base,MATCH(SMALL(IFERROR(IF(MATCH(IF(ISNUMBER(SEARCH("ITM",base))+ISNUMBER(SEARCH("AU",base)),base,""),base,0)=ROW(base)-1,COUNTIF(base,"&lt;"&amp;base)+1,""),""),ROW(A11)),COUNTIF(base,"&lt;"&amp;base)+1,0)),"")</f>
        <v/>
      </c>
      <c r="AD13" s="4"/>
      <c r="AE13" t="str" cm="1">
        <f t="array" aca="1" ref="AE13" ca="1">IFERROR(INDEX(base,MATCH(IFERROR(SMALL(IFERROR(IF(MATCH(IF(ISNUMBER(SEARCH("ITM",base))+ISNUMBER(SEARCH("AU",base)),base,""),base,0)=ROW(base)-1,COUNTIF(base,"&lt;"&amp;base)+1,""),""),ROW(A12)),""),COUNTIF(base,"&lt;"&amp;base)+1,0)),"")</f>
        <v/>
      </c>
    </row>
    <row r="14" spans="1:32" x14ac:dyDescent="0.3">
      <c r="A14" t="s">
        <v>5</v>
      </c>
      <c r="B14">
        <v>286</v>
      </c>
      <c r="E14" s="1" t="str">
        <f t="array" aca="1" ref="E14" ca="1">IFERROR(INDEX(base,SMALL(IFERROR(IF(MATCH(IF((ISNUMBER(SEARCH(E$1,base))+ISNUMBER(SEARCH(F$1,base))),base,""),IF((ISNUMBER(SEARCH(E$1,base))+ISNUMBER(SEARCH(F$1,base))),base,0),0)=ROW(base)-1,ROW(base)-1,""),""),ROW(A13))),"")</f>
        <v/>
      </c>
      <c r="G14">
        <f ca="1"/>
        <v>11</v>
      </c>
      <c r="I14" t="str">
        <f ca="1"/>
        <v/>
      </c>
      <c r="K14" t="e" cm="1">
        <f t="array" aca="1" ref="K14" ca="1">SMALL(IFERROR(IF(MATCH(IF(ISNUMBER(SEARCH("ITM",base))+ISNUMBER(SEARCH("AU",base)),base,""),IF(ISNUMBER(SEARCH("ITM",base))+ISNUMBER(SEARCH("ITM",base))+ISNUMBER(SEARCH("AU",base)),base,0),0)=ROW(base)-1,ROW(base)-1,""),""),ROW(A12))</f>
        <v>#NUM!</v>
      </c>
      <c r="M14" t="str" cm="1">
        <f t="array" aca="1" ref="M14" ca="1">IFERROR(INDEX(base,SMALL(IFERROR(IF(MATCH(IF(ISNUMBER(SEARCH("ITM",base))+ISNUMBER(SEARCH("AU",base)),base,""),IF(ISNUMBER(SEARCH("ITM",base))+ISNUMBER(SEARCH("ITM",base))+ISNUMBER(SEARCH("AU",base)),base,0),0)=ROW(base)-1,ROW(base)-1,""),""),ROW(A12))),"")</f>
        <v/>
      </c>
      <c r="S14" s="3" t="str" cm="1">
        <f t="array" aca="1" ref="S14" ca="1">IFERROR(INDEX(base,MATCH(SMALL(IFERROR(IF(MATCH(IF(ISNUMBER(SEARCH($E$1,base))+ISNUMBER(SEARCH($F$1,base)),base,""),base,0)=ROW(base)-1,COUNTIF(base,"&lt;"&amp;base)+1,""),""),ROW(A13)),COUNTIF(base,"&lt;"&amp;base)+1,0)),"")</f>
        <v/>
      </c>
      <c r="T14" s="4"/>
      <c r="U14" s="7">
        <f ca="1"/>
        <v>11</v>
      </c>
      <c r="V14" s="4"/>
      <c r="W14" s="7" t="str">
        <f ca="1"/>
        <v/>
      </c>
      <c r="X14" s="4"/>
      <c r="Y14" s="7" t="e" cm="1">
        <f t="array" aca="1" ref="Y14" ca="1">SMALL(IFERROR(IF(MATCH(IF(ISNUMBER(SEARCH($E$1,base))+ISNUMBER(SEARCH($F$1,base)),base,""),base,0)=ROW(base)-1,COUNTIF(base,"&lt;"&amp;base)+1,""),""),ROW(A12))</f>
        <v>#NUM!</v>
      </c>
      <c r="AA14" s="7" t="e" cm="1">
        <f t="array" aca="1" ref="AA14" ca="1">MATCH(SMALL(IFERROR(IF(MATCH(IF(ISNUMBER(SEARCH($E$1,base))+ISNUMBER(SEARCH($F$1,base)),base,""),base,0)=ROW(base)-1,COUNTIF(base,"&lt;"&amp;base)+1,""),""),ROW(A12)),COUNTIF(base,"&lt;"&amp;base)+1,0)</f>
        <v>#NUM!</v>
      </c>
      <c r="AC14" s="7" t="str" cm="1">
        <f t="array" aca="1" ref="AC14" ca="1">IFERROR(INDEX(base,MATCH(SMALL(IFERROR(IF(MATCH(IF(ISNUMBER(SEARCH("ITM",base))+ISNUMBER(SEARCH("AU",base)),base,""),base,0)=ROW(base)-1,COUNTIF(base,"&lt;"&amp;base)+1,""),""),ROW(A12)),COUNTIF(base,"&lt;"&amp;base)+1,0)),"")</f>
        <v/>
      </c>
      <c r="AD14" s="4"/>
      <c r="AE14" t="str" cm="1">
        <f t="array" aca="1" ref="AE14" ca="1">IFERROR(INDEX(base,MATCH(IFERROR(SMALL(IFERROR(IF(MATCH(IF(ISNUMBER(SEARCH("ITM",base))+ISNUMBER(SEARCH("AU",base)),base,""),base,0)=ROW(base)-1,COUNTIF(base,"&lt;"&amp;base)+1,""),""),ROW(A13)),""),COUNTIF(base,"&lt;"&amp;base)+1,0)),"")</f>
        <v/>
      </c>
    </row>
    <row r="15" spans="1:32" x14ac:dyDescent="0.3">
      <c r="A15" t="s">
        <v>5</v>
      </c>
      <c r="B15">
        <v>308</v>
      </c>
      <c r="E15" s="1" t="str">
        <f t="array" aca="1" ref="E15" ca="1">IFERROR(INDEX(base,SMALL(IFERROR(IF(MATCH(IF((ISNUMBER(SEARCH(E$1,base))+ISNUMBER(SEARCH(F$1,base))),base,""),IF((ISNUMBER(SEARCH(E$1,base))+ISNUMBER(SEARCH(F$1,base))),base,0),0)=ROW(base)-1,ROW(base)-1,""),""),ROW(A14))),"")</f>
        <v/>
      </c>
      <c r="G15">
        <f ca="1"/>
        <v>6</v>
      </c>
      <c r="I15" t="str">
        <f ca="1"/>
        <v/>
      </c>
      <c r="K15" t="e" cm="1">
        <f t="array" aca="1" ref="K15" ca="1">SMALL(IFERROR(IF(MATCH(IF(ISNUMBER(SEARCH("ITM",base))+ISNUMBER(SEARCH("AU",base)),base,""),IF(ISNUMBER(SEARCH("ITM",base))+ISNUMBER(SEARCH("ITM",base))+ISNUMBER(SEARCH("AU",base)),base,0),0)=ROW(base)-1,ROW(base)-1,""),""),ROW(A13))</f>
        <v>#NUM!</v>
      </c>
      <c r="M15" t="str" cm="1">
        <f t="array" aca="1" ref="M15" ca="1">IFERROR(INDEX(base,SMALL(IFERROR(IF(MATCH(IF(ISNUMBER(SEARCH("ITM",base))+ISNUMBER(SEARCH("AU",base)),base,""),IF(ISNUMBER(SEARCH("ITM",base))+ISNUMBER(SEARCH("ITM",base))+ISNUMBER(SEARCH("AU",base)),base,0),0)=ROW(base)-1,ROW(base)-1,""),""),ROW(A13))),"")</f>
        <v/>
      </c>
      <c r="S15" s="3" t="str" cm="1">
        <f t="array" aca="1" ref="S15" ca="1">IFERROR(INDEX(base,MATCH(SMALL(IFERROR(IF(MATCH(IF(ISNUMBER(SEARCH($E$1,base))+ISNUMBER(SEARCH($F$1,base)),base,""),base,0)=ROW(base)-1,COUNTIF(base,"&lt;"&amp;base)+1,""),""),ROW(A14)),COUNTIF(base,"&lt;"&amp;base)+1,0)),"")</f>
        <v/>
      </c>
      <c r="T15" s="4"/>
      <c r="U15" s="7">
        <f ca="1"/>
        <v>6</v>
      </c>
      <c r="V15" s="4"/>
      <c r="W15" s="7" t="str">
        <f ca="1"/>
        <v/>
      </c>
      <c r="X15" s="4"/>
      <c r="Y15" s="7" t="e" cm="1">
        <f t="array" aca="1" ref="Y15" ca="1">SMALL(IFERROR(IF(MATCH(IF(ISNUMBER(SEARCH($E$1,base))+ISNUMBER(SEARCH($F$1,base)),base,""),base,0)=ROW(base)-1,COUNTIF(base,"&lt;"&amp;base)+1,""),""),ROW(A13))</f>
        <v>#NUM!</v>
      </c>
      <c r="AA15" s="7" t="e" cm="1">
        <f t="array" aca="1" ref="AA15" ca="1">MATCH(SMALL(IFERROR(IF(MATCH(IF(ISNUMBER(SEARCH($E$1,base))+ISNUMBER(SEARCH($F$1,base)),base,""),base,0)=ROW(base)-1,COUNTIF(base,"&lt;"&amp;base)+1,""),""),ROW(A13)),COUNTIF(base,"&lt;"&amp;base)+1,0)</f>
        <v>#NUM!</v>
      </c>
      <c r="AC15" s="7" t="str" cm="1">
        <f t="array" aca="1" ref="AC15" ca="1">IFERROR(INDEX(base,MATCH(SMALL(IFERROR(IF(MATCH(IF(ISNUMBER(SEARCH("ITM",base))+ISNUMBER(SEARCH("AU",base)),base,""),base,0)=ROW(base)-1,COUNTIF(base,"&lt;"&amp;base)+1,""),""),ROW(A13)),COUNTIF(base,"&lt;"&amp;base)+1,0)),"")</f>
        <v/>
      </c>
      <c r="AD15" s="4"/>
      <c r="AE15" t="s">
        <v>14</v>
      </c>
      <c r="AF15">
        <f>INDEX($A$7:$B$18,MATCH($AE$15,$A$7:$A$18,0),2)</f>
        <v>374</v>
      </c>
    </row>
    <row r="16" spans="1:32" x14ac:dyDescent="0.3">
      <c r="A16" t="s">
        <v>11</v>
      </c>
      <c r="B16">
        <v>330</v>
      </c>
      <c r="E16" s="1" t="str">
        <f t="array" aca="1" ref="E16" ca="1">IFERROR(INDEX(base,SMALL(IFERROR(IF(MATCH(IF((ISNUMBER(SEARCH(E$1,base))+ISNUMBER(SEARCH(F$1,base))),base,""),IF((ISNUMBER(SEARCH(E$1,base))+ISNUMBER(SEARCH(F$1,base))),base,0),0)=ROW(base)-1,ROW(base)-1,""),""),ROW(A15))),"")</f>
        <v/>
      </c>
      <c r="G16">
        <f ca="1"/>
        <v>6</v>
      </c>
      <c r="I16" t="str">
        <f ca="1"/>
        <v/>
      </c>
      <c r="K16" t="e" cm="1">
        <f t="array" aca="1" ref="K16" ca="1">SMALL(IFERROR(IF(MATCH(IF(ISNUMBER(SEARCH("ITM",base))+ISNUMBER(SEARCH("AU",base)),base,""),IF(ISNUMBER(SEARCH("ITM",base))+ISNUMBER(SEARCH("ITM",base))+ISNUMBER(SEARCH("AU",base)),base,0),0)=ROW(base)-1,ROW(base)-1,""),""),ROW(A14))</f>
        <v>#NUM!</v>
      </c>
      <c r="M16" t="str" cm="1">
        <f t="array" aca="1" ref="M16" ca="1">IFERROR(INDEX(base,SMALL(IFERROR(IF(MATCH(IF(ISNUMBER(SEARCH("ITM",base))+ISNUMBER(SEARCH("AU",base)),base,""),IF(ISNUMBER(SEARCH("ITM",base))+ISNUMBER(SEARCH("ITM",base))+ISNUMBER(SEARCH("AU",base)),base,0),0)=ROW(base)-1,ROW(base)-1,""),""),ROW(A14))),"")</f>
        <v/>
      </c>
      <c r="S16" s="3" t="str" cm="1">
        <f t="array" aca="1" ref="S16" ca="1">IFERROR(INDEX(base,MATCH(SMALL(IFERROR(IF(MATCH(IF(ISNUMBER(SEARCH($E$1,base))+ISNUMBER(SEARCH($F$1,base)),base,""),base,0)=ROW(base)-1,COUNTIF(base,"&lt;"&amp;base)+1,""),""),ROW(A15)),COUNTIF(base,"&lt;"&amp;base)+1,0)),"")</f>
        <v/>
      </c>
      <c r="T16" s="4"/>
      <c r="U16" s="7">
        <f ca="1"/>
        <v>6</v>
      </c>
      <c r="V16" s="4"/>
      <c r="W16" s="7" t="str">
        <f ca="1"/>
        <v/>
      </c>
      <c r="X16" s="4"/>
      <c r="Y16" s="7" t="e" cm="1">
        <f t="array" aca="1" ref="Y16" ca="1">SMALL(IFERROR(IF(MATCH(IF(ISNUMBER(SEARCH($E$1,base))+ISNUMBER(SEARCH($F$1,base)),base,""),base,0)=ROW(base)-1,COUNTIF(base,"&lt;"&amp;base)+1,""),""),ROW(A14))</f>
        <v>#NUM!</v>
      </c>
      <c r="AA16" s="7" t="e" cm="1">
        <f t="array" aca="1" ref="AA16" ca="1">MATCH(SMALL(IFERROR(IF(MATCH(IF(ISNUMBER(SEARCH($E$1,base))+ISNUMBER(SEARCH($F$1,base)),base,""),base,0)=ROW(base)-1,COUNTIF(base,"&lt;"&amp;base)+1,""),""),ROW(A14)),COUNTIF(base,"&lt;"&amp;base)+1,0)</f>
        <v>#NUM!</v>
      </c>
      <c r="AC16" s="7" t="str" cm="1">
        <f t="array" aca="1" ref="AC16" ca="1">IFERROR(INDEX(base,MATCH(SMALL(IFERROR(IF(MATCH(IF(ISNUMBER(SEARCH("ITM",base))+ISNUMBER(SEARCH("AU",base)),base,""),base,0)=ROW(base)-1,COUNTIF(base,"&lt;"&amp;base)+1,""),""),ROW(A14)),COUNTIF(base,"&lt;"&amp;base)+1,0)),"")</f>
        <v/>
      </c>
      <c r="AD16" s="4"/>
      <c r="AE16" t="str" cm="1">
        <f t="array" aca="1" ref="AE16" ca="1">IFERROR(INDEX(base,MATCH(IFERROR(SMALL(IFERROR(IF(MATCH(IF(ISNUMBER(SEARCH("ITM",base))+ISNUMBER(SEARCH("AU",base)),base,""),base,0)=ROW(base)-1,COUNTIF(base,"&lt;"&amp;base)+1,""),""),ROW(A15)),""),COUNTIF(base,"&lt;"&amp;base)+1,0)),"")</f>
        <v/>
      </c>
    </row>
    <row r="17" spans="1:33" x14ac:dyDescent="0.3">
      <c r="A17" t="s">
        <v>0</v>
      </c>
      <c r="B17">
        <v>352</v>
      </c>
      <c r="E17" s="1" t="str">
        <f t="array" aca="1" ref="E17" ca="1">IFERROR(INDEX(base,SMALL(IFERROR(IF(MATCH(IF((ISNUMBER(SEARCH(E$1,base))+ISNUMBER(SEARCH(F$1,base))),base,""),IF((ISNUMBER(SEARCH(E$1,base))+ISNUMBER(SEARCH(F$1,base))),base,0),0)=ROW(base)-1,ROW(base)-1,""),""),ROW(A16))),"")</f>
        <v/>
      </c>
      <c r="G17">
        <f ca="1"/>
        <v>15</v>
      </c>
      <c r="I17">
        <f ca="1"/>
        <v>15</v>
      </c>
      <c r="K17" t="e" cm="1">
        <f t="array" aca="1" ref="K17" ca="1">SMALL(IFERROR(IF(MATCH(IF(ISNUMBER(SEARCH("ITM",base))+ISNUMBER(SEARCH("AU",base)),base,""),IF(ISNUMBER(SEARCH("ITM",base))+ISNUMBER(SEARCH("ITM",base))+ISNUMBER(SEARCH("AU",base)),base,0),0)=ROW(base)-1,ROW(base)-1,""),""),ROW(A15))</f>
        <v>#NUM!</v>
      </c>
      <c r="M17" t="str" cm="1">
        <f t="array" aca="1" ref="M17" ca="1">IFERROR(INDEX(base,SMALL(IFERROR(IF(MATCH(IF(ISNUMBER(SEARCH("ITM",base))+ISNUMBER(SEARCH("AU",base)),base,""),IF(ISNUMBER(SEARCH("ITM",base))+ISNUMBER(SEARCH("ITM",base))+ISNUMBER(SEARCH("AU",base)),base,0),0)=ROW(base)-1,ROW(base)-1,""),""),ROW(A15))),"")</f>
        <v/>
      </c>
      <c r="S17" s="3" t="str" cm="1">
        <f t="array" aca="1" ref="S17" ca="1">IFERROR(INDEX(base,MATCH(SMALL(IFERROR(IF(MATCH(IF(ISNUMBER(SEARCH($E$1,base))+ISNUMBER(SEARCH($F$1,base)),base,""),base,0)=ROW(base)-1,COUNTIF(base,"&lt;"&amp;base)+1,""),""),ROW(A16)),COUNTIF(base,"&lt;"&amp;base)+1,0)),"")</f>
        <v/>
      </c>
      <c r="T17" s="4"/>
      <c r="U17" s="7">
        <f ca="1"/>
        <v>15</v>
      </c>
      <c r="V17" s="4"/>
      <c r="W17" s="7">
        <f ca="1"/>
        <v>6</v>
      </c>
      <c r="X17" s="4"/>
      <c r="Y17" s="7" t="e" cm="1">
        <f t="array" aca="1" ref="Y17" ca="1">SMALL(IFERROR(IF(MATCH(IF(ISNUMBER(SEARCH($E$1,base))+ISNUMBER(SEARCH($F$1,base)),base,""),base,0)=ROW(base)-1,COUNTIF(base,"&lt;"&amp;base)+1,""),""),ROW(A15))</f>
        <v>#NUM!</v>
      </c>
      <c r="AA17" s="7" t="e" cm="1">
        <f t="array" aca="1" ref="AA17" ca="1">MATCH(SMALL(IFERROR(IF(MATCH(IF(ISNUMBER(SEARCH($E$1,base))+ISNUMBER(SEARCH($F$1,base)),base,""),base,0)=ROW(base)-1,COUNTIF(base,"&lt;"&amp;base)+1,""),""),ROW(A15)),COUNTIF(base,"&lt;"&amp;base)+1,0)</f>
        <v>#NUM!</v>
      </c>
      <c r="AC17" s="7" t="str" cm="1">
        <f t="array" aca="1" ref="AC17" ca="1">IFERROR(INDEX(base,MATCH(SMALL(IFERROR(IF(MATCH(IF(ISNUMBER(SEARCH("ITM",base))+ISNUMBER(SEARCH("AU",base)),base,""),base,0)=ROW(base)-1,COUNTIF(base,"&lt;"&amp;base)+1,""),""),ROW(A15)),COUNTIF(base,"&lt;"&amp;base)+1,0)),"")</f>
        <v/>
      </c>
      <c r="AD17" s="4"/>
      <c r="AE17" t="str" cm="1">
        <f t="array" aca="1" ref="AE17" ca="1">IFERROR(INDEX(base,MATCH(IFERROR(SMALL(IFERROR(IF(MATCH(IF(ISNUMBER(SEARCH("ITM",base))+ISNUMBER(SEARCH("AU",base)),base,""),base,0)=ROW(base)-1,COUNTIF(base,"&lt;"&amp;base)+1,""),""),ROW(A16)),""),COUNTIF(base,"&lt;"&amp;base)+1,0)),"")</f>
        <v/>
      </c>
    </row>
    <row r="18" spans="1:33" x14ac:dyDescent="0.3">
      <c r="A18" t="s">
        <v>14</v>
      </c>
      <c r="B18">
        <v>374</v>
      </c>
      <c r="E18" s="1" t="str">
        <f t="array" aca="1" ref="E18" ca="1">IFERROR(INDEX(base,SMALL(IFERROR(IF(MATCH(IF((ISNUMBER(SEARCH(E$1,base))+ISNUMBER(SEARCH(F$1,base))),base,""),IF((ISNUMBER(SEARCH(E$1,base))+ISNUMBER(SEARCH(F$1,base))),base,0),0)=ROW(base)-1,ROW(base)-1,""),""),ROW(A17))),"")</f>
        <v/>
      </c>
      <c r="G18">
        <f ca="1"/>
        <v>1</v>
      </c>
      <c r="I18" t="str">
        <f ca="1"/>
        <v/>
      </c>
      <c r="K18" t="e" cm="1">
        <f t="array" aca="1" ref="K18" ca="1">SMALL(IFERROR(IF(MATCH(IF(ISNUMBER(SEARCH("ITM",base))+ISNUMBER(SEARCH("AU",base)),base,""),IF(ISNUMBER(SEARCH("ITM",base))+ISNUMBER(SEARCH("ITM",base))+ISNUMBER(SEARCH("AU",base)),base,0),0)=ROW(base)-1,ROW(base)-1,""),""),ROW(A16))</f>
        <v>#NUM!</v>
      </c>
      <c r="M18" t="str" cm="1">
        <f t="array" aca="1" ref="M18" ca="1">IFERROR(INDEX(base,SMALL(IFERROR(IF(MATCH(IF(ISNUMBER(SEARCH("ITM",base))+ISNUMBER(SEARCH("AU",base)),base,""),IF(ISNUMBER(SEARCH("ITM",base))+ISNUMBER(SEARCH("ITM",base))+ISNUMBER(SEARCH("AU",base)),base,0),0)=ROW(base)-1,ROW(base)-1,""),""),ROW(A16))),"")</f>
        <v/>
      </c>
      <c r="S18" s="3" t="str" cm="1">
        <f t="array" aca="1" ref="S18" ca="1">IFERROR(INDEX(base,MATCH(SMALL(IFERROR(IF(MATCH(IF(ISNUMBER(SEARCH($E$1,base))+ISNUMBER(SEARCH($F$1,base)),base,""),base,0)=ROW(base)-1,COUNTIF(base,"&lt;"&amp;base)+1,""),""),ROW(A17)),COUNTIF(base,"&lt;"&amp;base)+1,0)),"")</f>
        <v/>
      </c>
      <c r="T18" s="4"/>
      <c r="U18" s="7">
        <f ca="1"/>
        <v>1</v>
      </c>
      <c r="V18" s="4"/>
      <c r="W18" s="7" t="str">
        <f ca="1"/>
        <v/>
      </c>
      <c r="X18" s="4"/>
      <c r="Y18" s="7" t="e" cm="1">
        <f t="array" aca="1" ref="Y18" ca="1">SMALL(IFERROR(IF(MATCH(IF(ISNUMBER(SEARCH($E$1,base))+ISNUMBER(SEARCH($F$1,base)),base,""),base,0)=ROW(base)-1,COUNTIF(base,"&lt;"&amp;base)+1,""),""),ROW(A16))</f>
        <v>#NUM!</v>
      </c>
      <c r="AA18" s="7" t="e" cm="1">
        <f t="array" aca="1" ref="AA18" ca="1">MATCH(SMALL(IFERROR(IF(MATCH(IF(ISNUMBER(SEARCH($E$1,base))+ISNUMBER(SEARCH($F$1,base)),base,""),base,0)=ROW(base)-1,COUNTIF(base,"&lt;"&amp;base)+1,""),""),ROW(A16)),COUNTIF(base,"&lt;"&amp;base)+1,0)</f>
        <v>#NUM!</v>
      </c>
      <c r="AC18" s="7" t="str" cm="1">
        <f t="array" aca="1" ref="AC18" ca="1">IFERROR(INDEX(base,MATCH(SMALL(IFERROR(IF(MATCH(IF(ISNUMBER(SEARCH("ITM",base))+ISNUMBER(SEARCH("AU",base)),base,""),base,0)=ROW(base)-1,COUNTIF(base,"&lt;"&amp;base)+1,""),""),ROW(A16)),COUNTIF(base,"&lt;"&amp;base)+1,0)),"")</f>
        <v/>
      </c>
      <c r="AD18" s="4"/>
      <c r="AE18" t="str" cm="1">
        <f t="array" aca="1" ref="AE18" ca="1">IFERROR(INDEX(base,MATCH(IFERROR(SMALL(IFERROR(IF(MATCH(IF(ISNUMBER(SEARCH("ITM",base))+ISNUMBER(SEARCH("AU",base)),base,""),base,0)=ROW(base)-1,COUNTIF(base,"&lt;"&amp;base)+1,""),""),ROW(A17)),""),COUNTIF(base,"&lt;"&amp;base)+1,0)),"")</f>
        <v/>
      </c>
    </row>
    <row r="19" spans="1:33" x14ac:dyDescent="0.3">
      <c r="E19" s="1" t="str">
        <f t="array" aca="1" ref="E19" ca="1">IFERROR(INDEX(base,SMALL(IFERROR(IF(MATCH(IF((ISNUMBER(SEARCH(E$1,base))+ISNUMBER(SEARCH(F$1,base))),base,""),IF((ISNUMBER(SEARCH(E$1,base))+ISNUMBER(SEARCH(F$1,base))),base,0),0)=ROW(base)-1,ROW(base)-1,""),""),ROW(A18))),"")</f>
        <v/>
      </c>
      <c r="G19">
        <f ca="1"/>
        <v>17</v>
      </c>
      <c r="I19">
        <f ca="1"/>
        <v>17</v>
      </c>
      <c r="K19" t="e" cm="1">
        <f t="array" aca="1" ref="K19" ca="1">SMALL(IFERROR(IF(MATCH(IF(ISNUMBER(SEARCH("ITM",base))+ISNUMBER(SEARCH("AU",base)),base,""),IF(ISNUMBER(SEARCH("ITM",base))+ISNUMBER(SEARCH("ITM",base))+ISNUMBER(SEARCH("AU",base)),base,0),0)=ROW(base)-1,ROW(base)-1,""),""),ROW(A17))</f>
        <v>#NUM!</v>
      </c>
      <c r="M19" t="str" cm="1">
        <f t="array" aca="1" ref="M19" ca="1">IFERROR(INDEX(base,SMALL(IFERROR(IF(MATCH(IF(ISNUMBER(SEARCH("ITM",base))+ISNUMBER(SEARCH("AU",base)),base,""),IF(ISNUMBER(SEARCH("ITM",base))+ISNUMBER(SEARCH("ITM",base))+ISNUMBER(SEARCH("AU",base)),base,0),0)=ROW(base)-1,ROW(base)-1,""),""),ROW(A17))),"")</f>
        <v/>
      </c>
      <c r="S19" s="3" t="str" cm="1">
        <f t="array" aca="1" ref="S19" ca="1">IFERROR(INDEX(base,MATCH(SMALL(IFERROR(IF(MATCH(IF(ISNUMBER(SEARCH($E$1,base))+ISNUMBER(SEARCH($F$1,base)),base,""),base,0)=ROW(base)-1,COUNTIF(base,"&lt;"&amp;base)+1,""),""),ROW(A18)),COUNTIF(base,"&lt;"&amp;base)+1,0)),"")</f>
        <v/>
      </c>
      <c r="T19" s="4"/>
      <c r="U19" s="7">
        <f ca="1"/>
        <v>17</v>
      </c>
      <c r="V19" s="4"/>
      <c r="W19" s="7">
        <f ca="1"/>
        <v>14</v>
      </c>
      <c r="X19" s="4"/>
      <c r="Y19" s="7" t="e" cm="1">
        <f t="array" aca="1" ref="Y19" ca="1">SMALL(IFERROR(IF(MATCH(IF(ISNUMBER(SEARCH($E$1,base))+ISNUMBER(SEARCH($F$1,base)),base,""),base,0)=ROW(base)-1,COUNTIF(base,"&lt;"&amp;base)+1,""),""),ROW(A17))</f>
        <v>#NUM!</v>
      </c>
      <c r="AA19" s="7" t="e" cm="1">
        <f t="array" aca="1" ref="AA19" ca="1">MATCH(SMALL(IFERROR(IF(MATCH(IF(ISNUMBER(SEARCH($E$1,base))+ISNUMBER(SEARCH($F$1,base)),base,""),base,0)=ROW(base)-1,COUNTIF(base,"&lt;"&amp;base)+1,""),""),ROW(A17)),COUNTIF(base,"&lt;"&amp;base)+1,0)</f>
        <v>#NUM!</v>
      </c>
      <c r="AC19" s="7" t="str" cm="1">
        <f t="array" aca="1" ref="AC19" ca="1">IFERROR(INDEX(base,MATCH(SMALL(IFERROR(IF(MATCH(IF(ISNUMBER(SEARCH("ITM",base))+ISNUMBER(SEARCH("AU",base)),base,""),base,0)=ROW(base)-1,COUNTIF(base,"&lt;"&amp;base)+1,""),""),ROW(A17)),COUNTIF(base,"&lt;"&amp;base)+1,0)),"")</f>
        <v/>
      </c>
      <c r="AD19" s="4"/>
      <c r="AE19" t="str" cm="1">
        <f t="array" aca="1" ref="AE19" ca="1">IFERROR(INDEX(base,MATCH(IFERROR(SMALL(IFERROR(IF(MATCH(IF(ISNUMBER(SEARCH("ITM",base))+ISNUMBER(SEARCH("AU",base)),base,""),base,0)=ROW(base)-1,COUNTIF(base,"&lt;"&amp;base)+1,""),""),ROW(A18)),""),COUNTIF(base,"&lt;"&amp;base)+1,0)),"")</f>
        <v/>
      </c>
    </row>
    <row r="20" spans="1:33" x14ac:dyDescent="0.3">
      <c r="E20" s="1" t="str">
        <f t="array" aca="1" ref="E20" ca="1">IFERROR(INDEX(base,SMALL(IFERROR(IF(MATCH(IF((ISNUMBER(SEARCH(E$1,base))+ISNUMBER(SEARCH(F$1,base))),base,""),IF((ISNUMBER(SEARCH(E$1,base))+ISNUMBER(SEARCH(F$1,base))),base,0),0)=ROW(base)-1,ROW(base)-1,""),""),ROW(A19))),"")</f>
        <v/>
      </c>
      <c r="S20" s="3" t="str" cm="1">
        <f t="array" aca="1" ref="S20" ca="1">IFERROR(INDEX(base,MATCH(SMALL(IFERROR(IF(MATCH(IF(ISNUMBER(SEARCH($E$1,base))+ISNUMBER(SEARCH($F$1,base)),base,""),base,0)=ROW(base)-1,COUNTIF(base,"&lt;"&amp;base)+1,""),""),ROW(A19)),COUNTIF(base,"&lt;"&amp;base)+1,0)),"")</f>
        <v/>
      </c>
      <c r="T20" s="4"/>
      <c r="U20" s="4"/>
      <c r="V20" s="4"/>
      <c r="W20" s="4"/>
      <c r="X20" s="4"/>
      <c r="AC20" s="4"/>
      <c r="AD20" s="4"/>
      <c r="AE20" s="4"/>
    </row>
    <row r="21" spans="1:33" x14ac:dyDescent="0.3">
      <c r="E21" s="1" t="str">
        <f t="array" aca="1" ref="E21" ca="1">IFERROR(INDEX(base,SMALL(IFERROR(IF(MATCH(IF((ISNUMBER(SEARCH(E$1,base))+ISNUMBER(SEARCH(F$1,base))),base,""),IF((ISNUMBER(SEARCH(E$1,base))+ISNUMBER(SEARCH(F$1,base))),base,0),0)=ROW(base)-1,ROW(base)-1,""),""),ROW(A20))),"")</f>
        <v/>
      </c>
      <c r="S21" s="3" t="str" cm="1">
        <f t="array" aca="1" ref="S21" ca="1">IFERROR(INDEX(base,MATCH(SMALL(IFERROR(IF(MATCH(IF(ISNUMBER(SEARCH($E$1,base))+ISNUMBER(SEARCH($F$1,base)),base,""),base,0)=ROW(base)-1,COUNTIF(base,"&lt;"&amp;base)+1,""),""),ROW(A20)),COUNTIF(base,"&lt;"&amp;base)+1,0)),"")</f>
        <v/>
      </c>
      <c r="T21" s="4"/>
      <c r="U21" s="4"/>
      <c r="V21" s="4"/>
      <c r="W21" s="4"/>
      <c r="X21" s="4"/>
      <c r="AC21" s="4"/>
      <c r="AD21" s="4"/>
      <c r="AE21" s="4" t="str" cm="1">
        <f t="array" aca="1" ref="AE21:AE30" ca="1">OFFSET($AE$2,,,COUNTIF($AE$2:$AE$19,"&gt;&lt;"))</f>
        <v>AUCHAN 1</v>
      </c>
      <c r="AG21">
        <f>COUNTIF(ZOb,"&gt;&lt;")</f>
        <v>6</v>
      </c>
    </row>
    <row r="22" spans="1:33" x14ac:dyDescent="0.3">
      <c r="E22" s="1" t="str">
        <f t="array" aca="1" ref="E22" ca="1">IFERROR(INDEX(base,SMALL(IFERROR(IF(MATCH(IF((ISNUMBER(SEARCH(E$1,base))+ISNUMBER(SEARCH(F$1,base))),base,""),IF((ISNUMBER(SEARCH(E$1,base))+ISNUMBER(SEARCH(F$1,base))),base,0),0)=ROW(base)-1,ROW(base)-1,""),""),ROW(A21))),"")</f>
        <v/>
      </c>
      <c r="S22" s="3" t="str" cm="1">
        <f t="array" aca="1" ref="S22" ca="1">IFERROR(INDEX(base,MATCH(SMALL(IFERROR(IF(MATCH(IF(ISNUMBER(SEARCH($E$1,base))+ISNUMBER(SEARCH($F$1,base)),base,""),base,0)=ROW(base)-1,COUNTIF(base,"&lt;"&amp;base)+1,""),""),ROW(A21)),COUNTIF(base,"&lt;"&amp;base)+1,0)),"")</f>
        <v/>
      </c>
      <c r="T22" s="4"/>
      <c r="U22" s="4"/>
      <c r="V22" s="4"/>
      <c r="W22" s="4"/>
      <c r="X22" s="4"/>
      <c r="AC22" s="4"/>
      <c r="AD22" s="4"/>
      <c r="AE22" s="4" t="str">
        <f ca="1"/>
        <v>AUCHAN 10</v>
      </c>
    </row>
    <row r="23" spans="1:33" x14ac:dyDescent="0.3">
      <c r="E23" s="1" t="str">
        <f t="array" aca="1" ref="E23" ca="1">IFERROR(INDEX(base,SMALL(IFERROR(IF(MATCH(IF((ISNUMBER(SEARCH(E$1,base))+ISNUMBER(SEARCH(F$1,base))),base,""),IF((ISNUMBER(SEARCH(E$1,base))+ISNUMBER(SEARCH(F$1,base))),base,0),0)=ROW(base)-1,ROW(base)-1,""),""),ROW(A22))),"")</f>
        <v/>
      </c>
      <c r="S23" s="3" t="str" cm="1">
        <f t="array" aca="1" ref="S23" ca="1">IFERROR(INDEX(base,MATCH(SMALL(IFERROR(IF(MATCH(IF(ISNUMBER(SEARCH($E$1,base))+ISNUMBER(SEARCH($F$1,base)),base,""),base,0)=ROW(base)-1,COUNTIF(base,"&lt;"&amp;base)+1,""),""),ROW(A22)),COUNTIF(base,"&lt;"&amp;base)+1,0)),"")</f>
        <v/>
      </c>
      <c r="T23" s="4"/>
      <c r="U23" s="4"/>
      <c r="V23" s="4"/>
      <c r="W23" s="4"/>
      <c r="X23" s="4"/>
      <c r="AC23" s="4"/>
      <c r="AD23" s="4"/>
      <c r="AE23" s="4" t="str">
        <f ca="1"/>
        <v>AUCHAN 11</v>
      </c>
    </row>
    <row r="24" spans="1:33" x14ac:dyDescent="0.3">
      <c r="E24" s="1" t="str">
        <f t="array" aca="1" ref="E24" ca="1">IFERROR(INDEX(base,SMALL(IFERROR(IF(MATCH(IF((ISNUMBER(SEARCH(E$1,base))+ISNUMBER(SEARCH(F$1,base))),base,""),IF((ISNUMBER(SEARCH(E$1,base))+ISNUMBER(SEARCH(F$1,base))),base,0),0)=ROW(base)-1,ROW(base)-1,""),""),ROW(A23))),"")</f>
        <v/>
      </c>
      <c r="S24" s="3" t="str" cm="1">
        <f t="array" aca="1" ref="S24" ca="1">IFERROR(INDEX(base,MATCH(SMALL(IFERROR(IF(MATCH(IF(ISNUMBER(SEARCH($E$1,base))+ISNUMBER(SEARCH($F$1,base)),base,""),base,0)=ROW(base)-1,COUNTIF(base,"&lt;"&amp;base)+1,""),""),ROW(A23)),COUNTIF(base,"&lt;"&amp;base)+1,0)),"")</f>
        <v/>
      </c>
      <c r="T24" s="4"/>
      <c r="U24" s="4"/>
      <c r="V24" s="4"/>
      <c r="W24" s="4"/>
      <c r="X24" s="4"/>
      <c r="Y24" s="4"/>
      <c r="Z24" s="4"/>
      <c r="AA24" s="4"/>
      <c r="AE24" t="str">
        <f ca="1"/>
        <v>AUCHAN 2</v>
      </c>
    </row>
    <row r="25" spans="1:33" x14ac:dyDescent="0.3">
      <c r="E25" s="1" t="str">
        <f t="array" aca="1" ref="E25" ca="1">IFERROR(INDEX(base,SMALL(IFERROR(IF(MATCH(IF((ISNUMBER(SEARCH(E$1,base))+ISNUMBER(SEARCH(F$1,base))),base,""),IF((ISNUMBER(SEARCH(E$1,base))+ISNUMBER(SEARCH(F$1,base))),base,0),0)=ROW(base)-1,ROW(base)-1,""),""),ROW(A24))),"")</f>
        <v/>
      </c>
      <c r="S25" s="3"/>
      <c r="T25" s="4"/>
      <c r="U25" s="4"/>
      <c r="V25" s="4"/>
      <c r="W25" s="4"/>
      <c r="X25" s="4"/>
      <c r="Y25" s="4"/>
      <c r="Z25" s="4"/>
      <c r="AA25" s="4"/>
      <c r="AE25" t="str">
        <f ca="1"/>
        <v>ITM 22</v>
      </c>
    </row>
    <row r="26" spans="1:33" x14ac:dyDescent="0.3">
      <c r="E26" s="1" t="str">
        <f t="array" aca="1" ref="E26" ca="1">IFERROR(INDEX(base,SMALL(IFERROR(IF(MATCH(IF((ISNUMBER(SEARCH(E$1,base))+ISNUMBER(SEARCH(F$1,base))),base,""),IF((ISNUMBER(SEARCH(E$1,base))+ISNUMBER(SEARCH(F$1,base))),base,0),0)=ROW(base)-1,ROW(base)-1,""),""),ROW(A25))),"")</f>
        <v/>
      </c>
      <c r="S26" s="3"/>
      <c r="T26" s="4"/>
      <c r="U26" s="4"/>
      <c r="V26" s="4"/>
      <c r="W26" s="4"/>
      <c r="X26" s="4"/>
      <c r="Y26" s="4"/>
      <c r="Z26" s="4" t="s">
        <v>24</v>
      </c>
      <c r="AA26" s="4" cm="1">
        <f t="array" ref="AA26:AA31">MATCH(IF(ISNUMBER(SEARCH("Nom",ZOb))+ISNUMBER(SEARCH("gn",ZOb)),ZOb,""),IF(ISNUMBER(SEARCH("Nom",ZOb))+ISNUMBER(SEARCH("gn",ZOb)),ZOb,""),0)</f>
        <v>1</v>
      </c>
      <c r="AE26" t="str">
        <f ca="1"/>
        <v>ITM 4</v>
      </c>
    </row>
    <row r="27" spans="1:33" x14ac:dyDescent="0.3">
      <c r="Z27" s="5" t="s">
        <v>24</v>
      </c>
      <c r="AA27" s="5">
        <v>1</v>
      </c>
      <c r="AE27" t="str">
        <f ca="1"/>
        <v>ITM A</v>
      </c>
    </row>
    <row r="28" spans="1:33" x14ac:dyDescent="0.3">
      <c r="Z28" s="5" t="s">
        <v>25</v>
      </c>
      <c r="AA28" s="5">
        <v>3</v>
      </c>
      <c r="AE28" t="str">
        <f ca="1"/>
        <v>ITM B</v>
      </c>
    </row>
    <row r="29" spans="1:33" x14ac:dyDescent="0.3">
      <c r="Z29" s="5" t="s">
        <v>26</v>
      </c>
      <c r="AA29" s="5">
        <v>4</v>
      </c>
      <c r="AE29" t="str">
        <f ca="1"/>
        <v>ITM D</v>
      </c>
    </row>
    <row r="30" spans="1:33" x14ac:dyDescent="0.3">
      <c r="Z30" s="5" t="s">
        <v>27</v>
      </c>
      <c r="AA30" s="5">
        <v>5</v>
      </c>
      <c r="AE30" t="str">
        <f ca="1"/>
        <v/>
      </c>
    </row>
    <row r="31" spans="1:33" x14ac:dyDescent="0.3">
      <c r="Z31" s="5" t="s">
        <v>24</v>
      </c>
      <c r="AA31" s="5">
        <v>1</v>
      </c>
    </row>
  </sheetData>
  <dataValidations count="3">
    <dataValidation type="list" allowBlank="1" showInputMessage="1" showErrorMessage="1" sqref="AJ2" xr:uid="{035EFBEC-6EEA-48CC-8915-0CE5BF40DBFA}">
      <formula1>OFFSET(E2,,,COUNTIF(Liste_ITM_AUCHAN,"?*"))</formula1>
    </dataValidation>
    <dataValidation type="list" allowBlank="1" showInputMessage="1" showErrorMessage="1" sqref="AL2" xr:uid="{F36C58A5-1B8F-466C-9C78-03EEDB263319}">
      <formula1>"chaise,plateau"</formula1>
    </dataValidation>
    <dataValidation type="list" allowBlank="1" showInputMessage="1" showErrorMessage="1" sqref="AE15" xr:uid="{2C3F96EF-1119-4A1C-AD8F-D570A019B75A}">
      <formula1>OFFSET($AE$2,,,COUNTIF($AE$2:$AE$19,"*?"))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Liste_ITM_AUCHAN</vt:lpstr>
      <vt:lpstr>ZOb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2020-04-01T15:31:23Z</dcterms:created>
  <dcterms:modified xsi:type="dcterms:W3CDTF">2020-04-09T09:37:28Z</dcterms:modified>
</cp:coreProperties>
</file>