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ropbox\YGGD\13. MEDIATHEQUE\FORMATION\EXCEL\EXCEL PRATIQUE - QUESTIONS SUR PB\EXCEL PRATIQUE - DYS RECHERCHEV - 2020 0104\"/>
    </mc:Choice>
  </mc:AlternateContent>
  <xr:revisionPtr revIDLastSave="0" documentId="8_{7CB6B0B4-29F7-4C88-B625-4D50D2F56357}" xr6:coauthVersionLast="45" xr6:coauthVersionMax="45" xr10:uidLastSave="{00000000-0000-0000-0000-000000000000}"/>
  <bookViews>
    <workbookView xWindow="-120" yWindow="-120" windowWidth="20730" windowHeight="11160" activeTab="3" xr2:uid="{00000000-000D-0000-FFFF-FFFF00000000}"/>
  </bookViews>
  <sheets>
    <sheet name="Feuil4" sheetId="5" r:id="rId1"/>
    <sheet name="Feuil5" sheetId="6" r:id="rId2"/>
    <sheet name="Feuil1" sheetId="7" r:id="rId3"/>
    <sheet name="MJGES01_00028_2" sheetId="1" r:id="rId4"/>
    <sheet name="Grille_Tarifs_Modulable" sheetId="8" r:id="rId5"/>
    <sheet name="Feuil3" sheetId="9" r:id="rId6"/>
    <sheet name="Feuil2" sheetId="10" r:id="rId7"/>
    <sheet name="Feuil6" sheetId="11" r:id="rId8"/>
  </sheets>
  <definedNames>
    <definedName name="_xlnm._FilterDatabase" localSheetId="7" hidden="1">Feuil6!$E$4:$E$1912</definedName>
    <definedName name="_xlnm._FilterDatabase" localSheetId="3" hidden="1">MJGES01_00028_2!$H$2:$H$1912</definedName>
    <definedName name="_xlcn.WorksheetConnection_EXCELPRATIQUESOUCISAJOUTDONNEESDATES2016201720191231.xlsxTableau1" hidden="1">Tableau1[]</definedName>
    <definedName name="Segment_Nom_produit">#N/A</definedName>
  </definedNames>
  <calcPr calcId="191029"/>
  <pivotCaches>
    <pivotCache cacheId="448" r:id="rId9"/>
  </pivotCaches>
  <extLst>
    <ext xmlns:x14="http://schemas.microsoft.com/office/spreadsheetml/2009/9/main" uri="{876F7934-8845-4945-9796-88D515C7AA90}">
      <x14:pivotCaches>
        <pivotCache cacheId="449" r:id="rId10"/>
      </x14:pivotCaches>
    </ext>
    <ext xmlns:x14="http://schemas.microsoft.com/office/spreadsheetml/2009/9/main" uri="{BBE1A952-AA13-448e-AADC-164F8A28A991}">
      <x14:slicerCaches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EXCEL PRATIQUE - SOUCIS AJOUT DONNEES DATES2016 2017 - 2019 1231.xlsx!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_facture" columnId="Date_facture">
                <x16:calculatedTimeColumn columnName="Date_facture (année)" columnId="Date_facture (année)" contentType="years" isSelected="1"/>
                <x16:calculatedTimeColumn columnName="Date_facture (index des mois)" columnId="Date_facture (index des mois)" contentType="monthsindex" isSelected="1"/>
                <x16:calculatedTimeColumn columnName="Date_facture (mois)" columnId="Date_facture (mois)" contentType="months" isSelected="1"/>
              </x16:modelTimeGrouping>
            </x16:modelTimeGroupings>
          </ext>
        </x15:extLst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109" i="8" l="1"/>
  <c r="M110" i="8"/>
  <c r="N110" i="8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J1001" i="1"/>
  <c r="J1002" i="1"/>
  <c r="J1003" i="1"/>
  <c r="J1004" i="1"/>
  <c r="J1005" i="1"/>
  <c r="J1006" i="1"/>
  <c r="J1007" i="1"/>
  <c r="J1008" i="1"/>
  <c r="J1009" i="1"/>
  <c r="J1010" i="1"/>
  <c r="J1011" i="1"/>
  <c r="J1012" i="1"/>
  <c r="J1013" i="1"/>
  <c r="J1014" i="1"/>
  <c r="J1015" i="1"/>
  <c r="J1016" i="1"/>
  <c r="J1017" i="1"/>
  <c r="J1018" i="1"/>
  <c r="J1019" i="1"/>
  <c r="J1020" i="1"/>
  <c r="J1021" i="1"/>
  <c r="J1022" i="1"/>
  <c r="J1023" i="1"/>
  <c r="J1024" i="1"/>
  <c r="J1025" i="1"/>
  <c r="J1026" i="1"/>
  <c r="J1027" i="1"/>
  <c r="J1028" i="1"/>
  <c r="J1029" i="1"/>
  <c r="J1030" i="1"/>
  <c r="J1031" i="1"/>
  <c r="J1032" i="1"/>
  <c r="J1033" i="1"/>
  <c r="J1034" i="1"/>
  <c r="J1035" i="1"/>
  <c r="J1036" i="1"/>
  <c r="J1037" i="1"/>
  <c r="J1038" i="1"/>
  <c r="J1039" i="1"/>
  <c r="J1040" i="1"/>
  <c r="J1041" i="1"/>
  <c r="J1042" i="1"/>
  <c r="J1043" i="1"/>
  <c r="J1044" i="1"/>
  <c r="J1045" i="1"/>
  <c r="J1046" i="1"/>
  <c r="J1047" i="1"/>
  <c r="J1048" i="1"/>
  <c r="J1049" i="1"/>
  <c r="J1050" i="1"/>
  <c r="J1051" i="1"/>
  <c r="J1052" i="1"/>
  <c r="J1053" i="1"/>
  <c r="J1054" i="1"/>
  <c r="J1055" i="1"/>
  <c r="J1056" i="1"/>
  <c r="J1057" i="1"/>
  <c r="J1058" i="1"/>
  <c r="J1059" i="1"/>
  <c r="J1060" i="1"/>
  <c r="J1061" i="1"/>
  <c r="J1062" i="1"/>
  <c r="J1063" i="1"/>
  <c r="J1064" i="1"/>
  <c r="J1065" i="1"/>
  <c r="J1066" i="1"/>
  <c r="J1067" i="1"/>
  <c r="J1068" i="1"/>
  <c r="J1069" i="1"/>
  <c r="J1070" i="1"/>
  <c r="J1071" i="1"/>
  <c r="J1072" i="1"/>
  <c r="J1073" i="1"/>
  <c r="J1074" i="1"/>
  <c r="J1075" i="1"/>
  <c r="J1076" i="1"/>
  <c r="J1077" i="1"/>
  <c r="J1078" i="1"/>
  <c r="J1079" i="1"/>
  <c r="J1080" i="1"/>
  <c r="J1081" i="1"/>
  <c r="J1082" i="1"/>
  <c r="J1083" i="1"/>
  <c r="J1084" i="1"/>
  <c r="J1085" i="1"/>
  <c r="J1086" i="1"/>
  <c r="J1087" i="1"/>
  <c r="J1088" i="1"/>
  <c r="J1089" i="1"/>
  <c r="J1090" i="1"/>
  <c r="J1091" i="1"/>
  <c r="J1092" i="1"/>
  <c r="J1093" i="1"/>
  <c r="J1094" i="1"/>
  <c r="J1095" i="1"/>
  <c r="J1096" i="1"/>
  <c r="J1097" i="1"/>
  <c r="J1098" i="1"/>
  <c r="J1099" i="1"/>
  <c r="J1100" i="1"/>
  <c r="J1101" i="1"/>
  <c r="J1102" i="1"/>
  <c r="J1103" i="1"/>
  <c r="J1104" i="1"/>
  <c r="J1105" i="1"/>
  <c r="J1106" i="1"/>
  <c r="J1107" i="1"/>
  <c r="J1108" i="1"/>
  <c r="J1109" i="1"/>
  <c r="J1110" i="1"/>
  <c r="J1111" i="1"/>
  <c r="J1112" i="1"/>
  <c r="J1113" i="1"/>
  <c r="J1114" i="1"/>
  <c r="J1115" i="1"/>
  <c r="J1116" i="1"/>
  <c r="J1117" i="1"/>
  <c r="J1118" i="1"/>
  <c r="J1119" i="1"/>
  <c r="J1120" i="1"/>
  <c r="J1121" i="1"/>
  <c r="J1122" i="1"/>
  <c r="J1123" i="1"/>
  <c r="J1124" i="1"/>
  <c r="J1125" i="1"/>
  <c r="J1126" i="1"/>
  <c r="J1127" i="1"/>
  <c r="J1128" i="1"/>
  <c r="J1129" i="1"/>
  <c r="J1130" i="1"/>
  <c r="J1131" i="1"/>
  <c r="J1132" i="1"/>
  <c r="J1133" i="1"/>
  <c r="J1134" i="1"/>
  <c r="J1135" i="1"/>
  <c r="J1136" i="1"/>
  <c r="J1137" i="1"/>
  <c r="J1138" i="1"/>
  <c r="J1139" i="1"/>
  <c r="J1140" i="1"/>
  <c r="J1141" i="1"/>
  <c r="J1142" i="1"/>
  <c r="J1143" i="1"/>
  <c r="J1144" i="1"/>
  <c r="J1145" i="1"/>
  <c r="J1146" i="1"/>
  <c r="J1147" i="1"/>
  <c r="J1148" i="1"/>
  <c r="J1149" i="1"/>
  <c r="J1150" i="1"/>
  <c r="J1151" i="1"/>
  <c r="J1152" i="1"/>
  <c r="J1153" i="1"/>
  <c r="J1154" i="1"/>
  <c r="J1155" i="1"/>
  <c r="J1156" i="1"/>
  <c r="J1157" i="1"/>
  <c r="J1158" i="1"/>
  <c r="J1159" i="1"/>
  <c r="J1160" i="1"/>
  <c r="J1161" i="1"/>
  <c r="J1162" i="1"/>
  <c r="J1163" i="1"/>
  <c r="J1164" i="1"/>
  <c r="J1165" i="1"/>
  <c r="J1166" i="1"/>
  <c r="J1167" i="1"/>
  <c r="J1168" i="1"/>
  <c r="J1169" i="1"/>
  <c r="J1170" i="1"/>
  <c r="J1171" i="1"/>
  <c r="J1172" i="1"/>
  <c r="J1173" i="1"/>
  <c r="J1174" i="1"/>
  <c r="J1175" i="1"/>
  <c r="J1176" i="1"/>
  <c r="J1177" i="1"/>
  <c r="J1178" i="1"/>
  <c r="J1179" i="1"/>
  <c r="J1180" i="1"/>
  <c r="J1181" i="1"/>
  <c r="J1182" i="1"/>
  <c r="J1183" i="1"/>
  <c r="J1184" i="1"/>
  <c r="J1185" i="1"/>
  <c r="J1186" i="1"/>
  <c r="J1187" i="1"/>
  <c r="J1188" i="1"/>
  <c r="J1189" i="1"/>
  <c r="J1190" i="1"/>
  <c r="J1191" i="1"/>
  <c r="J1192" i="1"/>
  <c r="J1193" i="1"/>
  <c r="J1194" i="1"/>
  <c r="J1195" i="1"/>
  <c r="J1196" i="1"/>
  <c r="J1197" i="1"/>
  <c r="J1198" i="1"/>
  <c r="J1199" i="1"/>
  <c r="J1200" i="1"/>
  <c r="J1201" i="1"/>
  <c r="J1202" i="1"/>
  <c r="J1203" i="1"/>
  <c r="J1204" i="1"/>
  <c r="J1205" i="1"/>
  <c r="J1206" i="1"/>
  <c r="J1207" i="1"/>
  <c r="J1208" i="1"/>
  <c r="J1209" i="1"/>
  <c r="J1210" i="1"/>
  <c r="J1211" i="1"/>
  <c r="J1212" i="1"/>
  <c r="J1213" i="1"/>
  <c r="J1214" i="1"/>
  <c r="J1215" i="1"/>
  <c r="J1216" i="1"/>
  <c r="J1217" i="1"/>
  <c r="J1218" i="1"/>
  <c r="J1219" i="1"/>
  <c r="J1220" i="1"/>
  <c r="J1221" i="1"/>
  <c r="J1222" i="1"/>
  <c r="J1223" i="1"/>
  <c r="J1224" i="1"/>
  <c r="J1225" i="1"/>
  <c r="J1226" i="1"/>
  <c r="J1227" i="1"/>
  <c r="J1228" i="1"/>
  <c r="J1229" i="1"/>
  <c r="J1230" i="1"/>
  <c r="J1231" i="1"/>
  <c r="J1232" i="1"/>
  <c r="J1233" i="1"/>
  <c r="J1234" i="1"/>
  <c r="J1235" i="1"/>
  <c r="J1236" i="1"/>
  <c r="J1237" i="1"/>
  <c r="J1238" i="1"/>
  <c r="J1239" i="1"/>
  <c r="J1240" i="1"/>
  <c r="J1241" i="1"/>
  <c r="J1242" i="1"/>
  <c r="J1243" i="1"/>
  <c r="J1244" i="1"/>
  <c r="J1245" i="1"/>
  <c r="J1246" i="1"/>
  <c r="J1247" i="1"/>
  <c r="J1248" i="1"/>
  <c r="J1249" i="1"/>
  <c r="J1250" i="1"/>
  <c r="J1251" i="1"/>
  <c r="J1252" i="1"/>
  <c r="J1253" i="1"/>
  <c r="J1254" i="1"/>
  <c r="J1255" i="1"/>
  <c r="J1256" i="1"/>
  <c r="J1257" i="1"/>
  <c r="J1258" i="1"/>
  <c r="J1259" i="1"/>
  <c r="J1260" i="1"/>
  <c r="J1261" i="1"/>
  <c r="J1262" i="1"/>
  <c r="J1263" i="1"/>
  <c r="J1264" i="1"/>
  <c r="J1265" i="1"/>
  <c r="J1266" i="1"/>
  <c r="J1267" i="1"/>
  <c r="J1268" i="1"/>
  <c r="J1269" i="1"/>
  <c r="J1270" i="1"/>
  <c r="J1271" i="1"/>
  <c r="J1272" i="1"/>
  <c r="J1273" i="1"/>
  <c r="J1274" i="1"/>
  <c r="J1275" i="1"/>
  <c r="J1276" i="1"/>
  <c r="J1277" i="1"/>
  <c r="J1278" i="1"/>
  <c r="J1279" i="1"/>
  <c r="J1280" i="1"/>
  <c r="J1281" i="1"/>
  <c r="J1282" i="1"/>
  <c r="J1283" i="1"/>
  <c r="J1284" i="1"/>
  <c r="J1285" i="1"/>
  <c r="J1286" i="1"/>
  <c r="J1287" i="1"/>
  <c r="J1288" i="1"/>
  <c r="J1289" i="1"/>
  <c r="J1290" i="1"/>
  <c r="J1291" i="1"/>
  <c r="J1292" i="1"/>
  <c r="J1293" i="1"/>
  <c r="J1294" i="1"/>
  <c r="J1295" i="1"/>
  <c r="J1296" i="1"/>
  <c r="J1297" i="1"/>
  <c r="J1298" i="1"/>
  <c r="J1299" i="1"/>
  <c r="J1300" i="1"/>
  <c r="J1301" i="1"/>
  <c r="J1302" i="1"/>
  <c r="J1303" i="1"/>
  <c r="J1304" i="1"/>
  <c r="J1305" i="1"/>
  <c r="J1306" i="1"/>
  <c r="J1307" i="1"/>
  <c r="J1308" i="1"/>
  <c r="J1309" i="1"/>
  <c r="J1310" i="1"/>
  <c r="J1311" i="1"/>
  <c r="J1312" i="1"/>
  <c r="J1313" i="1"/>
  <c r="J1314" i="1"/>
  <c r="J1315" i="1"/>
  <c r="J1316" i="1"/>
  <c r="J1317" i="1"/>
  <c r="J1318" i="1"/>
  <c r="J1319" i="1"/>
  <c r="J1320" i="1"/>
  <c r="J1321" i="1"/>
  <c r="J1322" i="1"/>
  <c r="J1323" i="1"/>
  <c r="J1324" i="1"/>
  <c r="J1325" i="1"/>
  <c r="J1326" i="1"/>
  <c r="J1327" i="1"/>
  <c r="J1328" i="1"/>
  <c r="J1329" i="1"/>
  <c r="J1330" i="1"/>
  <c r="J1331" i="1"/>
  <c r="J1332" i="1"/>
  <c r="J1333" i="1"/>
  <c r="J1334" i="1"/>
  <c r="J1335" i="1"/>
  <c r="J1336" i="1"/>
  <c r="J1337" i="1"/>
  <c r="J1338" i="1"/>
  <c r="J1339" i="1"/>
  <c r="J1340" i="1"/>
  <c r="J1341" i="1"/>
  <c r="J1342" i="1"/>
  <c r="J1343" i="1"/>
  <c r="J1344" i="1"/>
  <c r="J1345" i="1"/>
  <c r="J1346" i="1"/>
  <c r="J1347" i="1"/>
  <c r="J1348" i="1"/>
  <c r="J1349" i="1"/>
  <c r="J1350" i="1"/>
  <c r="J1351" i="1"/>
  <c r="J1352" i="1"/>
  <c r="J1353" i="1"/>
  <c r="J1354" i="1"/>
  <c r="J1355" i="1"/>
  <c r="J1356" i="1"/>
  <c r="J1357" i="1"/>
  <c r="J1358" i="1"/>
  <c r="J1359" i="1"/>
  <c r="J1360" i="1"/>
  <c r="J1361" i="1"/>
  <c r="J1362" i="1"/>
  <c r="J1363" i="1"/>
  <c r="J1364" i="1"/>
  <c r="J1365" i="1"/>
  <c r="J1366" i="1"/>
  <c r="J1367" i="1"/>
  <c r="J1368" i="1"/>
  <c r="J1369" i="1"/>
  <c r="J1370" i="1"/>
  <c r="J1371" i="1"/>
  <c r="J1372" i="1"/>
  <c r="J1373" i="1"/>
  <c r="J1374" i="1"/>
  <c r="J1375" i="1"/>
  <c r="J1376" i="1"/>
  <c r="J1377" i="1"/>
  <c r="J1378" i="1"/>
  <c r="J1379" i="1"/>
  <c r="J1380" i="1"/>
  <c r="J1381" i="1"/>
  <c r="J1382" i="1"/>
  <c r="J1383" i="1"/>
  <c r="J1384" i="1"/>
  <c r="J1385" i="1"/>
  <c r="J1386" i="1"/>
  <c r="J1387" i="1"/>
  <c r="J1388" i="1"/>
  <c r="J1389" i="1"/>
  <c r="J1390" i="1"/>
  <c r="J1391" i="1"/>
  <c r="J1392" i="1"/>
  <c r="J1393" i="1"/>
  <c r="J1394" i="1"/>
  <c r="J1395" i="1"/>
  <c r="J1396" i="1"/>
  <c r="J1397" i="1"/>
  <c r="J1398" i="1"/>
  <c r="J1399" i="1"/>
  <c r="J1400" i="1"/>
  <c r="J1401" i="1"/>
  <c r="J1402" i="1"/>
  <c r="J1403" i="1"/>
  <c r="J1404" i="1"/>
  <c r="J1405" i="1"/>
  <c r="J1406" i="1"/>
  <c r="J1407" i="1"/>
  <c r="J1408" i="1"/>
  <c r="J1409" i="1"/>
  <c r="J1410" i="1"/>
  <c r="J1411" i="1"/>
  <c r="J1412" i="1"/>
  <c r="J1413" i="1"/>
  <c r="J1414" i="1"/>
  <c r="J1415" i="1"/>
  <c r="J1416" i="1"/>
  <c r="J1417" i="1"/>
  <c r="J1418" i="1"/>
  <c r="J1419" i="1"/>
  <c r="J1420" i="1"/>
  <c r="J1421" i="1"/>
  <c r="J1422" i="1"/>
  <c r="J1423" i="1"/>
  <c r="J1424" i="1"/>
  <c r="J1425" i="1"/>
  <c r="J1426" i="1"/>
  <c r="J1427" i="1"/>
  <c r="J1428" i="1"/>
  <c r="J1429" i="1"/>
  <c r="J1430" i="1"/>
  <c r="J1431" i="1"/>
  <c r="J1432" i="1"/>
  <c r="J1433" i="1"/>
  <c r="J1434" i="1"/>
  <c r="J1435" i="1"/>
  <c r="J1436" i="1"/>
  <c r="J1437" i="1"/>
  <c r="J1438" i="1"/>
  <c r="J1439" i="1"/>
  <c r="J1440" i="1"/>
  <c r="J1441" i="1"/>
  <c r="J1442" i="1"/>
  <c r="J1443" i="1"/>
  <c r="J1444" i="1"/>
  <c r="J1445" i="1"/>
  <c r="J1446" i="1"/>
  <c r="J1447" i="1"/>
  <c r="J1448" i="1"/>
  <c r="J1449" i="1"/>
  <c r="J1450" i="1"/>
  <c r="J1451" i="1"/>
  <c r="J1452" i="1"/>
  <c r="J1453" i="1"/>
  <c r="J1454" i="1"/>
  <c r="J1455" i="1"/>
  <c r="J1456" i="1"/>
  <c r="J1457" i="1"/>
  <c r="J1458" i="1"/>
  <c r="J1459" i="1"/>
  <c r="J1460" i="1"/>
  <c r="J1461" i="1"/>
  <c r="J1462" i="1"/>
  <c r="J1463" i="1"/>
  <c r="J1464" i="1"/>
  <c r="J1465" i="1"/>
  <c r="J1466" i="1"/>
  <c r="J1467" i="1"/>
  <c r="J1468" i="1"/>
  <c r="J1469" i="1"/>
  <c r="J1470" i="1"/>
  <c r="J1471" i="1"/>
  <c r="J1472" i="1"/>
  <c r="J1473" i="1"/>
  <c r="J1474" i="1"/>
  <c r="J1475" i="1"/>
  <c r="J1476" i="1"/>
  <c r="J1477" i="1"/>
  <c r="J1478" i="1"/>
  <c r="J1479" i="1"/>
  <c r="J1480" i="1"/>
  <c r="J1481" i="1"/>
  <c r="J1482" i="1"/>
  <c r="J1483" i="1"/>
  <c r="J1484" i="1"/>
  <c r="J1485" i="1"/>
  <c r="J1486" i="1"/>
  <c r="J1487" i="1"/>
  <c r="J1488" i="1"/>
  <c r="J1489" i="1"/>
  <c r="J1490" i="1"/>
  <c r="J1491" i="1"/>
  <c r="J1492" i="1"/>
  <c r="J1493" i="1"/>
  <c r="J1494" i="1"/>
  <c r="J1495" i="1"/>
  <c r="J1496" i="1"/>
  <c r="J1497" i="1"/>
  <c r="J1498" i="1"/>
  <c r="J1499" i="1"/>
  <c r="J1500" i="1"/>
  <c r="J1501" i="1"/>
  <c r="J1502" i="1"/>
  <c r="J1503" i="1"/>
  <c r="J1504" i="1"/>
  <c r="J1505" i="1"/>
  <c r="J1506" i="1"/>
  <c r="J1507" i="1"/>
  <c r="J1508" i="1"/>
  <c r="J1509" i="1"/>
  <c r="J1510" i="1"/>
  <c r="J1511" i="1"/>
  <c r="J1512" i="1"/>
  <c r="J1513" i="1"/>
  <c r="J1514" i="1"/>
  <c r="J1515" i="1"/>
  <c r="J1516" i="1"/>
  <c r="J1517" i="1"/>
  <c r="J1518" i="1"/>
  <c r="J1519" i="1"/>
  <c r="J1520" i="1"/>
  <c r="J1521" i="1"/>
  <c r="J1522" i="1"/>
  <c r="J1523" i="1"/>
  <c r="J1524" i="1"/>
  <c r="J1525" i="1"/>
  <c r="J1526" i="1"/>
  <c r="J1527" i="1"/>
  <c r="J1528" i="1"/>
  <c r="J1529" i="1"/>
  <c r="J1530" i="1"/>
  <c r="J1531" i="1"/>
  <c r="J1532" i="1"/>
  <c r="J1533" i="1"/>
  <c r="J1534" i="1"/>
  <c r="J1535" i="1"/>
  <c r="J1536" i="1"/>
  <c r="J1537" i="1"/>
  <c r="J1538" i="1"/>
  <c r="J1539" i="1"/>
  <c r="J1540" i="1"/>
  <c r="J1541" i="1"/>
  <c r="J1542" i="1"/>
  <c r="J1543" i="1"/>
  <c r="J1544" i="1"/>
  <c r="J1545" i="1"/>
  <c r="J1546" i="1"/>
  <c r="J1547" i="1"/>
  <c r="J1548" i="1"/>
  <c r="J1549" i="1"/>
  <c r="J1550" i="1"/>
  <c r="J1551" i="1"/>
  <c r="J1552" i="1"/>
  <c r="J1553" i="1"/>
  <c r="J1554" i="1"/>
  <c r="J1555" i="1"/>
  <c r="J1556" i="1"/>
  <c r="J1557" i="1"/>
  <c r="J1558" i="1"/>
  <c r="J1559" i="1"/>
  <c r="J1560" i="1"/>
  <c r="J1561" i="1"/>
  <c r="J1562" i="1"/>
  <c r="J1563" i="1"/>
  <c r="J1564" i="1"/>
  <c r="J1565" i="1"/>
  <c r="J1566" i="1"/>
  <c r="J1567" i="1"/>
  <c r="J1568" i="1"/>
  <c r="J1569" i="1"/>
  <c r="J1570" i="1"/>
  <c r="J1571" i="1"/>
  <c r="J1572" i="1"/>
  <c r="J1573" i="1"/>
  <c r="J1574" i="1"/>
  <c r="J1575" i="1"/>
  <c r="J1576" i="1"/>
  <c r="J1577" i="1"/>
  <c r="J1578" i="1"/>
  <c r="J1579" i="1"/>
  <c r="J1580" i="1"/>
  <c r="J1581" i="1"/>
  <c r="J1582" i="1"/>
  <c r="J1583" i="1"/>
  <c r="J1584" i="1"/>
  <c r="J1585" i="1"/>
  <c r="J1586" i="1"/>
  <c r="J1587" i="1"/>
  <c r="J1588" i="1"/>
  <c r="J1589" i="1"/>
  <c r="J1590" i="1"/>
  <c r="J1591" i="1"/>
  <c r="J1592" i="1"/>
  <c r="J1593" i="1"/>
  <c r="J1594" i="1"/>
  <c r="J1595" i="1"/>
  <c r="J1596" i="1"/>
  <c r="J1597" i="1"/>
  <c r="J1598" i="1"/>
  <c r="J1599" i="1"/>
  <c r="J1600" i="1"/>
  <c r="J1601" i="1"/>
  <c r="J1602" i="1"/>
  <c r="J1603" i="1"/>
  <c r="J1604" i="1"/>
  <c r="J1605" i="1"/>
  <c r="J1606" i="1"/>
  <c r="J1607" i="1"/>
  <c r="J1608" i="1"/>
  <c r="J1609" i="1"/>
  <c r="J1610" i="1"/>
  <c r="J1611" i="1"/>
  <c r="J1612" i="1"/>
  <c r="J1613" i="1"/>
  <c r="J1614" i="1"/>
  <c r="J1615" i="1"/>
  <c r="J1616" i="1"/>
  <c r="J1617" i="1"/>
  <c r="J1618" i="1"/>
  <c r="J1619" i="1"/>
  <c r="J1620" i="1"/>
  <c r="J1621" i="1"/>
  <c r="J1622" i="1"/>
  <c r="J1623" i="1"/>
  <c r="J1624" i="1"/>
  <c r="J1625" i="1"/>
  <c r="J1626" i="1"/>
  <c r="J1627" i="1"/>
  <c r="J1628" i="1"/>
  <c r="J1629" i="1"/>
  <c r="J1630" i="1"/>
  <c r="J1631" i="1"/>
  <c r="J1632" i="1"/>
  <c r="J1633" i="1"/>
  <c r="J1634" i="1"/>
  <c r="J1635" i="1"/>
  <c r="J1636" i="1"/>
  <c r="J1637" i="1"/>
  <c r="J1638" i="1"/>
  <c r="J1639" i="1"/>
  <c r="J1640" i="1"/>
  <c r="J1641" i="1"/>
  <c r="J1642" i="1"/>
  <c r="J1643" i="1"/>
  <c r="J1644" i="1"/>
  <c r="J1645" i="1"/>
  <c r="J1646" i="1"/>
  <c r="J1647" i="1"/>
  <c r="J1648" i="1"/>
  <c r="J1649" i="1"/>
  <c r="J1650" i="1"/>
  <c r="J1651" i="1"/>
  <c r="J1652" i="1"/>
  <c r="J1653" i="1"/>
  <c r="J1654" i="1"/>
  <c r="J1655" i="1"/>
  <c r="J1656" i="1"/>
  <c r="J1657" i="1"/>
  <c r="J1658" i="1"/>
  <c r="J1659" i="1"/>
  <c r="J1660" i="1"/>
  <c r="J1661" i="1"/>
  <c r="J1662" i="1"/>
  <c r="J1663" i="1"/>
  <c r="J1664" i="1"/>
  <c r="J1665" i="1"/>
  <c r="J1666" i="1"/>
  <c r="J1667" i="1"/>
  <c r="J1668" i="1"/>
  <c r="J1669" i="1"/>
  <c r="J1670" i="1"/>
  <c r="J1671" i="1"/>
  <c r="J1672" i="1"/>
  <c r="J1673" i="1"/>
  <c r="J1674" i="1"/>
  <c r="J1675" i="1"/>
  <c r="J1676" i="1"/>
  <c r="J1677" i="1"/>
  <c r="J1678" i="1"/>
  <c r="J1679" i="1"/>
  <c r="J1680" i="1"/>
  <c r="J1681" i="1"/>
  <c r="J1682" i="1"/>
  <c r="J1683" i="1"/>
  <c r="J1684" i="1"/>
  <c r="J1685" i="1"/>
  <c r="J1686" i="1"/>
  <c r="J1687" i="1"/>
  <c r="J1688" i="1"/>
  <c r="J1689" i="1"/>
  <c r="J1690" i="1"/>
  <c r="J1691" i="1"/>
  <c r="J1692" i="1"/>
  <c r="J1693" i="1"/>
  <c r="J1694" i="1"/>
  <c r="J1695" i="1"/>
  <c r="J1696" i="1"/>
  <c r="J1697" i="1"/>
  <c r="J1698" i="1"/>
  <c r="J1699" i="1"/>
  <c r="J1700" i="1"/>
  <c r="J1701" i="1"/>
  <c r="J1702" i="1"/>
  <c r="J1703" i="1"/>
  <c r="J1704" i="1"/>
  <c r="J1705" i="1"/>
  <c r="J1706" i="1"/>
  <c r="J1707" i="1"/>
  <c r="J1708" i="1"/>
  <c r="J1709" i="1"/>
  <c r="J1710" i="1"/>
  <c r="J1711" i="1"/>
  <c r="J1712" i="1"/>
  <c r="J1713" i="1"/>
  <c r="J1714" i="1"/>
  <c r="J1715" i="1"/>
  <c r="J1716" i="1"/>
  <c r="J1717" i="1"/>
  <c r="J1718" i="1"/>
  <c r="J1719" i="1"/>
  <c r="J1720" i="1"/>
  <c r="J1721" i="1"/>
  <c r="J1722" i="1"/>
  <c r="J1723" i="1"/>
  <c r="J1724" i="1"/>
  <c r="J1725" i="1"/>
  <c r="J1726" i="1"/>
  <c r="J1727" i="1"/>
  <c r="J1728" i="1"/>
  <c r="J1729" i="1"/>
  <c r="J1730" i="1"/>
  <c r="J1731" i="1"/>
  <c r="J1732" i="1"/>
  <c r="J1733" i="1"/>
  <c r="J1734" i="1"/>
  <c r="J1735" i="1"/>
  <c r="J1736" i="1"/>
  <c r="J1737" i="1"/>
  <c r="J1738" i="1"/>
  <c r="J1739" i="1"/>
  <c r="J1740" i="1"/>
  <c r="J1741" i="1"/>
  <c r="J1742" i="1"/>
  <c r="J1743" i="1"/>
  <c r="J1744" i="1"/>
  <c r="J1745" i="1"/>
  <c r="J1746" i="1"/>
  <c r="J1747" i="1"/>
  <c r="J1748" i="1"/>
  <c r="J1749" i="1"/>
  <c r="J1750" i="1"/>
  <c r="J1751" i="1"/>
  <c r="J1752" i="1"/>
  <c r="J1753" i="1"/>
  <c r="J1754" i="1"/>
  <c r="J1755" i="1"/>
  <c r="J1756" i="1"/>
  <c r="J1757" i="1"/>
  <c r="J1758" i="1"/>
  <c r="J1759" i="1"/>
  <c r="J1760" i="1"/>
  <c r="J1761" i="1"/>
  <c r="J1762" i="1"/>
  <c r="J1763" i="1"/>
  <c r="J1764" i="1"/>
  <c r="J1765" i="1"/>
  <c r="J1766" i="1"/>
  <c r="J1767" i="1"/>
  <c r="J1768" i="1"/>
  <c r="J1769" i="1"/>
  <c r="J1770" i="1"/>
  <c r="J1771" i="1"/>
  <c r="J1772" i="1"/>
  <c r="J1773" i="1"/>
  <c r="J1774" i="1"/>
  <c r="J1775" i="1"/>
  <c r="J1776" i="1"/>
  <c r="J1777" i="1"/>
  <c r="J1778" i="1"/>
  <c r="J1779" i="1"/>
  <c r="J1780" i="1"/>
  <c r="J1781" i="1"/>
  <c r="J1782" i="1"/>
  <c r="J1783" i="1"/>
  <c r="J1784" i="1"/>
  <c r="J1785" i="1"/>
  <c r="J1786" i="1"/>
  <c r="J1787" i="1"/>
  <c r="J1788" i="1"/>
  <c r="J1789" i="1"/>
  <c r="J1790" i="1"/>
  <c r="J1791" i="1"/>
  <c r="J1792" i="1"/>
  <c r="J1793" i="1"/>
  <c r="J1794" i="1"/>
  <c r="J1795" i="1"/>
  <c r="J1796" i="1"/>
  <c r="J1797" i="1"/>
  <c r="J1798" i="1"/>
  <c r="J1799" i="1"/>
  <c r="J1800" i="1"/>
  <c r="J1801" i="1"/>
  <c r="J1802" i="1"/>
  <c r="J1803" i="1"/>
  <c r="J1804" i="1"/>
  <c r="J1805" i="1"/>
  <c r="J1806" i="1"/>
  <c r="J1807" i="1"/>
  <c r="J1808" i="1"/>
  <c r="J1809" i="1"/>
  <c r="J1810" i="1"/>
  <c r="J1811" i="1"/>
  <c r="J1812" i="1"/>
  <c r="J1813" i="1"/>
  <c r="J1814" i="1"/>
  <c r="J1815" i="1"/>
  <c r="J1816" i="1"/>
  <c r="J1817" i="1"/>
  <c r="J1818" i="1"/>
  <c r="J1819" i="1"/>
  <c r="J1820" i="1"/>
  <c r="J1821" i="1"/>
  <c r="J1822" i="1"/>
  <c r="J1823" i="1"/>
  <c r="J1824" i="1"/>
  <c r="J1825" i="1"/>
  <c r="J1826" i="1"/>
  <c r="J1827" i="1"/>
  <c r="J1828" i="1"/>
  <c r="J1829" i="1"/>
  <c r="J1830" i="1"/>
  <c r="J1831" i="1"/>
  <c r="J1832" i="1"/>
  <c r="J1833" i="1"/>
  <c r="J1834" i="1"/>
  <c r="J1835" i="1"/>
  <c r="J1836" i="1"/>
  <c r="J1837" i="1"/>
  <c r="J1838" i="1"/>
  <c r="J1839" i="1"/>
  <c r="J1840" i="1"/>
  <c r="J1841" i="1"/>
  <c r="J1842" i="1"/>
  <c r="J1843" i="1"/>
  <c r="J1844" i="1"/>
  <c r="J1845" i="1"/>
  <c r="J1846" i="1"/>
  <c r="J1847" i="1"/>
  <c r="J1848" i="1"/>
  <c r="J1849" i="1"/>
  <c r="J1850" i="1"/>
  <c r="J1851" i="1"/>
  <c r="J1852" i="1"/>
  <c r="J1853" i="1"/>
  <c r="J1854" i="1"/>
  <c r="J1855" i="1"/>
  <c r="J1856" i="1"/>
  <c r="J1857" i="1"/>
  <c r="J1858" i="1"/>
  <c r="J1859" i="1"/>
  <c r="J1860" i="1"/>
  <c r="J1861" i="1"/>
  <c r="J1862" i="1"/>
  <c r="J1863" i="1"/>
  <c r="J1864" i="1"/>
  <c r="J1865" i="1"/>
  <c r="J1866" i="1"/>
  <c r="J1867" i="1"/>
  <c r="J1868" i="1"/>
  <c r="J1869" i="1"/>
  <c r="J1870" i="1"/>
  <c r="J1871" i="1"/>
  <c r="J1872" i="1"/>
  <c r="J1873" i="1"/>
  <c r="J1874" i="1"/>
  <c r="J1875" i="1"/>
  <c r="J1876" i="1"/>
  <c r="J1877" i="1"/>
  <c r="J1878" i="1"/>
  <c r="J1879" i="1"/>
  <c r="J1880" i="1"/>
  <c r="J1881" i="1"/>
  <c r="J1882" i="1"/>
  <c r="J1883" i="1"/>
  <c r="J1884" i="1"/>
  <c r="J1885" i="1"/>
  <c r="J1886" i="1"/>
  <c r="J1887" i="1"/>
  <c r="J1888" i="1"/>
  <c r="J1889" i="1"/>
  <c r="J1890" i="1"/>
  <c r="J1891" i="1"/>
  <c r="J1892" i="1"/>
  <c r="J1893" i="1"/>
  <c r="J1894" i="1"/>
  <c r="J1895" i="1"/>
  <c r="J1896" i="1"/>
  <c r="J1897" i="1"/>
  <c r="J1898" i="1"/>
  <c r="J1899" i="1"/>
  <c r="J1900" i="1"/>
  <c r="J1901" i="1"/>
  <c r="J1902" i="1"/>
  <c r="J1903" i="1"/>
  <c r="J1904" i="1"/>
  <c r="J1905" i="1"/>
  <c r="J1906" i="1"/>
  <c r="J1907" i="1"/>
  <c r="J1908" i="1"/>
  <c r="J1909" i="1"/>
  <c r="J1910" i="1"/>
  <c r="J1911" i="1"/>
  <c r="J1912" i="1"/>
  <c r="O110" i="8"/>
  <c r="P110" i="8" s="1"/>
  <c r="N109" i="8"/>
  <c r="M109" i="8"/>
  <c r="O109" i="8" s="1"/>
  <c r="P109" i="8" s="1"/>
  <c r="N108" i="8"/>
  <c r="O108" i="8" s="1"/>
  <c r="P108" i="8" s="1"/>
  <c r="M108" i="8"/>
  <c r="N107" i="8"/>
  <c r="M107" i="8"/>
  <c r="N106" i="8"/>
  <c r="M106" i="8"/>
  <c r="O106" i="8" s="1"/>
  <c r="P106" i="8" s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N92" i="8"/>
  <c r="N93" i="8"/>
  <c r="N94" i="8"/>
  <c r="N95" i="8"/>
  <c r="N96" i="8"/>
  <c r="N97" i="8"/>
  <c r="N98" i="8"/>
  <c r="N99" i="8"/>
  <c r="N100" i="8"/>
  <c r="N86" i="8"/>
  <c r="N87" i="8"/>
  <c r="N80" i="8"/>
  <c r="N83" i="8"/>
  <c r="N75" i="8"/>
  <c r="N76" i="8"/>
  <c r="N77" i="8"/>
  <c r="N66" i="8"/>
  <c r="N69" i="8"/>
  <c r="N72" i="8"/>
  <c r="N65" i="8"/>
  <c r="N41" i="8"/>
  <c r="N42" i="8"/>
  <c r="N43" i="8"/>
  <c r="N44" i="8"/>
  <c r="N45" i="8"/>
  <c r="N46" i="8"/>
  <c r="N47" i="8"/>
  <c r="N48" i="8"/>
  <c r="N49" i="8"/>
  <c r="N50" i="8"/>
  <c r="N51" i="8"/>
  <c r="N52" i="8"/>
  <c r="N53" i="8"/>
  <c r="N54" i="8"/>
  <c r="N55" i="8"/>
  <c r="N56" i="8"/>
  <c r="N57" i="8"/>
  <c r="N58" i="8"/>
  <c r="N59" i="8"/>
  <c r="N60" i="8"/>
  <c r="N61" i="8"/>
  <c r="N62" i="8"/>
  <c r="N40" i="8"/>
  <c r="N31" i="8"/>
  <c r="N32" i="8"/>
  <c r="N33" i="8"/>
  <c r="N34" i="8"/>
  <c r="N35" i="8"/>
  <c r="N36" i="8"/>
  <c r="N30" i="8"/>
  <c r="N27" i="8"/>
  <c r="N24" i="8"/>
  <c r="N23" i="8"/>
  <c r="N20" i="8"/>
  <c r="N19" i="8"/>
  <c r="N18" i="8"/>
  <c r="N12" i="8"/>
  <c r="N13" i="8"/>
  <c r="N14" i="8"/>
  <c r="N15" i="8"/>
  <c r="N11" i="8"/>
  <c r="N10" i="8"/>
  <c r="M86" i="8"/>
  <c r="O66" i="8"/>
  <c r="P66" i="8" s="1"/>
  <c r="I6" i="1" a="1"/>
  <c r="I6" i="1" s="1"/>
  <c r="I7" i="1" a="1"/>
  <c r="I7" i="1" s="1"/>
  <c r="I8" i="1" a="1"/>
  <c r="I8" i="1" s="1"/>
  <c r="I9" i="1" a="1"/>
  <c r="I9" i="1" s="1"/>
  <c r="I10" i="1" a="1"/>
  <c r="I10" i="1" s="1"/>
  <c r="I11" i="1" a="1"/>
  <c r="I11" i="1" s="1"/>
  <c r="I12" i="1" a="1"/>
  <c r="I12" i="1" s="1"/>
  <c r="I13" i="1" a="1"/>
  <c r="I13" i="1" s="1"/>
  <c r="I14" i="1" a="1"/>
  <c r="I14" i="1" s="1"/>
  <c r="I15" i="1" a="1"/>
  <c r="I15" i="1" s="1"/>
  <c r="I16" i="1" a="1"/>
  <c r="I16" i="1" s="1"/>
  <c r="I17" i="1" a="1"/>
  <c r="I17" i="1" s="1"/>
  <c r="I18" i="1" a="1"/>
  <c r="I18" i="1" s="1"/>
  <c r="I19" i="1" a="1"/>
  <c r="I19" i="1" s="1"/>
  <c r="I20" i="1" a="1"/>
  <c r="I20" i="1" s="1"/>
  <c r="I21" i="1" a="1"/>
  <c r="I21" i="1" s="1"/>
  <c r="I22" i="1" a="1"/>
  <c r="I22" i="1" s="1"/>
  <c r="I23" i="1" a="1"/>
  <c r="I23" i="1" s="1"/>
  <c r="I24" i="1" a="1"/>
  <c r="I24" i="1" s="1"/>
  <c r="I25" i="1" a="1"/>
  <c r="I25" i="1" s="1"/>
  <c r="I26" i="1" a="1"/>
  <c r="I26" i="1" s="1"/>
  <c r="I27" i="1" a="1"/>
  <c r="I27" i="1" s="1"/>
  <c r="I28" i="1" a="1"/>
  <c r="I28" i="1" s="1"/>
  <c r="I29" i="1" a="1"/>
  <c r="I29" i="1" s="1"/>
  <c r="I30" i="1" a="1"/>
  <c r="I30" i="1" s="1"/>
  <c r="I31" i="1" a="1"/>
  <c r="I31" i="1" s="1"/>
  <c r="I32" i="1" a="1"/>
  <c r="I32" i="1" s="1"/>
  <c r="I33" i="1" a="1"/>
  <c r="I33" i="1" s="1"/>
  <c r="I34" i="1" a="1"/>
  <c r="I34" i="1" s="1"/>
  <c r="I35" i="1" a="1"/>
  <c r="I35" i="1" s="1"/>
  <c r="I36" i="1" a="1"/>
  <c r="I36" i="1" s="1"/>
  <c r="I37" i="1" a="1"/>
  <c r="I37" i="1" s="1"/>
  <c r="I38" i="1" a="1"/>
  <c r="I38" i="1" s="1"/>
  <c r="I39" i="1" a="1"/>
  <c r="I39" i="1" s="1"/>
  <c r="I40" i="1" a="1"/>
  <c r="I40" i="1" s="1"/>
  <c r="I41" i="1" a="1"/>
  <c r="I41" i="1" s="1"/>
  <c r="I42" i="1" a="1"/>
  <c r="I42" i="1" s="1"/>
  <c r="I43" i="1" a="1"/>
  <c r="I43" i="1" s="1"/>
  <c r="I44" i="1" a="1"/>
  <c r="I44" i="1" s="1"/>
  <c r="I45" i="1" a="1"/>
  <c r="I45" i="1" s="1"/>
  <c r="I46" i="1" a="1"/>
  <c r="I46" i="1" s="1"/>
  <c r="I47" i="1" a="1"/>
  <c r="I47" i="1" s="1"/>
  <c r="I48" i="1" a="1"/>
  <c r="I48" i="1" s="1"/>
  <c r="I49" i="1" a="1"/>
  <c r="I49" i="1" s="1"/>
  <c r="I50" i="1" a="1"/>
  <c r="I50" i="1" s="1"/>
  <c r="I51" i="1" a="1"/>
  <c r="I51" i="1" s="1"/>
  <c r="I52" i="1" a="1"/>
  <c r="I52" i="1" s="1"/>
  <c r="I53" i="1" a="1"/>
  <c r="I53" i="1" s="1"/>
  <c r="I54" i="1" a="1"/>
  <c r="I54" i="1" s="1"/>
  <c r="I55" i="1" a="1"/>
  <c r="I55" i="1" s="1"/>
  <c r="I56" i="1" a="1"/>
  <c r="I56" i="1" s="1"/>
  <c r="I57" i="1" a="1"/>
  <c r="I57" i="1" s="1"/>
  <c r="I58" i="1" a="1"/>
  <c r="I58" i="1" s="1"/>
  <c r="I59" i="1" a="1"/>
  <c r="I59" i="1" s="1"/>
  <c r="I60" i="1" a="1"/>
  <c r="I60" i="1" s="1"/>
  <c r="I61" i="1" a="1"/>
  <c r="I61" i="1" s="1"/>
  <c r="I62" i="1" a="1"/>
  <c r="I62" i="1" s="1"/>
  <c r="I63" i="1" a="1"/>
  <c r="I63" i="1" s="1"/>
  <c r="I64" i="1" a="1"/>
  <c r="I64" i="1" s="1"/>
  <c r="I65" i="1" a="1"/>
  <c r="I65" i="1" s="1"/>
  <c r="I66" i="1" a="1"/>
  <c r="I66" i="1" s="1"/>
  <c r="I67" i="1" a="1"/>
  <c r="I67" i="1" s="1"/>
  <c r="I68" i="1" a="1"/>
  <c r="I68" i="1" s="1"/>
  <c r="I69" i="1" a="1"/>
  <c r="I69" i="1" s="1"/>
  <c r="I70" i="1" a="1"/>
  <c r="I70" i="1" s="1"/>
  <c r="I71" i="1" a="1"/>
  <c r="I71" i="1" s="1"/>
  <c r="J71" i="1" s="1"/>
  <c r="I72" i="1" a="1"/>
  <c r="I72" i="1" s="1"/>
  <c r="I73" i="1" a="1"/>
  <c r="I73" i="1" s="1"/>
  <c r="I74" i="1" a="1"/>
  <c r="I74" i="1" s="1"/>
  <c r="I75" i="1" a="1"/>
  <c r="I75" i="1" s="1"/>
  <c r="I76" i="1" a="1"/>
  <c r="I76" i="1" s="1"/>
  <c r="I77" i="1" a="1"/>
  <c r="I77" i="1" s="1"/>
  <c r="I78" i="1" a="1"/>
  <c r="I78" i="1" s="1"/>
  <c r="I79" i="1" a="1"/>
  <c r="I79" i="1" s="1"/>
  <c r="I80" i="1" a="1"/>
  <c r="I80" i="1" s="1"/>
  <c r="I81" i="1" a="1"/>
  <c r="I81" i="1" s="1"/>
  <c r="I82" i="1" a="1"/>
  <c r="I82" i="1" s="1"/>
  <c r="I83" i="1" a="1"/>
  <c r="I83" i="1" s="1"/>
  <c r="I84" i="1" a="1"/>
  <c r="I84" i="1" s="1"/>
  <c r="I85" i="1" a="1"/>
  <c r="I85" i="1" s="1"/>
  <c r="I86" i="1" a="1"/>
  <c r="I86" i="1" s="1"/>
  <c r="I87" i="1" a="1"/>
  <c r="I87" i="1" s="1"/>
  <c r="I88" i="1" a="1"/>
  <c r="I88" i="1" s="1"/>
  <c r="I89" i="1" a="1"/>
  <c r="I89" i="1" s="1"/>
  <c r="I90" i="1" a="1"/>
  <c r="I90" i="1" s="1"/>
  <c r="I91" i="1" a="1"/>
  <c r="I91" i="1" s="1"/>
  <c r="I92" i="1" a="1"/>
  <c r="I92" i="1" s="1"/>
  <c r="I93" i="1" a="1"/>
  <c r="I93" i="1" s="1"/>
  <c r="I94" i="1" a="1"/>
  <c r="I94" i="1" s="1"/>
  <c r="I95" i="1" a="1"/>
  <c r="I95" i="1" s="1"/>
  <c r="I96" i="1" a="1"/>
  <c r="I96" i="1" s="1"/>
  <c r="I97" i="1" a="1"/>
  <c r="I97" i="1" s="1"/>
  <c r="I98" i="1" a="1"/>
  <c r="I98" i="1" s="1"/>
  <c r="I99" i="1" a="1"/>
  <c r="I99" i="1" s="1"/>
  <c r="I100" i="1" a="1"/>
  <c r="I100" i="1" s="1"/>
  <c r="I101" i="1" a="1"/>
  <c r="I101" i="1" s="1"/>
  <c r="I102" i="1" a="1"/>
  <c r="I102" i="1" s="1"/>
  <c r="I103" i="1" a="1"/>
  <c r="I103" i="1" s="1"/>
  <c r="I104" i="1" a="1"/>
  <c r="I104" i="1" s="1"/>
  <c r="I105" i="1" a="1"/>
  <c r="I105" i="1" s="1"/>
  <c r="I106" i="1" a="1"/>
  <c r="I106" i="1" s="1"/>
  <c r="I107" i="1" a="1"/>
  <c r="I107" i="1" s="1"/>
  <c r="I108" i="1" a="1"/>
  <c r="I108" i="1" s="1"/>
  <c r="I109" i="1" a="1"/>
  <c r="I109" i="1" s="1"/>
  <c r="I110" i="1" a="1"/>
  <c r="I110" i="1" s="1"/>
  <c r="I111" i="1" a="1"/>
  <c r="I111" i="1" s="1"/>
  <c r="I112" i="1" a="1"/>
  <c r="I112" i="1" s="1"/>
  <c r="I113" i="1" a="1"/>
  <c r="I113" i="1" s="1"/>
  <c r="I114" i="1" a="1"/>
  <c r="I114" i="1" s="1"/>
  <c r="I115" i="1" a="1"/>
  <c r="I115" i="1" s="1"/>
  <c r="I116" i="1" a="1"/>
  <c r="I116" i="1" s="1"/>
  <c r="I117" i="1" a="1"/>
  <c r="I117" i="1" s="1"/>
  <c r="I118" i="1" a="1"/>
  <c r="I118" i="1" s="1"/>
  <c r="I119" i="1" a="1"/>
  <c r="I119" i="1" s="1"/>
  <c r="I120" i="1" a="1"/>
  <c r="I120" i="1" s="1"/>
  <c r="I121" i="1" a="1"/>
  <c r="I121" i="1" s="1"/>
  <c r="I122" i="1" a="1"/>
  <c r="I122" i="1" s="1"/>
  <c r="I123" i="1" a="1"/>
  <c r="I123" i="1" s="1"/>
  <c r="I124" i="1" a="1"/>
  <c r="I124" i="1" s="1"/>
  <c r="I125" i="1" a="1"/>
  <c r="I125" i="1" s="1"/>
  <c r="I126" i="1" a="1"/>
  <c r="I126" i="1" s="1"/>
  <c r="I127" i="1" a="1"/>
  <c r="I127" i="1" s="1"/>
  <c r="I128" i="1" a="1"/>
  <c r="I128" i="1" s="1"/>
  <c r="I129" i="1" a="1"/>
  <c r="I129" i="1" s="1"/>
  <c r="I130" i="1" a="1"/>
  <c r="I130" i="1" s="1"/>
  <c r="I131" i="1" a="1"/>
  <c r="I131" i="1" s="1"/>
  <c r="I132" i="1" a="1"/>
  <c r="I132" i="1" s="1"/>
  <c r="I133" i="1" a="1"/>
  <c r="I133" i="1" s="1"/>
  <c r="I134" i="1" a="1"/>
  <c r="I134" i="1" s="1"/>
  <c r="I135" i="1" a="1"/>
  <c r="I135" i="1" s="1"/>
  <c r="I136" i="1" a="1"/>
  <c r="I136" i="1" s="1"/>
  <c r="I137" i="1" a="1"/>
  <c r="I137" i="1" s="1"/>
  <c r="I138" i="1" a="1"/>
  <c r="I138" i="1" s="1"/>
  <c r="I139" i="1" a="1"/>
  <c r="I139" i="1" s="1"/>
  <c r="I140" i="1" a="1"/>
  <c r="I140" i="1" s="1"/>
  <c r="I141" i="1" a="1"/>
  <c r="I141" i="1" s="1"/>
  <c r="I142" i="1" a="1"/>
  <c r="I142" i="1" s="1"/>
  <c r="I143" i="1" a="1"/>
  <c r="I143" i="1" s="1"/>
  <c r="I144" i="1" a="1"/>
  <c r="I144" i="1" s="1"/>
  <c r="I145" i="1" a="1"/>
  <c r="I145" i="1" s="1"/>
  <c r="I146" i="1" a="1"/>
  <c r="I146" i="1" s="1"/>
  <c r="I147" i="1" a="1"/>
  <c r="I147" i="1" s="1"/>
  <c r="I148" i="1" a="1"/>
  <c r="I148" i="1" s="1"/>
  <c r="I149" i="1" a="1"/>
  <c r="I149" i="1" s="1"/>
  <c r="I150" i="1" a="1"/>
  <c r="I150" i="1" s="1"/>
  <c r="I151" i="1" a="1"/>
  <c r="I151" i="1" s="1"/>
  <c r="I152" i="1" a="1"/>
  <c r="I152" i="1" s="1"/>
  <c r="I153" i="1" a="1"/>
  <c r="I153" i="1" s="1"/>
  <c r="I154" i="1" a="1"/>
  <c r="I154" i="1" s="1"/>
  <c r="I155" i="1" a="1"/>
  <c r="I155" i="1" s="1"/>
  <c r="I156" i="1" a="1"/>
  <c r="I156" i="1" s="1"/>
  <c r="I157" i="1" a="1"/>
  <c r="I157" i="1" s="1"/>
  <c r="I158" i="1" a="1"/>
  <c r="I158" i="1" s="1"/>
  <c r="I159" i="1" a="1"/>
  <c r="I159" i="1" s="1"/>
  <c r="I160" i="1" a="1"/>
  <c r="I160" i="1" s="1"/>
  <c r="I161" i="1" a="1"/>
  <c r="I161" i="1" s="1"/>
  <c r="I162" i="1" a="1"/>
  <c r="I162" i="1" s="1"/>
  <c r="I163" i="1" a="1"/>
  <c r="I163" i="1" s="1"/>
  <c r="I164" i="1" a="1"/>
  <c r="I164" i="1" s="1"/>
  <c r="I165" i="1" a="1"/>
  <c r="I165" i="1" s="1"/>
  <c r="I166" i="1" a="1"/>
  <c r="I166" i="1" s="1"/>
  <c r="I167" i="1" a="1"/>
  <c r="I167" i="1" s="1"/>
  <c r="I168" i="1" a="1"/>
  <c r="I168" i="1" s="1"/>
  <c r="I169" i="1" a="1"/>
  <c r="I169" i="1" s="1"/>
  <c r="I170" i="1" a="1"/>
  <c r="I170" i="1" s="1"/>
  <c r="I171" i="1" a="1"/>
  <c r="I171" i="1" s="1"/>
  <c r="I172" i="1" a="1"/>
  <c r="I172" i="1" s="1"/>
  <c r="I173" i="1" a="1"/>
  <c r="I173" i="1" s="1"/>
  <c r="I174" i="1" a="1"/>
  <c r="I174" i="1" s="1"/>
  <c r="I175" i="1" a="1"/>
  <c r="I175" i="1" s="1"/>
  <c r="I176" i="1" a="1"/>
  <c r="I176" i="1" s="1"/>
  <c r="I177" i="1" a="1"/>
  <c r="I177" i="1" s="1"/>
  <c r="I178" i="1" a="1"/>
  <c r="I178" i="1" s="1"/>
  <c r="I179" i="1" a="1"/>
  <c r="I179" i="1" s="1"/>
  <c r="I180" i="1" a="1"/>
  <c r="I180" i="1" s="1"/>
  <c r="I181" i="1" a="1"/>
  <c r="I181" i="1" s="1"/>
  <c r="I182" i="1" a="1"/>
  <c r="I182" i="1" s="1"/>
  <c r="I183" i="1" a="1"/>
  <c r="I183" i="1" s="1"/>
  <c r="I184" i="1" a="1"/>
  <c r="I184" i="1" s="1"/>
  <c r="I185" i="1" a="1"/>
  <c r="I185" i="1" s="1"/>
  <c r="I186" i="1" a="1"/>
  <c r="I186" i="1" s="1"/>
  <c r="I187" i="1" a="1"/>
  <c r="I187" i="1" s="1"/>
  <c r="I188" i="1" a="1"/>
  <c r="I188" i="1" s="1"/>
  <c r="I189" i="1" a="1"/>
  <c r="I189" i="1" s="1"/>
  <c r="I190" i="1" a="1"/>
  <c r="I190" i="1" s="1"/>
  <c r="I191" i="1" a="1"/>
  <c r="I191" i="1" s="1"/>
  <c r="I192" i="1" a="1"/>
  <c r="I192" i="1" s="1"/>
  <c r="I193" i="1" a="1"/>
  <c r="I193" i="1" s="1"/>
  <c r="I194" i="1" a="1"/>
  <c r="I194" i="1" s="1"/>
  <c r="I195" i="1" a="1"/>
  <c r="I195" i="1" s="1"/>
  <c r="I196" i="1" a="1"/>
  <c r="I196" i="1" s="1"/>
  <c r="I197" i="1" a="1"/>
  <c r="I197" i="1" s="1"/>
  <c r="I198" i="1" a="1"/>
  <c r="I198" i="1" s="1"/>
  <c r="I199" i="1" a="1"/>
  <c r="I199" i="1" s="1"/>
  <c r="I200" i="1" a="1"/>
  <c r="I200" i="1" s="1"/>
  <c r="I201" i="1" a="1"/>
  <c r="I201" i="1" s="1"/>
  <c r="I202" i="1" a="1"/>
  <c r="I202" i="1" s="1"/>
  <c r="I203" i="1" a="1"/>
  <c r="I203" i="1" s="1"/>
  <c r="I204" i="1" a="1"/>
  <c r="I204" i="1" s="1"/>
  <c r="I205" i="1" a="1"/>
  <c r="I205" i="1" s="1"/>
  <c r="I206" i="1" a="1"/>
  <c r="I206" i="1" s="1"/>
  <c r="I207" i="1" a="1"/>
  <c r="I207" i="1" s="1"/>
  <c r="I208" i="1" a="1"/>
  <c r="I208" i="1" s="1"/>
  <c r="I209" i="1" a="1"/>
  <c r="I209" i="1" s="1"/>
  <c r="I210" i="1" a="1"/>
  <c r="I210" i="1" s="1"/>
  <c r="I211" i="1" a="1"/>
  <c r="I211" i="1" s="1"/>
  <c r="I212" i="1" a="1"/>
  <c r="I212" i="1" s="1"/>
  <c r="I213" i="1" a="1"/>
  <c r="I213" i="1" s="1"/>
  <c r="I214" i="1" a="1"/>
  <c r="I214" i="1" s="1"/>
  <c r="I215" i="1" a="1"/>
  <c r="I215" i="1" s="1"/>
  <c r="I216" i="1" a="1"/>
  <c r="I216" i="1" s="1"/>
  <c r="I217" i="1" a="1"/>
  <c r="I217" i="1" s="1"/>
  <c r="I218" i="1" a="1"/>
  <c r="I218" i="1" s="1"/>
  <c r="I219" i="1" a="1"/>
  <c r="I219" i="1" s="1"/>
  <c r="I220" i="1" a="1"/>
  <c r="I220" i="1" s="1"/>
  <c r="I221" i="1" a="1"/>
  <c r="I221" i="1" s="1"/>
  <c r="I222" i="1" a="1"/>
  <c r="I222" i="1" s="1"/>
  <c r="I223" i="1" a="1"/>
  <c r="I223" i="1" s="1"/>
  <c r="I224" i="1" a="1"/>
  <c r="I224" i="1" s="1"/>
  <c r="I225" i="1" a="1"/>
  <c r="I225" i="1" s="1"/>
  <c r="I226" i="1" a="1"/>
  <c r="I226" i="1" s="1"/>
  <c r="I227" i="1" a="1"/>
  <c r="I227" i="1" s="1"/>
  <c r="I228" i="1" a="1"/>
  <c r="I228" i="1" s="1"/>
  <c r="I229" i="1" a="1"/>
  <c r="I229" i="1" s="1"/>
  <c r="I230" i="1" a="1"/>
  <c r="I230" i="1" s="1"/>
  <c r="I231" i="1" a="1"/>
  <c r="I231" i="1" s="1"/>
  <c r="I232" i="1" a="1"/>
  <c r="I232" i="1" s="1"/>
  <c r="I233" i="1" a="1"/>
  <c r="I233" i="1" s="1"/>
  <c r="I234" i="1" a="1"/>
  <c r="I234" i="1" s="1"/>
  <c r="I235" i="1" a="1"/>
  <c r="I235" i="1" s="1"/>
  <c r="I236" i="1" a="1"/>
  <c r="I236" i="1" s="1"/>
  <c r="I237" i="1" a="1"/>
  <c r="I237" i="1" s="1"/>
  <c r="I238" i="1" a="1"/>
  <c r="I238" i="1" s="1"/>
  <c r="I239" i="1" a="1"/>
  <c r="I239" i="1" s="1"/>
  <c r="I240" i="1" a="1"/>
  <c r="I240" i="1" s="1"/>
  <c r="I241" i="1" a="1"/>
  <c r="I241" i="1" s="1"/>
  <c r="I242" i="1" a="1"/>
  <c r="I242" i="1" s="1"/>
  <c r="I243" i="1" a="1"/>
  <c r="I243" i="1" s="1"/>
  <c r="I244" i="1" a="1"/>
  <c r="I244" i="1" s="1"/>
  <c r="I245" i="1" a="1"/>
  <c r="I245" i="1" s="1"/>
  <c r="I246" i="1" a="1"/>
  <c r="I246" i="1" s="1"/>
  <c r="I247" i="1" a="1"/>
  <c r="I247" i="1" s="1"/>
  <c r="I248" i="1" a="1"/>
  <c r="I248" i="1" s="1"/>
  <c r="I249" i="1" a="1"/>
  <c r="I249" i="1" s="1"/>
  <c r="I250" i="1" a="1"/>
  <c r="I250" i="1" s="1"/>
  <c r="I251" i="1" a="1"/>
  <c r="I251" i="1" s="1"/>
  <c r="I252" i="1" a="1"/>
  <c r="I252" i="1" s="1"/>
  <c r="I253" i="1" a="1"/>
  <c r="I253" i="1" s="1"/>
  <c r="I254" i="1" a="1"/>
  <c r="I254" i="1" s="1"/>
  <c r="I255" i="1" a="1"/>
  <c r="I255" i="1" s="1"/>
  <c r="I256" i="1" a="1"/>
  <c r="I256" i="1" s="1"/>
  <c r="I257" i="1" a="1"/>
  <c r="I257" i="1" s="1"/>
  <c r="I258" i="1" a="1"/>
  <c r="I258" i="1" s="1"/>
  <c r="I259" i="1" a="1"/>
  <c r="I259" i="1" s="1"/>
  <c r="I260" i="1" a="1"/>
  <c r="I260" i="1" s="1"/>
  <c r="I261" i="1" a="1"/>
  <c r="I261" i="1" s="1"/>
  <c r="I262" i="1" a="1"/>
  <c r="I262" i="1" s="1"/>
  <c r="I263" i="1" a="1"/>
  <c r="I263" i="1" s="1"/>
  <c r="I264" i="1" a="1"/>
  <c r="I264" i="1" s="1"/>
  <c r="I265" i="1" a="1"/>
  <c r="I265" i="1" s="1"/>
  <c r="I266" i="1" a="1"/>
  <c r="I266" i="1" s="1"/>
  <c r="I267" i="1" a="1"/>
  <c r="I267" i="1" s="1"/>
  <c r="I268" i="1" a="1"/>
  <c r="I268" i="1" s="1"/>
  <c r="I269" i="1" a="1"/>
  <c r="I269" i="1" s="1"/>
  <c r="I270" i="1" a="1"/>
  <c r="I270" i="1" s="1"/>
  <c r="I271" i="1" a="1"/>
  <c r="I271" i="1" s="1"/>
  <c r="I272" i="1" a="1"/>
  <c r="I272" i="1" s="1"/>
  <c r="I273" i="1" a="1"/>
  <c r="I273" i="1" s="1"/>
  <c r="I274" i="1" a="1"/>
  <c r="I274" i="1" s="1"/>
  <c r="I275" i="1" a="1"/>
  <c r="I275" i="1" s="1"/>
  <c r="I276" i="1" a="1"/>
  <c r="I276" i="1" s="1"/>
  <c r="I277" i="1" a="1"/>
  <c r="I277" i="1" s="1"/>
  <c r="I278" i="1" a="1"/>
  <c r="I278" i="1" s="1"/>
  <c r="I279" i="1" a="1"/>
  <c r="I279" i="1" s="1"/>
  <c r="I280" i="1" a="1"/>
  <c r="I280" i="1" s="1"/>
  <c r="I281" i="1" a="1"/>
  <c r="I281" i="1" s="1"/>
  <c r="I282" i="1" a="1"/>
  <c r="I282" i="1" s="1"/>
  <c r="I283" i="1" a="1"/>
  <c r="I283" i="1" s="1"/>
  <c r="I284" i="1" a="1"/>
  <c r="I284" i="1" s="1"/>
  <c r="I285" i="1" a="1"/>
  <c r="I285" i="1" s="1"/>
  <c r="I286" i="1" a="1"/>
  <c r="I286" i="1" s="1"/>
  <c r="I287" i="1" a="1"/>
  <c r="I287" i="1" s="1"/>
  <c r="I288" i="1" a="1"/>
  <c r="I288" i="1" s="1"/>
  <c r="I289" i="1" a="1"/>
  <c r="I289" i="1" s="1"/>
  <c r="I290" i="1" a="1"/>
  <c r="I290" i="1" s="1"/>
  <c r="I291" i="1" a="1"/>
  <c r="I291" i="1" s="1"/>
  <c r="I292" i="1" a="1"/>
  <c r="I292" i="1" s="1"/>
  <c r="I293" i="1" a="1"/>
  <c r="I293" i="1" s="1"/>
  <c r="J293" i="1" s="1"/>
  <c r="I294" i="1" a="1"/>
  <c r="I294" i="1" s="1"/>
  <c r="K294" i="1" s="1"/>
  <c r="I295" i="1" a="1"/>
  <c r="I295" i="1" s="1"/>
  <c r="J295" i="1" s="1"/>
  <c r="I296" i="1" a="1"/>
  <c r="I296" i="1" s="1"/>
  <c r="I297" i="1" a="1"/>
  <c r="I297" i="1" s="1"/>
  <c r="I298" i="1" a="1"/>
  <c r="I298" i="1" s="1"/>
  <c r="I299" i="1" a="1"/>
  <c r="I299" i="1" s="1"/>
  <c r="I300" i="1" a="1"/>
  <c r="I300" i="1" s="1"/>
  <c r="I301" i="1" a="1"/>
  <c r="I301" i="1" s="1"/>
  <c r="I302" i="1" a="1"/>
  <c r="I302" i="1" s="1"/>
  <c r="I303" i="1" a="1"/>
  <c r="I303" i="1" s="1"/>
  <c r="I304" i="1" a="1"/>
  <c r="I304" i="1" s="1"/>
  <c r="I305" i="1" a="1"/>
  <c r="I305" i="1" s="1"/>
  <c r="I306" i="1" a="1"/>
  <c r="I306" i="1" s="1"/>
  <c r="I307" i="1" a="1"/>
  <c r="I307" i="1" s="1"/>
  <c r="I308" i="1" a="1"/>
  <c r="I308" i="1" s="1"/>
  <c r="I309" i="1" a="1"/>
  <c r="I309" i="1" s="1"/>
  <c r="I310" i="1" a="1"/>
  <c r="I310" i="1" s="1"/>
  <c r="I311" i="1" a="1"/>
  <c r="I311" i="1" s="1"/>
  <c r="I312" i="1" a="1"/>
  <c r="I312" i="1" s="1"/>
  <c r="I313" i="1" a="1"/>
  <c r="I313" i="1" s="1"/>
  <c r="I314" i="1" a="1"/>
  <c r="I314" i="1" s="1"/>
  <c r="I315" i="1" a="1"/>
  <c r="I315" i="1" s="1"/>
  <c r="I316" i="1" a="1"/>
  <c r="I316" i="1" s="1"/>
  <c r="I317" i="1" a="1"/>
  <c r="I317" i="1" s="1"/>
  <c r="I318" i="1" a="1"/>
  <c r="I318" i="1" s="1"/>
  <c r="I319" i="1" a="1"/>
  <c r="I319" i="1" s="1"/>
  <c r="I320" i="1" a="1"/>
  <c r="I320" i="1" s="1"/>
  <c r="I321" i="1" a="1"/>
  <c r="I321" i="1" s="1"/>
  <c r="I322" i="1" a="1"/>
  <c r="I322" i="1" s="1"/>
  <c r="I323" i="1" a="1"/>
  <c r="I323" i="1" s="1"/>
  <c r="I324" i="1" a="1"/>
  <c r="I324" i="1" s="1"/>
  <c r="I325" i="1" a="1"/>
  <c r="I325" i="1" s="1"/>
  <c r="I326" i="1" a="1"/>
  <c r="I326" i="1" s="1"/>
  <c r="I327" i="1" a="1"/>
  <c r="I327" i="1" s="1"/>
  <c r="I328" i="1" a="1"/>
  <c r="I328" i="1" s="1"/>
  <c r="I329" i="1" a="1"/>
  <c r="I329" i="1" s="1"/>
  <c r="I330" i="1" a="1"/>
  <c r="I330" i="1" s="1"/>
  <c r="I331" i="1" a="1"/>
  <c r="I331" i="1" s="1"/>
  <c r="I332" i="1" a="1"/>
  <c r="I332" i="1" s="1"/>
  <c r="I333" i="1" a="1"/>
  <c r="I333" i="1" s="1"/>
  <c r="I334" i="1" a="1"/>
  <c r="I334" i="1" s="1"/>
  <c r="I335" i="1" a="1"/>
  <c r="I335" i="1" s="1"/>
  <c r="I336" i="1" a="1"/>
  <c r="I336" i="1" s="1"/>
  <c r="I337" i="1" a="1"/>
  <c r="I337" i="1" s="1"/>
  <c r="I338" i="1" a="1"/>
  <c r="I338" i="1" s="1"/>
  <c r="I339" i="1" a="1"/>
  <c r="I339" i="1" s="1"/>
  <c r="I340" i="1" a="1"/>
  <c r="I340" i="1" s="1"/>
  <c r="I341" i="1" a="1"/>
  <c r="I341" i="1" s="1"/>
  <c r="I342" i="1" a="1"/>
  <c r="I342" i="1" s="1"/>
  <c r="I343" i="1" a="1"/>
  <c r="I343" i="1" s="1"/>
  <c r="I344" i="1" a="1"/>
  <c r="I344" i="1" s="1"/>
  <c r="I345" i="1" a="1"/>
  <c r="I345" i="1" s="1"/>
  <c r="I346" i="1" a="1"/>
  <c r="I346" i="1" s="1"/>
  <c r="I347" i="1" a="1"/>
  <c r="I347" i="1" s="1"/>
  <c r="I348" i="1" a="1"/>
  <c r="I348" i="1" s="1"/>
  <c r="I349" i="1" a="1"/>
  <c r="I349" i="1" s="1"/>
  <c r="I350" i="1" a="1"/>
  <c r="I350" i="1" s="1"/>
  <c r="I351" i="1" a="1"/>
  <c r="I351" i="1" s="1"/>
  <c r="I352" i="1" a="1"/>
  <c r="I352" i="1" s="1"/>
  <c r="I353" i="1" a="1"/>
  <c r="I353" i="1" s="1"/>
  <c r="I354" i="1" a="1"/>
  <c r="I354" i="1" s="1"/>
  <c r="I355" i="1" a="1"/>
  <c r="I355" i="1" s="1"/>
  <c r="I356" i="1" a="1"/>
  <c r="I356" i="1" s="1"/>
  <c r="I357" i="1" a="1"/>
  <c r="I357" i="1" s="1"/>
  <c r="I358" i="1" a="1"/>
  <c r="I358" i="1" s="1"/>
  <c r="I359" i="1" a="1"/>
  <c r="I359" i="1" s="1"/>
  <c r="I360" i="1" a="1"/>
  <c r="I360" i="1" s="1"/>
  <c r="I361" i="1" a="1"/>
  <c r="I361" i="1" s="1"/>
  <c r="I362" i="1" a="1"/>
  <c r="I362" i="1" s="1"/>
  <c r="I363" i="1" a="1"/>
  <c r="I363" i="1" s="1"/>
  <c r="I364" i="1" a="1"/>
  <c r="I364" i="1" s="1"/>
  <c r="I365" i="1" a="1"/>
  <c r="I365" i="1" s="1"/>
  <c r="I366" i="1" a="1"/>
  <c r="I366" i="1" s="1"/>
  <c r="I367" i="1" a="1"/>
  <c r="I367" i="1" s="1"/>
  <c r="I368" i="1" a="1"/>
  <c r="I368" i="1" s="1"/>
  <c r="I369" i="1" a="1"/>
  <c r="I369" i="1" s="1"/>
  <c r="I370" i="1" a="1"/>
  <c r="I370" i="1" s="1"/>
  <c r="I371" i="1" a="1"/>
  <c r="I371" i="1" s="1"/>
  <c r="I372" i="1" a="1"/>
  <c r="I372" i="1" s="1"/>
  <c r="I373" i="1" a="1"/>
  <c r="I373" i="1" s="1"/>
  <c r="I374" i="1" a="1"/>
  <c r="I374" i="1" s="1"/>
  <c r="I375" i="1" a="1"/>
  <c r="I375" i="1" s="1"/>
  <c r="I376" i="1" a="1"/>
  <c r="I376" i="1" s="1"/>
  <c r="I377" i="1" a="1"/>
  <c r="I377" i="1" s="1"/>
  <c r="I378" i="1" a="1"/>
  <c r="I378" i="1" s="1"/>
  <c r="I379" i="1" a="1"/>
  <c r="I379" i="1" s="1"/>
  <c r="I380" i="1" a="1"/>
  <c r="I380" i="1" s="1"/>
  <c r="I381" i="1" a="1"/>
  <c r="I381" i="1" s="1"/>
  <c r="I382" i="1" a="1"/>
  <c r="I382" i="1" s="1"/>
  <c r="I383" i="1" a="1"/>
  <c r="I383" i="1" s="1"/>
  <c r="I384" i="1" a="1"/>
  <c r="I384" i="1" s="1"/>
  <c r="I385" i="1" a="1"/>
  <c r="I385" i="1" s="1"/>
  <c r="I386" i="1" a="1"/>
  <c r="I386" i="1" s="1"/>
  <c r="I387" i="1" a="1"/>
  <c r="I387" i="1" s="1"/>
  <c r="I388" i="1" a="1"/>
  <c r="I388" i="1" s="1"/>
  <c r="I389" i="1" a="1"/>
  <c r="I389" i="1" s="1"/>
  <c r="I390" i="1" a="1"/>
  <c r="I390" i="1" s="1"/>
  <c r="I391" i="1" a="1"/>
  <c r="I391" i="1" s="1"/>
  <c r="I392" i="1" a="1"/>
  <c r="I392" i="1" s="1"/>
  <c r="I393" i="1" a="1"/>
  <c r="I393" i="1" s="1"/>
  <c r="I394" i="1" a="1"/>
  <c r="I394" i="1" s="1"/>
  <c r="I395" i="1" a="1"/>
  <c r="I395" i="1" s="1"/>
  <c r="I396" i="1" a="1"/>
  <c r="I396" i="1" s="1"/>
  <c r="I397" i="1" a="1"/>
  <c r="I397" i="1" s="1"/>
  <c r="I398" i="1" a="1"/>
  <c r="I398" i="1" s="1"/>
  <c r="I399" i="1" a="1"/>
  <c r="I399" i="1" s="1"/>
  <c r="I400" i="1" a="1"/>
  <c r="I400" i="1" s="1"/>
  <c r="I401" i="1" a="1"/>
  <c r="I401" i="1" s="1"/>
  <c r="I402" i="1" a="1"/>
  <c r="I402" i="1" s="1"/>
  <c r="I403" i="1" a="1"/>
  <c r="I403" i="1" s="1"/>
  <c r="I404" i="1" a="1"/>
  <c r="I404" i="1" s="1"/>
  <c r="I405" i="1" a="1"/>
  <c r="I405" i="1" s="1"/>
  <c r="I406" i="1" a="1"/>
  <c r="I406" i="1" s="1"/>
  <c r="I407" i="1" a="1"/>
  <c r="I407" i="1" s="1"/>
  <c r="I408" i="1" a="1"/>
  <c r="I408" i="1" s="1"/>
  <c r="I409" i="1" a="1"/>
  <c r="I409" i="1" s="1"/>
  <c r="I410" i="1" a="1"/>
  <c r="I410" i="1" s="1"/>
  <c r="I411" i="1" a="1"/>
  <c r="I411" i="1" s="1"/>
  <c r="I412" i="1" a="1"/>
  <c r="I412" i="1" s="1"/>
  <c r="I413" i="1" a="1"/>
  <c r="I413" i="1" s="1"/>
  <c r="I414" i="1" a="1"/>
  <c r="I414" i="1" s="1"/>
  <c r="I415" i="1" a="1"/>
  <c r="I415" i="1" s="1"/>
  <c r="I416" i="1" a="1"/>
  <c r="I416" i="1" s="1"/>
  <c r="I417" i="1" a="1"/>
  <c r="I417" i="1" s="1"/>
  <c r="I418" i="1" a="1"/>
  <c r="I418" i="1" s="1"/>
  <c r="I419" i="1" a="1"/>
  <c r="I419" i="1" s="1"/>
  <c r="I420" i="1" a="1"/>
  <c r="I420" i="1" s="1"/>
  <c r="I421" i="1" a="1"/>
  <c r="I421" i="1" s="1"/>
  <c r="I422" i="1" a="1"/>
  <c r="I422" i="1" s="1"/>
  <c r="I423" i="1" a="1"/>
  <c r="I423" i="1" s="1"/>
  <c r="I424" i="1" a="1"/>
  <c r="I424" i="1" s="1"/>
  <c r="I425" i="1" a="1"/>
  <c r="I425" i="1" s="1"/>
  <c r="I426" i="1" a="1"/>
  <c r="I426" i="1" s="1"/>
  <c r="I427" i="1" a="1"/>
  <c r="I427" i="1" s="1"/>
  <c r="I428" i="1" a="1"/>
  <c r="I428" i="1" s="1"/>
  <c r="I429" i="1" a="1"/>
  <c r="I429" i="1" s="1"/>
  <c r="I430" i="1" a="1"/>
  <c r="I430" i="1" s="1"/>
  <c r="I431" i="1" a="1"/>
  <c r="I431" i="1" s="1"/>
  <c r="I432" i="1" a="1"/>
  <c r="I432" i="1" s="1"/>
  <c r="I433" i="1" a="1"/>
  <c r="I433" i="1" s="1"/>
  <c r="I434" i="1" a="1"/>
  <c r="I434" i="1" s="1"/>
  <c r="I435" i="1" a="1"/>
  <c r="I435" i="1" s="1"/>
  <c r="I436" i="1" a="1"/>
  <c r="I436" i="1" s="1"/>
  <c r="I437" i="1" a="1"/>
  <c r="I437" i="1" s="1"/>
  <c r="I438" i="1" a="1"/>
  <c r="I438" i="1" s="1"/>
  <c r="I439" i="1" a="1"/>
  <c r="I439" i="1" s="1"/>
  <c r="I440" i="1" a="1"/>
  <c r="I440" i="1" s="1"/>
  <c r="I441" i="1" a="1"/>
  <c r="I441" i="1" s="1"/>
  <c r="I442" i="1" a="1"/>
  <c r="I442" i="1" s="1"/>
  <c r="I443" i="1" a="1"/>
  <c r="I443" i="1" s="1"/>
  <c r="I444" i="1" a="1"/>
  <c r="I444" i="1" s="1"/>
  <c r="I445" i="1" a="1"/>
  <c r="I445" i="1" s="1"/>
  <c r="I446" i="1" a="1"/>
  <c r="I446" i="1" s="1"/>
  <c r="I447" i="1" a="1"/>
  <c r="I447" i="1" s="1"/>
  <c r="I448" i="1" a="1"/>
  <c r="I448" i="1" s="1"/>
  <c r="I449" i="1" a="1"/>
  <c r="I449" i="1" s="1"/>
  <c r="I450" i="1" a="1"/>
  <c r="I450" i="1" s="1"/>
  <c r="I451" i="1" a="1"/>
  <c r="I451" i="1" s="1"/>
  <c r="I452" i="1" a="1"/>
  <c r="I452" i="1" s="1"/>
  <c r="I453" i="1" a="1"/>
  <c r="I453" i="1" s="1"/>
  <c r="I454" i="1" a="1"/>
  <c r="I454" i="1" s="1"/>
  <c r="I455" i="1" a="1"/>
  <c r="I455" i="1" s="1"/>
  <c r="I456" i="1" a="1"/>
  <c r="I456" i="1" s="1"/>
  <c r="I457" i="1" a="1"/>
  <c r="I457" i="1" s="1"/>
  <c r="I458" i="1" a="1"/>
  <c r="I458" i="1" s="1"/>
  <c r="I459" i="1" a="1"/>
  <c r="I459" i="1" s="1"/>
  <c r="I460" i="1" a="1"/>
  <c r="I460" i="1" s="1"/>
  <c r="I461" i="1" a="1"/>
  <c r="I461" i="1" s="1"/>
  <c r="I462" i="1" a="1"/>
  <c r="I462" i="1" s="1"/>
  <c r="I463" i="1" a="1"/>
  <c r="I463" i="1" s="1"/>
  <c r="I464" i="1" a="1"/>
  <c r="I464" i="1" s="1"/>
  <c r="I465" i="1" a="1"/>
  <c r="I465" i="1" s="1"/>
  <c r="I466" i="1" a="1"/>
  <c r="I466" i="1" s="1"/>
  <c r="I467" i="1" a="1"/>
  <c r="I467" i="1" s="1"/>
  <c r="I468" i="1" a="1"/>
  <c r="I468" i="1" s="1"/>
  <c r="I469" i="1" a="1"/>
  <c r="I469" i="1" s="1"/>
  <c r="I470" i="1" a="1"/>
  <c r="I470" i="1" s="1"/>
  <c r="I471" i="1" a="1"/>
  <c r="I471" i="1" s="1"/>
  <c r="I472" i="1" a="1"/>
  <c r="I472" i="1" s="1"/>
  <c r="I473" i="1" a="1"/>
  <c r="I473" i="1" s="1"/>
  <c r="I474" i="1" a="1"/>
  <c r="I474" i="1" s="1"/>
  <c r="I475" i="1" a="1"/>
  <c r="I475" i="1" s="1"/>
  <c r="I476" i="1" a="1"/>
  <c r="I476" i="1" s="1"/>
  <c r="I477" i="1" a="1"/>
  <c r="I477" i="1" s="1"/>
  <c r="I478" i="1" a="1"/>
  <c r="I478" i="1" s="1"/>
  <c r="I479" i="1" a="1"/>
  <c r="I479" i="1" s="1"/>
  <c r="I480" i="1" a="1"/>
  <c r="I480" i="1" s="1"/>
  <c r="I481" i="1" a="1"/>
  <c r="I481" i="1" s="1"/>
  <c r="I482" i="1" a="1"/>
  <c r="I482" i="1" s="1"/>
  <c r="I483" i="1" a="1"/>
  <c r="I483" i="1" s="1"/>
  <c r="I484" i="1" a="1"/>
  <c r="I484" i="1" s="1"/>
  <c r="I485" i="1" a="1"/>
  <c r="I485" i="1" s="1"/>
  <c r="I486" i="1" a="1"/>
  <c r="I486" i="1" s="1"/>
  <c r="I487" i="1" a="1"/>
  <c r="I487" i="1" s="1"/>
  <c r="I488" i="1" a="1"/>
  <c r="I488" i="1" s="1"/>
  <c r="I489" i="1" a="1"/>
  <c r="I489" i="1" s="1"/>
  <c r="I490" i="1" a="1"/>
  <c r="I490" i="1" s="1"/>
  <c r="I491" i="1" a="1"/>
  <c r="I491" i="1" s="1"/>
  <c r="I492" i="1" a="1"/>
  <c r="I492" i="1" s="1"/>
  <c r="I493" i="1" a="1"/>
  <c r="I493" i="1" s="1"/>
  <c r="I494" i="1" a="1"/>
  <c r="I494" i="1" s="1"/>
  <c r="I495" i="1" a="1"/>
  <c r="I495" i="1" s="1"/>
  <c r="I496" i="1" a="1"/>
  <c r="I496" i="1" s="1"/>
  <c r="I497" i="1" a="1"/>
  <c r="I497" i="1" s="1"/>
  <c r="I498" i="1" a="1"/>
  <c r="I498" i="1" s="1"/>
  <c r="I499" i="1" a="1"/>
  <c r="I499" i="1" s="1"/>
  <c r="I500" i="1" a="1"/>
  <c r="I500" i="1" s="1"/>
  <c r="I501" i="1" a="1"/>
  <c r="I501" i="1" s="1"/>
  <c r="I502" i="1" a="1"/>
  <c r="I502" i="1" s="1"/>
  <c r="I503" i="1" a="1"/>
  <c r="I503" i="1" s="1"/>
  <c r="I504" i="1" a="1"/>
  <c r="I504" i="1" s="1"/>
  <c r="I505" i="1" a="1"/>
  <c r="I505" i="1" s="1"/>
  <c r="I506" i="1" a="1"/>
  <c r="I506" i="1" s="1"/>
  <c r="I507" i="1" a="1"/>
  <c r="I507" i="1" s="1"/>
  <c r="I508" i="1" a="1"/>
  <c r="I508" i="1" s="1"/>
  <c r="I509" i="1" a="1"/>
  <c r="I509" i="1" s="1"/>
  <c r="I510" i="1" a="1"/>
  <c r="I510" i="1" s="1"/>
  <c r="I511" i="1" a="1"/>
  <c r="I511" i="1" s="1"/>
  <c r="I512" i="1" a="1"/>
  <c r="I512" i="1" s="1"/>
  <c r="I513" i="1" a="1"/>
  <c r="I513" i="1" s="1"/>
  <c r="I514" i="1" a="1"/>
  <c r="I514" i="1" s="1"/>
  <c r="I515" i="1" a="1"/>
  <c r="I515" i="1" s="1"/>
  <c r="I516" i="1" a="1"/>
  <c r="I516" i="1" s="1"/>
  <c r="I517" i="1" a="1"/>
  <c r="I517" i="1" s="1"/>
  <c r="I518" i="1" a="1"/>
  <c r="I518" i="1" s="1"/>
  <c r="I519" i="1" a="1"/>
  <c r="I519" i="1" s="1"/>
  <c r="I520" i="1" a="1"/>
  <c r="I520" i="1" s="1"/>
  <c r="I521" i="1" a="1"/>
  <c r="I521" i="1" s="1"/>
  <c r="I522" i="1" a="1"/>
  <c r="I522" i="1" s="1"/>
  <c r="I523" i="1" a="1"/>
  <c r="I523" i="1" s="1"/>
  <c r="I524" i="1" a="1"/>
  <c r="I524" i="1" s="1"/>
  <c r="I525" i="1" a="1"/>
  <c r="I525" i="1" s="1"/>
  <c r="I526" i="1" a="1"/>
  <c r="I526" i="1" s="1"/>
  <c r="I527" i="1" a="1"/>
  <c r="I527" i="1" s="1"/>
  <c r="I528" i="1" a="1"/>
  <c r="I528" i="1" s="1"/>
  <c r="I529" i="1" a="1"/>
  <c r="I529" i="1" s="1"/>
  <c r="I530" i="1" a="1"/>
  <c r="I530" i="1" s="1"/>
  <c r="I531" i="1" a="1"/>
  <c r="I531" i="1" s="1"/>
  <c r="I532" i="1" a="1"/>
  <c r="I532" i="1" s="1"/>
  <c r="I533" i="1" a="1"/>
  <c r="I533" i="1" s="1"/>
  <c r="I534" i="1" a="1"/>
  <c r="I534" i="1" s="1"/>
  <c r="I535" i="1" a="1"/>
  <c r="I535" i="1" s="1"/>
  <c r="I536" i="1" a="1"/>
  <c r="I536" i="1" s="1"/>
  <c r="I537" i="1" a="1"/>
  <c r="I537" i="1" s="1"/>
  <c r="I538" i="1" a="1"/>
  <c r="I538" i="1" s="1"/>
  <c r="I539" i="1" a="1"/>
  <c r="I539" i="1" s="1"/>
  <c r="I540" i="1" a="1"/>
  <c r="I540" i="1" s="1"/>
  <c r="I541" i="1" a="1"/>
  <c r="I541" i="1" s="1"/>
  <c r="I542" i="1" a="1"/>
  <c r="I542" i="1" s="1"/>
  <c r="I543" i="1" a="1"/>
  <c r="I543" i="1" s="1"/>
  <c r="I544" i="1" a="1"/>
  <c r="I544" i="1" s="1"/>
  <c r="I545" i="1" a="1"/>
  <c r="I545" i="1" s="1"/>
  <c r="I546" i="1" a="1"/>
  <c r="I546" i="1" s="1"/>
  <c r="I547" i="1" a="1"/>
  <c r="I547" i="1" s="1"/>
  <c r="I548" i="1" a="1"/>
  <c r="I548" i="1" s="1"/>
  <c r="I549" i="1" a="1"/>
  <c r="I549" i="1" s="1"/>
  <c r="I550" i="1" a="1"/>
  <c r="I550" i="1" s="1"/>
  <c r="I551" i="1" a="1"/>
  <c r="I551" i="1" s="1"/>
  <c r="I552" i="1" a="1"/>
  <c r="I552" i="1" s="1"/>
  <c r="I553" i="1" a="1"/>
  <c r="I553" i="1" s="1"/>
  <c r="I554" i="1" a="1"/>
  <c r="I554" i="1" s="1"/>
  <c r="I555" i="1" a="1"/>
  <c r="I555" i="1" s="1"/>
  <c r="I556" i="1" a="1"/>
  <c r="I556" i="1" s="1"/>
  <c r="I557" i="1" a="1"/>
  <c r="I557" i="1" s="1"/>
  <c r="I558" i="1" a="1"/>
  <c r="I558" i="1" s="1"/>
  <c r="I559" i="1" a="1"/>
  <c r="I559" i="1" s="1"/>
  <c r="I560" i="1" a="1"/>
  <c r="I560" i="1" s="1"/>
  <c r="I561" i="1" a="1"/>
  <c r="I561" i="1" s="1"/>
  <c r="I562" i="1" a="1"/>
  <c r="I562" i="1" s="1"/>
  <c r="I563" i="1" a="1"/>
  <c r="I563" i="1" s="1"/>
  <c r="I564" i="1" a="1"/>
  <c r="I564" i="1" s="1"/>
  <c r="I565" i="1" a="1"/>
  <c r="I565" i="1" s="1"/>
  <c r="I566" i="1" a="1"/>
  <c r="I566" i="1" s="1"/>
  <c r="I567" i="1" a="1"/>
  <c r="I567" i="1" s="1"/>
  <c r="I568" i="1" a="1"/>
  <c r="I568" i="1" s="1"/>
  <c r="I569" i="1" a="1"/>
  <c r="I569" i="1" s="1"/>
  <c r="I570" i="1" a="1"/>
  <c r="I570" i="1" s="1"/>
  <c r="I571" i="1" a="1"/>
  <c r="I571" i="1" s="1"/>
  <c r="I572" i="1" a="1"/>
  <c r="I572" i="1" s="1"/>
  <c r="I573" i="1" a="1"/>
  <c r="I573" i="1" s="1"/>
  <c r="I574" i="1" a="1"/>
  <c r="I574" i="1" s="1"/>
  <c r="I575" i="1" a="1"/>
  <c r="I575" i="1" s="1"/>
  <c r="I576" i="1" a="1"/>
  <c r="I576" i="1" s="1"/>
  <c r="I577" i="1" a="1"/>
  <c r="I577" i="1" s="1"/>
  <c r="I578" i="1" a="1"/>
  <c r="I578" i="1" s="1"/>
  <c r="I579" i="1" a="1"/>
  <c r="I579" i="1" s="1"/>
  <c r="I580" i="1" a="1"/>
  <c r="I580" i="1" s="1"/>
  <c r="I581" i="1" a="1"/>
  <c r="I581" i="1" s="1"/>
  <c r="I582" i="1" a="1"/>
  <c r="I582" i="1" s="1"/>
  <c r="I583" i="1" a="1"/>
  <c r="I583" i="1" s="1"/>
  <c r="I584" i="1" a="1"/>
  <c r="I584" i="1" s="1"/>
  <c r="I585" i="1" a="1"/>
  <c r="I585" i="1" s="1"/>
  <c r="I586" i="1" a="1"/>
  <c r="I586" i="1" s="1"/>
  <c r="I587" i="1" a="1"/>
  <c r="I587" i="1" s="1"/>
  <c r="I588" i="1" a="1"/>
  <c r="I588" i="1" s="1"/>
  <c r="I589" i="1" a="1"/>
  <c r="I589" i="1" s="1"/>
  <c r="I590" i="1" a="1"/>
  <c r="I590" i="1" s="1"/>
  <c r="I591" i="1" a="1"/>
  <c r="I591" i="1" s="1"/>
  <c r="I592" i="1" a="1"/>
  <c r="I592" i="1" s="1"/>
  <c r="I593" i="1" a="1"/>
  <c r="I593" i="1" s="1"/>
  <c r="I594" i="1" a="1"/>
  <c r="I594" i="1" s="1"/>
  <c r="I595" i="1" a="1"/>
  <c r="I595" i="1" s="1"/>
  <c r="I596" i="1" a="1"/>
  <c r="I596" i="1" s="1"/>
  <c r="I597" i="1" a="1"/>
  <c r="I597" i="1" s="1"/>
  <c r="I598" i="1" a="1"/>
  <c r="I598" i="1" s="1"/>
  <c r="I599" i="1" a="1"/>
  <c r="I599" i="1" s="1"/>
  <c r="I600" i="1" a="1"/>
  <c r="I600" i="1" s="1"/>
  <c r="I601" i="1" a="1"/>
  <c r="I601" i="1" s="1"/>
  <c r="I602" i="1" a="1"/>
  <c r="I602" i="1" s="1"/>
  <c r="I603" i="1" a="1"/>
  <c r="I603" i="1" s="1"/>
  <c r="I604" i="1" a="1"/>
  <c r="I604" i="1" s="1"/>
  <c r="I605" i="1" a="1"/>
  <c r="I605" i="1" s="1"/>
  <c r="I606" i="1" a="1"/>
  <c r="I606" i="1" s="1"/>
  <c r="I607" i="1" a="1"/>
  <c r="I607" i="1" s="1"/>
  <c r="I608" i="1" a="1"/>
  <c r="I608" i="1" s="1"/>
  <c r="I609" i="1" a="1"/>
  <c r="I609" i="1" s="1"/>
  <c r="I610" i="1" a="1"/>
  <c r="I610" i="1" s="1"/>
  <c r="I611" i="1" a="1"/>
  <c r="I611" i="1" s="1"/>
  <c r="I612" i="1" a="1"/>
  <c r="I612" i="1" s="1"/>
  <c r="I613" i="1" a="1"/>
  <c r="I613" i="1" s="1"/>
  <c r="I614" i="1" a="1"/>
  <c r="I614" i="1" s="1"/>
  <c r="I615" i="1" a="1"/>
  <c r="I615" i="1" s="1"/>
  <c r="I616" i="1" a="1"/>
  <c r="I616" i="1" s="1"/>
  <c r="I617" i="1" a="1"/>
  <c r="I617" i="1" s="1"/>
  <c r="I618" i="1" a="1"/>
  <c r="I618" i="1" s="1"/>
  <c r="I619" i="1" a="1"/>
  <c r="I619" i="1" s="1"/>
  <c r="I620" i="1" a="1"/>
  <c r="I620" i="1" s="1"/>
  <c r="I621" i="1" a="1"/>
  <c r="I621" i="1" s="1"/>
  <c r="I622" i="1" a="1"/>
  <c r="I622" i="1" s="1"/>
  <c r="I623" i="1" a="1"/>
  <c r="I623" i="1" s="1"/>
  <c r="I624" i="1" a="1"/>
  <c r="I624" i="1" s="1"/>
  <c r="I625" i="1" a="1"/>
  <c r="I625" i="1" s="1"/>
  <c r="I626" i="1" a="1"/>
  <c r="I626" i="1" s="1"/>
  <c r="I627" i="1" a="1"/>
  <c r="I627" i="1" s="1"/>
  <c r="I628" i="1" a="1"/>
  <c r="I628" i="1" s="1"/>
  <c r="I629" i="1" a="1"/>
  <c r="I629" i="1" s="1"/>
  <c r="I630" i="1" a="1"/>
  <c r="I630" i="1" s="1"/>
  <c r="I631" i="1" a="1"/>
  <c r="I631" i="1" s="1"/>
  <c r="I632" i="1" a="1"/>
  <c r="I632" i="1" s="1"/>
  <c r="I633" i="1" a="1"/>
  <c r="I633" i="1" s="1"/>
  <c r="I634" i="1" a="1"/>
  <c r="I634" i="1" s="1"/>
  <c r="I635" i="1" a="1"/>
  <c r="I635" i="1" s="1"/>
  <c r="I636" i="1" a="1"/>
  <c r="I636" i="1" s="1"/>
  <c r="I637" i="1" a="1"/>
  <c r="I637" i="1" s="1"/>
  <c r="I638" i="1" a="1"/>
  <c r="I638" i="1" s="1"/>
  <c r="I639" i="1" a="1"/>
  <c r="I639" i="1" s="1"/>
  <c r="I640" i="1" a="1"/>
  <c r="I640" i="1" s="1"/>
  <c r="I641" i="1" a="1"/>
  <c r="I641" i="1" s="1"/>
  <c r="I642" i="1" a="1"/>
  <c r="I642" i="1" s="1"/>
  <c r="I643" i="1" a="1"/>
  <c r="I643" i="1" s="1"/>
  <c r="I644" i="1" a="1"/>
  <c r="I644" i="1" s="1"/>
  <c r="I645" i="1" a="1"/>
  <c r="I645" i="1" s="1"/>
  <c r="I646" i="1" a="1"/>
  <c r="I646" i="1" s="1"/>
  <c r="I647" i="1" a="1"/>
  <c r="I647" i="1" s="1"/>
  <c r="I648" i="1" a="1"/>
  <c r="I648" i="1" s="1"/>
  <c r="I649" i="1" a="1"/>
  <c r="I649" i="1" s="1"/>
  <c r="I650" i="1" a="1"/>
  <c r="I650" i="1" s="1"/>
  <c r="I651" i="1" a="1"/>
  <c r="I651" i="1" s="1"/>
  <c r="I652" i="1" a="1"/>
  <c r="I652" i="1" s="1"/>
  <c r="I653" i="1" a="1"/>
  <c r="I653" i="1" s="1"/>
  <c r="I654" i="1" a="1"/>
  <c r="I654" i="1" s="1"/>
  <c r="I655" i="1" a="1"/>
  <c r="I655" i="1" s="1"/>
  <c r="I656" i="1" a="1"/>
  <c r="I656" i="1" s="1"/>
  <c r="I657" i="1" a="1"/>
  <c r="I657" i="1" s="1"/>
  <c r="I658" i="1" a="1"/>
  <c r="I658" i="1" s="1"/>
  <c r="I659" i="1" a="1"/>
  <c r="I659" i="1" s="1"/>
  <c r="I660" i="1" a="1"/>
  <c r="I660" i="1" s="1"/>
  <c r="I661" i="1" a="1"/>
  <c r="I661" i="1" s="1"/>
  <c r="I662" i="1" a="1"/>
  <c r="I662" i="1" s="1"/>
  <c r="I663" i="1" a="1"/>
  <c r="I663" i="1" s="1"/>
  <c r="I664" i="1" a="1"/>
  <c r="I664" i="1" s="1"/>
  <c r="I665" i="1" a="1"/>
  <c r="I665" i="1" s="1"/>
  <c r="I666" i="1" a="1"/>
  <c r="I666" i="1" s="1"/>
  <c r="I667" i="1" a="1"/>
  <c r="I667" i="1" s="1"/>
  <c r="I668" i="1" a="1"/>
  <c r="I668" i="1" s="1"/>
  <c r="I669" i="1" a="1"/>
  <c r="I669" i="1" s="1"/>
  <c r="I670" i="1" a="1"/>
  <c r="I670" i="1" s="1"/>
  <c r="I671" i="1" a="1"/>
  <c r="I671" i="1" s="1"/>
  <c r="I672" i="1" a="1"/>
  <c r="I672" i="1" s="1"/>
  <c r="I673" i="1" a="1"/>
  <c r="I673" i="1" s="1"/>
  <c r="I674" i="1" a="1"/>
  <c r="I674" i="1" s="1"/>
  <c r="I675" i="1" a="1"/>
  <c r="I675" i="1" s="1"/>
  <c r="I676" i="1" a="1"/>
  <c r="I676" i="1" s="1"/>
  <c r="I677" i="1" a="1"/>
  <c r="I677" i="1" s="1"/>
  <c r="I678" i="1" a="1"/>
  <c r="I678" i="1" s="1"/>
  <c r="I679" i="1" a="1"/>
  <c r="I679" i="1" s="1"/>
  <c r="I680" i="1" a="1"/>
  <c r="I680" i="1" s="1"/>
  <c r="I681" i="1" a="1"/>
  <c r="I681" i="1" s="1"/>
  <c r="I682" i="1" a="1"/>
  <c r="I682" i="1" s="1"/>
  <c r="I683" i="1" a="1"/>
  <c r="I683" i="1" s="1"/>
  <c r="I684" i="1" a="1"/>
  <c r="I684" i="1" s="1"/>
  <c r="I685" i="1" a="1"/>
  <c r="I685" i="1" s="1"/>
  <c r="I686" i="1" a="1"/>
  <c r="I686" i="1" s="1"/>
  <c r="I687" i="1" a="1"/>
  <c r="I687" i="1" s="1"/>
  <c r="I688" i="1" a="1"/>
  <c r="I688" i="1" s="1"/>
  <c r="I689" i="1" a="1"/>
  <c r="I689" i="1" s="1"/>
  <c r="I690" i="1" a="1"/>
  <c r="I690" i="1" s="1"/>
  <c r="I691" i="1" a="1"/>
  <c r="I691" i="1" s="1"/>
  <c r="I692" i="1" a="1"/>
  <c r="I692" i="1" s="1"/>
  <c r="I693" i="1" a="1"/>
  <c r="I693" i="1" s="1"/>
  <c r="I694" i="1" a="1"/>
  <c r="I694" i="1" s="1"/>
  <c r="I695" i="1" a="1"/>
  <c r="I695" i="1" s="1"/>
  <c r="I696" i="1" a="1"/>
  <c r="I696" i="1" s="1"/>
  <c r="I697" i="1" a="1"/>
  <c r="I697" i="1" s="1"/>
  <c r="I698" i="1" a="1"/>
  <c r="I698" i="1" s="1"/>
  <c r="I699" i="1" a="1"/>
  <c r="I699" i="1" s="1"/>
  <c r="I700" i="1" a="1"/>
  <c r="I700" i="1" s="1"/>
  <c r="I701" i="1" a="1"/>
  <c r="I701" i="1" s="1"/>
  <c r="I702" i="1" a="1"/>
  <c r="I702" i="1" s="1"/>
  <c r="I703" i="1" a="1"/>
  <c r="I703" i="1" s="1"/>
  <c r="I704" i="1" a="1"/>
  <c r="I704" i="1" s="1"/>
  <c r="I705" i="1" a="1"/>
  <c r="I705" i="1" s="1"/>
  <c r="I706" i="1" a="1"/>
  <c r="I706" i="1" s="1"/>
  <c r="I707" i="1" a="1"/>
  <c r="I707" i="1" s="1"/>
  <c r="I708" i="1" a="1"/>
  <c r="I708" i="1" s="1"/>
  <c r="I709" i="1" a="1"/>
  <c r="I709" i="1" s="1"/>
  <c r="I710" i="1" a="1"/>
  <c r="I710" i="1" s="1"/>
  <c r="I711" i="1" a="1"/>
  <c r="I711" i="1" s="1"/>
  <c r="I712" i="1" a="1"/>
  <c r="I712" i="1" s="1"/>
  <c r="I713" i="1" a="1"/>
  <c r="I713" i="1" s="1"/>
  <c r="I714" i="1" a="1"/>
  <c r="I714" i="1" s="1"/>
  <c r="I715" i="1" a="1"/>
  <c r="I715" i="1" s="1"/>
  <c r="I716" i="1" a="1"/>
  <c r="I716" i="1" s="1"/>
  <c r="I717" i="1" a="1"/>
  <c r="I717" i="1" s="1"/>
  <c r="I718" i="1" a="1"/>
  <c r="I718" i="1" s="1"/>
  <c r="I719" i="1" a="1"/>
  <c r="I719" i="1" s="1"/>
  <c r="I720" i="1" a="1"/>
  <c r="I720" i="1" s="1"/>
  <c r="I721" i="1" a="1"/>
  <c r="I721" i="1" s="1"/>
  <c r="I722" i="1" a="1"/>
  <c r="I722" i="1" s="1"/>
  <c r="I723" i="1" a="1"/>
  <c r="I723" i="1" s="1"/>
  <c r="I724" i="1" a="1"/>
  <c r="I724" i="1" s="1"/>
  <c r="I725" i="1" a="1"/>
  <c r="I725" i="1" s="1"/>
  <c r="I726" i="1" a="1"/>
  <c r="I726" i="1" s="1"/>
  <c r="I727" i="1" a="1"/>
  <c r="I727" i="1" s="1"/>
  <c r="I728" i="1" a="1"/>
  <c r="I728" i="1" s="1"/>
  <c r="I729" i="1" a="1"/>
  <c r="I729" i="1" s="1"/>
  <c r="I730" i="1" a="1"/>
  <c r="I730" i="1" s="1"/>
  <c r="I731" i="1" a="1"/>
  <c r="I731" i="1" s="1"/>
  <c r="I732" i="1" a="1"/>
  <c r="I732" i="1" s="1"/>
  <c r="I733" i="1" a="1"/>
  <c r="I733" i="1" s="1"/>
  <c r="I734" i="1" a="1"/>
  <c r="I734" i="1" s="1"/>
  <c r="I735" i="1" a="1"/>
  <c r="I735" i="1" s="1"/>
  <c r="I736" i="1" a="1"/>
  <c r="I736" i="1" s="1"/>
  <c r="I737" i="1" a="1"/>
  <c r="I737" i="1" s="1"/>
  <c r="I738" i="1" a="1"/>
  <c r="I738" i="1" s="1"/>
  <c r="I739" i="1" a="1"/>
  <c r="I739" i="1" s="1"/>
  <c r="I740" i="1" a="1"/>
  <c r="I740" i="1" s="1"/>
  <c r="I741" i="1" a="1"/>
  <c r="I741" i="1" s="1"/>
  <c r="I742" i="1" a="1"/>
  <c r="I742" i="1" s="1"/>
  <c r="I743" i="1" a="1"/>
  <c r="I743" i="1" s="1"/>
  <c r="I744" i="1" a="1"/>
  <c r="I744" i="1" s="1"/>
  <c r="I745" i="1" a="1"/>
  <c r="I745" i="1" s="1"/>
  <c r="I746" i="1" a="1"/>
  <c r="I746" i="1" s="1"/>
  <c r="I747" i="1" a="1"/>
  <c r="I747" i="1" s="1"/>
  <c r="I748" i="1" a="1"/>
  <c r="I748" i="1" s="1"/>
  <c r="I749" i="1" a="1"/>
  <c r="I749" i="1" s="1"/>
  <c r="I750" i="1" a="1"/>
  <c r="I750" i="1" s="1"/>
  <c r="I751" i="1" a="1"/>
  <c r="I751" i="1" s="1"/>
  <c r="I752" i="1" a="1"/>
  <c r="I752" i="1" s="1"/>
  <c r="I753" i="1" a="1"/>
  <c r="I753" i="1" s="1"/>
  <c r="I754" i="1" a="1"/>
  <c r="I754" i="1" s="1"/>
  <c r="I755" i="1" a="1"/>
  <c r="I755" i="1" s="1"/>
  <c r="I756" i="1" a="1"/>
  <c r="I756" i="1" s="1"/>
  <c r="I757" i="1" a="1"/>
  <c r="I757" i="1" s="1"/>
  <c r="I758" i="1" a="1"/>
  <c r="I758" i="1" s="1"/>
  <c r="I759" i="1" a="1"/>
  <c r="I759" i="1" s="1"/>
  <c r="I760" i="1" a="1"/>
  <c r="I760" i="1" s="1"/>
  <c r="I761" i="1" a="1"/>
  <c r="I761" i="1" s="1"/>
  <c r="I762" i="1" a="1"/>
  <c r="I762" i="1" s="1"/>
  <c r="I763" i="1" a="1"/>
  <c r="I763" i="1" s="1"/>
  <c r="I764" i="1" a="1"/>
  <c r="I764" i="1" s="1"/>
  <c r="I765" i="1" a="1"/>
  <c r="I765" i="1" s="1"/>
  <c r="I766" i="1" a="1"/>
  <c r="I766" i="1" s="1"/>
  <c r="I767" i="1" a="1"/>
  <c r="I767" i="1" s="1"/>
  <c r="I768" i="1" a="1"/>
  <c r="I768" i="1" s="1"/>
  <c r="I769" i="1" a="1"/>
  <c r="I769" i="1" s="1"/>
  <c r="I770" i="1" a="1"/>
  <c r="I770" i="1" s="1"/>
  <c r="I771" i="1" a="1"/>
  <c r="I771" i="1" s="1"/>
  <c r="I772" i="1" a="1"/>
  <c r="I772" i="1" s="1"/>
  <c r="I773" i="1" a="1"/>
  <c r="I773" i="1" s="1"/>
  <c r="I774" i="1" a="1"/>
  <c r="I774" i="1" s="1"/>
  <c r="I775" i="1" a="1"/>
  <c r="I775" i="1" s="1"/>
  <c r="I776" i="1" a="1"/>
  <c r="I776" i="1" s="1"/>
  <c r="I777" i="1" a="1"/>
  <c r="I777" i="1" s="1"/>
  <c r="I778" i="1" a="1"/>
  <c r="I778" i="1" s="1"/>
  <c r="I779" i="1" a="1"/>
  <c r="I779" i="1" s="1"/>
  <c r="I780" i="1" a="1"/>
  <c r="I780" i="1" s="1"/>
  <c r="I781" i="1" a="1"/>
  <c r="I781" i="1" s="1"/>
  <c r="I782" i="1" a="1"/>
  <c r="I782" i="1" s="1"/>
  <c r="I783" i="1" a="1"/>
  <c r="I783" i="1" s="1"/>
  <c r="I784" i="1" a="1"/>
  <c r="I784" i="1" s="1"/>
  <c r="I785" i="1" a="1"/>
  <c r="I785" i="1" s="1"/>
  <c r="I786" i="1" a="1"/>
  <c r="I786" i="1" s="1"/>
  <c r="I787" i="1" a="1"/>
  <c r="I787" i="1" s="1"/>
  <c r="I788" i="1" a="1"/>
  <c r="I788" i="1" s="1"/>
  <c r="I789" i="1" a="1"/>
  <c r="I789" i="1" s="1"/>
  <c r="I790" i="1" a="1"/>
  <c r="I790" i="1" s="1"/>
  <c r="I791" i="1" a="1"/>
  <c r="I791" i="1" s="1"/>
  <c r="I792" i="1" a="1"/>
  <c r="I792" i="1" s="1"/>
  <c r="I793" i="1" a="1"/>
  <c r="I793" i="1" s="1"/>
  <c r="I794" i="1" a="1"/>
  <c r="I794" i="1" s="1"/>
  <c r="I795" i="1" a="1"/>
  <c r="I795" i="1" s="1"/>
  <c r="I796" i="1" a="1"/>
  <c r="I796" i="1" s="1"/>
  <c r="I797" i="1" a="1"/>
  <c r="I797" i="1" s="1"/>
  <c r="I798" i="1" a="1"/>
  <c r="I798" i="1" s="1"/>
  <c r="I799" i="1" a="1"/>
  <c r="I799" i="1" s="1"/>
  <c r="I800" i="1" a="1"/>
  <c r="I800" i="1" s="1"/>
  <c r="I801" i="1" a="1"/>
  <c r="I801" i="1" s="1"/>
  <c r="I802" i="1" a="1"/>
  <c r="I802" i="1" s="1"/>
  <c r="I803" i="1" a="1"/>
  <c r="I803" i="1" s="1"/>
  <c r="I804" i="1" a="1"/>
  <c r="I804" i="1" s="1"/>
  <c r="I805" i="1" a="1"/>
  <c r="I805" i="1" s="1"/>
  <c r="I806" i="1" a="1"/>
  <c r="I806" i="1" s="1"/>
  <c r="I807" i="1" a="1"/>
  <c r="I807" i="1" s="1"/>
  <c r="I808" i="1" a="1"/>
  <c r="I808" i="1" s="1"/>
  <c r="I809" i="1" a="1"/>
  <c r="I809" i="1" s="1"/>
  <c r="I810" i="1" a="1"/>
  <c r="I810" i="1" s="1"/>
  <c r="I811" i="1" a="1"/>
  <c r="I811" i="1" s="1"/>
  <c r="I812" i="1" a="1"/>
  <c r="I812" i="1" s="1"/>
  <c r="I813" i="1" a="1"/>
  <c r="I813" i="1" s="1"/>
  <c r="I814" i="1" a="1"/>
  <c r="I814" i="1" s="1"/>
  <c r="I815" i="1" a="1"/>
  <c r="I815" i="1" s="1"/>
  <c r="I816" i="1" a="1"/>
  <c r="I816" i="1" s="1"/>
  <c r="I817" i="1" a="1"/>
  <c r="I817" i="1" s="1"/>
  <c r="I818" i="1" a="1"/>
  <c r="I818" i="1" s="1"/>
  <c r="I819" i="1" a="1"/>
  <c r="I819" i="1" s="1"/>
  <c r="I820" i="1" a="1"/>
  <c r="I820" i="1" s="1"/>
  <c r="I821" i="1" a="1"/>
  <c r="I821" i="1" s="1"/>
  <c r="I822" i="1" a="1"/>
  <c r="I822" i="1" s="1"/>
  <c r="I823" i="1" a="1"/>
  <c r="I823" i="1" s="1"/>
  <c r="I824" i="1" a="1"/>
  <c r="I824" i="1" s="1"/>
  <c r="I825" i="1" a="1"/>
  <c r="I825" i="1" s="1"/>
  <c r="I826" i="1" a="1"/>
  <c r="I826" i="1" s="1"/>
  <c r="I827" i="1" a="1"/>
  <c r="I827" i="1" s="1"/>
  <c r="I828" i="1" a="1"/>
  <c r="I828" i="1" s="1"/>
  <c r="I829" i="1" a="1"/>
  <c r="I829" i="1" s="1"/>
  <c r="I830" i="1" a="1"/>
  <c r="I830" i="1" s="1"/>
  <c r="I831" i="1" a="1"/>
  <c r="I831" i="1" s="1"/>
  <c r="I832" i="1" a="1"/>
  <c r="I832" i="1" s="1"/>
  <c r="I833" i="1" a="1"/>
  <c r="I833" i="1" s="1"/>
  <c r="I834" i="1" a="1"/>
  <c r="I834" i="1" s="1"/>
  <c r="I835" i="1" a="1"/>
  <c r="I835" i="1" s="1"/>
  <c r="I836" i="1" a="1"/>
  <c r="I836" i="1" s="1"/>
  <c r="I837" i="1" a="1"/>
  <c r="I837" i="1" s="1"/>
  <c r="I838" i="1" a="1"/>
  <c r="I838" i="1" s="1"/>
  <c r="I839" i="1" a="1"/>
  <c r="I839" i="1" s="1"/>
  <c r="I840" i="1" a="1"/>
  <c r="I840" i="1" s="1"/>
  <c r="I841" i="1" a="1"/>
  <c r="I841" i="1" s="1"/>
  <c r="I842" i="1" a="1"/>
  <c r="I842" i="1" s="1"/>
  <c r="I843" i="1" a="1"/>
  <c r="I843" i="1" s="1"/>
  <c r="I844" i="1" a="1"/>
  <c r="I844" i="1" s="1"/>
  <c r="I845" i="1" a="1"/>
  <c r="I845" i="1" s="1"/>
  <c r="I846" i="1" a="1"/>
  <c r="I846" i="1" s="1"/>
  <c r="I847" i="1" a="1"/>
  <c r="I847" i="1" s="1"/>
  <c r="I848" i="1" a="1"/>
  <c r="I848" i="1" s="1"/>
  <c r="I849" i="1" a="1"/>
  <c r="I849" i="1" s="1"/>
  <c r="I850" i="1" a="1"/>
  <c r="I850" i="1" s="1"/>
  <c r="I851" i="1" a="1"/>
  <c r="I851" i="1" s="1"/>
  <c r="I852" i="1" a="1"/>
  <c r="I852" i="1" s="1"/>
  <c r="I853" i="1" a="1"/>
  <c r="I853" i="1" s="1"/>
  <c r="I854" i="1" a="1"/>
  <c r="I854" i="1" s="1"/>
  <c r="I855" i="1" a="1"/>
  <c r="I855" i="1" s="1"/>
  <c r="I856" i="1" a="1"/>
  <c r="I856" i="1" s="1"/>
  <c r="I857" i="1" a="1"/>
  <c r="I857" i="1" s="1"/>
  <c r="I858" i="1" a="1"/>
  <c r="I858" i="1" s="1"/>
  <c r="I859" i="1" a="1"/>
  <c r="I859" i="1" s="1"/>
  <c r="I860" i="1" a="1"/>
  <c r="I860" i="1" s="1"/>
  <c r="I861" i="1" a="1"/>
  <c r="I861" i="1" s="1"/>
  <c r="I862" i="1" a="1"/>
  <c r="I862" i="1" s="1"/>
  <c r="I863" i="1" a="1"/>
  <c r="I863" i="1" s="1"/>
  <c r="I864" i="1" a="1"/>
  <c r="I864" i="1" s="1"/>
  <c r="I865" i="1" a="1"/>
  <c r="I865" i="1" s="1"/>
  <c r="I866" i="1" a="1"/>
  <c r="I866" i="1" s="1"/>
  <c r="I867" i="1" a="1"/>
  <c r="I867" i="1" s="1"/>
  <c r="I868" i="1" a="1"/>
  <c r="I868" i="1" s="1"/>
  <c r="I869" i="1" a="1"/>
  <c r="I869" i="1" s="1"/>
  <c r="I870" i="1" a="1"/>
  <c r="I870" i="1" s="1"/>
  <c r="I871" i="1" a="1"/>
  <c r="I871" i="1" s="1"/>
  <c r="I872" i="1" a="1"/>
  <c r="I872" i="1" s="1"/>
  <c r="I873" i="1" a="1"/>
  <c r="I873" i="1" s="1"/>
  <c r="I874" i="1" a="1"/>
  <c r="I874" i="1" s="1"/>
  <c r="I875" i="1" a="1"/>
  <c r="I875" i="1" s="1"/>
  <c r="I876" i="1" a="1"/>
  <c r="I876" i="1" s="1"/>
  <c r="I877" i="1" a="1"/>
  <c r="I877" i="1" s="1"/>
  <c r="I878" i="1" a="1"/>
  <c r="I878" i="1" s="1"/>
  <c r="I879" i="1" a="1"/>
  <c r="I879" i="1" s="1"/>
  <c r="I880" i="1" a="1"/>
  <c r="I880" i="1" s="1"/>
  <c r="I881" i="1" a="1"/>
  <c r="I881" i="1" s="1"/>
  <c r="I882" i="1" a="1"/>
  <c r="I882" i="1" s="1"/>
  <c r="I883" i="1" a="1"/>
  <c r="I883" i="1" s="1"/>
  <c r="I884" i="1" a="1"/>
  <c r="I884" i="1" s="1"/>
  <c r="I885" i="1" a="1"/>
  <c r="I885" i="1" s="1"/>
  <c r="I886" i="1" a="1"/>
  <c r="I886" i="1" s="1"/>
  <c r="I887" i="1" a="1"/>
  <c r="I887" i="1" s="1"/>
  <c r="I888" i="1" a="1"/>
  <c r="I888" i="1" s="1"/>
  <c r="I889" i="1" a="1"/>
  <c r="I889" i="1" s="1"/>
  <c r="I890" i="1" a="1"/>
  <c r="I890" i="1" s="1"/>
  <c r="I891" i="1" a="1"/>
  <c r="I891" i="1" s="1"/>
  <c r="I892" i="1" a="1"/>
  <c r="I892" i="1" s="1"/>
  <c r="I893" i="1" a="1"/>
  <c r="I893" i="1" s="1"/>
  <c r="I894" i="1" a="1"/>
  <c r="I894" i="1" s="1"/>
  <c r="I895" i="1" a="1"/>
  <c r="I895" i="1" s="1"/>
  <c r="I896" i="1" a="1"/>
  <c r="I896" i="1" s="1"/>
  <c r="I897" i="1" a="1"/>
  <c r="I897" i="1" s="1"/>
  <c r="I898" i="1" a="1"/>
  <c r="I898" i="1" s="1"/>
  <c r="I899" i="1" a="1"/>
  <c r="I899" i="1" s="1"/>
  <c r="I900" i="1" a="1"/>
  <c r="I900" i="1" s="1"/>
  <c r="I901" i="1" a="1"/>
  <c r="I901" i="1" s="1"/>
  <c r="I902" i="1" a="1"/>
  <c r="I902" i="1" s="1"/>
  <c r="I903" i="1" a="1"/>
  <c r="I903" i="1" s="1"/>
  <c r="I904" i="1" a="1"/>
  <c r="I904" i="1" s="1"/>
  <c r="I905" i="1" a="1"/>
  <c r="I905" i="1" s="1"/>
  <c r="I906" i="1" a="1"/>
  <c r="I906" i="1" s="1"/>
  <c r="I907" i="1" a="1"/>
  <c r="I907" i="1" s="1"/>
  <c r="I908" i="1" a="1"/>
  <c r="I908" i="1" s="1"/>
  <c r="I909" i="1" a="1"/>
  <c r="I909" i="1" s="1"/>
  <c r="I910" i="1" a="1"/>
  <c r="I910" i="1" s="1"/>
  <c r="I911" i="1" a="1"/>
  <c r="I911" i="1" s="1"/>
  <c r="I912" i="1" a="1"/>
  <c r="I912" i="1" s="1"/>
  <c r="I913" i="1" a="1"/>
  <c r="I913" i="1" s="1"/>
  <c r="I914" i="1" a="1"/>
  <c r="I914" i="1" s="1"/>
  <c r="I915" i="1" a="1"/>
  <c r="I915" i="1" s="1"/>
  <c r="I916" i="1" a="1"/>
  <c r="I916" i="1" s="1"/>
  <c r="I917" i="1" a="1"/>
  <c r="I917" i="1" s="1"/>
  <c r="I918" i="1" a="1"/>
  <c r="I918" i="1" s="1"/>
  <c r="I919" i="1" a="1"/>
  <c r="I919" i="1" s="1"/>
  <c r="I920" i="1" a="1"/>
  <c r="I920" i="1" s="1"/>
  <c r="I921" i="1" a="1"/>
  <c r="I921" i="1" s="1"/>
  <c r="I922" i="1" a="1"/>
  <c r="I922" i="1" s="1"/>
  <c r="I923" i="1" a="1"/>
  <c r="I923" i="1" s="1"/>
  <c r="I924" i="1" a="1"/>
  <c r="I924" i="1" s="1"/>
  <c r="I925" i="1" a="1"/>
  <c r="I925" i="1" s="1"/>
  <c r="I926" i="1" a="1"/>
  <c r="I926" i="1" s="1"/>
  <c r="I927" i="1" a="1"/>
  <c r="I927" i="1" s="1"/>
  <c r="I928" i="1" a="1"/>
  <c r="I928" i="1" s="1"/>
  <c r="I929" i="1" a="1"/>
  <c r="I929" i="1" s="1"/>
  <c r="I930" i="1" a="1"/>
  <c r="I930" i="1" s="1"/>
  <c r="I931" i="1" a="1"/>
  <c r="I931" i="1" s="1"/>
  <c r="I932" i="1" a="1"/>
  <c r="I932" i="1" s="1"/>
  <c r="I933" i="1" a="1"/>
  <c r="I933" i="1" s="1"/>
  <c r="I934" i="1" a="1"/>
  <c r="I934" i="1" s="1"/>
  <c r="I935" i="1" a="1"/>
  <c r="I935" i="1" s="1"/>
  <c r="I936" i="1" a="1"/>
  <c r="I936" i="1" s="1"/>
  <c r="I937" i="1" a="1"/>
  <c r="I937" i="1" s="1"/>
  <c r="I938" i="1" a="1"/>
  <c r="I938" i="1" s="1"/>
  <c r="I939" i="1" a="1"/>
  <c r="I939" i="1" s="1"/>
  <c r="I940" i="1" a="1"/>
  <c r="I940" i="1" s="1"/>
  <c r="I941" i="1" a="1"/>
  <c r="I941" i="1" s="1"/>
  <c r="I942" i="1" a="1"/>
  <c r="I942" i="1" s="1"/>
  <c r="I943" i="1" a="1"/>
  <c r="I943" i="1" s="1"/>
  <c r="I944" i="1" a="1"/>
  <c r="I944" i="1" s="1"/>
  <c r="I945" i="1" a="1"/>
  <c r="I945" i="1" s="1"/>
  <c r="I946" i="1" a="1"/>
  <c r="I946" i="1" s="1"/>
  <c r="I947" i="1" a="1"/>
  <c r="I947" i="1" s="1"/>
  <c r="I948" i="1" a="1"/>
  <c r="I948" i="1" s="1"/>
  <c r="I949" i="1" a="1"/>
  <c r="I949" i="1" s="1"/>
  <c r="I950" i="1" a="1"/>
  <c r="I950" i="1" s="1"/>
  <c r="I951" i="1" a="1"/>
  <c r="I951" i="1" s="1"/>
  <c r="I952" i="1" a="1"/>
  <c r="I952" i="1" s="1"/>
  <c r="I953" i="1" a="1"/>
  <c r="I953" i="1" s="1"/>
  <c r="I954" i="1" a="1"/>
  <c r="I954" i="1" s="1"/>
  <c r="I955" i="1" a="1"/>
  <c r="I955" i="1" s="1"/>
  <c r="I956" i="1" a="1"/>
  <c r="I956" i="1" s="1"/>
  <c r="I957" i="1" a="1"/>
  <c r="I957" i="1" s="1"/>
  <c r="I958" i="1" a="1"/>
  <c r="I958" i="1" s="1"/>
  <c r="I959" i="1" a="1"/>
  <c r="I959" i="1" s="1"/>
  <c r="I960" i="1" a="1"/>
  <c r="I960" i="1" s="1"/>
  <c r="I961" i="1" a="1"/>
  <c r="I961" i="1" s="1"/>
  <c r="I962" i="1" a="1"/>
  <c r="I962" i="1" s="1"/>
  <c r="I963" i="1" a="1"/>
  <c r="I963" i="1" s="1"/>
  <c r="I964" i="1" a="1"/>
  <c r="I964" i="1" s="1"/>
  <c r="I965" i="1" a="1"/>
  <c r="I965" i="1" s="1"/>
  <c r="I966" i="1" a="1"/>
  <c r="I966" i="1" s="1"/>
  <c r="I967" i="1" a="1"/>
  <c r="I967" i="1" s="1"/>
  <c r="I968" i="1" a="1"/>
  <c r="I968" i="1" s="1"/>
  <c r="I969" i="1" a="1"/>
  <c r="I969" i="1" s="1"/>
  <c r="I970" i="1" a="1"/>
  <c r="I970" i="1" s="1"/>
  <c r="I971" i="1" a="1"/>
  <c r="I971" i="1" s="1"/>
  <c r="I972" i="1" a="1"/>
  <c r="I972" i="1" s="1"/>
  <c r="I973" i="1" a="1"/>
  <c r="I973" i="1" s="1"/>
  <c r="I974" i="1" a="1"/>
  <c r="I974" i="1" s="1"/>
  <c r="I975" i="1" a="1"/>
  <c r="I975" i="1" s="1"/>
  <c r="I976" i="1" a="1"/>
  <c r="I976" i="1" s="1"/>
  <c r="I977" i="1" a="1"/>
  <c r="I977" i="1" s="1"/>
  <c r="I978" i="1" a="1"/>
  <c r="I978" i="1" s="1"/>
  <c r="I979" i="1" a="1"/>
  <c r="I979" i="1" s="1"/>
  <c r="I980" i="1" a="1"/>
  <c r="I980" i="1" s="1"/>
  <c r="I981" i="1" a="1"/>
  <c r="I981" i="1" s="1"/>
  <c r="I982" i="1" a="1"/>
  <c r="I982" i="1" s="1"/>
  <c r="I983" i="1" a="1"/>
  <c r="I983" i="1" s="1"/>
  <c r="I984" i="1" a="1"/>
  <c r="I984" i="1" s="1"/>
  <c r="I985" i="1" a="1"/>
  <c r="I985" i="1" s="1"/>
  <c r="I986" i="1" a="1"/>
  <c r="I986" i="1" s="1"/>
  <c r="I987" i="1" a="1"/>
  <c r="I987" i="1" s="1"/>
  <c r="I988" i="1" a="1"/>
  <c r="I988" i="1" s="1"/>
  <c r="I989" i="1" a="1"/>
  <c r="I989" i="1" s="1"/>
  <c r="I990" i="1" a="1"/>
  <c r="I990" i="1" s="1"/>
  <c r="I991" i="1" a="1"/>
  <c r="I991" i="1" s="1"/>
  <c r="I992" i="1" a="1"/>
  <c r="I992" i="1" s="1"/>
  <c r="I993" i="1" a="1"/>
  <c r="I993" i="1" s="1"/>
  <c r="I994" i="1" a="1"/>
  <c r="I994" i="1" s="1"/>
  <c r="I995" i="1" a="1"/>
  <c r="I995" i="1" s="1"/>
  <c r="I996" i="1" a="1"/>
  <c r="I996" i="1" s="1"/>
  <c r="I997" i="1" a="1"/>
  <c r="I997" i="1" s="1"/>
  <c r="I998" i="1" a="1"/>
  <c r="I998" i="1" s="1"/>
  <c r="I999" i="1" a="1"/>
  <c r="I999" i="1" s="1"/>
  <c r="I1000" i="1" a="1"/>
  <c r="I1000" i="1" s="1"/>
  <c r="I1001" i="1" a="1"/>
  <c r="I1001" i="1" s="1"/>
  <c r="I1002" i="1" a="1"/>
  <c r="I1002" i="1" s="1"/>
  <c r="I1003" i="1" a="1"/>
  <c r="I1003" i="1" s="1"/>
  <c r="I1004" i="1" a="1"/>
  <c r="I1004" i="1" s="1"/>
  <c r="I1005" i="1" a="1"/>
  <c r="I1005" i="1" s="1"/>
  <c r="I1006" i="1" a="1"/>
  <c r="I1006" i="1" s="1"/>
  <c r="I1007" i="1" a="1"/>
  <c r="I1007" i="1" s="1"/>
  <c r="I1008" i="1" a="1"/>
  <c r="I1008" i="1" s="1"/>
  <c r="I1009" i="1" a="1"/>
  <c r="I1009" i="1" s="1"/>
  <c r="I1010" i="1" a="1"/>
  <c r="I1010" i="1" s="1"/>
  <c r="I1011" i="1" a="1"/>
  <c r="I1011" i="1" s="1"/>
  <c r="I1012" i="1" a="1"/>
  <c r="I1012" i="1" s="1"/>
  <c r="I1013" i="1" a="1"/>
  <c r="I1013" i="1" s="1"/>
  <c r="I1014" i="1" a="1"/>
  <c r="I1014" i="1" s="1"/>
  <c r="I1015" i="1" a="1"/>
  <c r="I1015" i="1" s="1"/>
  <c r="I1016" i="1" a="1"/>
  <c r="I1016" i="1" s="1"/>
  <c r="I1017" i="1" a="1"/>
  <c r="I1017" i="1" s="1"/>
  <c r="I1018" i="1" a="1"/>
  <c r="I1018" i="1" s="1"/>
  <c r="I1019" i="1" a="1"/>
  <c r="I1019" i="1" s="1"/>
  <c r="I1020" i="1" a="1"/>
  <c r="I1020" i="1" s="1"/>
  <c r="I1021" i="1" a="1"/>
  <c r="I1021" i="1" s="1"/>
  <c r="I1022" i="1" a="1"/>
  <c r="I1022" i="1" s="1"/>
  <c r="I1023" i="1" a="1"/>
  <c r="I1023" i="1" s="1"/>
  <c r="I1024" i="1" a="1"/>
  <c r="I1024" i="1" s="1"/>
  <c r="I1025" i="1" a="1"/>
  <c r="I1025" i="1" s="1"/>
  <c r="I1026" i="1" a="1"/>
  <c r="I1026" i="1" s="1"/>
  <c r="I1027" i="1" a="1"/>
  <c r="I1027" i="1" s="1"/>
  <c r="I1028" i="1" a="1"/>
  <c r="I1028" i="1" s="1"/>
  <c r="I1029" i="1" a="1"/>
  <c r="I1029" i="1" s="1"/>
  <c r="I1030" i="1" a="1"/>
  <c r="I1030" i="1" s="1"/>
  <c r="I1031" i="1" a="1"/>
  <c r="I1031" i="1" s="1"/>
  <c r="I1032" i="1" a="1"/>
  <c r="I1032" i="1" s="1"/>
  <c r="I1033" i="1" a="1"/>
  <c r="I1033" i="1" s="1"/>
  <c r="I1034" i="1" a="1"/>
  <c r="I1034" i="1" s="1"/>
  <c r="I1035" i="1" a="1"/>
  <c r="I1035" i="1" s="1"/>
  <c r="I1036" i="1" a="1"/>
  <c r="I1036" i="1" s="1"/>
  <c r="I1037" i="1" a="1"/>
  <c r="I1037" i="1" s="1"/>
  <c r="I1038" i="1" a="1"/>
  <c r="I1038" i="1" s="1"/>
  <c r="I1039" i="1" a="1"/>
  <c r="I1039" i="1" s="1"/>
  <c r="I1040" i="1" a="1"/>
  <c r="I1040" i="1" s="1"/>
  <c r="I1041" i="1" a="1"/>
  <c r="I1041" i="1" s="1"/>
  <c r="I1042" i="1" a="1"/>
  <c r="I1042" i="1" s="1"/>
  <c r="I1043" i="1" a="1"/>
  <c r="I1043" i="1" s="1"/>
  <c r="I1044" i="1" a="1"/>
  <c r="I1044" i="1" s="1"/>
  <c r="I1045" i="1" a="1"/>
  <c r="I1045" i="1" s="1"/>
  <c r="I1046" i="1" a="1"/>
  <c r="I1046" i="1" s="1"/>
  <c r="I1047" i="1" a="1"/>
  <c r="I1047" i="1" s="1"/>
  <c r="I1048" i="1" a="1"/>
  <c r="I1048" i="1" s="1"/>
  <c r="I1049" i="1" a="1"/>
  <c r="I1049" i="1" s="1"/>
  <c r="I1050" i="1" a="1"/>
  <c r="I1050" i="1" s="1"/>
  <c r="I1051" i="1" a="1"/>
  <c r="I1051" i="1" s="1"/>
  <c r="I1052" i="1" a="1"/>
  <c r="I1052" i="1" s="1"/>
  <c r="I1053" i="1" a="1"/>
  <c r="I1053" i="1" s="1"/>
  <c r="I1054" i="1" a="1"/>
  <c r="I1054" i="1" s="1"/>
  <c r="I1055" i="1" a="1"/>
  <c r="I1055" i="1" s="1"/>
  <c r="I1056" i="1" a="1"/>
  <c r="I1056" i="1" s="1"/>
  <c r="I1057" i="1" a="1"/>
  <c r="I1057" i="1" s="1"/>
  <c r="I1058" i="1" a="1"/>
  <c r="I1058" i="1" s="1"/>
  <c r="I1059" i="1" a="1"/>
  <c r="I1059" i="1" s="1"/>
  <c r="I1060" i="1" a="1"/>
  <c r="I1060" i="1" s="1"/>
  <c r="I1061" i="1" a="1"/>
  <c r="I1061" i="1" s="1"/>
  <c r="I1062" i="1" a="1"/>
  <c r="I1062" i="1" s="1"/>
  <c r="I1063" i="1" a="1"/>
  <c r="I1063" i="1" s="1"/>
  <c r="I1064" i="1" a="1"/>
  <c r="I1064" i="1" s="1"/>
  <c r="I1065" i="1" a="1"/>
  <c r="I1065" i="1" s="1"/>
  <c r="I1066" i="1" a="1"/>
  <c r="I1066" i="1" s="1"/>
  <c r="I1067" i="1" a="1"/>
  <c r="I1067" i="1" s="1"/>
  <c r="I1068" i="1" a="1"/>
  <c r="I1068" i="1" s="1"/>
  <c r="I1069" i="1" a="1"/>
  <c r="I1069" i="1" s="1"/>
  <c r="I1070" i="1" a="1"/>
  <c r="I1070" i="1" s="1"/>
  <c r="I1071" i="1" a="1"/>
  <c r="I1071" i="1" s="1"/>
  <c r="I1072" i="1" a="1"/>
  <c r="I1072" i="1" s="1"/>
  <c r="I1073" i="1" a="1"/>
  <c r="I1073" i="1" s="1"/>
  <c r="I1074" i="1" a="1"/>
  <c r="I1074" i="1" s="1"/>
  <c r="I1075" i="1" a="1"/>
  <c r="I1075" i="1" s="1"/>
  <c r="I1076" i="1" a="1"/>
  <c r="I1076" i="1" s="1"/>
  <c r="I1077" i="1" a="1"/>
  <c r="I1077" i="1" s="1"/>
  <c r="I1078" i="1" a="1"/>
  <c r="I1078" i="1" s="1"/>
  <c r="I1079" i="1" a="1"/>
  <c r="I1079" i="1" s="1"/>
  <c r="I1080" i="1" a="1"/>
  <c r="I1080" i="1" s="1"/>
  <c r="I1081" i="1" a="1"/>
  <c r="I1081" i="1" s="1"/>
  <c r="I1082" i="1" a="1"/>
  <c r="I1082" i="1" s="1"/>
  <c r="I1083" i="1" a="1"/>
  <c r="I1083" i="1" s="1"/>
  <c r="I1084" i="1" a="1"/>
  <c r="I1084" i="1" s="1"/>
  <c r="I1085" i="1" a="1"/>
  <c r="I1085" i="1" s="1"/>
  <c r="I1086" i="1" a="1"/>
  <c r="I1086" i="1" s="1"/>
  <c r="I1087" i="1" a="1"/>
  <c r="I1087" i="1" s="1"/>
  <c r="I1088" i="1" a="1"/>
  <c r="I1088" i="1" s="1"/>
  <c r="I1089" i="1" a="1"/>
  <c r="I1089" i="1" s="1"/>
  <c r="I1090" i="1" a="1"/>
  <c r="I1090" i="1" s="1"/>
  <c r="I1091" i="1" a="1"/>
  <c r="I1091" i="1" s="1"/>
  <c r="I1092" i="1" a="1"/>
  <c r="I1092" i="1" s="1"/>
  <c r="I1093" i="1" a="1"/>
  <c r="I1093" i="1" s="1"/>
  <c r="I1094" i="1" a="1"/>
  <c r="I1094" i="1" s="1"/>
  <c r="I1095" i="1" a="1"/>
  <c r="I1095" i="1" s="1"/>
  <c r="I1096" i="1" a="1"/>
  <c r="I1096" i="1" s="1"/>
  <c r="I1097" i="1" a="1"/>
  <c r="I1097" i="1" s="1"/>
  <c r="I1098" i="1" a="1"/>
  <c r="I1098" i="1" s="1"/>
  <c r="I1099" i="1" a="1"/>
  <c r="I1099" i="1" s="1"/>
  <c r="I1100" i="1" a="1"/>
  <c r="I1100" i="1" s="1"/>
  <c r="I1101" i="1" a="1"/>
  <c r="I1101" i="1" s="1"/>
  <c r="I1102" i="1" a="1"/>
  <c r="I1102" i="1" s="1"/>
  <c r="I1103" i="1" a="1"/>
  <c r="I1103" i="1" s="1"/>
  <c r="I1104" i="1" a="1"/>
  <c r="I1104" i="1" s="1"/>
  <c r="I1105" i="1" a="1"/>
  <c r="I1105" i="1" s="1"/>
  <c r="I1106" i="1" a="1"/>
  <c r="I1106" i="1" s="1"/>
  <c r="I1107" i="1" a="1"/>
  <c r="I1107" i="1" s="1"/>
  <c r="I1108" i="1" a="1"/>
  <c r="I1108" i="1" s="1"/>
  <c r="I1109" i="1" a="1"/>
  <c r="I1109" i="1" s="1"/>
  <c r="I1110" i="1" a="1"/>
  <c r="I1110" i="1" s="1"/>
  <c r="I1111" i="1" a="1"/>
  <c r="I1111" i="1" s="1"/>
  <c r="I1112" i="1" a="1"/>
  <c r="I1112" i="1" s="1"/>
  <c r="I1113" i="1" a="1"/>
  <c r="I1113" i="1" s="1"/>
  <c r="I1114" i="1" a="1"/>
  <c r="I1114" i="1" s="1"/>
  <c r="I1115" i="1" a="1"/>
  <c r="I1115" i="1" s="1"/>
  <c r="I1116" i="1" a="1"/>
  <c r="I1116" i="1" s="1"/>
  <c r="I1117" i="1" a="1"/>
  <c r="I1117" i="1" s="1"/>
  <c r="I1118" i="1" a="1"/>
  <c r="I1118" i="1" s="1"/>
  <c r="I1119" i="1" a="1"/>
  <c r="I1119" i="1" s="1"/>
  <c r="I1120" i="1" a="1"/>
  <c r="I1120" i="1" s="1"/>
  <c r="I1121" i="1" a="1"/>
  <c r="I1121" i="1" s="1"/>
  <c r="I1122" i="1" a="1"/>
  <c r="I1122" i="1" s="1"/>
  <c r="I1123" i="1" a="1"/>
  <c r="I1123" i="1" s="1"/>
  <c r="I1124" i="1" a="1"/>
  <c r="I1124" i="1" s="1"/>
  <c r="I1125" i="1" a="1"/>
  <c r="I1125" i="1" s="1"/>
  <c r="I1126" i="1" a="1"/>
  <c r="I1126" i="1" s="1"/>
  <c r="I1127" i="1" a="1"/>
  <c r="I1127" i="1" s="1"/>
  <c r="I1128" i="1" a="1"/>
  <c r="I1128" i="1" s="1"/>
  <c r="I1129" i="1" a="1"/>
  <c r="I1129" i="1" s="1"/>
  <c r="I1130" i="1" a="1"/>
  <c r="I1130" i="1" s="1"/>
  <c r="I1131" i="1" a="1"/>
  <c r="I1131" i="1" s="1"/>
  <c r="I1132" i="1" a="1"/>
  <c r="I1132" i="1" s="1"/>
  <c r="I1133" i="1" a="1"/>
  <c r="I1133" i="1" s="1"/>
  <c r="I1134" i="1" a="1"/>
  <c r="I1134" i="1" s="1"/>
  <c r="I1135" i="1" a="1"/>
  <c r="I1135" i="1" s="1"/>
  <c r="I1136" i="1" a="1"/>
  <c r="I1136" i="1" s="1"/>
  <c r="I1137" i="1" a="1"/>
  <c r="I1137" i="1" s="1"/>
  <c r="I1138" i="1" a="1"/>
  <c r="I1138" i="1" s="1"/>
  <c r="I1139" i="1" a="1"/>
  <c r="I1139" i="1" s="1"/>
  <c r="I1140" i="1" a="1"/>
  <c r="I1140" i="1" s="1"/>
  <c r="I1141" i="1" a="1"/>
  <c r="I1141" i="1" s="1"/>
  <c r="I1142" i="1" a="1"/>
  <c r="I1142" i="1" s="1"/>
  <c r="I1143" i="1" a="1"/>
  <c r="I1143" i="1" s="1"/>
  <c r="I1144" i="1" a="1"/>
  <c r="I1144" i="1" s="1"/>
  <c r="I1145" i="1" a="1"/>
  <c r="I1145" i="1" s="1"/>
  <c r="I1146" i="1" a="1"/>
  <c r="I1146" i="1" s="1"/>
  <c r="I1147" i="1" a="1"/>
  <c r="I1147" i="1" s="1"/>
  <c r="I1148" i="1" a="1"/>
  <c r="I1148" i="1" s="1"/>
  <c r="I1149" i="1" a="1"/>
  <c r="I1149" i="1" s="1"/>
  <c r="I1150" i="1" a="1"/>
  <c r="I1150" i="1" s="1"/>
  <c r="I1151" i="1" a="1"/>
  <c r="I1151" i="1" s="1"/>
  <c r="I1152" i="1" a="1"/>
  <c r="I1152" i="1" s="1"/>
  <c r="I1153" i="1" a="1"/>
  <c r="I1153" i="1" s="1"/>
  <c r="I1154" i="1" a="1"/>
  <c r="I1154" i="1" s="1"/>
  <c r="I1155" i="1" a="1"/>
  <c r="I1155" i="1" s="1"/>
  <c r="I1156" i="1" a="1"/>
  <c r="I1156" i="1" s="1"/>
  <c r="I1157" i="1" a="1"/>
  <c r="I1157" i="1" s="1"/>
  <c r="I1158" i="1" a="1"/>
  <c r="I1158" i="1" s="1"/>
  <c r="I1159" i="1" a="1"/>
  <c r="I1159" i="1" s="1"/>
  <c r="I1160" i="1" a="1"/>
  <c r="I1160" i="1" s="1"/>
  <c r="I1161" i="1" a="1"/>
  <c r="I1161" i="1" s="1"/>
  <c r="I1162" i="1" a="1"/>
  <c r="I1162" i="1" s="1"/>
  <c r="I1163" i="1" a="1"/>
  <c r="I1163" i="1" s="1"/>
  <c r="I1164" i="1" a="1"/>
  <c r="I1164" i="1" s="1"/>
  <c r="I1165" i="1" a="1"/>
  <c r="I1165" i="1" s="1"/>
  <c r="I1166" i="1" a="1"/>
  <c r="I1166" i="1" s="1"/>
  <c r="I1167" i="1" a="1"/>
  <c r="I1167" i="1" s="1"/>
  <c r="I1168" i="1" a="1"/>
  <c r="I1168" i="1" s="1"/>
  <c r="I1169" i="1" a="1"/>
  <c r="I1169" i="1" s="1"/>
  <c r="I1170" i="1" a="1"/>
  <c r="I1170" i="1" s="1"/>
  <c r="I1171" i="1" a="1"/>
  <c r="I1171" i="1" s="1"/>
  <c r="I1172" i="1" a="1"/>
  <c r="I1172" i="1" s="1"/>
  <c r="I1173" i="1" a="1"/>
  <c r="I1173" i="1" s="1"/>
  <c r="I1174" i="1" a="1"/>
  <c r="I1174" i="1" s="1"/>
  <c r="I1175" i="1" a="1"/>
  <c r="I1175" i="1" s="1"/>
  <c r="I1176" i="1" a="1"/>
  <c r="I1176" i="1" s="1"/>
  <c r="I1177" i="1" a="1"/>
  <c r="I1177" i="1" s="1"/>
  <c r="I1178" i="1" a="1"/>
  <c r="I1178" i="1" s="1"/>
  <c r="I1179" i="1" a="1"/>
  <c r="I1179" i="1" s="1"/>
  <c r="I1180" i="1" a="1"/>
  <c r="I1180" i="1" s="1"/>
  <c r="I1181" i="1" a="1"/>
  <c r="I1181" i="1" s="1"/>
  <c r="I1182" i="1" a="1"/>
  <c r="I1182" i="1" s="1"/>
  <c r="I1183" i="1" a="1"/>
  <c r="I1183" i="1" s="1"/>
  <c r="I1184" i="1" a="1"/>
  <c r="I1184" i="1" s="1"/>
  <c r="I1185" i="1" a="1"/>
  <c r="I1185" i="1" s="1"/>
  <c r="I1186" i="1" a="1"/>
  <c r="I1186" i="1" s="1"/>
  <c r="I1187" i="1" a="1"/>
  <c r="I1187" i="1" s="1"/>
  <c r="I1188" i="1" a="1"/>
  <c r="I1188" i="1" s="1"/>
  <c r="I1189" i="1" a="1"/>
  <c r="I1189" i="1" s="1"/>
  <c r="I1190" i="1" a="1"/>
  <c r="I1190" i="1" s="1"/>
  <c r="I1191" i="1" a="1"/>
  <c r="I1191" i="1" s="1"/>
  <c r="I1192" i="1" a="1"/>
  <c r="I1192" i="1" s="1"/>
  <c r="I1193" i="1" a="1"/>
  <c r="I1193" i="1" s="1"/>
  <c r="I1194" i="1" a="1"/>
  <c r="I1194" i="1" s="1"/>
  <c r="I1195" i="1" a="1"/>
  <c r="I1195" i="1" s="1"/>
  <c r="I1196" i="1" a="1"/>
  <c r="I1196" i="1" s="1"/>
  <c r="I1197" i="1" a="1"/>
  <c r="I1197" i="1" s="1"/>
  <c r="I1198" i="1" a="1"/>
  <c r="I1198" i="1" s="1"/>
  <c r="I1199" i="1" a="1"/>
  <c r="I1199" i="1" s="1"/>
  <c r="I1200" i="1" a="1"/>
  <c r="I1200" i="1" s="1"/>
  <c r="I1201" i="1" a="1"/>
  <c r="I1201" i="1" s="1"/>
  <c r="I1202" i="1" a="1"/>
  <c r="I1202" i="1" s="1"/>
  <c r="I1203" i="1" a="1"/>
  <c r="I1203" i="1" s="1"/>
  <c r="I1204" i="1" a="1"/>
  <c r="I1204" i="1" s="1"/>
  <c r="I1205" i="1" a="1"/>
  <c r="I1205" i="1" s="1"/>
  <c r="I1206" i="1" a="1"/>
  <c r="I1206" i="1" s="1"/>
  <c r="I1207" i="1" a="1"/>
  <c r="I1207" i="1" s="1"/>
  <c r="I1208" i="1" a="1"/>
  <c r="I1208" i="1" s="1"/>
  <c r="I1209" i="1" a="1"/>
  <c r="I1209" i="1" s="1"/>
  <c r="I1210" i="1" a="1"/>
  <c r="I1210" i="1" s="1"/>
  <c r="I1211" i="1" a="1"/>
  <c r="I1211" i="1" s="1"/>
  <c r="I1212" i="1" a="1"/>
  <c r="I1212" i="1" s="1"/>
  <c r="I1213" i="1" a="1"/>
  <c r="I1213" i="1" s="1"/>
  <c r="I1214" i="1" a="1"/>
  <c r="I1214" i="1" s="1"/>
  <c r="I1215" i="1" a="1"/>
  <c r="I1215" i="1" s="1"/>
  <c r="I1216" i="1" a="1"/>
  <c r="I1216" i="1" s="1"/>
  <c r="I1217" i="1" a="1"/>
  <c r="I1217" i="1" s="1"/>
  <c r="I1218" i="1" a="1"/>
  <c r="I1218" i="1" s="1"/>
  <c r="I1219" i="1" a="1"/>
  <c r="I1219" i="1" s="1"/>
  <c r="I1220" i="1" a="1"/>
  <c r="I1220" i="1" s="1"/>
  <c r="I1221" i="1" a="1"/>
  <c r="I1221" i="1" s="1"/>
  <c r="I1222" i="1" a="1"/>
  <c r="I1222" i="1" s="1"/>
  <c r="I1223" i="1" a="1"/>
  <c r="I1223" i="1" s="1"/>
  <c r="I1224" i="1" a="1"/>
  <c r="I1224" i="1" s="1"/>
  <c r="I1225" i="1" a="1"/>
  <c r="I1225" i="1" s="1"/>
  <c r="I1226" i="1" a="1"/>
  <c r="I1226" i="1" s="1"/>
  <c r="I1227" i="1" a="1"/>
  <c r="I1227" i="1" s="1"/>
  <c r="I1228" i="1" a="1"/>
  <c r="I1228" i="1" s="1"/>
  <c r="I1229" i="1" a="1"/>
  <c r="I1229" i="1" s="1"/>
  <c r="I1230" i="1" a="1"/>
  <c r="I1230" i="1" s="1"/>
  <c r="I1231" i="1" a="1"/>
  <c r="I1231" i="1" s="1"/>
  <c r="I1232" i="1" a="1"/>
  <c r="I1232" i="1" s="1"/>
  <c r="I1233" i="1" a="1"/>
  <c r="I1233" i="1" s="1"/>
  <c r="I1234" i="1" a="1"/>
  <c r="I1234" i="1" s="1"/>
  <c r="I1235" i="1" a="1"/>
  <c r="I1235" i="1" s="1"/>
  <c r="I1236" i="1" a="1"/>
  <c r="I1236" i="1" s="1"/>
  <c r="I1237" i="1" a="1"/>
  <c r="I1237" i="1" s="1"/>
  <c r="I1238" i="1" a="1"/>
  <c r="I1238" i="1" s="1"/>
  <c r="I1239" i="1" a="1"/>
  <c r="I1239" i="1" s="1"/>
  <c r="I1240" i="1" a="1"/>
  <c r="I1240" i="1" s="1"/>
  <c r="I1241" i="1" a="1"/>
  <c r="I1241" i="1" s="1"/>
  <c r="I1242" i="1" a="1"/>
  <c r="I1242" i="1" s="1"/>
  <c r="I1243" i="1" a="1"/>
  <c r="I1243" i="1" s="1"/>
  <c r="I1244" i="1" a="1"/>
  <c r="I1244" i="1" s="1"/>
  <c r="I1245" i="1" a="1"/>
  <c r="I1245" i="1" s="1"/>
  <c r="I1246" i="1" a="1"/>
  <c r="I1246" i="1" s="1"/>
  <c r="I1247" i="1" a="1"/>
  <c r="I1247" i="1" s="1"/>
  <c r="I1248" i="1" a="1"/>
  <c r="I1248" i="1" s="1"/>
  <c r="I1249" i="1" a="1"/>
  <c r="I1249" i="1" s="1"/>
  <c r="I1250" i="1" a="1"/>
  <c r="I1250" i="1" s="1"/>
  <c r="I1251" i="1" a="1"/>
  <c r="I1251" i="1" s="1"/>
  <c r="I1252" i="1" a="1"/>
  <c r="I1252" i="1" s="1"/>
  <c r="I1253" i="1" a="1"/>
  <c r="I1253" i="1" s="1"/>
  <c r="I1254" i="1" a="1"/>
  <c r="I1254" i="1" s="1"/>
  <c r="I1255" i="1" a="1"/>
  <c r="I1255" i="1" s="1"/>
  <c r="I1256" i="1" a="1"/>
  <c r="I1256" i="1" s="1"/>
  <c r="I1257" i="1" a="1"/>
  <c r="I1257" i="1" s="1"/>
  <c r="I1258" i="1" a="1"/>
  <c r="I1258" i="1" s="1"/>
  <c r="I1259" i="1" a="1"/>
  <c r="I1259" i="1" s="1"/>
  <c r="I1260" i="1" a="1"/>
  <c r="I1260" i="1" s="1"/>
  <c r="I1261" i="1" a="1"/>
  <c r="I1261" i="1" s="1"/>
  <c r="I1262" i="1" a="1"/>
  <c r="I1262" i="1" s="1"/>
  <c r="I1263" i="1" a="1"/>
  <c r="I1263" i="1" s="1"/>
  <c r="I1264" i="1" a="1"/>
  <c r="I1264" i="1" s="1"/>
  <c r="I1265" i="1" a="1"/>
  <c r="I1265" i="1" s="1"/>
  <c r="I1266" i="1" a="1"/>
  <c r="I1266" i="1" s="1"/>
  <c r="I1267" i="1" a="1"/>
  <c r="I1267" i="1" s="1"/>
  <c r="I1268" i="1" a="1"/>
  <c r="I1268" i="1" s="1"/>
  <c r="I1269" i="1" a="1"/>
  <c r="I1269" i="1" s="1"/>
  <c r="I1270" i="1" a="1"/>
  <c r="I1270" i="1" s="1"/>
  <c r="I1271" i="1" a="1"/>
  <c r="I1271" i="1" s="1"/>
  <c r="I1272" i="1" a="1"/>
  <c r="I1272" i="1" s="1"/>
  <c r="I1273" i="1" a="1"/>
  <c r="I1273" i="1" s="1"/>
  <c r="I1274" i="1" a="1"/>
  <c r="I1274" i="1" s="1"/>
  <c r="I1275" i="1" a="1"/>
  <c r="I1275" i="1" s="1"/>
  <c r="I1276" i="1" a="1"/>
  <c r="I1276" i="1" s="1"/>
  <c r="I1277" i="1" a="1"/>
  <c r="I1277" i="1" s="1"/>
  <c r="I1278" i="1" a="1"/>
  <c r="I1278" i="1" s="1"/>
  <c r="I1279" i="1" a="1"/>
  <c r="I1279" i="1" s="1"/>
  <c r="I1280" i="1" a="1"/>
  <c r="I1280" i="1" s="1"/>
  <c r="I1281" i="1" a="1"/>
  <c r="I1281" i="1" s="1"/>
  <c r="I1282" i="1" a="1"/>
  <c r="I1282" i="1" s="1"/>
  <c r="I1283" i="1" a="1"/>
  <c r="I1283" i="1" s="1"/>
  <c r="I1284" i="1" a="1"/>
  <c r="I1284" i="1" s="1"/>
  <c r="I1285" i="1" a="1"/>
  <c r="I1285" i="1" s="1"/>
  <c r="I1286" i="1" a="1"/>
  <c r="I1286" i="1" s="1"/>
  <c r="I1287" i="1" a="1"/>
  <c r="I1287" i="1" s="1"/>
  <c r="I1288" i="1" a="1"/>
  <c r="I1288" i="1" s="1"/>
  <c r="I1289" i="1" a="1"/>
  <c r="I1289" i="1" s="1"/>
  <c r="I1290" i="1" a="1"/>
  <c r="I1290" i="1" s="1"/>
  <c r="I1291" i="1" a="1"/>
  <c r="I1291" i="1" s="1"/>
  <c r="I1292" i="1" a="1"/>
  <c r="I1292" i="1" s="1"/>
  <c r="I1293" i="1" a="1"/>
  <c r="I1293" i="1" s="1"/>
  <c r="I1294" i="1" a="1"/>
  <c r="I1294" i="1" s="1"/>
  <c r="I1295" i="1" a="1"/>
  <c r="I1295" i="1" s="1"/>
  <c r="I1296" i="1" a="1"/>
  <c r="I1296" i="1" s="1"/>
  <c r="I1297" i="1" a="1"/>
  <c r="I1297" i="1" s="1"/>
  <c r="I1298" i="1" a="1"/>
  <c r="I1298" i="1" s="1"/>
  <c r="I1299" i="1" a="1"/>
  <c r="I1299" i="1" s="1"/>
  <c r="I1300" i="1" a="1"/>
  <c r="I1300" i="1" s="1"/>
  <c r="I1301" i="1" a="1"/>
  <c r="I1301" i="1" s="1"/>
  <c r="I1302" i="1" a="1"/>
  <c r="I1302" i="1" s="1"/>
  <c r="I1303" i="1" a="1"/>
  <c r="I1303" i="1" s="1"/>
  <c r="I1304" i="1" a="1"/>
  <c r="I1304" i="1" s="1"/>
  <c r="I1305" i="1" a="1"/>
  <c r="I1305" i="1" s="1"/>
  <c r="I1306" i="1" a="1"/>
  <c r="I1306" i="1" s="1"/>
  <c r="I1307" i="1" a="1"/>
  <c r="I1307" i="1" s="1"/>
  <c r="I1308" i="1" a="1"/>
  <c r="I1308" i="1" s="1"/>
  <c r="I1309" i="1" a="1"/>
  <c r="I1309" i="1" s="1"/>
  <c r="I1310" i="1" a="1"/>
  <c r="I1310" i="1" s="1"/>
  <c r="I1311" i="1" a="1"/>
  <c r="I1311" i="1" s="1"/>
  <c r="I1312" i="1" a="1"/>
  <c r="I1312" i="1" s="1"/>
  <c r="I1313" i="1" a="1"/>
  <c r="I1313" i="1" s="1"/>
  <c r="I1314" i="1" a="1"/>
  <c r="I1314" i="1" s="1"/>
  <c r="I1315" i="1" a="1"/>
  <c r="I1315" i="1" s="1"/>
  <c r="I1316" i="1" a="1"/>
  <c r="I1316" i="1" s="1"/>
  <c r="I1317" i="1" a="1"/>
  <c r="I1317" i="1" s="1"/>
  <c r="I1318" i="1" a="1"/>
  <c r="I1318" i="1" s="1"/>
  <c r="I1319" i="1" a="1"/>
  <c r="I1319" i="1" s="1"/>
  <c r="I1320" i="1" a="1"/>
  <c r="I1320" i="1" s="1"/>
  <c r="I1321" i="1" a="1"/>
  <c r="I1321" i="1" s="1"/>
  <c r="I1322" i="1" a="1"/>
  <c r="I1322" i="1" s="1"/>
  <c r="I1323" i="1" a="1"/>
  <c r="I1323" i="1" s="1"/>
  <c r="I1324" i="1" a="1"/>
  <c r="I1324" i="1" s="1"/>
  <c r="I1325" i="1" a="1"/>
  <c r="I1325" i="1" s="1"/>
  <c r="I1326" i="1" a="1"/>
  <c r="I1326" i="1" s="1"/>
  <c r="I1327" i="1" a="1"/>
  <c r="I1327" i="1" s="1"/>
  <c r="I1328" i="1" a="1"/>
  <c r="I1328" i="1" s="1"/>
  <c r="I1329" i="1" a="1"/>
  <c r="I1329" i="1" s="1"/>
  <c r="I1330" i="1" a="1"/>
  <c r="I1330" i="1" s="1"/>
  <c r="I1331" i="1" a="1"/>
  <c r="I1331" i="1" s="1"/>
  <c r="I1332" i="1" a="1"/>
  <c r="I1332" i="1" s="1"/>
  <c r="I1333" i="1" a="1"/>
  <c r="I1333" i="1" s="1"/>
  <c r="I1334" i="1" a="1"/>
  <c r="I1334" i="1" s="1"/>
  <c r="I1335" i="1" a="1"/>
  <c r="I1335" i="1" s="1"/>
  <c r="I1336" i="1" a="1"/>
  <c r="I1336" i="1" s="1"/>
  <c r="I1337" i="1" a="1"/>
  <c r="I1337" i="1" s="1"/>
  <c r="I1338" i="1" a="1"/>
  <c r="I1338" i="1" s="1"/>
  <c r="I1339" i="1" a="1"/>
  <c r="I1339" i="1" s="1"/>
  <c r="I1340" i="1" a="1"/>
  <c r="I1340" i="1" s="1"/>
  <c r="I1341" i="1" a="1"/>
  <c r="I1341" i="1" s="1"/>
  <c r="I1342" i="1" a="1"/>
  <c r="I1342" i="1" s="1"/>
  <c r="I1343" i="1" a="1"/>
  <c r="I1343" i="1" s="1"/>
  <c r="I1344" i="1" a="1"/>
  <c r="I1344" i="1" s="1"/>
  <c r="I1345" i="1" a="1"/>
  <c r="I1345" i="1" s="1"/>
  <c r="I1346" i="1" a="1"/>
  <c r="I1346" i="1" s="1"/>
  <c r="I1347" i="1" a="1"/>
  <c r="I1347" i="1" s="1"/>
  <c r="I1348" i="1" a="1"/>
  <c r="I1348" i="1" s="1"/>
  <c r="I1349" i="1" a="1"/>
  <c r="I1349" i="1" s="1"/>
  <c r="I1350" i="1" a="1"/>
  <c r="I1350" i="1" s="1"/>
  <c r="I1351" i="1" a="1"/>
  <c r="I1351" i="1" s="1"/>
  <c r="I1352" i="1" a="1"/>
  <c r="I1352" i="1" s="1"/>
  <c r="I1353" i="1" a="1"/>
  <c r="I1353" i="1" s="1"/>
  <c r="I1354" i="1" a="1"/>
  <c r="I1354" i="1" s="1"/>
  <c r="I1355" i="1" a="1"/>
  <c r="I1355" i="1" s="1"/>
  <c r="I1356" i="1" a="1"/>
  <c r="I1356" i="1" s="1"/>
  <c r="I1357" i="1" a="1"/>
  <c r="I1357" i="1" s="1"/>
  <c r="I1358" i="1" a="1"/>
  <c r="I1358" i="1" s="1"/>
  <c r="I1359" i="1" a="1"/>
  <c r="I1359" i="1" s="1"/>
  <c r="I1360" i="1" a="1"/>
  <c r="I1360" i="1" s="1"/>
  <c r="I1361" i="1" a="1"/>
  <c r="I1361" i="1" s="1"/>
  <c r="I1362" i="1" a="1"/>
  <c r="I1362" i="1" s="1"/>
  <c r="I1363" i="1" a="1"/>
  <c r="I1363" i="1" s="1"/>
  <c r="I1364" i="1" a="1"/>
  <c r="I1364" i="1" s="1"/>
  <c r="I1365" i="1" a="1"/>
  <c r="I1365" i="1" s="1"/>
  <c r="I1366" i="1" a="1"/>
  <c r="I1366" i="1" s="1"/>
  <c r="I1367" i="1" a="1"/>
  <c r="I1367" i="1" s="1"/>
  <c r="I1368" i="1" a="1"/>
  <c r="I1368" i="1" s="1"/>
  <c r="I1369" i="1" a="1"/>
  <c r="I1369" i="1" s="1"/>
  <c r="I1370" i="1" a="1"/>
  <c r="I1370" i="1" s="1"/>
  <c r="I1371" i="1" a="1"/>
  <c r="I1371" i="1" s="1"/>
  <c r="I1372" i="1" a="1"/>
  <c r="I1372" i="1" s="1"/>
  <c r="I1373" i="1" a="1"/>
  <c r="I1373" i="1" s="1"/>
  <c r="I1374" i="1" a="1"/>
  <c r="I1374" i="1" s="1"/>
  <c r="I1375" i="1" a="1"/>
  <c r="I1375" i="1" s="1"/>
  <c r="I1376" i="1" a="1"/>
  <c r="I1376" i="1" s="1"/>
  <c r="I1377" i="1" a="1"/>
  <c r="I1377" i="1" s="1"/>
  <c r="I1378" i="1" a="1"/>
  <c r="I1378" i="1" s="1"/>
  <c r="I1379" i="1" a="1"/>
  <c r="I1379" i="1" s="1"/>
  <c r="I1380" i="1" a="1"/>
  <c r="I1380" i="1" s="1"/>
  <c r="I1381" i="1" a="1"/>
  <c r="I1381" i="1" s="1"/>
  <c r="I1382" i="1" a="1"/>
  <c r="I1382" i="1" s="1"/>
  <c r="I1383" i="1" a="1"/>
  <c r="I1383" i="1" s="1"/>
  <c r="I1384" i="1" a="1"/>
  <c r="I1384" i="1" s="1"/>
  <c r="I1385" i="1" a="1"/>
  <c r="I1385" i="1" s="1"/>
  <c r="I1386" i="1" a="1"/>
  <c r="I1386" i="1" s="1"/>
  <c r="I1387" i="1" a="1"/>
  <c r="I1387" i="1" s="1"/>
  <c r="I1388" i="1" a="1"/>
  <c r="I1388" i="1" s="1"/>
  <c r="I1389" i="1" a="1"/>
  <c r="I1389" i="1" s="1"/>
  <c r="I1390" i="1" a="1"/>
  <c r="I1390" i="1" s="1"/>
  <c r="I1391" i="1" a="1"/>
  <c r="I1391" i="1" s="1"/>
  <c r="I1392" i="1" a="1"/>
  <c r="I1392" i="1" s="1"/>
  <c r="I1393" i="1" a="1"/>
  <c r="I1393" i="1" s="1"/>
  <c r="I1394" i="1" a="1"/>
  <c r="I1394" i="1" s="1"/>
  <c r="I1395" i="1" a="1"/>
  <c r="I1395" i="1" s="1"/>
  <c r="I1396" i="1" a="1"/>
  <c r="I1396" i="1" s="1"/>
  <c r="I1397" i="1" a="1"/>
  <c r="I1397" i="1" s="1"/>
  <c r="I1398" i="1" a="1"/>
  <c r="I1398" i="1" s="1"/>
  <c r="I1399" i="1" a="1"/>
  <c r="I1399" i="1" s="1"/>
  <c r="I1400" i="1" a="1"/>
  <c r="I1400" i="1" s="1"/>
  <c r="I1401" i="1" a="1"/>
  <c r="I1401" i="1" s="1"/>
  <c r="I1402" i="1" a="1"/>
  <c r="I1402" i="1" s="1"/>
  <c r="I1403" i="1" a="1"/>
  <c r="I1403" i="1" s="1"/>
  <c r="I1404" i="1" a="1"/>
  <c r="I1404" i="1" s="1"/>
  <c r="I1405" i="1" a="1"/>
  <c r="I1405" i="1" s="1"/>
  <c r="I1406" i="1" a="1"/>
  <c r="I1406" i="1" s="1"/>
  <c r="I1407" i="1" a="1"/>
  <c r="I1407" i="1" s="1"/>
  <c r="I1408" i="1" a="1"/>
  <c r="I1408" i="1" s="1"/>
  <c r="I1409" i="1" a="1"/>
  <c r="I1409" i="1" s="1"/>
  <c r="I1410" i="1" a="1"/>
  <c r="I1410" i="1" s="1"/>
  <c r="I1411" i="1" a="1"/>
  <c r="I1411" i="1" s="1"/>
  <c r="I1412" i="1" a="1"/>
  <c r="I1412" i="1" s="1"/>
  <c r="I1413" i="1" a="1"/>
  <c r="I1413" i="1" s="1"/>
  <c r="I1414" i="1" a="1"/>
  <c r="I1414" i="1" s="1"/>
  <c r="I1415" i="1" a="1"/>
  <c r="I1415" i="1" s="1"/>
  <c r="I1416" i="1" a="1"/>
  <c r="I1416" i="1" s="1"/>
  <c r="I1417" i="1" a="1"/>
  <c r="I1417" i="1" s="1"/>
  <c r="I1418" i="1" a="1"/>
  <c r="I1418" i="1" s="1"/>
  <c r="I1419" i="1" a="1"/>
  <c r="I1419" i="1" s="1"/>
  <c r="I1420" i="1" a="1"/>
  <c r="I1420" i="1" s="1"/>
  <c r="I1421" i="1" a="1"/>
  <c r="I1421" i="1" s="1"/>
  <c r="I1422" i="1" a="1"/>
  <c r="I1422" i="1" s="1"/>
  <c r="I1423" i="1" a="1"/>
  <c r="I1423" i="1" s="1"/>
  <c r="I1424" i="1" a="1"/>
  <c r="I1424" i="1" s="1"/>
  <c r="I1425" i="1" a="1"/>
  <c r="I1425" i="1" s="1"/>
  <c r="I1426" i="1" a="1"/>
  <c r="I1426" i="1" s="1"/>
  <c r="I1427" i="1" a="1"/>
  <c r="I1427" i="1" s="1"/>
  <c r="I1428" i="1" a="1"/>
  <c r="I1428" i="1" s="1"/>
  <c r="I1429" i="1" a="1"/>
  <c r="I1429" i="1" s="1"/>
  <c r="I1430" i="1" a="1"/>
  <c r="I1430" i="1" s="1"/>
  <c r="I1431" i="1" a="1"/>
  <c r="I1431" i="1" s="1"/>
  <c r="I1432" i="1" a="1"/>
  <c r="I1432" i="1" s="1"/>
  <c r="I1433" i="1" a="1"/>
  <c r="I1433" i="1" s="1"/>
  <c r="I1434" i="1" a="1"/>
  <c r="I1434" i="1" s="1"/>
  <c r="I1435" i="1" a="1"/>
  <c r="I1435" i="1" s="1"/>
  <c r="I1436" i="1" a="1"/>
  <c r="I1436" i="1" s="1"/>
  <c r="I1437" i="1" a="1"/>
  <c r="I1437" i="1" s="1"/>
  <c r="I1438" i="1" a="1"/>
  <c r="I1438" i="1" s="1"/>
  <c r="I1439" i="1" a="1"/>
  <c r="I1439" i="1" s="1"/>
  <c r="I1440" i="1" a="1"/>
  <c r="I1440" i="1" s="1"/>
  <c r="I1441" i="1" a="1"/>
  <c r="I1441" i="1" s="1"/>
  <c r="I1442" i="1" a="1"/>
  <c r="I1442" i="1" s="1"/>
  <c r="I1443" i="1" a="1"/>
  <c r="I1443" i="1" s="1"/>
  <c r="I1444" i="1" a="1"/>
  <c r="I1444" i="1" s="1"/>
  <c r="I1445" i="1" a="1"/>
  <c r="I1445" i="1" s="1"/>
  <c r="I1446" i="1" a="1"/>
  <c r="I1446" i="1" s="1"/>
  <c r="I1447" i="1" a="1"/>
  <c r="I1447" i="1" s="1"/>
  <c r="I1448" i="1" a="1"/>
  <c r="I1448" i="1" s="1"/>
  <c r="I1449" i="1" a="1"/>
  <c r="I1449" i="1" s="1"/>
  <c r="I1450" i="1" a="1"/>
  <c r="I1450" i="1" s="1"/>
  <c r="I1451" i="1" a="1"/>
  <c r="I1451" i="1" s="1"/>
  <c r="I1452" i="1" a="1"/>
  <c r="I1452" i="1" s="1"/>
  <c r="I1453" i="1" a="1"/>
  <c r="I1453" i="1" s="1"/>
  <c r="I1454" i="1" a="1"/>
  <c r="I1454" i="1" s="1"/>
  <c r="I1455" i="1" a="1"/>
  <c r="I1455" i="1" s="1"/>
  <c r="I1456" i="1" a="1"/>
  <c r="I1456" i="1" s="1"/>
  <c r="I1457" i="1" a="1"/>
  <c r="I1457" i="1" s="1"/>
  <c r="I1458" i="1" a="1"/>
  <c r="I1458" i="1" s="1"/>
  <c r="I1459" i="1" a="1"/>
  <c r="I1459" i="1" s="1"/>
  <c r="I1460" i="1" a="1"/>
  <c r="I1460" i="1" s="1"/>
  <c r="I1461" i="1" a="1"/>
  <c r="I1461" i="1" s="1"/>
  <c r="I1462" i="1" a="1"/>
  <c r="I1462" i="1" s="1"/>
  <c r="I1463" i="1" a="1"/>
  <c r="I1463" i="1" s="1"/>
  <c r="I1464" i="1" a="1"/>
  <c r="I1464" i="1" s="1"/>
  <c r="I1465" i="1" a="1"/>
  <c r="I1465" i="1" s="1"/>
  <c r="I1466" i="1" a="1"/>
  <c r="I1466" i="1" s="1"/>
  <c r="I1467" i="1" a="1"/>
  <c r="I1467" i="1" s="1"/>
  <c r="I1468" i="1" a="1"/>
  <c r="I1468" i="1" s="1"/>
  <c r="I1469" i="1" a="1"/>
  <c r="I1469" i="1" s="1"/>
  <c r="I1470" i="1" a="1"/>
  <c r="I1470" i="1" s="1"/>
  <c r="I1471" i="1" a="1"/>
  <c r="I1471" i="1" s="1"/>
  <c r="I1472" i="1" a="1"/>
  <c r="I1472" i="1" s="1"/>
  <c r="I1473" i="1" a="1"/>
  <c r="I1473" i="1" s="1"/>
  <c r="I1474" i="1" a="1"/>
  <c r="I1474" i="1" s="1"/>
  <c r="I1475" i="1" a="1"/>
  <c r="I1475" i="1" s="1"/>
  <c r="I1476" i="1" a="1"/>
  <c r="I1476" i="1" s="1"/>
  <c r="I1477" i="1" a="1"/>
  <c r="I1477" i="1" s="1"/>
  <c r="I1478" i="1" a="1"/>
  <c r="I1478" i="1" s="1"/>
  <c r="I1479" i="1" a="1"/>
  <c r="I1479" i="1" s="1"/>
  <c r="I1480" i="1" a="1"/>
  <c r="I1480" i="1" s="1"/>
  <c r="I1481" i="1" a="1"/>
  <c r="I1481" i="1" s="1"/>
  <c r="I1482" i="1" a="1"/>
  <c r="I1482" i="1" s="1"/>
  <c r="I1483" i="1" a="1"/>
  <c r="I1483" i="1" s="1"/>
  <c r="I1484" i="1" a="1"/>
  <c r="I1484" i="1" s="1"/>
  <c r="I1485" i="1" a="1"/>
  <c r="I1485" i="1" s="1"/>
  <c r="I1486" i="1" a="1"/>
  <c r="I1486" i="1" s="1"/>
  <c r="I1487" i="1" a="1"/>
  <c r="I1487" i="1" s="1"/>
  <c r="I1488" i="1" a="1"/>
  <c r="I1488" i="1" s="1"/>
  <c r="I1489" i="1" a="1"/>
  <c r="I1489" i="1" s="1"/>
  <c r="I1490" i="1" a="1"/>
  <c r="I1490" i="1" s="1"/>
  <c r="I1491" i="1" a="1"/>
  <c r="I1491" i="1" s="1"/>
  <c r="I1492" i="1" a="1"/>
  <c r="I1492" i="1" s="1"/>
  <c r="I1493" i="1" a="1"/>
  <c r="I1493" i="1" s="1"/>
  <c r="I1494" i="1" a="1"/>
  <c r="I1494" i="1" s="1"/>
  <c r="I1495" i="1" a="1"/>
  <c r="I1495" i="1" s="1"/>
  <c r="I1496" i="1" a="1"/>
  <c r="I1496" i="1" s="1"/>
  <c r="I1497" i="1" a="1"/>
  <c r="I1497" i="1" s="1"/>
  <c r="I1498" i="1" a="1"/>
  <c r="I1498" i="1" s="1"/>
  <c r="I1499" i="1" a="1"/>
  <c r="I1499" i="1" s="1"/>
  <c r="I1500" i="1" a="1"/>
  <c r="I1500" i="1" s="1"/>
  <c r="I1501" i="1" a="1"/>
  <c r="I1501" i="1" s="1"/>
  <c r="I1502" i="1" a="1"/>
  <c r="I1502" i="1" s="1"/>
  <c r="I1503" i="1" a="1"/>
  <c r="I1503" i="1" s="1"/>
  <c r="I1504" i="1" a="1"/>
  <c r="I1504" i="1" s="1"/>
  <c r="I1505" i="1" a="1"/>
  <c r="I1505" i="1" s="1"/>
  <c r="I1506" i="1" a="1"/>
  <c r="I1506" i="1" s="1"/>
  <c r="I1507" i="1" a="1"/>
  <c r="I1507" i="1" s="1"/>
  <c r="I1508" i="1" a="1"/>
  <c r="I1508" i="1" s="1"/>
  <c r="I1509" i="1" a="1"/>
  <c r="I1509" i="1" s="1"/>
  <c r="I1510" i="1" a="1"/>
  <c r="I1510" i="1" s="1"/>
  <c r="I1511" i="1" a="1"/>
  <c r="I1511" i="1" s="1"/>
  <c r="I1512" i="1" a="1"/>
  <c r="I1512" i="1" s="1"/>
  <c r="I1513" i="1" a="1"/>
  <c r="I1513" i="1" s="1"/>
  <c r="I1514" i="1" a="1"/>
  <c r="I1514" i="1" s="1"/>
  <c r="I1515" i="1" a="1"/>
  <c r="I1515" i="1" s="1"/>
  <c r="I1516" i="1" a="1"/>
  <c r="I1516" i="1" s="1"/>
  <c r="I1517" i="1" a="1"/>
  <c r="I1517" i="1" s="1"/>
  <c r="I1518" i="1" a="1"/>
  <c r="I1518" i="1" s="1"/>
  <c r="I1519" i="1" a="1"/>
  <c r="I1519" i="1" s="1"/>
  <c r="I1520" i="1" a="1"/>
  <c r="I1520" i="1" s="1"/>
  <c r="I1521" i="1" a="1"/>
  <c r="I1521" i="1" s="1"/>
  <c r="I1522" i="1" a="1"/>
  <c r="I1522" i="1" s="1"/>
  <c r="I1523" i="1" a="1"/>
  <c r="I1523" i="1" s="1"/>
  <c r="I1524" i="1" a="1"/>
  <c r="I1524" i="1" s="1"/>
  <c r="I1525" i="1" a="1"/>
  <c r="I1525" i="1" s="1"/>
  <c r="I1526" i="1" a="1"/>
  <c r="I1526" i="1" s="1"/>
  <c r="I1527" i="1" a="1"/>
  <c r="I1527" i="1" s="1"/>
  <c r="I1528" i="1" a="1"/>
  <c r="I1528" i="1" s="1"/>
  <c r="I1529" i="1" a="1"/>
  <c r="I1529" i="1" s="1"/>
  <c r="I1530" i="1" a="1"/>
  <c r="I1530" i="1" s="1"/>
  <c r="I1531" i="1" a="1"/>
  <c r="I1531" i="1" s="1"/>
  <c r="I1532" i="1" a="1"/>
  <c r="I1532" i="1" s="1"/>
  <c r="I1533" i="1" a="1"/>
  <c r="I1533" i="1" s="1"/>
  <c r="I1534" i="1" a="1"/>
  <c r="I1534" i="1" s="1"/>
  <c r="I1535" i="1" a="1"/>
  <c r="I1535" i="1" s="1"/>
  <c r="I1536" i="1" a="1"/>
  <c r="I1536" i="1" s="1"/>
  <c r="I1537" i="1" a="1"/>
  <c r="I1537" i="1" s="1"/>
  <c r="I1538" i="1" a="1"/>
  <c r="I1538" i="1" s="1"/>
  <c r="I1539" i="1" a="1"/>
  <c r="I1539" i="1" s="1"/>
  <c r="I1540" i="1" a="1"/>
  <c r="I1540" i="1" s="1"/>
  <c r="I1541" i="1" a="1"/>
  <c r="I1541" i="1" s="1"/>
  <c r="I1542" i="1" a="1"/>
  <c r="I1542" i="1" s="1"/>
  <c r="I1543" i="1" a="1"/>
  <c r="I1543" i="1" s="1"/>
  <c r="I1544" i="1" a="1"/>
  <c r="I1544" i="1" s="1"/>
  <c r="I1545" i="1" a="1"/>
  <c r="I1545" i="1" s="1"/>
  <c r="I1546" i="1" a="1"/>
  <c r="I1546" i="1" s="1"/>
  <c r="I1547" i="1" a="1"/>
  <c r="I1547" i="1" s="1"/>
  <c r="I1548" i="1" a="1"/>
  <c r="I1548" i="1" s="1"/>
  <c r="I1549" i="1" a="1"/>
  <c r="I1549" i="1" s="1"/>
  <c r="I1550" i="1" a="1"/>
  <c r="I1550" i="1" s="1"/>
  <c r="I1551" i="1" a="1"/>
  <c r="I1551" i="1" s="1"/>
  <c r="I1552" i="1" a="1"/>
  <c r="I1552" i="1" s="1"/>
  <c r="I1553" i="1" a="1"/>
  <c r="I1553" i="1" s="1"/>
  <c r="I1554" i="1" a="1"/>
  <c r="I1554" i="1" s="1"/>
  <c r="I1555" i="1" a="1"/>
  <c r="I1555" i="1" s="1"/>
  <c r="I1556" i="1" a="1"/>
  <c r="I1556" i="1" s="1"/>
  <c r="I1557" i="1" a="1"/>
  <c r="I1557" i="1" s="1"/>
  <c r="I1558" i="1" a="1"/>
  <c r="I1558" i="1" s="1"/>
  <c r="I1559" i="1" a="1"/>
  <c r="I1559" i="1" s="1"/>
  <c r="I1560" i="1" a="1"/>
  <c r="I1560" i="1" s="1"/>
  <c r="I1561" i="1" a="1"/>
  <c r="I1561" i="1" s="1"/>
  <c r="I1562" i="1" a="1"/>
  <c r="I1562" i="1" s="1"/>
  <c r="I1563" i="1" a="1"/>
  <c r="I1563" i="1" s="1"/>
  <c r="I1564" i="1" a="1"/>
  <c r="I1564" i="1" s="1"/>
  <c r="I1565" i="1" a="1"/>
  <c r="I1565" i="1" s="1"/>
  <c r="I1566" i="1" a="1"/>
  <c r="I1566" i="1" s="1"/>
  <c r="I1567" i="1" a="1"/>
  <c r="I1567" i="1" s="1"/>
  <c r="I1568" i="1" a="1"/>
  <c r="I1568" i="1" s="1"/>
  <c r="I1569" i="1" a="1"/>
  <c r="I1569" i="1" s="1"/>
  <c r="I1570" i="1" a="1"/>
  <c r="I1570" i="1" s="1"/>
  <c r="I1571" i="1" a="1"/>
  <c r="I1571" i="1" s="1"/>
  <c r="I1572" i="1" a="1"/>
  <c r="I1572" i="1" s="1"/>
  <c r="I1573" i="1" a="1"/>
  <c r="I1573" i="1" s="1"/>
  <c r="I1574" i="1" a="1"/>
  <c r="I1574" i="1" s="1"/>
  <c r="I1575" i="1" a="1"/>
  <c r="I1575" i="1" s="1"/>
  <c r="I1576" i="1" a="1"/>
  <c r="I1576" i="1" s="1"/>
  <c r="I1577" i="1" a="1"/>
  <c r="I1577" i="1" s="1"/>
  <c r="I1578" i="1" a="1"/>
  <c r="I1578" i="1" s="1"/>
  <c r="I1579" i="1" a="1"/>
  <c r="I1579" i="1" s="1"/>
  <c r="I1580" i="1" a="1"/>
  <c r="I1580" i="1" s="1"/>
  <c r="I1581" i="1" a="1"/>
  <c r="I1581" i="1" s="1"/>
  <c r="I1582" i="1" a="1"/>
  <c r="I1582" i="1" s="1"/>
  <c r="I1583" i="1" a="1"/>
  <c r="I1583" i="1" s="1"/>
  <c r="I1584" i="1" a="1"/>
  <c r="I1584" i="1" s="1"/>
  <c r="I1585" i="1" a="1"/>
  <c r="I1585" i="1" s="1"/>
  <c r="I1586" i="1" a="1"/>
  <c r="I1586" i="1" s="1"/>
  <c r="I1587" i="1" a="1"/>
  <c r="I1587" i="1" s="1"/>
  <c r="I1588" i="1" a="1"/>
  <c r="I1588" i="1" s="1"/>
  <c r="I1589" i="1" a="1"/>
  <c r="I1589" i="1" s="1"/>
  <c r="I1590" i="1" a="1"/>
  <c r="I1590" i="1" s="1"/>
  <c r="I1591" i="1" a="1"/>
  <c r="I1591" i="1" s="1"/>
  <c r="I1592" i="1" a="1"/>
  <c r="I1592" i="1" s="1"/>
  <c r="I1593" i="1" a="1"/>
  <c r="I1593" i="1" s="1"/>
  <c r="I1594" i="1" a="1"/>
  <c r="I1594" i="1" s="1"/>
  <c r="I1595" i="1" a="1"/>
  <c r="I1595" i="1" s="1"/>
  <c r="I1596" i="1" a="1"/>
  <c r="I1596" i="1" s="1"/>
  <c r="I1597" i="1" a="1"/>
  <c r="I1597" i="1" s="1"/>
  <c r="I1598" i="1" a="1"/>
  <c r="I1598" i="1" s="1"/>
  <c r="I1599" i="1" a="1"/>
  <c r="I1599" i="1" s="1"/>
  <c r="I1600" i="1" a="1"/>
  <c r="I1600" i="1" s="1"/>
  <c r="I1601" i="1" a="1"/>
  <c r="I1601" i="1" s="1"/>
  <c r="I1602" i="1" a="1"/>
  <c r="I1602" i="1" s="1"/>
  <c r="I1603" i="1" a="1"/>
  <c r="I1603" i="1" s="1"/>
  <c r="I1604" i="1" a="1"/>
  <c r="I1604" i="1" s="1"/>
  <c r="I1605" i="1" a="1"/>
  <c r="I1605" i="1" s="1"/>
  <c r="I1606" i="1" a="1"/>
  <c r="I1606" i="1" s="1"/>
  <c r="I1607" i="1" a="1"/>
  <c r="I1607" i="1" s="1"/>
  <c r="I1608" i="1" a="1"/>
  <c r="I1608" i="1" s="1"/>
  <c r="I1609" i="1" a="1"/>
  <c r="I1609" i="1" s="1"/>
  <c r="I1610" i="1" a="1"/>
  <c r="I1610" i="1" s="1"/>
  <c r="I1611" i="1" a="1"/>
  <c r="I1611" i="1" s="1"/>
  <c r="I1612" i="1" a="1"/>
  <c r="I1612" i="1" s="1"/>
  <c r="I1613" i="1" a="1"/>
  <c r="I1613" i="1" s="1"/>
  <c r="I1614" i="1" a="1"/>
  <c r="I1614" i="1" s="1"/>
  <c r="I1615" i="1" a="1"/>
  <c r="I1615" i="1" s="1"/>
  <c r="I1616" i="1" a="1"/>
  <c r="I1616" i="1" s="1"/>
  <c r="I1617" i="1" a="1"/>
  <c r="I1617" i="1" s="1"/>
  <c r="I1618" i="1" a="1"/>
  <c r="I1618" i="1" s="1"/>
  <c r="I1619" i="1" a="1"/>
  <c r="I1619" i="1" s="1"/>
  <c r="I1620" i="1" a="1"/>
  <c r="I1620" i="1" s="1"/>
  <c r="I1621" i="1" a="1"/>
  <c r="I1621" i="1" s="1"/>
  <c r="I1622" i="1" a="1"/>
  <c r="I1622" i="1" s="1"/>
  <c r="I1623" i="1" a="1"/>
  <c r="I1623" i="1" s="1"/>
  <c r="I1624" i="1" a="1"/>
  <c r="I1624" i="1" s="1"/>
  <c r="I1625" i="1" a="1"/>
  <c r="I1625" i="1" s="1"/>
  <c r="I1626" i="1" a="1"/>
  <c r="I1626" i="1" s="1"/>
  <c r="I1627" i="1" a="1"/>
  <c r="I1627" i="1" s="1"/>
  <c r="I1628" i="1" a="1"/>
  <c r="I1628" i="1" s="1"/>
  <c r="I1629" i="1" a="1"/>
  <c r="I1629" i="1" s="1"/>
  <c r="I1630" i="1" a="1"/>
  <c r="I1630" i="1" s="1"/>
  <c r="I1631" i="1" a="1"/>
  <c r="I1631" i="1" s="1"/>
  <c r="I1632" i="1" a="1"/>
  <c r="I1632" i="1" s="1"/>
  <c r="I1633" i="1" a="1"/>
  <c r="I1633" i="1" s="1"/>
  <c r="I1634" i="1" a="1"/>
  <c r="I1634" i="1" s="1"/>
  <c r="I1635" i="1" a="1"/>
  <c r="I1635" i="1" s="1"/>
  <c r="I1636" i="1" a="1"/>
  <c r="I1636" i="1" s="1"/>
  <c r="I1637" i="1" a="1"/>
  <c r="I1637" i="1" s="1"/>
  <c r="I1638" i="1" a="1"/>
  <c r="I1638" i="1" s="1"/>
  <c r="I1639" i="1" a="1"/>
  <c r="I1639" i="1" s="1"/>
  <c r="I1640" i="1" a="1"/>
  <c r="I1640" i="1" s="1"/>
  <c r="I1641" i="1" a="1"/>
  <c r="I1641" i="1" s="1"/>
  <c r="I1642" i="1" a="1"/>
  <c r="I1642" i="1" s="1"/>
  <c r="I1643" i="1" a="1"/>
  <c r="I1643" i="1" s="1"/>
  <c r="I1644" i="1" a="1"/>
  <c r="I1644" i="1" s="1"/>
  <c r="I1645" i="1" a="1"/>
  <c r="I1645" i="1" s="1"/>
  <c r="I1646" i="1" a="1"/>
  <c r="I1646" i="1" s="1"/>
  <c r="I1647" i="1" a="1"/>
  <c r="I1647" i="1" s="1"/>
  <c r="I1648" i="1" a="1"/>
  <c r="I1648" i="1" s="1"/>
  <c r="I1649" i="1" a="1"/>
  <c r="I1649" i="1" s="1"/>
  <c r="I1650" i="1" a="1"/>
  <c r="I1650" i="1" s="1"/>
  <c r="I1651" i="1" a="1"/>
  <c r="I1651" i="1" s="1"/>
  <c r="I1652" i="1" a="1"/>
  <c r="I1652" i="1" s="1"/>
  <c r="I1653" i="1" a="1"/>
  <c r="I1653" i="1" s="1"/>
  <c r="I1654" i="1" a="1"/>
  <c r="I1654" i="1" s="1"/>
  <c r="I1655" i="1" a="1"/>
  <c r="I1655" i="1" s="1"/>
  <c r="I1656" i="1" a="1"/>
  <c r="I1656" i="1" s="1"/>
  <c r="I1657" i="1" a="1"/>
  <c r="I1657" i="1" s="1"/>
  <c r="I1658" i="1" a="1"/>
  <c r="I1658" i="1" s="1"/>
  <c r="I1659" i="1" a="1"/>
  <c r="I1659" i="1" s="1"/>
  <c r="I1660" i="1" a="1"/>
  <c r="I1660" i="1" s="1"/>
  <c r="I1661" i="1" a="1"/>
  <c r="I1661" i="1" s="1"/>
  <c r="I1662" i="1" a="1"/>
  <c r="I1662" i="1" s="1"/>
  <c r="I1663" i="1" a="1"/>
  <c r="I1663" i="1" s="1"/>
  <c r="I1664" i="1" a="1"/>
  <c r="I1664" i="1" s="1"/>
  <c r="I1665" i="1" a="1"/>
  <c r="I1665" i="1" s="1"/>
  <c r="I1666" i="1" a="1"/>
  <c r="I1666" i="1" s="1"/>
  <c r="I1667" i="1" a="1"/>
  <c r="I1667" i="1" s="1"/>
  <c r="I1668" i="1" a="1"/>
  <c r="I1668" i="1" s="1"/>
  <c r="I1669" i="1" a="1"/>
  <c r="I1669" i="1" s="1"/>
  <c r="I1670" i="1" a="1"/>
  <c r="I1670" i="1" s="1"/>
  <c r="I1671" i="1" a="1"/>
  <c r="I1671" i="1" s="1"/>
  <c r="I1672" i="1" a="1"/>
  <c r="I1672" i="1" s="1"/>
  <c r="I1673" i="1" a="1"/>
  <c r="I1673" i="1" s="1"/>
  <c r="I1674" i="1" a="1"/>
  <c r="I1674" i="1" s="1"/>
  <c r="I1675" i="1" a="1"/>
  <c r="I1675" i="1" s="1"/>
  <c r="I1676" i="1" a="1"/>
  <c r="I1676" i="1" s="1"/>
  <c r="I1677" i="1" a="1"/>
  <c r="I1677" i="1" s="1"/>
  <c r="I1678" i="1" a="1"/>
  <c r="I1678" i="1" s="1"/>
  <c r="I1679" i="1" a="1"/>
  <c r="I1679" i="1" s="1"/>
  <c r="I1680" i="1" a="1"/>
  <c r="I1680" i="1" s="1"/>
  <c r="I1681" i="1" a="1"/>
  <c r="I1681" i="1" s="1"/>
  <c r="I1682" i="1" a="1"/>
  <c r="I1682" i="1" s="1"/>
  <c r="I1683" i="1" a="1"/>
  <c r="I1683" i="1" s="1"/>
  <c r="I1684" i="1" a="1"/>
  <c r="I1684" i="1" s="1"/>
  <c r="I1685" i="1" a="1"/>
  <c r="I1685" i="1" s="1"/>
  <c r="I1686" i="1" a="1"/>
  <c r="I1686" i="1" s="1"/>
  <c r="I1687" i="1" a="1"/>
  <c r="I1687" i="1" s="1"/>
  <c r="I1688" i="1" a="1"/>
  <c r="I1688" i="1" s="1"/>
  <c r="I1689" i="1" a="1"/>
  <c r="I1689" i="1" s="1"/>
  <c r="I1690" i="1" a="1"/>
  <c r="I1690" i="1" s="1"/>
  <c r="I1691" i="1" a="1"/>
  <c r="I1691" i="1" s="1"/>
  <c r="I1692" i="1" a="1"/>
  <c r="I1692" i="1" s="1"/>
  <c r="I1693" i="1" a="1"/>
  <c r="I1693" i="1" s="1"/>
  <c r="I1694" i="1" a="1"/>
  <c r="I1694" i="1" s="1"/>
  <c r="I1695" i="1" a="1"/>
  <c r="I1695" i="1" s="1"/>
  <c r="I1696" i="1" a="1"/>
  <c r="I1696" i="1" s="1"/>
  <c r="I1697" i="1" a="1"/>
  <c r="I1697" i="1" s="1"/>
  <c r="I1698" i="1" a="1"/>
  <c r="I1698" i="1" s="1"/>
  <c r="I1699" i="1" a="1"/>
  <c r="I1699" i="1" s="1"/>
  <c r="I1700" i="1" a="1"/>
  <c r="I1700" i="1" s="1"/>
  <c r="I1701" i="1" a="1"/>
  <c r="I1701" i="1" s="1"/>
  <c r="I1702" i="1" a="1"/>
  <c r="I1702" i="1" s="1"/>
  <c r="I1703" i="1" a="1"/>
  <c r="I1703" i="1" s="1"/>
  <c r="I1704" i="1" a="1"/>
  <c r="I1704" i="1" s="1"/>
  <c r="I1705" i="1" a="1"/>
  <c r="I1705" i="1" s="1"/>
  <c r="I1706" i="1" a="1"/>
  <c r="I1706" i="1" s="1"/>
  <c r="I1707" i="1" a="1"/>
  <c r="I1707" i="1" s="1"/>
  <c r="I1708" i="1" a="1"/>
  <c r="I1708" i="1" s="1"/>
  <c r="I1709" i="1" a="1"/>
  <c r="I1709" i="1" s="1"/>
  <c r="I1710" i="1" a="1"/>
  <c r="I1710" i="1" s="1"/>
  <c r="I1711" i="1" a="1"/>
  <c r="I1711" i="1" s="1"/>
  <c r="I1712" i="1" a="1"/>
  <c r="I1712" i="1" s="1"/>
  <c r="I1713" i="1" a="1"/>
  <c r="I1713" i="1" s="1"/>
  <c r="I1714" i="1" a="1"/>
  <c r="I1714" i="1" s="1"/>
  <c r="I1715" i="1" a="1"/>
  <c r="I1715" i="1" s="1"/>
  <c r="I1716" i="1" a="1"/>
  <c r="I1716" i="1" s="1"/>
  <c r="I1717" i="1" a="1"/>
  <c r="I1717" i="1" s="1"/>
  <c r="I1718" i="1" a="1"/>
  <c r="I1718" i="1" s="1"/>
  <c r="I1719" i="1" a="1"/>
  <c r="I1719" i="1" s="1"/>
  <c r="I1720" i="1" a="1"/>
  <c r="I1720" i="1" s="1"/>
  <c r="I1721" i="1" a="1"/>
  <c r="I1721" i="1" s="1"/>
  <c r="I1722" i="1" a="1"/>
  <c r="I1722" i="1" s="1"/>
  <c r="I1723" i="1" a="1"/>
  <c r="I1723" i="1" s="1"/>
  <c r="I1724" i="1" a="1"/>
  <c r="I1724" i="1" s="1"/>
  <c r="I1725" i="1" a="1"/>
  <c r="I1725" i="1" s="1"/>
  <c r="I1726" i="1" a="1"/>
  <c r="I1726" i="1" s="1"/>
  <c r="I1727" i="1" a="1"/>
  <c r="I1727" i="1" s="1"/>
  <c r="I1728" i="1" a="1"/>
  <c r="I1728" i="1" s="1"/>
  <c r="I1729" i="1" a="1"/>
  <c r="I1729" i="1" s="1"/>
  <c r="I1730" i="1" a="1"/>
  <c r="I1730" i="1" s="1"/>
  <c r="I1731" i="1" a="1"/>
  <c r="I1731" i="1" s="1"/>
  <c r="I1732" i="1" a="1"/>
  <c r="I1732" i="1" s="1"/>
  <c r="I1733" i="1" a="1"/>
  <c r="I1733" i="1" s="1"/>
  <c r="I1734" i="1" a="1"/>
  <c r="I1734" i="1" s="1"/>
  <c r="I1735" i="1" a="1"/>
  <c r="I1735" i="1" s="1"/>
  <c r="I1736" i="1" a="1"/>
  <c r="I1736" i="1" s="1"/>
  <c r="I1737" i="1" a="1"/>
  <c r="I1737" i="1" s="1"/>
  <c r="I1738" i="1" a="1"/>
  <c r="I1738" i="1" s="1"/>
  <c r="I1739" i="1" a="1"/>
  <c r="I1739" i="1" s="1"/>
  <c r="I1740" i="1" a="1"/>
  <c r="I1740" i="1" s="1"/>
  <c r="I1741" i="1" a="1"/>
  <c r="I1741" i="1" s="1"/>
  <c r="I1742" i="1" a="1"/>
  <c r="I1742" i="1" s="1"/>
  <c r="I1743" i="1" a="1"/>
  <c r="I1743" i="1" s="1"/>
  <c r="I1744" i="1" a="1"/>
  <c r="I1744" i="1" s="1"/>
  <c r="I1745" i="1" a="1"/>
  <c r="I1745" i="1" s="1"/>
  <c r="I1746" i="1" a="1"/>
  <c r="I1746" i="1" s="1"/>
  <c r="I1747" i="1" a="1"/>
  <c r="I1747" i="1" s="1"/>
  <c r="I1748" i="1" a="1"/>
  <c r="I1748" i="1" s="1"/>
  <c r="I1749" i="1" a="1"/>
  <c r="I1749" i="1" s="1"/>
  <c r="I1750" i="1" a="1"/>
  <c r="I1750" i="1" s="1"/>
  <c r="I1751" i="1" a="1"/>
  <c r="I1751" i="1" s="1"/>
  <c r="I1752" i="1" a="1"/>
  <c r="I1752" i="1" s="1"/>
  <c r="I1753" i="1" a="1"/>
  <c r="I1753" i="1" s="1"/>
  <c r="I1754" i="1" a="1"/>
  <c r="I1754" i="1" s="1"/>
  <c r="I1755" i="1" a="1"/>
  <c r="I1755" i="1" s="1"/>
  <c r="I1756" i="1" a="1"/>
  <c r="I1756" i="1" s="1"/>
  <c r="I1757" i="1" a="1"/>
  <c r="I1757" i="1" s="1"/>
  <c r="I1758" i="1" a="1"/>
  <c r="I1758" i="1" s="1"/>
  <c r="I1759" i="1" a="1"/>
  <c r="I1759" i="1" s="1"/>
  <c r="I1760" i="1" a="1"/>
  <c r="I1760" i="1" s="1"/>
  <c r="I1761" i="1" a="1"/>
  <c r="I1761" i="1" s="1"/>
  <c r="I1762" i="1" a="1"/>
  <c r="I1762" i="1" s="1"/>
  <c r="I1763" i="1" a="1"/>
  <c r="I1763" i="1" s="1"/>
  <c r="I1764" i="1" a="1"/>
  <c r="I1764" i="1" s="1"/>
  <c r="I1765" i="1" a="1"/>
  <c r="I1765" i="1" s="1"/>
  <c r="I1766" i="1" a="1"/>
  <c r="I1766" i="1" s="1"/>
  <c r="I1767" i="1" a="1"/>
  <c r="I1767" i="1" s="1"/>
  <c r="I1768" i="1" a="1"/>
  <c r="I1768" i="1" s="1"/>
  <c r="I1769" i="1" a="1"/>
  <c r="I1769" i="1" s="1"/>
  <c r="I1770" i="1" a="1"/>
  <c r="I1770" i="1" s="1"/>
  <c r="I1771" i="1" a="1"/>
  <c r="I1771" i="1" s="1"/>
  <c r="I1772" i="1" a="1"/>
  <c r="I1772" i="1" s="1"/>
  <c r="I1773" i="1" a="1"/>
  <c r="I1773" i="1" s="1"/>
  <c r="I1774" i="1" a="1"/>
  <c r="I1774" i="1" s="1"/>
  <c r="I1775" i="1" a="1"/>
  <c r="I1775" i="1" s="1"/>
  <c r="I1776" i="1" a="1"/>
  <c r="I1776" i="1" s="1"/>
  <c r="I1777" i="1" a="1"/>
  <c r="I1777" i="1" s="1"/>
  <c r="I1778" i="1" a="1"/>
  <c r="I1778" i="1" s="1"/>
  <c r="I1779" i="1" a="1"/>
  <c r="I1779" i="1" s="1"/>
  <c r="I1780" i="1" a="1"/>
  <c r="I1780" i="1" s="1"/>
  <c r="I1781" i="1" a="1"/>
  <c r="I1781" i="1" s="1"/>
  <c r="I1782" i="1" a="1"/>
  <c r="I1782" i="1" s="1"/>
  <c r="I1783" i="1" a="1"/>
  <c r="I1783" i="1" s="1"/>
  <c r="I1784" i="1" a="1"/>
  <c r="I1784" i="1" s="1"/>
  <c r="I1785" i="1" a="1"/>
  <c r="I1785" i="1" s="1"/>
  <c r="I1786" i="1" a="1"/>
  <c r="I1786" i="1" s="1"/>
  <c r="I1787" i="1" a="1"/>
  <c r="I1787" i="1" s="1"/>
  <c r="I1788" i="1" a="1"/>
  <c r="I1788" i="1" s="1"/>
  <c r="I1789" i="1" a="1"/>
  <c r="I1789" i="1" s="1"/>
  <c r="I1790" i="1" a="1"/>
  <c r="I1790" i="1" s="1"/>
  <c r="I1791" i="1" a="1"/>
  <c r="I1791" i="1" s="1"/>
  <c r="I1792" i="1" a="1"/>
  <c r="I1792" i="1" s="1"/>
  <c r="I1793" i="1" a="1"/>
  <c r="I1793" i="1" s="1"/>
  <c r="I1794" i="1" a="1"/>
  <c r="I1794" i="1" s="1"/>
  <c r="I1795" i="1" a="1"/>
  <c r="I1795" i="1" s="1"/>
  <c r="I1796" i="1" a="1"/>
  <c r="I1796" i="1" s="1"/>
  <c r="I1797" i="1" a="1"/>
  <c r="I1797" i="1" s="1"/>
  <c r="I1798" i="1" a="1"/>
  <c r="I1798" i="1" s="1"/>
  <c r="I1799" i="1" a="1"/>
  <c r="I1799" i="1" s="1"/>
  <c r="I1800" i="1" a="1"/>
  <c r="I1800" i="1" s="1"/>
  <c r="I1801" i="1" a="1"/>
  <c r="I1801" i="1" s="1"/>
  <c r="I1802" i="1" a="1"/>
  <c r="I1802" i="1" s="1"/>
  <c r="I1803" i="1" a="1"/>
  <c r="I1803" i="1" s="1"/>
  <c r="I1804" i="1" a="1"/>
  <c r="I1804" i="1" s="1"/>
  <c r="I1805" i="1" a="1"/>
  <c r="I1805" i="1" s="1"/>
  <c r="I1806" i="1" a="1"/>
  <c r="I1806" i="1" s="1"/>
  <c r="I1807" i="1" a="1"/>
  <c r="I1807" i="1" s="1"/>
  <c r="I1808" i="1" a="1"/>
  <c r="I1808" i="1" s="1"/>
  <c r="I1809" i="1" a="1"/>
  <c r="I1809" i="1" s="1"/>
  <c r="I1810" i="1" a="1"/>
  <c r="I1810" i="1" s="1"/>
  <c r="I1811" i="1" a="1"/>
  <c r="I1811" i="1" s="1"/>
  <c r="I1812" i="1" a="1"/>
  <c r="I1812" i="1" s="1"/>
  <c r="I1813" i="1" a="1"/>
  <c r="I1813" i="1" s="1"/>
  <c r="I1814" i="1" a="1"/>
  <c r="I1814" i="1" s="1"/>
  <c r="I1815" i="1" a="1"/>
  <c r="I1815" i="1" s="1"/>
  <c r="I1816" i="1" a="1"/>
  <c r="I1816" i="1" s="1"/>
  <c r="I1817" i="1" a="1"/>
  <c r="I1817" i="1" s="1"/>
  <c r="I1818" i="1" a="1"/>
  <c r="I1818" i="1" s="1"/>
  <c r="I1819" i="1" a="1"/>
  <c r="I1819" i="1" s="1"/>
  <c r="I1820" i="1" a="1"/>
  <c r="I1820" i="1" s="1"/>
  <c r="I1821" i="1" a="1"/>
  <c r="I1821" i="1" s="1"/>
  <c r="I1822" i="1" a="1"/>
  <c r="I1822" i="1" s="1"/>
  <c r="I1823" i="1" a="1"/>
  <c r="I1823" i="1" s="1"/>
  <c r="I1824" i="1" a="1"/>
  <c r="I1824" i="1" s="1"/>
  <c r="I1825" i="1" a="1"/>
  <c r="I1825" i="1" s="1"/>
  <c r="I1826" i="1" a="1"/>
  <c r="I1826" i="1" s="1"/>
  <c r="I1827" i="1" a="1"/>
  <c r="I1827" i="1" s="1"/>
  <c r="I1828" i="1" a="1"/>
  <c r="I1828" i="1" s="1"/>
  <c r="I1829" i="1" a="1"/>
  <c r="I1829" i="1" s="1"/>
  <c r="I1830" i="1" a="1"/>
  <c r="I1830" i="1" s="1"/>
  <c r="I1831" i="1" a="1"/>
  <c r="I1831" i="1" s="1"/>
  <c r="I1832" i="1" a="1"/>
  <c r="I1832" i="1" s="1"/>
  <c r="I1833" i="1" a="1"/>
  <c r="I1833" i="1" s="1"/>
  <c r="I1834" i="1" a="1"/>
  <c r="I1834" i="1" s="1"/>
  <c r="I1835" i="1" a="1"/>
  <c r="I1835" i="1" s="1"/>
  <c r="I1836" i="1" a="1"/>
  <c r="I1836" i="1" s="1"/>
  <c r="I1837" i="1" a="1"/>
  <c r="I1837" i="1" s="1"/>
  <c r="I1838" i="1" a="1"/>
  <c r="I1838" i="1" s="1"/>
  <c r="I1839" i="1" a="1"/>
  <c r="I1839" i="1" s="1"/>
  <c r="I1840" i="1" a="1"/>
  <c r="I1840" i="1" s="1"/>
  <c r="I1841" i="1" a="1"/>
  <c r="I1841" i="1" s="1"/>
  <c r="I1842" i="1" a="1"/>
  <c r="I1842" i="1" s="1"/>
  <c r="I1843" i="1" a="1"/>
  <c r="I1843" i="1" s="1"/>
  <c r="I1844" i="1" a="1"/>
  <c r="I1844" i="1" s="1"/>
  <c r="I1845" i="1" a="1"/>
  <c r="I1845" i="1" s="1"/>
  <c r="I1846" i="1" a="1"/>
  <c r="I1846" i="1" s="1"/>
  <c r="I1847" i="1" a="1"/>
  <c r="I1847" i="1" s="1"/>
  <c r="I1848" i="1" a="1"/>
  <c r="I1848" i="1" s="1"/>
  <c r="I1849" i="1" a="1"/>
  <c r="I1849" i="1" s="1"/>
  <c r="I1850" i="1" a="1"/>
  <c r="I1850" i="1" s="1"/>
  <c r="I1851" i="1" a="1"/>
  <c r="I1851" i="1" s="1"/>
  <c r="I1852" i="1" a="1"/>
  <c r="I1852" i="1" s="1"/>
  <c r="I1853" i="1" a="1"/>
  <c r="I1853" i="1" s="1"/>
  <c r="I1854" i="1" a="1"/>
  <c r="I1854" i="1" s="1"/>
  <c r="I1855" i="1" a="1"/>
  <c r="I1855" i="1" s="1"/>
  <c r="I1856" i="1" a="1"/>
  <c r="I1856" i="1" s="1"/>
  <c r="I1857" i="1" a="1"/>
  <c r="I1857" i="1" s="1"/>
  <c r="I1858" i="1" a="1"/>
  <c r="I1858" i="1" s="1"/>
  <c r="I1859" i="1" a="1"/>
  <c r="I1859" i="1" s="1"/>
  <c r="I1860" i="1" a="1"/>
  <c r="I1860" i="1" s="1"/>
  <c r="I1861" i="1" a="1"/>
  <c r="I1861" i="1" s="1"/>
  <c r="I1862" i="1" a="1"/>
  <c r="I1862" i="1" s="1"/>
  <c r="I1863" i="1" a="1"/>
  <c r="I1863" i="1" s="1"/>
  <c r="I1864" i="1" a="1"/>
  <c r="I1864" i="1" s="1"/>
  <c r="I1865" i="1" a="1"/>
  <c r="I1865" i="1" s="1"/>
  <c r="I1866" i="1" a="1"/>
  <c r="I1866" i="1" s="1"/>
  <c r="I1867" i="1" a="1"/>
  <c r="I1867" i="1" s="1"/>
  <c r="I1868" i="1" a="1"/>
  <c r="I1868" i="1" s="1"/>
  <c r="I1869" i="1" a="1"/>
  <c r="I1869" i="1" s="1"/>
  <c r="I1870" i="1" a="1"/>
  <c r="I1870" i="1" s="1"/>
  <c r="I1871" i="1" a="1"/>
  <c r="I1871" i="1" s="1"/>
  <c r="I1872" i="1" a="1"/>
  <c r="I1872" i="1" s="1"/>
  <c r="I1873" i="1" a="1"/>
  <c r="I1873" i="1" s="1"/>
  <c r="I1874" i="1" a="1"/>
  <c r="I1874" i="1" s="1"/>
  <c r="I1875" i="1" a="1"/>
  <c r="I1875" i="1" s="1"/>
  <c r="I1876" i="1" a="1"/>
  <c r="I1876" i="1" s="1"/>
  <c r="I1877" i="1" a="1"/>
  <c r="I1877" i="1" s="1"/>
  <c r="I1878" i="1" a="1"/>
  <c r="I1878" i="1" s="1"/>
  <c r="I1879" i="1" a="1"/>
  <c r="I1879" i="1" s="1"/>
  <c r="I1880" i="1" a="1"/>
  <c r="I1880" i="1" s="1"/>
  <c r="I1881" i="1" a="1"/>
  <c r="I1881" i="1" s="1"/>
  <c r="I1882" i="1" a="1"/>
  <c r="I1882" i="1" s="1"/>
  <c r="I1883" i="1" a="1"/>
  <c r="I1883" i="1" s="1"/>
  <c r="I1884" i="1" a="1"/>
  <c r="I1884" i="1" s="1"/>
  <c r="I1885" i="1" a="1"/>
  <c r="I1885" i="1" s="1"/>
  <c r="I1886" i="1" a="1"/>
  <c r="I1886" i="1" s="1"/>
  <c r="I1887" i="1" a="1"/>
  <c r="I1887" i="1" s="1"/>
  <c r="I1888" i="1" a="1"/>
  <c r="I1888" i="1" s="1"/>
  <c r="I1889" i="1" a="1"/>
  <c r="I1889" i="1" s="1"/>
  <c r="I1890" i="1" a="1"/>
  <c r="I1890" i="1" s="1"/>
  <c r="I1891" i="1" a="1"/>
  <c r="I1891" i="1" s="1"/>
  <c r="I1892" i="1" a="1"/>
  <c r="I1892" i="1" s="1"/>
  <c r="I1893" i="1" a="1"/>
  <c r="I1893" i="1" s="1"/>
  <c r="I1894" i="1" a="1"/>
  <c r="I1894" i="1" s="1"/>
  <c r="I1895" i="1" a="1"/>
  <c r="I1895" i="1" s="1"/>
  <c r="I1896" i="1" a="1"/>
  <c r="I1896" i="1" s="1"/>
  <c r="I1897" i="1" a="1"/>
  <c r="I1897" i="1" s="1"/>
  <c r="I1898" i="1" a="1"/>
  <c r="I1898" i="1" s="1"/>
  <c r="I1899" i="1" a="1"/>
  <c r="I1899" i="1" s="1"/>
  <c r="I1900" i="1" a="1"/>
  <c r="I1900" i="1" s="1"/>
  <c r="I1901" i="1" a="1"/>
  <c r="I1901" i="1" s="1"/>
  <c r="I1902" i="1" a="1"/>
  <c r="I1902" i="1" s="1"/>
  <c r="I1903" i="1" a="1"/>
  <c r="I1903" i="1" s="1"/>
  <c r="I1904" i="1" a="1"/>
  <c r="I1904" i="1" s="1"/>
  <c r="I1905" i="1" a="1"/>
  <c r="I1905" i="1" s="1"/>
  <c r="I1906" i="1" a="1"/>
  <c r="I1906" i="1" s="1"/>
  <c r="I1907" i="1" a="1"/>
  <c r="I1907" i="1" s="1"/>
  <c r="I1908" i="1" a="1"/>
  <c r="I1908" i="1" s="1"/>
  <c r="I1909" i="1" a="1"/>
  <c r="I1909" i="1" s="1"/>
  <c r="I1910" i="1" a="1"/>
  <c r="I1910" i="1" s="1"/>
  <c r="I1911" i="1" a="1"/>
  <c r="I1911" i="1" s="1"/>
  <c r="I1912" i="1" a="1"/>
  <c r="I1912" i="1" s="1"/>
  <c r="I2" i="1" a="1"/>
  <c r="I2" i="1" s="1"/>
  <c r="J2" i="1" s="1"/>
  <c r="I3" i="1" a="1"/>
  <c r="I3" i="1" s="1"/>
  <c r="J3" i="1" s="1"/>
  <c r="I4" i="1" a="1"/>
  <c r="I4" i="1" s="1"/>
  <c r="I5" i="1" a="1"/>
  <c r="I5" i="1" s="1"/>
  <c r="O38" i="8"/>
  <c r="P38" i="8" s="1"/>
  <c r="O62" i="8"/>
  <c r="P62" i="8" s="1"/>
  <c r="K293" i="1" l="1"/>
  <c r="J294" i="1"/>
  <c r="K295" i="1"/>
  <c r="K71" i="1"/>
  <c r="O107" i="8"/>
  <c r="P107" i="8" s="1"/>
  <c r="K3" i="1"/>
  <c r="N7" i="8"/>
  <c r="M7" i="8"/>
  <c r="R10" i="8"/>
  <c r="R40" i="8" s="1"/>
  <c r="M65" i="8" l="1"/>
  <c r="M100" i="8"/>
  <c r="M66" i="8"/>
  <c r="M87" i="8"/>
  <c r="M97" i="8"/>
  <c r="M93" i="8"/>
  <c r="M96" i="8"/>
  <c r="M92" i="8"/>
  <c r="M98" i="8"/>
  <c r="M94" i="8"/>
  <c r="M99" i="8"/>
  <c r="M95" i="8"/>
  <c r="M83" i="8"/>
  <c r="M80" i="8"/>
  <c r="M76" i="8"/>
  <c r="M69" i="8"/>
  <c r="M35" i="8"/>
  <c r="M75" i="8"/>
  <c r="M72" i="8"/>
  <c r="M77" i="8"/>
  <c r="M27" i="8"/>
  <c r="M32" i="8"/>
  <c r="M36" i="8"/>
  <c r="M34" i="8"/>
  <c r="M31" i="8"/>
  <c r="M30" i="8"/>
  <c r="M33" i="8"/>
  <c r="M24" i="8"/>
  <c r="M23" i="8"/>
  <c r="M20" i="8"/>
  <c r="M19" i="8"/>
  <c r="M18" i="8"/>
  <c r="M48" i="8"/>
  <c r="M56" i="8"/>
  <c r="M51" i="8"/>
  <c r="M59" i="8"/>
  <c r="M46" i="8"/>
  <c r="M54" i="8"/>
  <c r="M49" i="8"/>
  <c r="M57" i="8"/>
  <c r="M52" i="8"/>
  <c r="M60" i="8"/>
  <c r="M62" i="8"/>
  <c r="M47" i="8"/>
  <c r="M55" i="8"/>
  <c r="M50" i="8"/>
  <c r="M58" i="8"/>
  <c r="M53" i="8"/>
  <c r="M61" i="8"/>
  <c r="M15" i="8"/>
  <c r="M43" i="8"/>
  <c r="M40" i="8"/>
  <c r="M45" i="8"/>
  <c r="M42" i="8"/>
  <c r="M41" i="8"/>
  <c r="M44" i="8"/>
  <c r="M13" i="8"/>
  <c r="M12" i="8"/>
  <c r="M10" i="8"/>
  <c r="M14" i="8"/>
  <c r="M11" i="8"/>
  <c r="O97" i="8" l="1"/>
  <c r="P97" i="8" s="1"/>
  <c r="O100" i="8"/>
  <c r="P100" i="8" s="1"/>
  <c r="O96" i="8"/>
  <c r="P96" i="8" s="1"/>
  <c r="P2" i="1"/>
  <c r="O65" i="8"/>
  <c r="P65" i="8" s="1"/>
  <c r="O92" i="8"/>
  <c r="P92" i="8" s="1"/>
  <c r="O93" i="8"/>
  <c r="P93" i="8" s="1"/>
  <c r="O95" i="8"/>
  <c r="P95" i="8" s="1"/>
  <c r="O94" i="8"/>
  <c r="P94" i="8" s="1"/>
  <c r="O98" i="8"/>
  <c r="P98" i="8" s="1"/>
  <c r="O99" i="8"/>
  <c r="P99" i="8" s="1"/>
  <c r="O12" i="8"/>
  <c r="P12" i="8" s="1"/>
  <c r="O49" i="8"/>
  <c r="P49" i="8" s="1"/>
  <c r="O80" i="8"/>
  <c r="P80" i="8" s="1"/>
  <c r="O76" i="8"/>
  <c r="P76" i="8" s="1"/>
  <c r="O31" i="8"/>
  <c r="P31" i="8" s="1"/>
  <c r="O83" i="8"/>
  <c r="P83" i="8" s="1"/>
  <c r="O55" i="8"/>
  <c r="P55" i="8" s="1"/>
  <c r="O72" i="8"/>
  <c r="P72" i="8" s="1"/>
  <c r="O86" i="8"/>
  <c r="P86" i="8" s="1"/>
  <c r="O18" i="8"/>
  <c r="P18" i="8" s="1"/>
  <c r="O32" i="8"/>
  <c r="P32" i="8" s="1"/>
  <c r="O57" i="8"/>
  <c r="P57" i="8" s="1"/>
  <c r="O77" i="8"/>
  <c r="P77" i="8" s="1"/>
  <c r="O75" i="8"/>
  <c r="P75" i="8" s="1"/>
  <c r="O35" i="8"/>
  <c r="P35" i="8" s="1"/>
  <c r="O36" i="8"/>
  <c r="P36" i="8" s="1"/>
  <c r="O87" i="8"/>
  <c r="P87" i="8" s="1"/>
  <c r="O56" i="8"/>
  <c r="P56" i="8" s="1"/>
  <c r="O69" i="8"/>
  <c r="P69" i="8" s="1"/>
  <c r="O48" i="8"/>
  <c r="P48" i="8" s="1"/>
  <c r="O33" i="8"/>
  <c r="P33" i="8" s="1"/>
  <c r="O30" i="8"/>
  <c r="P30" i="8" s="1"/>
  <c r="O34" i="8"/>
  <c r="P34" i="8" s="1"/>
  <c r="O27" i="8"/>
  <c r="P27" i="8" s="1"/>
  <c r="O24" i="8"/>
  <c r="P24" i="8" s="1"/>
  <c r="O42" i="8"/>
  <c r="P42" i="8" s="1"/>
  <c r="O20" i="8"/>
  <c r="P20" i="8" s="1"/>
  <c r="O44" i="8"/>
  <c r="P44" i="8" s="1"/>
  <c r="O61" i="8"/>
  <c r="P61" i="8" s="1"/>
  <c r="O23" i="8"/>
  <c r="P23" i="8" s="1"/>
  <c r="O45" i="8"/>
  <c r="P45" i="8" s="1"/>
  <c r="O53" i="8"/>
  <c r="P53" i="8" s="1"/>
  <c r="O58" i="8"/>
  <c r="P58" i="8" s="1"/>
  <c r="O19" i="8"/>
  <c r="P19" i="8" s="1"/>
  <c r="O52" i="8"/>
  <c r="P52" i="8" s="1"/>
  <c r="O10" i="8"/>
  <c r="P10" i="8" s="1"/>
  <c r="O41" i="8"/>
  <c r="P41" i="8" s="1"/>
  <c r="O54" i="8"/>
  <c r="P54" i="8" s="1"/>
  <c r="O50" i="8"/>
  <c r="P50" i="8" s="1"/>
  <c r="O40" i="8"/>
  <c r="P40" i="8" s="1"/>
  <c r="O46" i="8"/>
  <c r="P46" i="8" s="1"/>
  <c r="O43" i="8"/>
  <c r="P43" i="8" s="1"/>
  <c r="O47" i="8"/>
  <c r="P47" i="8" s="1"/>
  <c r="O59" i="8"/>
  <c r="P59" i="8" s="1"/>
  <c r="O13" i="8"/>
  <c r="P13" i="8" s="1"/>
  <c r="O15" i="8"/>
  <c r="P15" i="8" s="1"/>
  <c r="O51" i="8"/>
  <c r="P51" i="8" s="1"/>
  <c r="O14" i="8"/>
  <c r="P14" i="8" s="1"/>
  <c r="O11" i="8"/>
  <c r="P11" i="8" s="1"/>
  <c r="O60" i="8"/>
  <c r="P60" i="8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E07C661-3B4C-45BE-AA9B-27B2F16AD952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DCAECD89-BE26-4980-8BF4-1A2154775D67}" name="WorksheetConnection_EXCEL PRATIQUE - SOUCIS AJOUT DONNEES DATES2016 2017 - 2019 1231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EXCELPRATIQUESOUCISAJOUTDONNEESDATES2016201720191231.xlsxTableau1"/>
        </x15:connection>
      </ext>
    </extLst>
  </connection>
</connections>
</file>

<file path=xl/sharedStrings.xml><?xml version="1.0" encoding="utf-8"?>
<sst xmlns="http://schemas.openxmlformats.org/spreadsheetml/2006/main" count="8193" uniqueCount="1264">
  <si>
    <t>Qte_commande</t>
  </si>
  <si>
    <t>Tiers_ville</t>
  </si>
  <si>
    <t>LE BAR DES</t>
  </si>
  <si>
    <t>19V02026</t>
  </si>
  <si>
    <t>POITIERS</t>
  </si>
  <si>
    <t xml:space="preserve">   </t>
  </si>
  <si>
    <t>CLIPPER</t>
  </si>
  <si>
    <t>19V03057</t>
  </si>
  <si>
    <t>BLOIS</t>
  </si>
  <si>
    <t>IRLANDAIS</t>
  </si>
  <si>
    <t>19V03374</t>
  </si>
  <si>
    <t>ANGERS</t>
  </si>
  <si>
    <t>FAYETTE</t>
  </si>
  <si>
    <t>19V04015</t>
  </si>
  <si>
    <t>AMBOISE</t>
  </si>
  <si>
    <t>DROP N SHO</t>
  </si>
  <si>
    <t>19V05111</t>
  </si>
  <si>
    <t>19V05278</t>
  </si>
  <si>
    <t>AU BUREAU</t>
  </si>
  <si>
    <t>19V06336</t>
  </si>
  <si>
    <t>TOURS</t>
  </si>
  <si>
    <t>SAULAIE</t>
  </si>
  <si>
    <t>19V08369</t>
  </si>
  <si>
    <t>DESCARTES</t>
  </si>
  <si>
    <t>19V09007</t>
  </si>
  <si>
    <t>19V09232</t>
  </si>
  <si>
    <t>BAR N CO</t>
  </si>
  <si>
    <t>19V09233</t>
  </si>
  <si>
    <t>LES SAVEUR</t>
  </si>
  <si>
    <t>19V09261</t>
  </si>
  <si>
    <t>SAUMUR</t>
  </si>
  <si>
    <t>BISTROT</t>
  </si>
  <si>
    <t>19V09263</t>
  </si>
  <si>
    <t>ESVRES SUR INDRE</t>
  </si>
  <si>
    <t>19V10001</t>
  </si>
  <si>
    <t>CAVE DES B</t>
  </si>
  <si>
    <t>19V10239</t>
  </si>
  <si>
    <t>VIERZON</t>
  </si>
  <si>
    <t>HYPER U</t>
  </si>
  <si>
    <t>19V10348</t>
  </si>
  <si>
    <t>BAULE</t>
  </si>
  <si>
    <t>19V10416</t>
  </si>
  <si>
    <t>SUPER U VE</t>
  </si>
  <si>
    <t>19V11045</t>
  </si>
  <si>
    <t>VERNOU SUR BRENNE</t>
  </si>
  <si>
    <t>LGS</t>
  </si>
  <si>
    <t>19V11184</t>
  </si>
  <si>
    <t>BOURGES</t>
  </si>
  <si>
    <t>19V11186</t>
  </si>
  <si>
    <t>JONADIS</t>
  </si>
  <si>
    <t>19V11187</t>
  </si>
  <si>
    <t>NEUILLE PONT PIERRE</t>
  </si>
  <si>
    <t>LECLERC</t>
  </si>
  <si>
    <t>19V11456</t>
  </si>
  <si>
    <t>LECLERC LE</t>
  </si>
  <si>
    <t>19V12151</t>
  </si>
  <si>
    <t>LA VILLE AUX DAMES</t>
  </si>
  <si>
    <t>L'ANNEXE</t>
  </si>
  <si>
    <t>19V08370</t>
  </si>
  <si>
    <t>INTEMARCHE</t>
  </si>
  <si>
    <t>19V12221</t>
  </si>
  <si>
    <t>BRIVE LA GAILLARDE</t>
  </si>
  <si>
    <t>REMY BREGE</t>
  </si>
  <si>
    <t>19V06007</t>
  </si>
  <si>
    <t>LA MOTTE BEUVRON</t>
  </si>
  <si>
    <t>ANJOU BOIS</t>
  </si>
  <si>
    <t>19V01358</t>
  </si>
  <si>
    <t>AVRILLE</t>
  </si>
  <si>
    <t>TIA GOURME</t>
  </si>
  <si>
    <t>19V06006</t>
  </si>
  <si>
    <t>19V06441</t>
  </si>
  <si>
    <t>OUTBACK</t>
  </si>
  <si>
    <t>19V07159</t>
  </si>
  <si>
    <t>19V07345</t>
  </si>
  <si>
    <t>19V09199</t>
  </si>
  <si>
    <t>19V11073</t>
  </si>
  <si>
    <t>19V02202</t>
  </si>
  <si>
    <t>19V03101</t>
  </si>
  <si>
    <t>19V10002</t>
  </si>
  <si>
    <t>19V05119</t>
  </si>
  <si>
    <t>19V07225</t>
  </si>
  <si>
    <t>19V01089</t>
  </si>
  <si>
    <t>19V12182</t>
  </si>
  <si>
    <t>WINE &amp; COF</t>
  </si>
  <si>
    <t>19V01224</t>
  </si>
  <si>
    <t>19V01225</t>
  </si>
  <si>
    <t>AUBERGE DE</t>
  </si>
  <si>
    <t>19V11188</t>
  </si>
  <si>
    <t>NEUILLÉ-LE-LIERRE</t>
  </si>
  <si>
    <t>19V11233</t>
  </si>
  <si>
    <t>COMEVENTS</t>
  </si>
  <si>
    <t>19V06067</t>
  </si>
  <si>
    <t>19V11482</t>
  </si>
  <si>
    <t>PROMOCASH</t>
  </si>
  <si>
    <t>19V12223</t>
  </si>
  <si>
    <t>FIGUEIREDO</t>
  </si>
  <si>
    <t>19V08265</t>
  </si>
  <si>
    <t>SAINT ROCH</t>
  </si>
  <si>
    <t>ROSE BONBO</t>
  </si>
  <si>
    <t>19V12111</t>
  </si>
  <si>
    <t>EST OUEST</t>
  </si>
  <si>
    <t>18V12359</t>
  </si>
  <si>
    <t>19V01346</t>
  </si>
  <si>
    <t>19V02038</t>
  </si>
  <si>
    <t>19V03376</t>
  </si>
  <si>
    <t>CHAUVES SO</t>
  </si>
  <si>
    <t>19V04182</t>
  </si>
  <si>
    <t>19V05049</t>
  </si>
  <si>
    <t>L'APPART</t>
  </si>
  <si>
    <t>19V05120</t>
  </si>
  <si>
    <t>19V06313</t>
  </si>
  <si>
    <t>19V08262</t>
  </si>
  <si>
    <t>AUCHAN</t>
  </si>
  <si>
    <t>19V09262</t>
  </si>
  <si>
    <t>AVRILLE CEDEX</t>
  </si>
  <si>
    <t>PRAIRIE</t>
  </si>
  <si>
    <t>19V10218</t>
  </si>
  <si>
    <t>BOURGUEIL</t>
  </si>
  <si>
    <t>19V10219</t>
  </si>
  <si>
    <t>LE MERLE M</t>
  </si>
  <si>
    <t>19V10224</t>
  </si>
  <si>
    <t>CHATELLERAULT</t>
  </si>
  <si>
    <t>19V11182</t>
  </si>
  <si>
    <t>19V11232</t>
  </si>
  <si>
    <t>LECLERC BR</t>
  </si>
  <si>
    <t>19V11410</t>
  </si>
  <si>
    <t>BRISSAC QUINCE</t>
  </si>
  <si>
    <t>19V11463</t>
  </si>
  <si>
    <t>TRANSPORT</t>
  </si>
  <si>
    <t>TAP MACHINE JÄGERMEISTER</t>
  </si>
  <si>
    <t>PICHON DIS</t>
  </si>
  <si>
    <t>18V12300</t>
  </si>
  <si>
    <t>SAINT FIEL</t>
  </si>
  <si>
    <t>LE DANDY</t>
  </si>
  <si>
    <t>19V03171</t>
  </si>
  <si>
    <t>MONTARGIS</t>
  </si>
  <si>
    <t>BP SASU</t>
  </si>
  <si>
    <t>19V03172</t>
  </si>
  <si>
    <t>PUB ORIAN'</t>
  </si>
  <si>
    <t>19V03174</t>
  </si>
  <si>
    <t>DO RE MI</t>
  </si>
  <si>
    <t>19V05077</t>
  </si>
  <si>
    <t>SAINT REMY EN MAUGES</t>
  </si>
  <si>
    <t>MESPOULET</t>
  </si>
  <si>
    <t>19V05109</t>
  </si>
  <si>
    <t>ARGENTAT</t>
  </si>
  <si>
    <t>LE VIP</t>
  </si>
  <si>
    <t>19V05471</t>
  </si>
  <si>
    <t>LE CARA</t>
  </si>
  <si>
    <t>19V05501</t>
  </si>
  <si>
    <t>BEAUPREAU EN MAUGES</t>
  </si>
  <si>
    <t>MAKINA</t>
  </si>
  <si>
    <t>19V07116</t>
  </si>
  <si>
    <t>NALLIERS</t>
  </si>
  <si>
    <t>SARL DJ</t>
  </si>
  <si>
    <t>19V12429</t>
  </si>
  <si>
    <t>MONTREUIL BELAY</t>
  </si>
  <si>
    <t>19V12430</t>
  </si>
  <si>
    <t>PLUMEJEAU</t>
  </si>
  <si>
    <t>19V12431</t>
  </si>
  <si>
    <t>LA POMMERAYE</t>
  </si>
  <si>
    <t>19V02004</t>
  </si>
  <si>
    <t>19V05040</t>
  </si>
  <si>
    <t>SCHOEN</t>
  </si>
  <si>
    <t>19V08189</t>
  </si>
  <si>
    <t>CHATEAUROUX</t>
  </si>
  <si>
    <t>19V08336</t>
  </si>
  <si>
    <t>19V10016</t>
  </si>
  <si>
    <t>19V07428</t>
  </si>
  <si>
    <t>LA TAB</t>
  </si>
  <si>
    <t>19V07429</t>
  </si>
  <si>
    <t>SAINT BENOIT</t>
  </si>
  <si>
    <t>RICHELIEU</t>
  </si>
  <si>
    <t>19V07450</t>
  </si>
  <si>
    <t>LA TETE DA</t>
  </si>
  <si>
    <t>19V11185</t>
  </si>
  <si>
    <t>JOUE LES TOURS</t>
  </si>
  <si>
    <t>19V11196</t>
  </si>
  <si>
    <t>ROMORANTIN LANTHENAY</t>
  </si>
  <si>
    <t>19V11387</t>
  </si>
  <si>
    <t>FRAIS</t>
  </si>
  <si>
    <t>19V11048</t>
  </si>
  <si>
    <t>VODKA IMPERIAL GOLD</t>
  </si>
  <si>
    <t>19V01296</t>
  </si>
  <si>
    <t>19V07296</t>
  </si>
  <si>
    <t>19V11189</t>
  </si>
  <si>
    <t>19V01413</t>
  </si>
  <si>
    <t>19V02205</t>
  </si>
  <si>
    <t>19V03095</t>
  </si>
  <si>
    <t>19V04016</t>
  </si>
  <si>
    <t>19V06083</t>
  </si>
  <si>
    <t>19V07166</t>
  </si>
  <si>
    <t>19V08069</t>
  </si>
  <si>
    <t>19V09102</t>
  </si>
  <si>
    <t>19V09301</t>
  </si>
  <si>
    <t>19V09388</t>
  </si>
  <si>
    <t>19V10253</t>
  </si>
  <si>
    <t>19V10429</t>
  </si>
  <si>
    <t>19V12286</t>
  </si>
  <si>
    <t>19V05451</t>
  </si>
  <si>
    <t>19V03098</t>
  </si>
  <si>
    <t>19V03430</t>
  </si>
  <si>
    <t>19V01112</t>
  </si>
  <si>
    <t>19V04218</t>
  </si>
  <si>
    <t>19V06174</t>
  </si>
  <si>
    <t>19V06328</t>
  </si>
  <si>
    <t>19V06073</t>
  </si>
  <si>
    <t>MR WRAPS</t>
  </si>
  <si>
    <t>19V05175</t>
  </si>
  <si>
    <t>19V06427</t>
  </si>
  <si>
    <t>19V10038</t>
  </si>
  <si>
    <t>AROUND THE</t>
  </si>
  <si>
    <t>19V10217</t>
  </si>
  <si>
    <t>19V06237</t>
  </si>
  <si>
    <t>19V07015</t>
  </si>
  <si>
    <t>19V06236</t>
  </si>
  <si>
    <t>19V08043</t>
  </si>
  <si>
    <t>19V05042</t>
  </si>
  <si>
    <t>19V11171</t>
  </si>
  <si>
    <t>19V08034</t>
  </si>
  <si>
    <t>19V07449</t>
  </si>
  <si>
    <t>19V12178</t>
  </si>
  <si>
    <t>HAUGMARD</t>
  </si>
  <si>
    <t>19V12283</t>
  </si>
  <si>
    <t>19V02220</t>
  </si>
  <si>
    <t>19V08026</t>
  </si>
  <si>
    <t>19V08027</t>
  </si>
  <si>
    <t>POITOU</t>
  </si>
  <si>
    <t>19V01043</t>
  </si>
  <si>
    <t>CHASSENEUIL DU POITOU</t>
  </si>
  <si>
    <t>19V01317</t>
  </si>
  <si>
    <t>CODIFRANCE</t>
  </si>
  <si>
    <t>19V01404</t>
  </si>
  <si>
    <t>CHATEAUNEUF LOIRE</t>
  </si>
  <si>
    <t>19V01415</t>
  </si>
  <si>
    <t>19V02070</t>
  </si>
  <si>
    <t>19V03136</t>
  </si>
  <si>
    <t>19V03409</t>
  </si>
  <si>
    <t>19V03478</t>
  </si>
  <si>
    <t>19V04191</t>
  </si>
  <si>
    <t>19V04423</t>
  </si>
  <si>
    <t>19V05365</t>
  </si>
  <si>
    <t>19V06119</t>
  </si>
  <si>
    <t>19V06286</t>
  </si>
  <si>
    <t>19V08013</t>
  </si>
  <si>
    <t>19V08096</t>
  </si>
  <si>
    <t>19V09074</t>
  </si>
  <si>
    <t>19V09298</t>
  </si>
  <si>
    <t>19V10181</t>
  </si>
  <si>
    <t>19V10198</t>
  </si>
  <si>
    <t>19V10354</t>
  </si>
  <si>
    <t>19V11004</t>
  </si>
  <si>
    <t>19V11368</t>
  </si>
  <si>
    <t>19V12163</t>
  </si>
  <si>
    <t>19V12335</t>
  </si>
  <si>
    <t>19V03432</t>
  </si>
  <si>
    <t>19V05044</t>
  </si>
  <si>
    <t>19V11166</t>
  </si>
  <si>
    <t>19V01078</t>
  </si>
  <si>
    <t>19V01339</t>
  </si>
  <si>
    <t>19V02071</t>
  </si>
  <si>
    <t>19V04170</t>
  </si>
  <si>
    <t>19V10302</t>
  </si>
  <si>
    <t>ODAIN</t>
  </si>
  <si>
    <t>19V11190</t>
  </si>
  <si>
    <t>MANHATTAN</t>
  </si>
  <si>
    <t>19V07436</t>
  </si>
  <si>
    <t>19V12292</t>
  </si>
  <si>
    <t>LE JEU DU</t>
  </si>
  <si>
    <t>19V07451</t>
  </si>
  <si>
    <t>TAP MACHINE JÄGERMEISTER 1 bll</t>
  </si>
  <si>
    <t>LE NOCTURN</t>
  </si>
  <si>
    <t>19V03173</t>
  </si>
  <si>
    <t>LA BREILLE LES PINS</t>
  </si>
  <si>
    <t>LA VILLA</t>
  </si>
  <si>
    <t>19V03470</t>
  </si>
  <si>
    <t>LE SAINT</t>
  </si>
  <si>
    <t>19V04030</t>
  </si>
  <si>
    <t>19V05075</t>
  </si>
  <si>
    <t>19V05076</t>
  </si>
  <si>
    <t>RESTAURANT</t>
  </si>
  <si>
    <t>19V05078</t>
  </si>
  <si>
    <t>MCLG</t>
  </si>
  <si>
    <t>19V05465</t>
  </si>
  <si>
    <t>ENTREPOTES</t>
  </si>
  <si>
    <t>19V05466</t>
  </si>
  <si>
    <t>CHOLET</t>
  </si>
  <si>
    <t>FMDM</t>
  </si>
  <si>
    <t>19V05467</t>
  </si>
  <si>
    <t>LE LYS D'O</t>
  </si>
  <si>
    <t>19V05468</t>
  </si>
  <si>
    <t>LE SHELTER</t>
  </si>
  <si>
    <t>19V05469</t>
  </si>
  <si>
    <t>AU FUT ET</t>
  </si>
  <si>
    <t>19V05470</t>
  </si>
  <si>
    <t>VALYANIS</t>
  </si>
  <si>
    <t>19V05503</t>
  </si>
  <si>
    <t>ENVOL</t>
  </si>
  <si>
    <t>19V05504</t>
  </si>
  <si>
    <t>LES BONS</t>
  </si>
  <si>
    <t>19V05505</t>
  </si>
  <si>
    <t>SAINT PIERRE LES ETIEUX</t>
  </si>
  <si>
    <t>LE NAUTILU</t>
  </si>
  <si>
    <t>19V05506</t>
  </si>
  <si>
    <t>VAUDELNAY</t>
  </si>
  <si>
    <t>L'ARCHANGE</t>
  </si>
  <si>
    <t>19V05507</t>
  </si>
  <si>
    <t>COLIBOWL</t>
  </si>
  <si>
    <t>19V06199</t>
  </si>
  <si>
    <t>PUB LE WAT</t>
  </si>
  <si>
    <t>19V06239</t>
  </si>
  <si>
    <t>BRIVE</t>
  </si>
  <si>
    <t>MEX CAFE</t>
  </si>
  <si>
    <t>19V06240</t>
  </si>
  <si>
    <t>ORLEANS</t>
  </si>
  <si>
    <t>FACTORY</t>
  </si>
  <si>
    <t>19V06241</t>
  </si>
  <si>
    <t>SAINT DENIS EN VAL</t>
  </si>
  <si>
    <t>CUTTY SARK</t>
  </si>
  <si>
    <t>19V06242</t>
  </si>
  <si>
    <t>AUBIGNY SUR NERE</t>
  </si>
  <si>
    <t>LA TAVERNE</t>
  </si>
  <si>
    <t>19V06243</t>
  </si>
  <si>
    <t>BELLEVILLE SUR LOIRE</t>
  </si>
  <si>
    <t>19V06244</t>
  </si>
  <si>
    <t>19V06245</t>
  </si>
  <si>
    <t>19V07112</t>
  </si>
  <si>
    <t>FAUSTO</t>
  </si>
  <si>
    <t>19V07113</t>
  </si>
  <si>
    <t>0000003624</t>
  </si>
  <si>
    <t>19V07114</t>
  </si>
  <si>
    <t>VICTORIA</t>
  </si>
  <si>
    <t>19V07115</t>
  </si>
  <si>
    <t>LE MANOIR</t>
  </si>
  <si>
    <t>19V07360</t>
  </si>
  <si>
    <t>DRACHE</t>
  </si>
  <si>
    <t>FAUBOURG</t>
  </si>
  <si>
    <t>19V07361</t>
  </si>
  <si>
    <t>SAINT HILAIRE ST FLORENT</t>
  </si>
  <si>
    <t>19V08206</t>
  </si>
  <si>
    <t>CARAVAGE</t>
  </si>
  <si>
    <t>19V08291</t>
  </si>
  <si>
    <t>LOCHES</t>
  </si>
  <si>
    <t>BISSON</t>
  </si>
  <si>
    <t>19V08292</t>
  </si>
  <si>
    <t>LE SAFARI</t>
  </si>
  <si>
    <t>19V09085</t>
  </si>
  <si>
    <t>UNI VINS</t>
  </si>
  <si>
    <t>19V09086</t>
  </si>
  <si>
    <t>19V09087</t>
  </si>
  <si>
    <t>19V09088</t>
  </si>
  <si>
    <t>HABANA</t>
  </si>
  <si>
    <t>19V09330</t>
  </si>
  <si>
    <t>19V09331</t>
  </si>
  <si>
    <t>STEIB</t>
  </si>
  <si>
    <t>19V09332</t>
  </si>
  <si>
    <t>REIGNAC / INDRE</t>
  </si>
  <si>
    <t>19V09333</t>
  </si>
  <si>
    <t>EURL GIA</t>
  </si>
  <si>
    <t>19V09334</t>
  </si>
  <si>
    <t>19V09335</t>
  </si>
  <si>
    <t>TROPI'K</t>
  </si>
  <si>
    <t>19V09336</t>
  </si>
  <si>
    <t>19V09412</t>
  </si>
  <si>
    <t>19V10025</t>
  </si>
  <si>
    <t>MAPICO</t>
  </si>
  <si>
    <t>19V10231</t>
  </si>
  <si>
    <t>ODKA</t>
  </si>
  <si>
    <t>19V10233</t>
  </si>
  <si>
    <t>MONTBAZON</t>
  </si>
  <si>
    <t>SARL MOCA</t>
  </si>
  <si>
    <t>19V10234</t>
  </si>
  <si>
    <t>TCHICO</t>
  </si>
  <si>
    <t>19V10235</t>
  </si>
  <si>
    <t>CENON SUR VIENNE</t>
  </si>
  <si>
    <t>LA TABERNE</t>
  </si>
  <si>
    <t>19V10236</t>
  </si>
  <si>
    <t>LA CHAUMIE</t>
  </si>
  <si>
    <t>19V10237</t>
  </si>
  <si>
    <t>LE BLANC</t>
  </si>
  <si>
    <t>19V10320</t>
  </si>
  <si>
    <t>SKYNIGHT</t>
  </si>
  <si>
    <t>19V11208</t>
  </si>
  <si>
    <t>NOTRE DAME D'OE</t>
  </si>
  <si>
    <t>19V11209</t>
  </si>
  <si>
    <t>LA MI TEMP</t>
  </si>
  <si>
    <t>19V11210</t>
  </si>
  <si>
    <t>19V11211</t>
  </si>
  <si>
    <t>19V12040</t>
  </si>
  <si>
    <t>LE PACIO</t>
  </si>
  <si>
    <t>19V12194</t>
  </si>
  <si>
    <t>19V12195</t>
  </si>
  <si>
    <t>SOPHIA</t>
  </si>
  <si>
    <t>19V12196</t>
  </si>
  <si>
    <t>LE GRAND C</t>
  </si>
  <si>
    <t>19V12197</t>
  </si>
  <si>
    <t>ECUEILLE</t>
  </si>
  <si>
    <t>LE 130</t>
  </si>
  <si>
    <t>19V12198</t>
  </si>
  <si>
    <t>ALPHONSE</t>
  </si>
  <si>
    <t>19V12432</t>
  </si>
  <si>
    <t>TAP MACHINE JÄGER SPEED POURER</t>
  </si>
  <si>
    <t>0000003070</t>
  </si>
  <si>
    <t>19V05463</t>
  </si>
  <si>
    <t>18V01383</t>
  </si>
  <si>
    <t>WALLABY</t>
  </si>
  <si>
    <t>18V01386</t>
  </si>
  <si>
    <t>18V08040</t>
  </si>
  <si>
    <t>18V02224</t>
  </si>
  <si>
    <t>18V02267</t>
  </si>
  <si>
    <t>18V02298</t>
  </si>
  <si>
    <t>18V05035</t>
  </si>
  <si>
    <t>LECLERC SA</t>
  </si>
  <si>
    <t>SAUMUR CEDEX</t>
  </si>
  <si>
    <t>18V06074</t>
  </si>
  <si>
    <t>18V09132</t>
  </si>
  <si>
    <t>18V09133</t>
  </si>
  <si>
    <t>18V09242</t>
  </si>
  <si>
    <t>18V09248</t>
  </si>
  <si>
    <t>18V09250</t>
  </si>
  <si>
    <t>LE BARON</t>
  </si>
  <si>
    <t>18V09251</t>
  </si>
  <si>
    <t>OXFORD PUB</t>
  </si>
  <si>
    <t>18V09252</t>
  </si>
  <si>
    <t>18V12100</t>
  </si>
  <si>
    <t>18V11112</t>
  </si>
  <si>
    <t>18V11342</t>
  </si>
  <si>
    <t>18V11381</t>
  </si>
  <si>
    <t>18V12309</t>
  </si>
  <si>
    <t>18V11212</t>
  </si>
  <si>
    <t>18V08192</t>
  </si>
  <si>
    <t>18V12210</t>
  </si>
  <si>
    <t>18V07333</t>
  </si>
  <si>
    <t>18V02090</t>
  </si>
  <si>
    <t>18V04442</t>
  </si>
  <si>
    <t>MAS CARRE</t>
  </si>
  <si>
    <t>18V07330</t>
  </si>
  <si>
    <t>LE CHAURAY</t>
  </si>
  <si>
    <t>SAINT MAIXENT</t>
  </si>
  <si>
    <t>18V05011</t>
  </si>
  <si>
    <t>18V11101</t>
  </si>
  <si>
    <t>18V01349</t>
  </si>
  <si>
    <t>FROMAGET</t>
  </si>
  <si>
    <t>VIVONNE</t>
  </si>
  <si>
    <t>18V01424</t>
  </si>
  <si>
    <t>18V02081</t>
  </si>
  <si>
    <t>18V02151</t>
  </si>
  <si>
    <t>18V02186</t>
  </si>
  <si>
    <t>ROSE</t>
  </si>
  <si>
    <t>18V02190</t>
  </si>
  <si>
    <t>SKIPPER</t>
  </si>
  <si>
    <t>PARTHENAY</t>
  </si>
  <si>
    <t>18V02225</t>
  </si>
  <si>
    <t>ONE SHOT</t>
  </si>
  <si>
    <t>NIORT</t>
  </si>
  <si>
    <t>18V02226</t>
  </si>
  <si>
    <t>CHAKIB</t>
  </si>
  <si>
    <t>18V03070</t>
  </si>
  <si>
    <t>ALEXANDRA</t>
  </si>
  <si>
    <t>18V03123</t>
  </si>
  <si>
    <t>CAFE SAINT</t>
  </si>
  <si>
    <t>18V03212</t>
  </si>
  <si>
    <t>18V03333</t>
  </si>
  <si>
    <t>18V04049</t>
  </si>
  <si>
    <t>LE PUITS S</t>
  </si>
  <si>
    <t>18V04071</t>
  </si>
  <si>
    <t>18V04085</t>
  </si>
  <si>
    <t>18V04447</t>
  </si>
  <si>
    <t>ROMVIN</t>
  </si>
  <si>
    <t>18V05166</t>
  </si>
  <si>
    <t>18V05167</t>
  </si>
  <si>
    <t>18V05216</t>
  </si>
  <si>
    <t>18V06073</t>
  </si>
  <si>
    <t>O BASQUE</t>
  </si>
  <si>
    <t>18V06075</t>
  </si>
  <si>
    <t>LEDOLITTLE</t>
  </si>
  <si>
    <t>18V06102</t>
  </si>
  <si>
    <t>18V06105</t>
  </si>
  <si>
    <t>CHAMBRAY LES TOURS</t>
  </si>
  <si>
    <t>18V07332</t>
  </si>
  <si>
    <t>18V08026</t>
  </si>
  <si>
    <t>18V09140</t>
  </si>
  <si>
    <t>SAINT DOULCHARD</t>
  </si>
  <si>
    <t>18V09249</t>
  </si>
  <si>
    <t>LE BULC</t>
  </si>
  <si>
    <t>BRESSUIRE</t>
  </si>
  <si>
    <t>18V09315</t>
  </si>
  <si>
    <t>18V09332</t>
  </si>
  <si>
    <t>LE MAC GIL</t>
  </si>
  <si>
    <t>18V09419</t>
  </si>
  <si>
    <t>18V09420</t>
  </si>
  <si>
    <t>LE GEORGES</t>
  </si>
  <si>
    <t>18V09421</t>
  </si>
  <si>
    <t>18V10014</t>
  </si>
  <si>
    <t>18V10017</t>
  </si>
  <si>
    <t>18V10043</t>
  </si>
  <si>
    <t>18V10072</t>
  </si>
  <si>
    <t>CHALON</t>
  </si>
  <si>
    <t>SAINT MAIXENT L'ECOLE</t>
  </si>
  <si>
    <t>18V10120</t>
  </si>
  <si>
    <t>18V10286</t>
  </si>
  <si>
    <t>MORINIERE</t>
  </si>
  <si>
    <t>MONCOUTANT</t>
  </si>
  <si>
    <t>18V10394</t>
  </si>
  <si>
    <t>LE LORD</t>
  </si>
  <si>
    <t>18V11211</t>
  </si>
  <si>
    <t>HYPER U PA</t>
  </si>
  <si>
    <t>18V11417</t>
  </si>
  <si>
    <t>18V11433</t>
  </si>
  <si>
    <t>18V12010</t>
  </si>
  <si>
    <t>18V12072</t>
  </si>
  <si>
    <t>18V12169</t>
  </si>
  <si>
    <t>18V01015</t>
  </si>
  <si>
    <t>NIORT BOIS</t>
  </si>
  <si>
    <t>18V01067</t>
  </si>
  <si>
    <t>18V02102</t>
  </si>
  <si>
    <t>18V02187</t>
  </si>
  <si>
    <t>18V04240</t>
  </si>
  <si>
    <t>18V04243</t>
  </si>
  <si>
    <t>18V05085</t>
  </si>
  <si>
    <t>18V07040</t>
  </si>
  <si>
    <t>18V11180</t>
  </si>
  <si>
    <t>18V02243</t>
  </si>
  <si>
    <t>18V04015</t>
  </si>
  <si>
    <t>18V08024</t>
  </si>
  <si>
    <t>18V02259</t>
  </si>
  <si>
    <t>18V06382</t>
  </si>
  <si>
    <t>18V09333</t>
  </si>
  <si>
    <t>18V11343</t>
  </si>
  <si>
    <t>18V01231</t>
  </si>
  <si>
    <t>18V01370</t>
  </si>
  <si>
    <t>18V01413</t>
  </si>
  <si>
    <t>18V04086</t>
  </si>
  <si>
    <t>18V06167</t>
  </si>
  <si>
    <t>18V08059</t>
  </si>
  <si>
    <t>18V08294</t>
  </si>
  <si>
    <t>18V01045</t>
  </si>
  <si>
    <t>L'ASCOT</t>
  </si>
  <si>
    <t>VENDOME</t>
  </si>
  <si>
    <t>18V01369</t>
  </si>
  <si>
    <t>18V02168</t>
  </si>
  <si>
    <t>BENAIS</t>
  </si>
  <si>
    <t>18V03303</t>
  </si>
  <si>
    <t>18V03304</t>
  </si>
  <si>
    <t>18V03305</t>
  </si>
  <si>
    <t>18V04399</t>
  </si>
  <si>
    <t>STARS PROD</t>
  </si>
  <si>
    <t>BEAUFORT EN ANJOU</t>
  </si>
  <si>
    <t>18V04417</t>
  </si>
  <si>
    <t>18V04418</t>
  </si>
  <si>
    <t>NUGET NAVE</t>
  </si>
  <si>
    <t>NEUILLY EN DUN</t>
  </si>
  <si>
    <t>18V04419</t>
  </si>
  <si>
    <t>0000003477</t>
  </si>
  <si>
    <t>18V04420</t>
  </si>
  <si>
    <t>PERUZZI</t>
  </si>
  <si>
    <t>18V04421</t>
  </si>
  <si>
    <t>18V05322</t>
  </si>
  <si>
    <t>18V06171</t>
  </si>
  <si>
    <t>18V06172</t>
  </si>
  <si>
    <t>18V06173</t>
  </si>
  <si>
    <t>LE RUBIS</t>
  </si>
  <si>
    <t>18V06177</t>
  </si>
  <si>
    <t>18V06178</t>
  </si>
  <si>
    <t>LE 49</t>
  </si>
  <si>
    <t>BEAUPREAU-EN-MAUGES</t>
  </si>
  <si>
    <t>18V06280</t>
  </si>
  <si>
    <t>18V06282</t>
  </si>
  <si>
    <t>0000003366</t>
  </si>
  <si>
    <t>18V06283</t>
  </si>
  <si>
    <t>18V06284</t>
  </si>
  <si>
    <t>18V06285</t>
  </si>
  <si>
    <t>NULLE PART</t>
  </si>
  <si>
    <t>18V06286</t>
  </si>
  <si>
    <t>18V06287</t>
  </si>
  <si>
    <t>18V06369</t>
  </si>
  <si>
    <t>18V10183</t>
  </si>
  <si>
    <t>18V10184</t>
  </si>
  <si>
    <t>LE POP BAR</t>
  </si>
  <si>
    <t>18V10185</t>
  </si>
  <si>
    <t>18V10186</t>
  </si>
  <si>
    <t>18V10187</t>
  </si>
  <si>
    <t>18V10188</t>
  </si>
  <si>
    <t>GALA POLYT</t>
  </si>
  <si>
    <t>18V10189</t>
  </si>
  <si>
    <t>18V10190</t>
  </si>
  <si>
    <t>18V10191</t>
  </si>
  <si>
    <t>18V10192</t>
  </si>
  <si>
    <t>BISTROT DU</t>
  </si>
  <si>
    <t>MONTAMISE</t>
  </si>
  <si>
    <t>18V10193</t>
  </si>
  <si>
    <t>18V10194</t>
  </si>
  <si>
    <t>18V10195</t>
  </si>
  <si>
    <t>L'ALIBI</t>
  </si>
  <si>
    <t>18V10196</t>
  </si>
  <si>
    <t>18V10197</t>
  </si>
  <si>
    <t>18V10198</t>
  </si>
  <si>
    <t>18V10199</t>
  </si>
  <si>
    <t>18V10200</t>
  </si>
  <si>
    <t>18V11043</t>
  </si>
  <si>
    <t>L'HACIENDA</t>
  </si>
  <si>
    <t>SOUVIGNE</t>
  </si>
  <si>
    <t>18V11053</t>
  </si>
  <si>
    <t>18V11054</t>
  </si>
  <si>
    <t>18V11055</t>
  </si>
  <si>
    <t>SARL A2N</t>
  </si>
  <si>
    <t>LA CROIX EN TOURAINE</t>
  </si>
  <si>
    <t>18V11056</t>
  </si>
  <si>
    <t>18V11060</t>
  </si>
  <si>
    <t>AE MONSIEU</t>
  </si>
  <si>
    <t>SELLES SUR CHER</t>
  </si>
  <si>
    <t>18V11086</t>
  </si>
  <si>
    <t>18V11162</t>
  </si>
  <si>
    <t>NIGHT WAY</t>
  </si>
  <si>
    <t>SARAN</t>
  </si>
  <si>
    <t>18V11341</t>
  </si>
  <si>
    <t>18V11357</t>
  </si>
  <si>
    <t>18V12432</t>
  </si>
  <si>
    <t>18V12433</t>
  </si>
  <si>
    <t>18V12434</t>
  </si>
  <si>
    <t>18V10383</t>
  </si>
  <si>
    <t>18V03364</t>
  </si>
  <si>
    <t>18V04023</t>
  </si>
  <si>
    <t>18V05176</t>
  </si>
  <si>
    <t>18V05187</t>
  </si>
  <si>
    <t>18V06086</t>
  </si>
  <si>
    <t>18V06166</t>
  </si>
  <si>
    <t>18V09331</t>
  </si>
  <si>
    <t>18V10119</t>
  </si>
  <si>
    <t>18V11419</t>
  </si>
  <si>
    <t>18V12234</t>
  </si>
  <si>
    <t>18V02009</t>
  </si>
  <si>
    <t>18V04153</t>
  </si>
  <si>
    <t>18V04257</t>
  </si>
  <si>
    <t>18V09164</t>
  </si>
  <si>
    <t>18V10071</t>
  </si>
  <si>
    <t>18V10510</t>
  </si>
  <si>
    <t>LIQUEUR JÄGERMEISTER SPICE</t>
  </si>
  <si>
    <t>18V06076</t>
  </si>
  <si>
    <t>AU JARDIN</t>
  </si>
  <si>
    <t>VOUVRAY</t>
  </si>
  <si>
    <t>WILD TURKEY 101'</t>
  </si>
  <si>
    <t>18V01375</t>
  </si>
  <si>
    <t>CCV VINS</t>
  </si>
  <si>
    <t>18V04042</t>
  </si>
  <si>
    <t>18V04222</t>
  </si>
  <si>
    <t>18V05345</t>
  </si>
  <si>
    <t>18V06070</t>
  </si>
  <si>
    <t>18V06168</t>
  </si>
  <si>
    <t>18V06376</t>
  </si>
  <si>
    <t>18V06396</t>
  </si>
  <si>
    <t>LE HANGAR</t>
  </si>
  <si>
    <t>18V09074</t>
  </si>
  <si>
    <t>18V09218</t>
  </si>
  <si>
    <t>18V09316</t>
  </si>
  <si>
    <t>18V10336</t>
  </si>
  <si>
    <t>18V11106</t>
  </si>
  <si>
    <t>18V11209</t>
  </si>
  <si>
    <t>18V11344</t>
  </si>
  <si>
    <t>DUMAS</t>
  </si>
  <si>
    <t>18V12227</t>
  </si>
  <si>
    <t>18V03260</t>
  </si>
  <si>
    <t>18V05371</t>
  </si>
  <si>
    <t>18V07331</t>
  </si>
  <si>
    <t>LA VIDA LO</t>
  </si>
  <si>
    <t>18V08295</t>
  </si>
  <si>
    <t>18V08347</t>
  </si>
  <si>
    <t>18V10398</t>
  </si>
  <si>
    <t>18V12114</t>
  </si>
  <si>
    <t>18V01393</t>
  </si>
  <si>
    <t>18V03215</t>
  </si>
  <si>
    <t>18V06071</t>
  </si>
  <si>
    <t>18V06137</t>
  </si>
  <si>
    <t>18V07041</t>
  </si>
  <si>
    <t>18V07246</t>
  </si>
  <si>
    <t>WILD TURKEY RYE 101'</t>
  </si>
  <si>
    <t>18V04443</t>
  </si>
  <si>
    <t>18V06384</t>
  </si>
  <si>
    <t>18V02037</t>
  </si>
  <si>
    <t>18V02038</t>
  </si>
  <si>
    <t>18V03006</t>
  </si>
  <si>
    <t>18V03227</t>
  </si>
  <si>
    <t>18V04045</t>
  </si>
  <si>
    <t>18V04177</t>
  </si>
  <si>
    <t>18V04451</t>
  </si>
  <si>
    <t>18V05079</t>
  </si>
  <si>
    <t>18V05242</t>
  </si>
  <si>
    <t>18V06028</t>
  </si>
  <si>
    <t>18V06368</t>
  </si>
  <si>
    <t>18V07291</t>
  </si>
  <si>
    <t>18V07327</t>
  </si>
  <si>
    <t>18V08105</t>
  </si>
  <si>
    <t>18V09068</t>
  </si>
  <si>
    <t>18V09264</t>
  </si>
  <si>
    <t>18V09310</t>
  </si>
  <si>
    <t>18V10042</t>
  </si>
  <si>
    <t>18V10343</t>
  </si>
  <si>
    <t>18V11065</t>
  </si>
  <si>
    <t>18V12065</t>
  </si>
  <si>
    <t>18V01385</t>
  </si>
  <si>
    <t>18V02189</t>
  </si>
  <si>
    <t>AMERICAN B</t>
  </si>
  <si>
    <t>18V04021</t>
  </si>
  <si>
    <t>18V10077</t>
  </si>
  <si>
    <t>18V11197</t>
  </si>
  <si>
    <t>18V12219</t>
  </si>
  <si>
    <t>18V10076</t>
  </si>
  <si>
    <t>18V12009</t>
  </si>
  <si>
    <t>18V01029</t>
  </si>
  <si>
    <t>CHATEAUROUX CEDEX</t>
  </si>
  <si>
    <t>18V01323</t>
  </si>
  <si>
    <t>18V03293</t>
  </si>
  <si>
    <t>18V06123</t>
  </si>
  <si>
    <t>18V08264</t>
  </si>
  <si>
    <t>18V11178</t>
  </si>
  <si>
    <t>18V08007</t>
  </si>
  <si>
    <t>18V08237</t>
  </si>
  <si>
    <t>18V09418</t>
  </si>
  <si>
    <t>18V11370</t>
  </si>
  <si>
    <t>GEORGES</t>
  </si>
  <si>
    <t>18V10055</t>
  </si>
  <si>
    <t>18V05016</t>
  </si>
  <si>
    <t>RLM DISTRI</t>
  </si>
  <si>
    <t>SAVIGNE</t>
  </si>
  <si>
    <t>18V06259</t>
  </si>
  <si>
    <t>17V10066</t>
  </si>
  <si>
    <t>17V02066</t>
  </si>
  <si>
    <t>17V04132</t>
  </si>
  <si>
    <t>17V05437</t>
  </si>
  <si>
    <t>17V09177</t>
  </si>
  <si>
    <t>17V11201</t>
  </si>
  <si>
    <t>17V02289</t>
  </si>
  <si>
    <t>0000003300</t>
  </si>
  <si>
    <t>EGLETONS</t>
  </si>
  <si>
    <t>COGNAC BRUGEROLLE VS</t>
  </si>
  <si>
    <t>17V01031</t>
  </si>
  <si>
    <t>17V01091</t>
  </si>
  <si>
    <t>17V01154</t>
  </si>
  <si>
    <t>17V01271</t>
  </si>
  <si>
    <t>17V02128</t>
  </si>
  <si>
    <t>17V02332</t>
  </si>
  <si>
    <t>17V03035</t>
  </si>
  <si>
    <t>17V03490</t>
  </si>
  <si>
    <t>17V04294</t>
  </si>
  <si>
    <t>17V04343</t>
  </si>
  <si>
    <t>17V04416</t>
  </si>
  <si>
    <t>17V04453</t>
  </si>
  <si>
    <t>17V05240</t>
  </si>
  <si>
    <t>17V05373</t>
  </si>
  <si>
    <t>17V10315</t>
  </si>
  <si>
    <t>17V02231</t>
  </si>
  <si>
    <t>17V01254</t>
  </si>
  <si>
    <t>JALLAIS</t>
  </si>
  <si>
    <t>17V02088</t>
  </si>
  <si>
    <t>17V09062</t>
  </si>
  <si>
    <t>17V11384</t>
  </si>
  <si>
    <t>17V04193</t>
  </si>
  <si>
    <t>17V10454</t>
  </si>
  <si>
    <t>17V01378</t>
  </si>
  <si>
    <t>17V02230</t>
  </si>
  <si>
    <t>17V03185</t>
  </si>
  <si>
    <t>17V05418</t>
  </si>
  <si>
    <t>17V06044</t>
  </si>
  <si>
    <t>17V06045</t>
  </si>
  <si>
    <t>17V06116</t>
  </si>
  <si>
    <t>DOAN</t>
  </si>
  <si>
    <t>17V09098</t>
  </si>
  <si>
    <t>17V12054</t>
  </si>
  <si>
    <t>17V04200</t>
  </si>
  <si>
    <t>17V04345</t>
  </si>
  <si>
    <t>17V11257</t>
  </si>
  <si>
    <t>17V11353</t>
  </si>
  <si>
    <t>17V12193</t>
  </si>
  <si>
    <t>17V12133</t>
  </si>
  <si>
    <t>17V06310</t>
  </si>
  <si>
    <t>17V08050</t>
  </si>
  <si>
    <t>17V08228</t>
  </si>
  <si>
    <t>17V09126</t>
  </si>
  <si>
    <t>17V11166</t>
  </si>
  <si>
    <t>PINEAU 2 PAYSANS BLANC</t>
  </si>
  <si>
    <t>PINEAU 2 PAYSANS ROSE</t>
  </si>
  <si>
    <t>17V02234</t>
  </si>
  <si>
    <t>17V06177</t>
  </si>
  <si>
    <t>17V03075</t>
  </si>
  <si>
    <t>CAMPUS</t>
  </si>
  <si>
    <t>17V03580</t>
  </si>
  <si>
    <t>17V03582</t>
  </si>
  <si>
    <t>17V03584</t>
  </si>
  <si>
    <t>LE X</t>
  </si>
  <si>
    <t>AUBUSSON</t>
  </si>
  <si>
    <t>17V03591</t>
  </si>
  <si>
    <t>17V03593</t>
  </si>
  <si>
    <t>17V03594</t>
  </si>
  <si>
    <t>17V03595</t>
  </si>
  <si>
    <t>L'HENDRIX</t>
  </si>
  <si>
    <t>17V03596</t>
  </si>
  <si>
    <t>0000003626</t>
  </si>
  <si>
    <t>17V03597</t>
  </si>
  <si>
    <t>UNIVERS</t>
  </si>
  <si>
    <t>ISSOUDUN</t>
  </si>
  <si>
    <t>17V03598</t>
  </si>
  <si>
    <t>CARABOUILL</t>
  </si>
  <si>
    <t>17V03599</t>
  </si>
  <si>
    <t>LE BUCKING</t>
  </si>
  <si>
    <t>17V04007</t>
  </si>
  <si>
    <t>17V04078</t>
  </si>
  <si>
    <t>17V04171</t>
  </si>
  <si>
    <t>LE PADDOCK</t>
  </si>
  <si>
    <t>SAINT AMAND MONTROND</t>
  </si>
  <si>
    <t>17V04172</t>
  </si>
  <si>
    <t>17V04231</t>
  </si>
  <si>
    <t>NANA MIA</t>
  </si>
  <si>
    <t>17V04232</t>
  </si>
  <si>
    <t>HEREFORD</t>
  </si>
  <si>
    <t>17V04233</t>
  </si>
  <si>
    <t>LE TITAN</t>
  </si>
  <si>
    <t>BRAYE SOUS FAYE</t>
  </si>
  <si>
    <t>17V04234</t>
  </si>
  <si>
    <t>L'IBIZA</t>
  </si>
  <si>
    <t>17V04235</t>
  </si>
  <si>
    <t>LIGHT CLUB</t>
  </si>
  <si>
    <t>VILLEPERDUE</t>
  </si>
  <si>
    <t>17V04243</t>
  </si>
  <si>
    <t>LE FEELING</t>
  </si>
  <si>
    <t>SANCERRE</t>
  </si>
  <si>
    <t>17V04377</t>
  </si>
  <si>
    <t>OSS MIX</t>
  </si>
  <si>
    <t>SAINT LAURENT NOUAN</t>
  </si>
  <si>
    <t>17V05224</t>
  </si>
  <si>
    <t>PYRAMIDE</t>
  </si>
  <si>
    <t>LUBERSAC</t>
  </si>
  <si>
    <t>17V05336</t>
  </si>
  <si>
    <t>LE TEMPO</t>
  </si>
  <si>
    <t>17V05423</t>
  </si>
  <si>
    <t>LES COPAIN</t>
  </si>
  <si>
    <t>17V05424</t>
  </si>
  <si>
    <t>LE MASTER</t>
  </si>
  <si>
    <t>MORTON</t>
  </si>
  <si>
    <t>17V09110</t>
  </si>
  <si>
    <t>17V09115</t>
  </si>
  <si>
    <t>17V09117</t>
  </si>
  <si>
    <t>17V09118</t>
  </si>
  <si>
    <t>DZINGUE</t>
  </si>
  <si>
    <t>17V09120</t>
  </si>
  <si>
    <t>17V09121</t>
  </si>
  <si>
    <t>17V09122</t>
  </si>
  <si>
    <t>MELTDOWN</t>
  </si>
  <si>
    <t>17V09123</t>
  </si>
  <si>
    <t>17V09124</t>
  </si>
  <si>
    <t>17V09171</t>
  </si>
  <si>
    <t>17V09174</t>
  </si>
  <si>
    <t>17V09175</t>
  </si>
  <si>
    <t>BOWLING</t>
  </si>
  <si>
    <t>17V09436</t>
  </si>
  <si>
    <t>L'EURASIEN</t>
  </si>
  <si>
    <t>CHINON</t>
  </si>
  <si>
    <t>17V09437</t>
  </si>
  <si>
    <t>S3</t>
  </si>
  <si>
    <t>SENS BEAUJEU</t>
  </si>
  <si>
    <t>17V09438</t>
  </si>
  <si>
    <t>17V09443</t>
  </si>
  <si>
    <t>MARCEAU</t>
  </si>
  <si>
    <t>17V09444</t>
  </si>
  <si>
    <t>PAVILLON</t>
  </si>
  <si>
    <t>OLIVET</t>
  </si>
  <si>
    <t>17V09446</t>
  </si>
  <si>
    <t>REST O</t>
  </si>
  <si>
    <t>GUERET</t>
  </si>
  <si>
    <t>17V09447</t>
  </si>
  <si>
    <t>LA 25EME</t>
  </si>
  <si>
    <t>17V09448</t>
  </si>
  <si>
    <t>17V09449</t>
  </si>
  <si>
    <t>FHTAGN</t>
  </si>
  <si>
    <t>17V10028</t>
  </si>
  <si>
    <t>SC CLUB</t>
  </si>
  <si>
    <t>17V10084</t>
  </si>
  <si>
    <t>TAPASOIF</t>
  </si>
  <si>
    <t>FLEURY LES AUBRAIS</t>
  </si>
  <si>
    <t>17V10113</t>
  </si>
  <si>
    <t>17V10340</t>
  </si>
  <si>
    <t>OPEN BAR</t>
  </si>
  <si>
    <t>17V10343</t>
  </si>
  <si>
    <t>LES SALONS</t>
  </si>
  <si>
    <t>MIGNE AUXANCES</t>
  </si>
  <si>
    <t>17V11064</t>
  </si>
  <si>
    <t>LE LOFT</t>
  </si>
  <si>
    <t>LA SOUTERRAINE</t>
  </si>
  <si>
    <t>17V11066</t>
  </si>
  <si>
    <t>17V12109</t>
  </si>
  <si>
    <t>KHEOPS</t>
  </si>
  <si>
    <t>VIHIERS</t>
  </si>
  <si>
    <t>17V12111</t>
  </si>
  <si>
    <t>17V12113</t>
  </si>
  <si>
    <t>CHAPELLE</t>
  </si>
  <si>
    <t>17V12206</t>
  </si>
  <si>
    <t>17V12333</t>
  </si>
  <si>
    <t>17V12334</t>
  </si>
  <si>
    <t>LE TWIST</t>
  </si>
  <si>
    <t>17V12336</t>
  </si>
  <si>
    <t>17V12337</t>
  </si>
  <si>
    <t>SKYBOWL</t>
  </si>
  <si>
    <t>17V12338</t>
  </si>
  <si>
    <t>17V12339</t>
  </si>
  <si>
    <t>0000003682</t>
  </si>
  <si>
    <t>17V12340</t>
  </si>
  <si>
    <t>17V12341</t>
  </si>
  <si>
    <t>17V12342</t>
  </si>
  <si>
    <t>SHANNON</t>
  </si>
  <si>
    <t>17V12343</t>
  </si>
  <si>
    <t>17V12344</t>
  </si>
  <si>
    <t>17V12346</t>
  </si>
  <si>
    <t>LE PLB</t>
  </si>
  <si>
    <t>17V03080</t>
  </si>
  <si>
    <t>17V12171</t>
  </si>
  <si>
    <t>17V02369</t>
  </si>
  <si>
    <t>BIGWOOD'S</t>
  </si>
  <si>
    <t>FREEZER JÄGERMEISTER</t>
  </si>
  <si>
    <t>17V03578</t>
  </si>
  <si>
    <t>17V03589</t>
  </si>
  <si>
    <t>17V03590</t>
  </si>
  <si>
    <t>MAC COOL'S</t>
  </si>
  <si>
    <t>17V03592</t>
  </si>
  <si>
    <t>17V02251</t>
  </si>
  <si>
    <t>17V11009</t>
  </si>
  <si>
    <t>VERRE SHOOTER JÄGER</t>
  </si>
  <si>
    <t>WILD TURKEY 81'</t>
  </si>
  <si>
    <t>17V09316</t>
  </si>
  <si>
    <t>17V06198</t>
  </si>
  <si>
    <t>17V05429</t>
  </si>
  <si>
    <t>17V06141</t>
  </si>
  <si>
    <t>17V06358</t>
  </si>
  <si>
    <t>17V07122</t>
  </si>
  <si>
    <t>17V07328</t>
  </si>
  <si>
    <t>17V08043</t>
  </si>
  <si>
    <t>SERRURERIE</t>
  </si>
  <si>
    <t>17V03231</t>
  </si>
  <si>
    <t>17V01274</t>
  </si>
  <si>
    <t>UPPER</t>
  </si>
  <si>
    <t>17V04199</t>
  </si>
  <si>
    <t>17V08210</t>
  </si>
  <si>
    <t>17V11401</t>
  </si>
  <si>
    <t>17V02368</t>
  </si>
  <si>
    <t>SHOT GLASSES FREEZER JAGERMEIS</t>
  </si>
  <si>
    <t>17V06214</t>
  </si>
  <si>
    <t>17V07374</t>
  </si>
  <si>
    <t>17V08021</t>
  </si>
  <si>
    <t>17V08052</t>
  </si>
  <si>
    <t>SAINT PIERRE DES CORPS</t>
  </si>
  <si>
    <t>17V08220</t>
  </si>
  <si>
    <t>17V08309</t>
  </si>
  <si>
    <t>17V09304</t>
  </si>
  <si>
    <t>17V10281</t>
  </si>
  <si>
    <t>17V11197</t>
  </si>
  <si>
    <t>17V11323</t>
  </si>
  <si>
    <t>17V12071</t>
  </si>
  <si>
    <t>17V12119</t>
  </si>
  <si>
    <t>17V12296</t>
  </si>
  <si>
    <t>17V01011</t>
  </si>
  <si>
    <t>17V08168</t>
  </si>
  <si>
    <t>17V03124</t>
  </si>
  <si>
    <t>17V04025</t>
  </si>
  <si>
    <t>17V05041</t>
  </si>
  <si>
    <t>17V07211</t>
  </si>
  <si>
    <t>17V10248</t>
  </si>
  <si>
    <t>17V11270</t>
  </si>
  <si>
    <t>16V07230</t>
  </si>
  <si>
    <t>L'ANT'HIC</t>
  </si>
  <si>
    <t>16V08318</t>
  </si>
  <si>
    <t>16V09482</t>
  </si>
  <si>
    <t>16V04279</t>
  </si>
  <si>
    <t>16V03389</t>
  </si>
  <si>
    <t>16V01213</t>
  </si>
  <si>
    <t>16V01323</t>
  </si>
  <si>
    <t>16V01324</t>
  </si>
  <si>
    <t>16V02116</t>
  </si>
  <si>
    <t>16V02349</t>
  </si>
  <si>
    <t>16V02371</t>
  </si>
  <si>
    <t>16V03045</t>
  </si>
  <si>
    <t>AMERICAN</t>
  </si>
  <si>
    <t>BEAUPREAU</t>
  </si>
  <si>
    <t>16V03152</t>
  </si>
  <si>
    <t>16V03270</t>
  </si>
  <si>
    <t>16V03278</t>
  </si>
  <si>
    <t>16V03340</t>
  </si>
  <si>
    <t>16V03411</t>
  </si>
  <si>
    <t>16V04121</t>
  </si>
  <si>
    <t>16V04207</t>
  </si>
  <si>
    <t>16V05073</t>
  </si>
  <si>
    <t>16V05336</t>
  </si>
  <si>
    <t>16V06198</t>
  </si>
  <si>
    <t>16V06352</t>
  </si>
  <si>
    <t>BISTROT 64</t>
  </si>
  <si>
    <t>16V07069</t>
  </si>
  <si>
    <t>16V08072</t>
  </si>
  <si>
    <t>16V08185</t>
  </si>
  <si>
    <t>16V09092</t>
  </si>
  <si>
    <t>16V09166</t>
  </si>
  <si>
    <t>16V09490</t>
  </si>
  <si>
    <t>16V10032</t>
  </si>
  <si>
    <t>16V10289</t>
  </si>
  <si>
    <t>16V11114</t>
  </si>
  <si>
    <t>16V11233</t>
  </si>
  <si>
    <t>16V12122</t>
  </si>
  <si>
    <t>16V12302</t>
  </si>
  <si>
    <t>16V12319</t>
  </si>
  <si>
    <t>16V01327</t>
  </si>
  <si>
    <t>LE JEAN</t>
  </si>
  <si>
    <t>CHATEAU RENAULT</t>
  </si>
  <si>
    <t>16V02016</t>
  </si>
  <si>
    <t>16V02122</t>
  </si>
  <si>
    <t>16V02367</t>
  </si>
  <si>
    <t>16V05210</t>
  </si>
  <si>
    <t>16V05219</t>
  </si>
  <si>
    <t>16V06057</t>
  </si>
  <si>
    <t>16V06216</t>
  </si>
  <si>
    <t>16V06370</t>
  </si>
  <si>
    <t>16V09122</t>
  </si>
  <si>
    <t>16V01311</t>
  </si>
  <si>
    <t>16V02226</t>
  </si>
  <si>
    <t>16V02310</t>
  </si>
  <si>
    <t>16V02335</t>
  </si>
  <si>
    <t>16V02336</t>
  </si>
  <si>
    <t>16V03265</t>
  </si>
  <si>
    <t>16V03388</t>
  </si>
  <si>
    <t>16V04444</t>
  </si>
  <si>
    <t>16V06197</t>
  </si>
  <si>
    <t>16V07338</t>
  </si>
  <si>
    <t>16V10040</t>
  </si>
  <si>
    <t>16V10058</t>
  </si>
  <si>
    <t>16V11107</t>
  </si>
  <si>
    <t>16V12062</t>
  </si>
  <si>
    <t>16V04450</t>
  </si>
  <si>
    <t>16V08091</t>
  </si>
  <si>
    <t>16V09037</t>
  </si>
  <si>
    <t>16V05379</t>
  </si>
  <si>
    <t>16V09406</t>
  </si>
  <si>
    <t>16V10050</t>
  </si>
  <si>
    <t>16V12119</t>
  </si>
  <si>
    <t>16V12155</t>
  </si>
  <si>
    <t>16V01154</t>
  </si>
  <si>
    <t>16V04030</t>
  </si>
  <si>
    <t>16V05085</t>
  </si>
  <si>
    <t>16V06250</t>
  </si>
  <si>
    <t>16V06251</t>
  </si>
  <si>
    <t>16V01220</t>
  </si>
  <si>
    <t>16V07001</t>
  </si>
  <si>
    <t>16V07330</t>
  </si>
  <si>
    <t>L'OLIVIER</t>
  </si>
  <si>
    <t>16V10012</t>
  </si>
  <si>
    <t>SCHOEN 45</t>
  </si>
  <si>
    <t>SAINT JEAN DE LA RUELLE</t>
  </si>
  <si>
    <t>16V10424</t>
  </si>
  <si>
    <t>16V01106</t>
  </si>
  <si>
    <t>NIGHTWAY</t>
  </si>
  <si>
    <t>16V01175</t>
  </si>
  <si>
    <t>16V02080</t>
  </si>
  <si>
    <t>16V03061</t>
  </si>
  <si>
    <t>16V03156</t>
  </si>
  <si>
    <t>16V03157</t>
  </si>
  <si>
    <t>16V04178</t>
  </si>
  <si>
    <t>GAROUDA</t>
  </si>
  <si>
    <t>16V04282</t>
  </si>
  <si>
    <t>16V04283</t>
  </si>
  <si>
    <t>16V04286</t>
  </si>
  <si>
    <t>TEO</t>
  </si>
  <si>
    <t>BEAUGENCY</t>
  </si>
  <si>
    <t>16V06348</t>
  </si>
  <si>
    <t>LES TROIS</t>
  </si>
  <si>
    <t>16V06356</t>
  </si>
  <si>
    <t>LE QG</t>
  </si>
  <si>
    <t>16V06361</t>
  </si>
  <si>
    <t>L'EXTASIA</t>
  </si>
  <si>
    <t>LA CHATRE</t>
  </si>
  <si>
    <t>16V07086</t>
  </si>
  <si>
    <t>16V07087</t>
  </si>
  <si>
    <t>RED TEAM</t>
  </si>
  <si>
    <t>ROCHECORBON</t>
  </si>
  <si>
    <t>16V07204</t>
  </si>
  <si>
    <t>16V08015</t>
  </si>
  <si>
    <t>ALMERIA</t>
  </si>
  <si>
    <t>SALBRIS</t>
  </si>
  <si>
    <t>16V08211</t>
  </si>
  <si>
    <t>LE CABANON</t>
  </si>
  <si>
    <t>16V08214</t>
  </si>
  <si>
    <t>LE CARTON</t>
  </si>
  <si>
    <t>16V08336</t>
  </si>
  <si>
    <t>16V09085</t>
  </si>
  <si>
    <t>JAMES</t>
  </si>
  <si>
    <t>16V09089</t>
  </si>
  <si>
    <t>A FLEUR DE</t>
  </si>
  <si>
    <t>LAVAUSSEAU</t>
  </si>
  <si>
    <t>16V09148</t>
  </si>
  <si>
    <t>16V09149</t>
  </si>
  <si>
    <t>16V09189</t>
  </si>
  <si>
    <t>BLUE DEVIL</t>
  </si>
  <si>
    <t>16V09294</t>
  </si>
  <si>
    <t>TES ROCK</t>
  </si>
  <si>
    <t>16V09295</t>
  </si>
  <si>
    <t>16V09423</t>
  </si>
  <si>
    <t>LE MOOG</t>
  </si>
  <si>
    <t>16V10216</t>
  </si>
  <si>
    <t>THE SYL</t>
  </si>
  <si>
    <t>16V10217</t>
  </si>
  <si>
    <t>LE RIVER</t>
  </si>
  <si>
    <t>LA ROCHE CLERMAULT</t>
  </si>
  <si>
    <t>16V12136</t>
  </si>
  <si>
    <t>JACOBINS</t>
  </si>
  <si>
    <t>16V12137</t>
  </si>
  <si>
    <t>16V12114</t>
  </si>
  <si>
    <t>16V12182</t>
  </si>
  <si>
    <t>16V02090</t>
  </si>
  <si>
    <t>16V04176</t>
  </si>
  <si>
    <t>16V04177</t>
  </si>
  <si>
    <t>L'ATELIER</t>
  </si>
  <si>
    <t>16V06066</t>
  </si>
  <si>
    <t>16V08212</t>
  </si>
  <si>
    <t>16V08221</t>
  </si>
  <si>
    <t>16V08222</t>
  </si>
  <si>
    <t>HIGH</t>
  </si>
  <si>
    <t>16V08223</t>
  </si>
  <si>
    <t>16V08224</t>
  </si>
  <si>
    <t>16V08225</t>
  </si>
  <si>
    <t>16V08226</t>
  </si>
  <si>
    <t>16V08229</t>
  </si>
  <si>
    <t>16V08337</t>
  </si>
  <si>
    <t>16V09084</t>
  </si>
  <si>
    <t>16V09147</t>
  </si>
  <si>
    <t>16V09190</t>
  </si>
  <si>
    <t>16V09194</t>
  </si>
  <si>
    <t>16V09419</t>
  </si>
  <si>
    <t>16V12135</t>
  </si>
  <si>
    <t>LE GAUDINA</t>
  </si>
  <si>
    <t>16V02056</t>
  </si>
  <si>
    <t>16V02265</t>
  </si>
  <si>
    <t>16V05218</t>
  </si>
  <si>
    <t>16V12117</t>
  </si>
  <si>
    <t>16V12303</t>
  </si>
  <si>
    <t>16V05320</t>
  </si>
  <si>
    <t>LA DATCHA</t>
  </si>
  <si>
    <t>16V06053</t>
  </si>
  <si>
    <t>16V07376</t>
  </si>
  <si>
    <t>16V05374</t>
  </si>
  <si>
    <t>16V12113</t>
  </si>
  <si>
    <t>16V11234</t>
  </si>
  <si>
    <t>16V06401</t>
  </si>
  <si>
    <t>16V03170</t>
  </si>
  <si>
    <t>16V06194</t>
  </si>
  <si>
    <t>16V07209</t>
  </si>
  <si>
    <t>16V07320</t>
  </si>
  <si>
    <t>16V10382</t>
  </si>
  <si>
    <t>16V08227</t>
  </si>
  <si>
    <t>16V08228</t>
  </si>
  <si>
    <t>16V09086</t>
  </si>
  <si>
    <t>16V09146</t>
  </si>
  <si>
    <t>16V09193</t>
  </si>
  <si>
    <t>16V09195</t>
  </si>
  <si>
    <t>16V11145</t>
  </si>
  <si>
    <t>16V12165</t>
  </si>
  <si>
    <t>Somme de Qte_unite_bouteille</t>
  </si>
  <si>
    <t>Total distinct de Nu_commande</t>
  </si>
  <si>
    <t>Étiquettes de lignes</t>
  </si>
  <si>
    <t>2016</t>
  </si>
  <si>
    <t>2017</t>
  </si>
  <si>
    <t>2018</t>
  </si>
  <si>
    <t>2019</t>
  </si>
  <si>
    <t>Qte btll / Cde</t>
  </si>
  <si>
    <t>Tarificat° client</t>
  </si>
  <si>
    <t>CHR</t>
  </si>
  <si>
    <t>EAN</t>
  </si>
  <si>
    <t>DESIGNATION</t>
  </si>
  <si>
    <t>CL</t>
  </si>
  <si>
    <t>D°</t>
  </si>
  <si>
    <t>NB</t>
  </si>
  <si>
    <t>PRIX ACQUITES</t>
  </si>
  <si>
    <t>Droits</t>
  </si>
  <si>
    <t>Vign</t>
  </si>
  <si>
    <t>TOTAL HT</t>
  </si>
  <si>
    <t>TOTAL TTC</t>
  </si>
  <si>
    <t>GROSSISTE</t>
  </si>
  <si>
    <t>GMS</t>
  </si>
  <si>
    <t>Jägermeister</t>
  </si>
  <si>
    <t>Jägermeister Scharf</t>
  </si>
  <si>
    <t>Jägermeister distributeur miniatures</t>
  </si>
  <si>
    <t>Gin Sul</t>
  </si>
  <si>
    <t>Type ebt</t>
  </si>
  <si>
    <t>Qte_Unit_btl</t>
  </si>
  <si>
    <t>CA</t>
  </si>
  <si>
    <t>Date_Cde</t>
  </si>
  <si>
    <t>Nu_Cde</t>
  </si>
  <si>
    <t>Tiers_Nom_Ebt</t>
  </si>
  <si>
    <t>TAXES ALCOOLS</t>
  </si>
  <si>
    <t>ANNEES</t>
  </si>
  <si>
    <t xml:space="preserve">Droits </t>
  </si>
  <si>
    <t>Par Hectolitre d'alcool pur</t>
  </si>
  <si>
    <t>Meukow Vanilla</t>
  </si>
  <si>
    <t>Meukow Xpresso</t>
  </si>
  <si>
    <t xml:space="preserve">Meukow VS </t>
  </si>
  <si>
    <t>Meukow VS coffret 2 verres</t>
  </si>
  <si>
    <t>Meukow 90'</t>
  </si>
  <si>
    <t>Meukow 90' boite métal</t>
  </si>
  <si>
    <t>Meukow VSOP</t>
  </si>
  <si>
    <t>Meukow VSOP  boite métal</t>
  </si>
  <si>
    <t>Meukow VSOP coffret 2 verres</t>
  </si>
  <si>
    <t>Félin Arima sans étui</t>
  </si>
  <si>
    <t>Meukow Icône Etui</t>
  </si>
  <si>
    <t>Meukow XO Boite Métal</t>
  </si>
  <si>
    <t>Meukow XO Etui</t>
  </si>
  <si>
    <t>Meukow XO Grde Champagne Etui</t>
  </si>
  <si>
    <t>Meukow Palme d OR 1978</t>
  </si>
  <si>
    <t>Meukow Esprit de Famille</t>
  </si>
  <si>
    <t>Meukow Extra Coffret</t>
  </si>
  <si>
    <t>Meukow Baccarat Coffret</t>
  </si>
  <si>
    <t>Meukow Cognac Flavouring regular</t>
  </si>
  <si>
    <t>Meukow Cognac Flavouring xo</t>
  </si>
  <si>
    <t>Cognac Meukow</t>
  </si>
  <si>
    <t>Designation</t>
  </si>
  <si>
    <t>Sambuca Molinari</t>
  </si>
  <si>
    <t xml:space="preserve">Sambuca Molinari Caffé </t>
  </si>
  <si>
    <t>Limoncello Di Capri</t>
  </si>
  <si>
    <t xml:space="preserve">Limoncello di Capri </t>
  </si>
  <si>
    <t>Danziger Goldwasser</t>
  </si>
  <si>
    <t>Rhum Santiago</t>
  </si>
  <si>
    <t xml:space="preserve">Santiago de Cuba, Carta Blanca </t>
  </si>
  <si>
    <t>Santiago de Cuba, Carta Blanca</t>
  </si>
  <si>
    <t>Santiago de Cuba Anejo</t>
  </si>
  <si>
    <t>Santiago de Cuba, 12 ans</t>
  </si>
  <si>
    <t>Santiago de Cuba, 20 ans</t>
  </si>
  <si>
    <t>Santiago de Cuba, 25 ans</t>
  </si>
  <si>
    <t>Gin Ferdinand's</t>
  </si>
  <si>
    <t>Saar Dry Gin Ferdinand's</t>
  </si>
  <si>
    <t>Gin Dry Sul</t>
  </si>
  <si>
    <t>Gin Blossom</t>
  </si>
  <si>
    <t>Gran Reserva</t>
  </si>
  <si>
    <t xml:space="preserve">London Dry Gin </t>
  </si>
  <si>
    <t>Peach</t>
  </si>
  <si>
    <t>Vermouth Guérin</t>
  </si>
  <si>
    <t>Mezcal Nuestra Soledad</t>
  </si>
  <si>
    <t>Mezcal Nuestra Sol</t>
  </si>
  <si>
    <t>Guerin Blanc</t>
  </si>
  <si>
    <t>Gerin Rouge</t>
  </si>
  <si>
    <t>Mezcal San Cosme</t>
  </si>
  <si>
    <t>Thomas Henry</t>
  </si>
  <si>
    <t>Ginger Ale</t>
  </si>
  <si>
    <t>Tonic Water</t>
  </si>
  <si>
    <t>Soda Water</t>
  </si>
  <si>
    <t>Bitter Lemon</t>
  </si>
  <si>
    <t>Cherry Blossom</t>
  </si>
  <si>
    <t>Spicy Ginger Beer</t>
  </si>
  <si>
    <t>Elderflower</t>
  </si>
  <si>
    <t>Mate Mate</t>
  </si>
  <si>
    <t xml:space="preserve">Danzinger Goldwasser </t>
  </si>
  <si>
    <t>Seve Feu de Joie</t>
  </si>
  <si>
    <t>Sambuca Molinari Extra</t>
  </si>
  <si>
    <t>GROS</t>
  </si>
  <si>
    <t>Prix_Unit_HT</t>
  </si>
  <si>
    <t>CHR_BAR</t>
  </si>
  <si>
    <t>CHR_BRASS</t>
  </si>
  <si>
    <t>DIAMS TONIC</t>
  </si>
  <si>
    <t>JM LAC</t>
  </si>
  <si>
    <t>CAVISTE</t>
  </si>
  <si>
    <t>CHR_CLUB</t>
  </si>
  <si>
    <t>Prix_Unit_TTC</t>
  </si>
  <si>
    <t>Jägermeister Bar Items</t>
  </si>
  <si>
    <t>NB BT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</si>
</sst>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43" formatCode="_-* #,##0.00_-;\-* #,##0.00_-;_-* &quot;-&quot;??_-;_-@_-"/>
  </numFmts>
  <fonts count="36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i/>
      <sz val="1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gray125">
        <bgColor rgb="FF00B0F0"/>
      </patternFill>
    </fill>
    <fill>
      <patternFill patternType="solid">
        <fgColor rgb="FF66FF3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3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  <border>
      <left/>
      <right/>
      <top/>
      <bottom style="thin">
        <color theme="1"/>
      </bottom>
      <diagonal/>
    </border>
  </borders>
  <cellStyleXfs count="46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16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19" fillId="32" borderId="0" applyNumberFormat="0" applyBorder="0" applyAlignment="0" applyProtection="0"/>
    <xf numFmtId="44" fontId="20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136">
    <xf numFmtId="0" fontId="0" fillId="0" borderId="0" xfId="0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  <xf numFmtId="0" fontId="20" fillId="0" borderId="0" xfId="0" applyFont="1" applyProtection="1">
      <protection locked="0"/>
    </xf>
    <xf numFmtId="0" fontId="2" fillId="0" borderId="0" xfId="43"/>
    <xf numFmtId="0" fontId="22" fillId="0" borderId="11" xfId="43" applyFont="1" applyBorder="1" applyAlignment="1">
      <alignment horizontal="center"/>
    </xf>
    <xf numFmtId="0" fontId="22" fillId="0" borderId="11" xfId="43" applyFont="1" applyBorder="1" applyAlignment="1">
      <alignment horizontal="left" indent="9"/>
    </xf>
    <xf numFmtId="0" fontId="18" fillId="0" borderId="11" xfId="43" applyFont="1" applyBorder="1" applyAlignment="1">
      <alignment horizontal="left" indent="9"/>
    </xf>
    <xf numFmtId="0" fontId="23" fillId="0" borderId="11" xfId="43" applyFont="1" applyBorder="1" applyAlignment="1">
      <alignment horizontal="center"/>
    </xf>
    <xf numFmtId="0" fontId="22" fillId="34" borderId="12" xfId="43" applyFont="1" applyFill="1" applyBorder="1" applyAlignment="1">
      <alignment horizontal="left" indent="8"/>
    </xf>
    <xf numFmtId="0" fontId="2" fillId="34" borderId="13" xfId="43" applyFill="1" applyBorder="1"/>
    <xf numFmtId="0" fontId="2" fillId="34" borderId="14" xfId="43" applyFill="1" applyBorder="1"/>
    <xf numFmtId="0" fontId="24" fillId="0" borderId="11" xfId="43" applyFont="1" applyBorder="1" applyAlignment="1">
      <alignment horizontal="center" vertical="center"/>
    </xf>
    <xf numFmtId="0" fontId="2" fillId="0" borderId="11" xfId="43" applyBorder="1" applyAlignment="1">
      <alignment horizontal="center" vertical="center"/>
    </xf>
    <xf numFmtId="0" fontId="2" fillId="35" borderId="11" xfId="43" applyFill="1" applyBorder="1" applyAlignment="1">
      <alignment horizontal="center" vertical="center"/>
    </xf>
    <xf numFmtId="0" fontId="2" fillId="0" borderId="0" xfId="43" applyAlignment="1">
      <alignment horizontal="left" indent="9"/>
    </xf>
    <xf numFmtId="0" fontId="2" fillId="0" borderId="0" xfId="43" applyAlignment="1">
      <alignment horizontal="center"/>
    </xf>
    <xf numFmtId="0" fontId="25" fillId="34" borderId="11" xfId="43" applyFont="1" applyFill="1" applyBorder="1" applyAlignment="1">
      <alignment horizontal="right"/>
    </xf>
    <xf numFmtId="0" fontId="2" fillId="0" borderId="0" xfId="43" applyAlignment="1">
      <alignment horizontal="right"/>
    </xf>
    <xf numFmtId="0" fontId="2" fillId="0" borderId="16" xfId="43" applyBorder="1" applyAlignment="1">
      <alignment horizontal="left" vertical="center" indent="13"/>
    </xf>
    <xf numFmtId="0" fontId="2" fillId="0" borderId="0" xfId="43" applyAlignment="1">
      <alignment horizontal="left" vertical="center" indent="8"/>
    </xf>
    <xf numFmtId="1" fontId="0" fillId="0" borderId="15" xfId="44" applyNumberFormat="1" applyFont="1" applyBorder="1" applyAlignment="1">
      <alignment horizontal="left"/>
    </xf>
    <xf numFmtId="0" fontId="2" fillId="0" borderId="17" xfId="43" applyBorder="1"/>
    <xf numFmtId="0" fontId="2" fillId="0" borderId="16" xfId="43" applyBorder="1"/>
    <xf numFmtId="0" fontId="28" fillId="0" borderId="15" xfId="43" applyFont="1" applyBorder="1" applyAlignment="1">
      <alignment horizontal="center"/>
    </xf>
    <xf numFmtId="0" fontId="28" fillId="0" borderId="17" xfId="43" applyFont="1" applyBorder="1" applyAlignment="1">
      <alignment horizontal="center"/>
    </xf>
    <xf numFmtId="0" fontId="2" fillId="34" borderId="18" xfId="43" applyFill="1" applyBorder="1"/>
    <xf numFmtId="44" fontId="0" fillId="34" borderId="19" xfId="45" applyFont="1" applyFill="1" applyBorder="1"/>
    <xf numFmtId="0" fontId="2" fillId="34" borderId="20" xfId="43" applyFill="1" applyBorder="1"/>
    <xf numFmtId="44" fontId="24" fillId="0" borderId="15" xfId="45" applyFont="1" applyBorder="1"/>
    <xf numFmtId="44" fontId="24" fillId="0" borderId="16" xfId="45" applyFont="1" applyBorder="1"/>
    <xf numFmtId="44" fontId="2" fillId="0" borderId="17" xfId="43" applyNumberFormat="1" applyBorder="1"/>
    <xf numFmtId="44" fontId="2" fillId="35" borderId="16" xfId="43" applyNumberFormat="1" applyFill="1" applyBorder="1"/>
    <xf numFmtId="1" fontId="0" fillId="0" borderId="21" xfId="44" applyNumberFormat="1" applyFont="1" applyBorder="1" applyAlignment="1">
      <alignment horizontal="left"/>
    </xf>
    <xf numFmtId="0" fontId="2" fillId="0" borderId="22" xfId="43" applyBorder="1"/>
    <xf numFmtId="0" fontId="28" fillId="0" borderId="21" xfId="43" applyFont="1" applyBorder="1" applyAlignment="1">
      <alignment horizontal="center"/>
    </xf>
    <xf numFmtId="0" fontId="28" fillId="0" borderId="0" xfId="43" applyFont="1" applyAlignment="1">
      <alignment horizontal="center"/>
    </xf>
    <xf numFmtId="0" fontId="2" fillId="34" borderId="23" xfId="43" applyFill="1" applyBorder="1"/>
    <xf numFmtId="44" fontId="0" fillId="34" borderId="24" xfId="45" applyFont="1" applyFill="1" applyBorder="1"/>
    <xf numFmtId="0" fontId="2" fillId="34" borderId="25" xfId="43" applyFill="1" applyBorder="1"/>
    <xf numFmtId="44" fontId="24" fillId="0" borderId="21" xfId="45" applyFont="1" applyBorder="1"/>
    <xf numFmtId="44" fontId="24" fillId="0" borderId="22" xfId="45" applyFont="1" applyBorder="1"/>
    <xf numFmtId="44" fontId="2" fillId="0" borderId="0" xfId="43" applyNumberFormat="1"/>
    <xf numFmtId="44" fontId="2" fillId="35" borderId="22" xfId="43" applyNumberFormat="1" applyFill="1" applyBorder="1"/>
    <xf numFmtId="1" fontId="0" fillId="0" borderId="26" xfId="44" applyNumberFormat="1" applyFont="1" applyBorder="1" applyAlignment="1">
      <alignment horizontal="left"/>
    </xf>
    <xf numFmtId="0" fontId="2" fillId="0" borderId="10" xfId="43" applyBorder="1"/>
    <xf numFmtId="0" fontId="2" fillId="0" borderId="27" xfId="43" applyBorder="1"/>
    <xf numFmtId="0" fontId="28" fillId="0" borderId="26" xfId="43" applyFont="1" applyBorder="1" applyAlignment="1">
      <alignment horizontal="center"/>
    </xf>
    <xf numFmtId="0" fontId="28" fillId="0" borderId="10" xfId="43" applyFont="1" applyBorder="1" applyAlignment="1">
      <alignment horizontal="center"/>
    </xf>
    <xf numFmtId="0" fontId="2" fillId="34" borderId="28" xfId="43" applyFill="1" applyBorder="1"/>
    <xf numFmtId="44" fontId="0" fillId="34" borderId="29" xfId="45" applyFont="1" applyFill="1" applyBorder="1"/>
    <xf numFmtId="0" fontId="2" fillId="34" borderId="30" xfId="43" applyFill="1" applyBorder="1"/>
    <xf numFmtId="44" fontId="24" fillId="0" borderId="26" xfId="45" applyFont="1" applyBorder="1"/>
    <xf numFmtId="44" fontId="24" fillId="0" borderId="27" xfId="45" applyFont="1" applyBorder="1"/>
    <xf numFmtId="44" fontId="2" fillId="0" borderId="10" xfId="43" applyNumberFormat="1" applyBorder="1"/>
    <xf numFmtId="44" fontId="2" fillId="35" borderId="27" xfId="43" applyNumberFormat="1" applyFill="1" applyBorder="1"/>
    <xf numFmtId="1" fontId="2" fillId="0" borderId="0" xfId="43" applyNumberFormat="1" applyAlignment="1">
      <alignment horizontal="left"/>
    </xf>
    <xf numFmtId="0" fontId="0" fillId="0" borderId="0" xfId="0" applyNumberFormat="1" applyProtection="1">
      <protection locked="0"/>
    </xf>
    <xf numFmtId="2" fontId="0" fillId="0" borderId="0" xfId="0" applyNumberFormat="1" applyProtection="1">
      <protection locked="0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4"/>
    </xf>
    <xf numFmtId="0" fontId="2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0" fillId="0" borderId="0" xfId="0" applyFont="1" applyAlignment="1">
      <alignment horizontal="center" vertical="center"/>
    </xf>
    <xf numFmtId="44" fontId="0" fillId="0" borderId="0" xfId="42" applyFont="1"/>
    <xf numFmtId="0" fontId="29" fillId="0" borderId="0" xfId="0" applyFont="1"/>
    <xf numFmtId="0" fontId="30" fillId="0" borderId="0" xfId="0" applyFont="1" applyAlignment="1">
      <alignment horizontal="left" indent="2"/>
    </xf>
    <xf numFmtId="0" fontId="27" fillId="0" borderId="15" xfId="43" applyFont="1" applyBorder="1" applyAlignment="1">
      <alignment horizontal="left" vertical="center" indent="4"/>
    </xf>
    <xf numFmtId="0" fontId="1" fillId="0" borderId="17" xfId="43" applyFont="1" applyBorder="1"/>
    <xf numFmtId="0" fontId="1" fillId="0" borderId="0" xfId="43" applyFont="1"/>
    <xf numFmtId="0" fontId="1" fillId="0" borderId="10" xfId="43" applyFont="1" applyBorder="1"/>
    <xf numFmtId="0" fontId="27" fillId="0" borderId="15" xfId="43" applyFont="1" applyBorder="1" applyAlignment="1">
      <alignment horizontal="left" vertical="center" indent="3"/>
    </xf>
    <xf numFmtId="44" fontId="2" fillId="34" borderId="23" xfId="42" applyFont="1" applyFill="1" applyBorder="1"/>
    <xf numFmtId="44" fontId="2" fillId="34" borderId="23" xfId="42" applyFont="1" applyFill="1" applyBorder="1" applyAlignment="1">
      <alignment horizontal="left" indent="2"/>
    </xf>
    <xf numFmtId="44" fontId="2" fillId="34" borderId="18" xfId="42" applyFont="1" applyFill="1" applyBorder="1" applyAlignment="1">
      <alignment horizontal="left"/>
    </xf>
    <xf numFmtId="44" fontId="2" fillId="34" borderId="23" xfId="42" applyFont="1" applyFill="1" applyBorder="1" applyAlignment="1">
      <alignment horizontal="left"/>
    </xf>
    <xf numFmtId="44" fontId="0" fillId="34" borderId="19" xfId="42" applyFont="1" applyFill="1" applyBorder="1"/>
    <xf numFmtId="44" fontId="2" fillId="34" borderId="20" xfId="42" applyFont="1" applyFill="1" applyBorder="1"/>
    <xf numFmtId="44" fontId="0" fillId="34" borderId="24" xfId="42" applyFont="1" applyFill="1" applyBorder="1"/>
    <xf numFmtId="44" fontId="2" fillId="34" borderId="25" xfId="42" applyFont="1" applyFill="1" applyBorder="1"/>
    <xf numFmtId="44" fontId="2" fillId="34" borderId="28" xfId="42" applyFont="1" applyFill="1" applyBorder="1"/>
    <xf numFmtId="44" fontId="0" fillId="34" borderId="29" xfId="42" applyFont="1" applyFill="1" applyBorder="1"/>
    <xf numFmtId="44" fontId="2" fillId="34" borderId="30" xfId="42" applyFont="1" applyFill="1" applyBorder="1"/>
    <xf numFmtId="44" fontId="2" fillId="0" borderId="0" xfId="43" applyNumberFormat="1" applyBorder="1"/>
    <xf numFmtId="1" fontId="0" fillId="0" borderId="0" xfId="0" applyNumberFormat="1" applyProtection="1">
      <protection locked="0"/>
    </xf>
    <xf numFmtId="1" fontId="0" fillId="0" borderId="0" xfId="44" applyNumberFormat="1" applyFont="1" applyBorder="1" applyAlignment="1">
      <alignment horizontal="left"/>
    </xf>
    <xf numFmtId="0" fontId="2" fillId="0" borderId="0" xfId="43" applyBorder="1"/>
    <xf numFmtId="0" fontId="28" fillId="0" borderId="0" xfId="43" applyFont="1" applyBorder="1" applyAlignment="1">
      <alignment horizontal="center"/>
    </xf>
    <xf numFmtId="44" fontId="24" fillId="0" borderId="0" xfId="45" applyFont="1" applyBorder="1"/>
    <xf numFmtId="44" fontId="2" fillId="35" borderId="0" xfId="43" applyNumberFormat="1" applyFill="1" applyBorder="1"/>
    <xf numFmtId="0" fontId="27" fillId="0" borderId="15" xfId="43" applyFont="1" applyBorder="1" applyAlignment="1">
      <alignment horizontal="left" vertical="center" indent="2"/>
    </xf>
    <xf numFmtId="0" fontId="1" fillId="0" borderId="0" xfId="43" applyFont="1" applyBorder="1"/>
    <xf numFmtId="44" fontId="0" fillId="0" borderId="0" xfId="45" applyFont="1" applyFill="1" applyBorder="1"/>
    <xf numFmtId="44" fontId="2" fillId="0" borderId="0" xfId="43" applyNumberFormat="1" applyFill="1"/>
    <xf numFmtId="44" fontId="2" fillId="0" borderId="0" xfId="43" applyNumberFormat="1" applyFill="1" applyBorder="1"/>
    <xf numFmtId="0" fontId="2" fillId="0" borderId="0" xfId="43" applyFill="1" applyBorder="1"/>
    <xf numFmtId="0" fontId="2" fillId="0" borderId="0" xfId="43" applyFill="1"/>
    <xf numFmtId="44" fontId="24" fillId="0" borderId="0" xfId="45" applyFont="1" applyFill="1" applyBorder="1"/>
    <xf numFmtId="44" fontId="2" fillId="34" borderId="0" xfId="42" applyFont="1" applyFill="1" applyBorder="1" applyAlignment="1">
      <alignment horizontal="left" indent="2"/>
    </xf>
    <xf numFmtId="44" fontId="0" fillId="34" borderId="0" xfId="42" applyFont="1" applyFill="1" applyBorder="1"/>
    <xf numFmtId="44" fontId="2" fillId="34" borderId="0" xfId="42" applyFont="1" applyFill="1" applyBorder="1"/>
    <xf numFmtId="0" fontId="32" fillId="0" borderId="0" xfId="43" applyFont="1" applyBorder="1" applyAlignment="1">
      <alignment horizontal="left"/>
    </xf>
    <xf numFmtId="0" fontId="31" fillId="0" borderId="0" xfId="0" applyNumberFormat="1" applyFont="1"/>
    <xf numFmtId="0" fontId="31" fillId="36" borderId="0" xfId="0" applyNumberFormat="1" applyFont="1" applyFill="1"/>
    <xf numFmtId="2" fontId="31" fillId="36" borderId="0" xfId="0" applyNumberFormat="1" applyFont="1" applyFill="1"/>
    <xf numFmtId="2" fontId="31" fillId="0" borderId="0" xfId="0" applyNumberFormat="1" applyFont="1"/>
    <xf numFmtId="2" fontId="31" fillId="36" borderId="31" xfId="0" applyNumberFormat="1" applyFont="1" applyFill="1" applyBorder="1"/>
    <xf numFmtId="0" fontId="31" fillId="0" borderId="0" xfId="0" applyNumberFormat="1" applyFont="1" applyFill="1" applyBorder="1"/>
    <xf numFmtId="2" fontId="31" fillId="0" borderId="0" xfId="0" applyNumberFormat="1" applyFont="1" applyFill="1" applyBorder="1"/>
    <xf numFmtId="0" fontId="31" fillId="35" borderId="0" xfId="0" applyNumberFormat="1" applyFont="1" applyFill="1"/>
    <xf numFmtId="0" fontId="32" fillId="0" borderId="0" xfId="43" applyFont="1" applyFill="1" applyBorder="1" applyAlignment="1">
      <alignment horizontal="left"/>
    </xf>
    <xf numFmtId="0" fontId="33" fillId="0" borderId="0" xfId="43" applyFont="1" applyBorder="1"/>
    <xf numFmtId="1" fontId="20" fillId="0" borderId="0" xfId="0" applyNumberFormat="1" applyFont="1" applyProtection="1">
      <protection locked="0"/>
    </xf>
    <xf numFmtId="0" fontId="28" fillId="0" borderId="0" xfId="43" applyFont="1" applyFill="1" applyBorder="1" applyAlignment="1">
      <alignment horizontal="center"/>
    </xf>
    <xf numFmtId="44" fontId="2" fillId="0" borderId="0" xfId="42" applyFont="1" applyFill="1" applyBorder="1"/>
    <xf numFmtId="44" fontId="0" fillId="0" borderId="0" xfId="42" applyFont="1" applyFill="1" applyBorder="1"/>
    <xf numFmtId="0" fontId="1" fillId="0" borderId="0" xfId="43" applyFont="1" applyFill="1" applyBorder="1" applyAlignment="1">
      <alignment horizontal="left"/>
    </xf>
    <xf numFmtId="0" fontId="27" fillId="0" borderId="12" xfId="43" applyFont="1" applyBorder="1" applyAlignment="1">
      <alignment horizontal="left" vertical="center" indent="3"/>
    </xf>
    <xf numFmtId="0" fontId="2" fillId="0" borderId="14" xfId="43" applyBorder="1" applyAlignment="1">
      <alignment horizontal="left" vertical="center" indent="13"/>
    </xf>
    <xf numFmtId="0" fontId="2" fillId="0" borderId="14" xfId="43" applyBorder="1"/>
    <xf numFmtId="0" fontId="34" fillId="0" borderId="11" xfId="43" applyFont="1" applyBorder="1" applyAlignment="1">
      <alignment vertical="center"/>
    </xf>
    <xf numFmtId="44" fontId="1" fillId="34" borderId="18" xfId="42" applyFont="1" applyFill="1" applyBorder="1" applyAlignment="1">
      <alignment horizontal="left"/>
    </xf>
    <xf numFmtId="44" fontId="1" fillId="34" borderId="20" xfId="42" applyFont="1" applyFill="1" applyBorder="1"/>
    <xf numFmtId="44" fontId="1" fillId="34" borderId="23" xfId="42" applyFont="1" applyFill="1" applyBorder="1" applyAlignment="1">
      <alignment horizontal="left"/>
    </xf>
    <xf numFmtId="44" fontId="1" fillId="34" borderId="25" xfId="42" applyFont="1" applyFill="1" applyBorder="1"/>
    <xf numFmtId="44" fontId="35" fillId="34" borderId="19" xfId="42" applyFont="1" applyFill="1" applyBorder="1"/>
    <xf numFmtId="44" fontId="35" fillId="34" borderId="24" xfId="42" applyFont="1" applyFill="1" applyBorder="1"/>
    <xf numFmtId="1" fontId="0" fillId="0" borderId="0" xfId="0" applyNumberFormat="1" applyAlignment="1" applyProtection="1">
      <alignment horizontal="right"/>
      <protection locked="0"/>
    </xf>
    <xf numFmtId="1" fontId="2" fillId="0" borderId="0" xfId="43" applyNumberFormat="1"/>
    <xf numFmtId="0" fontId="21" fillId="33" borderId="10" xfId="43" applyFont="1" applyFill="1" applyBorder="1" applyAlignment="1">
      <alignment horizontal="center"/>
    </xf>
    <xf numFmtId="0" fontId="26" fillId="0" borderId="12" xfId="43" applyFont="1" applyBorder="1" applyAlignment="1">
      <alignment horizontal="center" vertical="center"/>
    </xf>
    <xf numFmtId="0" fontId="26" fillId="0" borderId="14" xfId="43" applyFont="1" applyBorder="1" applyAlignment="1">
      <alignment horizontal="center" vertical="center"/>
    </xf>
  </cellXfs>
  <cellStyles count="4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Milliers 2" xfId="44" xr:uid="{05D06CFB-C135-4663-A914-1444E1442EF3}"/>
    <cellStyle name="Monétaire" xfId="42" builtinId="4"/>
    <cellStyle name="Monétaire 2" xfId="45" xr:uid="{CCE48B89-B44E-4CE6-B6AB-1BB2BC7D9F23}"/>
    <cellStyle name="Neutre" xfId="8" builtinId="28" customBuiltin="1"/>
    <cellStyle name="Normal" xfId="0" builtinId="0"/>
    <cellStyle name="Normal 2" xfId="43" xr:uid="{8B6560DD-62B3-46D2-B238-280676D2D50C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6">
    <dxf>
      <protection locked="0" hidden="0"/>
    </dxf>
    <dxf>
      <protection locked="0" hidden="0"/>
    </dxf>
    <dxf>
      <protection locked="0" hidden="0"/>
    </dxf>
    <dxf>
      <numFmt numFmtId="0" formatCode="General"/>
      <protection locked="0" hidden="0"/>
    </dxf>
    <dxf>
      <numFmt numFmtId="2" formatCode="0.00"/>
      <protection locked="0" hidden="0"/>
    </dxf>
    <dxf>
      <numFmt numFmtId="0" formatCode="General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19" formatCode="dd/mm/yyyy"/>
      <protection locked="0" hidden="0"/>
    </dxf>
    <dxf>
      <numFmt numFmtId="19" formatCode="dd/mm/yyyy"/>
      <protection locked="0" hidden="0"/>
    </dxf>
    <dxf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4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powerPivotData" Target="model/item.data"/><Relationship Id="rId20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23" Type="http://schemas.openxmlformats.org/officeDocument/2006/relationships/customXml" Target="../customXml/item6.xml"/><Relationship Id="rId10" Type="http://schemas.openxmlformats.org/officeDocument/2006/relationships/pivotCacheDefinition" Target="pivotCache/pivotCacheDefinition2.xml"/><Relationship Id="rId19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tyles" Target="styles.xml"/><Relationship Id="rId22" Type="http://schemas.openxmlformats.org/officeDocument/2006/relationships/customXml" Target="../customXml/item5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(A) - RECHERCHEV DYSF SUR BAR ITEMS - 2020 0104.xlsx]Feuil1!Tableau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Total distinct de Nu_commande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Feuil1!$A$4:$A$7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Feuil1!$B$4:$B$7</c:f>
              <c:numCache>
                <c:formatCode>0.00</c:formatCode>
                <c:ptCount val="4"/>
                <c:pt idx="0">
                  <c:v>5</c:v>
                </c:pt>
                <c:pt idx="1">
                  <c:v>19</c:v>
                </c:pt>
                <c:pt idx="2">
                  <c:v>104</c:v>
                </c:pt>
                <c:pt idx="3">
                  <c:v>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11B-46B5-9540-9548B7FC8A45}"/>
            </c:ext>
          </c:extLst>
        </c:ser>
        <c:ser>
          <c:idx val="1"/>
          <c:order val="1"/>
          <c:tx>
            <c:strRef>
              <c:f>Feuil1!$C$3</c:f>
              <c:strCache>
                <c:ptCount val="1"/>
                <c:pt idx="0">
                  <c:v>Somme de Qte_unite_bouteille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Feuil1!$A$4:$A$7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Feuil1!$C$4:$C$7</c:f>
              <c:numCache>
                <c:formatCode>General</c:formatCode>
                <c:ptCount val="4"/>
                <c:pt idx="0">
                  <c:v>39</c:v>
                </c:pt>
                <c:pt idx="1">
                  <c:v>127.77</c:v>
                </c:pt>
                <c:pt idx="2">
                  <c:v>1724.62</c:v>
                </c:pt>
                <c:pt idx="3">
                  <c:v>1433.1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11B-46B5-9540-9548B7FC8A45}"/>
            </c:ext>
          </c:extLst>
        </c:ser>
        <c:ser>
          <c:idx val="2"/>
          <c:order val="2"/>
          <c:tx>
            <c:strRef>
              <c:f>Feuil1!$D$3</c:f>
              <c:strCache>
                <c:ptCount val="1"/>
                <c:pt idx="0">
                  <c:v>Qte btll / Cde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Feuil1!$A$4:$A$7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Feuil1!$D$4:$D$7</c:f>
              <c:numCache>
                <c:formatCode>0.00</c:formatCode>
                <c:ptCount val="4"/>
                <c:pt idx="0">
                  <c:v>7.8</c:v>
                </c:pt>
                <c:pt idx="1">
                  <c:v>6.7247368421052629</c:v>
                </c:pt>
                <c:pt idx="2">
                  <c:v>16.582884615384614</c:v>
                </c:pt>
                <c:pt idx="3">
                  <c:v>18.140506329113922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C11B-46B5-9540-9548B7FC8A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51628879"/>
        <c:axId val="941878463"/>
      </c:barChart>
      <c:catAx>
        <c:axId val="95162887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41878463"/>
        <c:crosses val="autoZero"/>
        <c:auto val="1"/>
        <c:lblAlgn val="ctr"/>
        <c:lblOffset val="100"/>
        <c:noMultiLvlLbl val="0"/>
      </c:catAx>
      <c:valAx>
        <c:axId val="94187846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5162887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[EXCEL PRATIQUE (A) - RECHERCHEV DYSF SUR BAR ITEMS - 2020 0104.xlsx]Feuil1!Tableau croisé dynamique2</c:name>
    <c:fmtId val="1"/>
  </c:pivotSource>
  <c:chart>
    <c:autoTitleDeleted val="0"/>
    <c:pivotFmts>
      <c:pivotFmt>
        <c:idx val="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>
            <a:noFill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34925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9525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lt1">
                      <a:lumMod val="8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Total distinct de Nu_commande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Feuil1!$A$4:$A$7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Feuil1!$B$4:$B$7</c:f>
              <c:numCache>
                <c:formatCode>0.00</c:formatCode>
                <c:ptCount val="4"/>
                <c:pt idx="0">
                  <c:v>5</c:v>
                </c:pt>
                <c:pt idx="1">
                  <c:v>19</c:v>
                </c:pt>
                <c:pt idx="2">
                  <c:v>104</c:v>
                </c:pt>
                <c:pt idx="3">
                  <c:v>79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39F-44E1-AF62-59C13C834C23}"/>
            </c:ext>
          </c:extLst>
        </c:ser>
        <c:ser>
          <c:idx val="1"/>
          <c:order val="1"/>
          <c:tx>
            <c:strRef>
              <c:f>Feuil1!$C$3</c:f>
              <c:strCache>
                <c:ptCount val="1"/>
                <c:pt idx="0">
                  <c:v>Somme de Qte_unite_bouteille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cat>
            <c:strRef>
              <c:f>Feuil1!$A$4:$A$7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Feuil1!$C$4:$C$7</c:f>
              <c:numCache>
                <c:formatCode>General</c:formatCode>
                <c:ptCount val="4"/>
                <c:pt idx="0">
                  <c:v>39</c:v>
                </c:pt>
                <c:pt idx="1">
                  <c:v>127.77</c:v>
                </c:pt>
                <c:pt idx="2">
                  <c:v>1724.62</c:v>
                </c:pt>
                <c:pt idx="3">
                  <c:v>1433.1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39F-44E1-AF62-59C13C834C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axId val="1407931935"/>
        <c:axId val="1216922143"/>
      </c:barChart>
      <c:lineChart>
        <c:grouping val="standard"/>
        <c:varyColors val="0"/>
        <c:ser>
          <c:idx val="2"/>
          <c:order val="2"/>
          <c:tx>
            <c:strRef>
              <c:f>Feuil1!$D$3</c:f>
              <c:strCache>
                <c:ptCount val="1"/>
                <c:pt idx="0">
                  <c:v>Qte btll / Cde</c:v>
                </c:pt>
              </c:strCache>
            </c:strRef>
          </c:tx>
          <c:spPr>
            <a:ln w="34925" cap="rnd">
              <a:solidFill>
                <a:schemeClr val="accent3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9525">
                <a:solidFill>
                  <a:schemeClr val="accent3"/>
                </a:solidFill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marker>
          <c:cat>
            <c:strRef>
              <c:f>Feuil1!$A$4:$A$7</c:f>
              <c:strCache>
                <c:ptCount val="4"/>
                <c:pt idx="0">
                  <c:v>2016</c:v>
                </c:pt>
                <c:pt idx="1">
                  <c:v>2017</c:v>
                </c:pt>
                <c:pt idx="2">
                  <c:v>2018</c:v>
                </c:pt>
                <c:pt idx="3">
                  <c:v>2019</c:v>
                </c:pt>
              </c:strCache>
            </c:strRef>
          </c:cat>
          <c:val>
            <c:numRef>
              <c:f>Feuil1!$D$4:$D$7</c:f>
              <c:numCache>
                <c:formatCode>0.00</c:formatCode>
                <c:ptCount val="4"/>
                <c:pt idx="0">
                  <c:v>7.8</c:v>
                </c:pt>
                <c:pt idx="1">
                  <c:v>6.7247368421052629</c:v>
                </c:pt>
                <c:pt idx="2">
                  <c:v>16.582884615384614</c:v>
                </c:pt>
                <c:pt idx="3">
                  <c:v>18.140506329113922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D39F-44E1-AF62-59C13C834C2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785859199"/>
        <c:axId val="1214848383"/>
      </c:lineChart>
      <c:valAx>
        <c:axId val="1216922143"/>
        <c:scaling>
          <c:orientation val="minMax"/>
        </c:scaling>
        <c:delete val="0"/>
        <c:axPos val="r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07931935"/>
        <c:crosses val="max"/>
        <c:crossBetween val="between"/>
      </c:valAx>
      <c:catAx>
        <c:axId val="14079319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16922143"/>
        <c:crosses val="autoZero"/>
        <c:auto val="1"/>
        <c:lblAlgn val="ctr"/>
        <c:lblOffset val="100"/>
        <c:noMultiLvlLbl val="0"/>
      </c:catAx>
      <c:valAx>
        <c:axId val="1214848383"/>
        <c:scaling>
          <c:orientation val="minMax"/>
        </c:scaling>
        <c:delete val="0"/>
        <c:axPos val="l"/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85859199"/>
        <c:crosses val="autoZero"/>
        <c:crossBetween val="between"/>
      </c:valAx>
      <c:catAx>
        <c:axId val="1785859199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1214848383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2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gradFill>
        <a:gsLst>
          <a:gs pos="100000">
            <a:schemeClr val="dk1">
              <a:lumMod val="95000"/>
              <a:lumOff val="5000"/>
            </a:schemeClr>
          </a:gs>
          <a:gs pos="0">
            <a:schemeClr val="dk1">
              <a:lumMod val="75000"/>
              <a:lumOff val="25000"/>
            </a:schemeClr>
          </a:gs>
        </a:gsLst>
        <a:path path="circle">
          <a:fillToRect l="50000" t="50000" r="50000" b="50000"/>
        </a:path>
      </a:gradFill>
      <a:ln w="9525">
        <a:solidFill>
          <a:schemeClr val="dk1">
            <a:lumMod val="75000"/>
            <a:lumOff val="2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/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gradFill>
        <a:gsLst>
          <a:gs pos="100000">
            <a:schemeClr val="lt1">
              <a:lumMod val="85000"/>
            </a:schemeClr>
          </a:gs>
          <a:gs pos="0">
            <a:schemeClr val="lt1"/>
          </a:gs>
        </a:gsLst>
        <a:path path="circle">
          <a:fillToRect l="50000" t="50000" r="50000" b="50000"/>
        </a:path>
      </a:gradFill>
      <a:ln w="9525" cap="flat" cmpd="sng" algn="ctr">
        <a:solidFill>
          <a:schemeClr val="lt1"/>
        </a:solidFill>
        <a:round/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647700</xdr:colOff>
      <xdr:row>11</xdr:row>
      <xdr:rowOff>114300</xdr:rowOff>
    </xdr:from>
    <xdr:to>
      <xdr:col>2</xdr:col>
      <xdr:colOff>476250</xdr:colOff>
      <xdr:row>26</xdr:row>
      <xdr:rowOff>66675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_produit">
              <a:extLst>
                <a:ext uri="{FF2B5EF4-FFF2-40B4-BE49-F238E27FC236}">
                  <a16:creationId xmlns:a16="http://schemas.microsoft.com/office/drawing/2014/main" id="{ACF76F00-3785-4FC3-A354-2E78FC4F3B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_produi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57400" y="1895475"/>
              <a:ext cx="1828800" cy="23812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6</xdr:col>
      <xdr:colOff>38100</xdr:colOff>
      <xdr:row>6</xdr:row>
      <xdr:rowOff>9525</xdr:rowOff>
    </xdr:from>
    <xdr:to>
      <xdr:col>7</xdr:col>
      <xdr:colOff>371475</xdr:colOff>
      <xdr:row>23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2DD9BE0B-868C-4B78-812E-93CCA95F62B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357187</xdr:colOff>
      <xdr:row>4</xdr:row>
      <xdr:rowOff>85725</xdr:rowOff>
    </xdr:from>
    <xdr:to>
      <xdr:col>7</xdr:col>
      <xdr:colOff>228600</xdr:colOff>
      <xdr:row>21</xdr:row>
      <xdr:rowOff>76200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52528B34-2D78-4435-B5ED-E530BC57D46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31.62425335648" backgroundQuery="1" createdVersion="6" refreshedVersion="6" minRefreshableVersion="3" recordCount="0" supportSubquery="1" supportAdvancedDrill="1" xr:uid="{B70ACC6B-CA4B-43E4-B2E4-17AF872702C8}">
  <cacheSource type="external" connectionId="1"/>
  <cacheFields count="5">
    <cacheField name="[Measures].[Total distinct de Nu_commande]" caption="Total distinct de Nu_commande" numFmtId="0" hierarchy="13" level="32767"/>
    <cacheField name="[Tableau1].[Date_facture (année)].[Date_facture (année)]" caption="Date_facture (année)" numFmtId="0" hierarchy="8" level="1">
      <sharedItems count="4">
        <s v="2016"/>
        <s v="2017"/>
        <s v="2018"/>
        <s v="2019"/>
      </sharedItems>
    </cacheField>
    <cacheField name="[Measures].[mesure 1]" caption="mesure 1" numFmtId="0" hierarchy="14" level="32767"/>
    <cacheField name="[Tableau1].[Nom_produit].[Nom_produit]" caption="Nom_produit" numFmtId="0" hierarchy="4" level="1">
      <sharedItems containsSemiMixedTypes="0" containsNonDate="0" containsString="0"/>
    </cacheField>
    <cacheField name="[Measures].[Somme de Qte_unite_bouteille]" caption="Somme de Qte_unite_bouteille" numFmtId="0" hierarchy="12" level="32767"/>
  </cacheFields>
  <cacheHierarchies count="17">
    <cacheHierarchy uniqueName="[Tableau1].[Nu_commande]" caption="Nu_commande" attribute="1" defaultMemberUniqueName="[Tableau1].[Nu_commande].[All]" allUniqueName="[Tableau1].[Nu_commande].[All]" dimensionUniqueName="[Tableau1]" displayFolder="" count="2" memberValueDatatype="130" unbalanced="0"/>
    <cacheHierarchy uniqueName="[Tableau1].[Date_facture]" caption="Date_facture" attribute="1" time="1" defaultMemberUniqueName="[Tableau1].[Date_facture].[All]" allUniqueName="[Tableau1].[Date_facture].[All]" dimensionUniqueName="[Tableau1]" displayFolder="" count="2" memberValueDatatype="7" unbalanced="0"/>
    <cacheHierarchy uniqueName="[Tableau1].[Tiers_nom_abrege]" caption="Tiers_nom_abrege" attribute="1" defaultMemberUniqueName="[Tableau1].[Tiers_nom_abrege].[All]" allUniqueName="[Tableau1].[Tiers_nom_abrege].[All]" dimensionUniqueName="[Tableau1]" displayFolder="" count="2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2" memberValueDatatype="130" unbalanced="0"/>
    <cacheHierarchy uniqueName="[Tableau1].[Nom_produit]" caption="Nom_produit" attribute="1" defaultMemberUniqueName="[Tableau1].[Nom_produit].[All]" allUniqueName="[Tableau1].[Nom_produit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Code_format]" caption="Code_format" attribute="1" defaultMemberUniqueName="[Tableau1].[Code_format].[All]" allUniqueName="[Tableau1].[Code_format].[All]" dimensionUniqueName="[Tableau1]" displayFolder="" count="2" memberValueDatatype="130" unbalanced="0"/>
    <cacheHierarchy uniqueName="[Tableau1].[Qte_commande]" caption="Qte_commande" attribute="1" defaultMemberUniqueName="[Tableau1].[Qte_commande].[All]" allUniqueName="[Tableau1].[Qte_commande].[All]" dimensionUniqueName="[Tableau1]" displayFolder="" count="2" memberValueDatatype="20" unbalanced="0"/>
    <cacheHierarchy uniqueName="[Tableau1].[Qte_unite_bouteille]" caption="Qte_unite_bouteille" attribute="1" defaultMemberUniqueName="[Tableau1].[Qte_unite_bouteille].[All]" allUniqueName="[Tableau1].[Qte_unite_bouteille].[All]" dimensionUniqueName="[Tableau1]" displayFolder="" count="2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2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2" memberValueDatatype="20" unbalanced="0" hidden="1"/>
    <cacheHierarchy uniqueName="[Measures].[Nombre de Nu_commande]" caption="Nombre de Nu_commande" measure="1" displayFolder="" measureGroup="Tableau1" count="0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Somme de Qte_unite_bouteille]" caption="Somme de Qte_unite_bouteille" measure="1" displayFolder="" measureGroup="Tableau1" count="0" oneField="1">
      <fieldsUsage count="1">
        <fieldUsage x="4"/>
      </fieldsUsage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Total distinct de Nu_commande]" caption="Total distinct de Nu_commande" measure="1" displayFolder="" measureGroup="Tableau1" count="0" oneField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mesure 1]" caption="mesure 1" measure="1" displayFolder="" measureGroup="Tableau1" count="0" oneField="1">
      <fieldsUsage count="1">
        <fieldUsage x="2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s.haugmard" refreshedDate="43830.781641666668" backgroundQuery="1" createdVersion="3" refreshedVersion="6" minRefreshableVersion="3" recordCount="0" supportSubquery="1" supportAdvancedDrill="1" xr:uid="{25A83654-4FCA-4809-BEF3-40BD90A7F388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17">
    <cacheHierarchy uniqueName="[Tableau1].[Nu_commande]" caption="Nu_commande" attribute="1" defaultMemberUniqueName="[Tableau1].[Nu_commande].[All]" allUniqueName="[Tableau1].[Nu_commande].[All]" dimensionUniqueName="[Tableau1]" displayFolder="" count="0" memberValueDatatype="130" unbalanced="0"/>
    <cacheHierarchy uniqueName="[Tableau1].[Date_facture]" caption="Date_facture" attribute="1" time="1" defaultMemberUniqueName="[Tableau1].[Date_facture].[All]" allUniqueName="[Tableau1].[Date_facture].[All]" dimensionUniqueName="[Tableau1]" displayFolder="" count="0" memberValueDatatype="7" unbalanced="0"/>
    <cacheHierarchy uniqueName="[Tableau1].[Tiers_nom_abrege]" caption="Tiers_nom_abrege" attribute="1" defaultMemberUniqueName="[Tableau1].[Tiers_nom_abrege].[All]" allUniqueName="[Tableau1].[Tiers_nom_abrege].[All]" dimensionUniqueName="[Tableau1]" displayFolder="" count="0" memberValueDatatype="130" unbalanced="0"/>
    <cacheHierarchy uniqueName="[Tableau1].[Tiers_ville]" caption="Tiers_ville" attribute="1" defaultMemberUniqueName="[Tableau1].[Tiers_ville].[All]" allUniqueName="[Tableau1].[Tiers_ville].[All]" dimensionUniqueName="[Tableau1]" displayFolder="" count="0" memberValueDatatype="130" unbalanced="0"/>
    <cacheHierarchy uniqueName="[Tableau1].[Nom_produit]" caption="Nom_produit" attribute="1" defaultMemberUniqueName="[Tableau1].[Nom_produit].[All]" allUniqueName="[Tableau1].[Nom_produit].[All]" dimensionUniqueName="[Tableau1]" displayFolder="" count="2" memberValueDatatype="130" unbalanced="0"/>
    <cacheHierarchy uniqueName="[Tableau1].[Code_format]" caption="Code_format" attribute="1" defaultMemberUniqueName="[Tableau1].[Code_format].[All]" allUniqueName="[Tableau1].[Code_format].[All]" dimensionUniqueName="[Tableau1]" displayFolder="" count="0" memberValueDatatype="130" unbalanced="0"/>
    <cacheHierarchy uniqueName="[Tableau1].[Qte_commande]" caption="Qte_commande" attribute="1" defaultMemberUniqueName="[Tableau1].[Qte_commande].[All]" allUniqueName="[Tableau1].[Qte_commande].[All]" dimensionUniqueName="[Tableau1]" displayFolder="" count="0" memberValueDatatype="20" unbalanced="0"/>
    <cacheHierarchy uniqueName="[Tableau1].[Qte_unite_bouteille]" caption="Qte_unite_bouteille" attribute="1" defaultMemberUniqueName="[Tableau1].[Qte_unite_bouteille].[All]" allUniqueName="[Tableau1].[Qte_unite_bouteille].[All]" dimensionUniqueName="[Tableau1]" displayFolder="" count="0" memberValueDatatype="5" unbalanced="0"/>
    <cacheHierarchy uniqueName="[Tableau1].[Date_facture (année)]" caption="Date_facture (année)" attribute="1" defaultMemberUniqueName="[Tableau1].[Date_facture (année)].[All]" allUniqueName="[Tableau1].[Date_facture (année)].[All]" dimensionUniqueName="[Tableau1]" displayFolder="" count="0" memberValueDatatype="130" unbalanced="0"/>
    <cacheHierarchy uniqueName="[Tableau1].[Date_facture (mois)]" caption="Date_facture (mois)" attribute="1" defaultMemberUniqueName="[Tableau1].[Date_facture (mois)].[All]" allUniqueName="[Tableau1].[Date_facture (mois)].[All]" dimensionUniqueName="[Tableau1]" displayFolder="" count="0" memberValueDatatype="130" unbalanced="0"/>
    <cacheHierarchy uniqueName="[Tableau1].[Date_facture (index des mois)]" caption="Date_facture (index des mois)" attribute="1" defaultMemberUniqueName="[Tableau1].[Date_facture (index des mois)].[All]" allUniqueName="[Tableau1].[Date_facture (index des mois)].[All]" dimensionUniqueName="[Tableau1]" displayFolder="" count="0" memberValueDatatype="20" unbalanced="0" hidden="1"/>
    <cacheHierarchy uniqueName="[Measures].[Nombre de Nu_commande]" caption="Nombre de Nu_commande" measure="1" displayFolder="" measureGroup="Tableau1" count="0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Somme de Qte_unite_bouteille]" caption="Somme de Qte_unite_bouteille" measure="1" displayFolder="" measureGroup="Tableau1" count="0">
      <extLst>
        <ext xmlns:x15="http://schemas.microsoft.com/office/spreadsheetml/2010/11/main" uri="{B97F6D7D-B522-45F9-BDA1-12C45D357490}">
          <x15:cacheHierarchy aggregatedColumn="7"/>
        </ext>
      </extLst>
    </cacheHierarchy>
    <cacheHierarchy uniqueName="[Measures].[Total distinct de Nu_commande]" caption="Total distinct de Nu_commande" measure="1" displayFolder="" measureGroup="Tableau1" count="0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mesure 1]" caption="mesure 1" measure="1" displayFolder="" measureGroup="Tableau1" count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extLst>
    <ext xmlns:x14="http://schemas.microsoft.com/office/spreadsheetml/2009/9/main" uri="{725AE2AE-9491-48be-B2B4-4EB974FC3084}">
      <x14:pivotCacheDefinition slicerData="1" pivotCacheId="2034490851"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C4C2875-22A7-42C7-BBDF-0B18DEFD9622}" name="Tableau croisé dynamique2" cacheId="448" applyNumberFormats="0" applyBorderFormats="0" applyFontFormats="0" applyPatternFormats="0" applyAlignmentFormats="0" applyWidthHeightFormats="1" dataCaption="Valeurs" tag="9a591c20-d132-4fba-a64d-d0522ad39f77" updatedVersion="6" minRefreshableVersion="3" useAutoFormatting="1" subtotalHiddenItems="1" rowGrandTotals="0" itemPrintTitles="1" createdVersion="6" indent="0" outline="1" outlineData="1" multipleFieldFilters="0" chartFormat="2">
  <location ref="A3:D7" firstHeaderRow="0" firstDataRow="1" firstDataCol="1"/>
  <pivotFields count="5">
    <pivotField dataField="1" subtotalTop="0" showAll="0" defaultSubtotal="0"/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  <pivotField dataField="1" subtotalTop="0" showAll="0" defaultSubtotal="0"/>
    <pivotField allDrilled="1" subtotalTop="0" showAll="0" dataSourceSort="1" defaultSubtotal="0" defaultAttributeDrillState="1"/>
    <pivotField dataField="1" subtotalTop="0" showAll="0" defaultSubtotal="0"/>
  </pivotFields>
  <rowFields count="1">
    <field x="1"/>
  </rowFields>
  <rowItems count="4">
    <i>
      <x/>
    </i>
    <i>
      <x v="1"/>
    </i>
    <i>
      <x v="2"/>
    </i>
    <i>
      <x v="3"/>
    </i>
  </rowItems>
  <colFields count="1">
    <field x="-2"/>
  </colFields>
  <colItems count="3">
    <i>
      <x/>
    </i>
    <i i="1">
      <x v="1"/>
    </i>
    <i i="2">
      <x v="2"/>
    </i>
  </colItems>
  <dataFields count="3">
    <dataField name="Total distinct de Nu_commande" fld="0" subtotal="count" baseField="1" baseItem="0" numFmtId="2">
      <extLst>
        <ext xmlns:x15="http://schemas.microsoft.com/office/spreadsheetml/2010/11/main" uri="{FABC7310-3BB5-11E1-824E-6D434824019B}">
          <x15:dataField isCountDistinct="1"/>
        </ext>
      </extLst>
    </dataField>
    <dataField name="Somme de Qte_unite_bouteille" fld="4" baseField="0" baseItem="0"/>
    <dataField name="Qte btll / Cde" fld="2" subtotal="count" baseField="1" baseItem="0" numFmtId="2"/>
  </dataFields>
  <chartFormats count="1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2"/>
          </reference>
          <reference field="1" count="1" selected="0">
            <x v="0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2"/>
          </reference>
          <reference field="1" count="1" selected="0">
            <x v="1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2"/>
          </reference>
          <reference field="1" count="1" selected="0">
            <x v="2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2"/>
          </reference>
          <reference field="1" count="1" selected="0">
            <x v="3"/>
          </reference>
        </references>
      </pivotArea>
    </chartFormat>
    <chartFormat chart="0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15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</chartFormats>
  <pivotHierarchies count="17">
    <pivotHierarchy dragToData="1"/>
    <pivotHierarchy dragToData="1"/>
    <pivotHierarchy dragToData="1"/>
    <pivotHierarchy dragToData="1"/>
    <pivotHierarchy multipleItemSelectionAllowed="1" dragToData="1">
      <members count="14" level="1">
        <member name="[Tableau1].[Nom_produit].&amp;[COGNAC MEUKOW 90']"/>
        <member name="[Tableau1].[Nom_produit].&amp;[COGNAC MEUKOW ARIMA]"/>
        <member name="[Tableau1].[Nom_produit].&amp;[COGNAC MEUKOW FLAVOURING XO]"/>
        <member name="[Tableau1].[Nom_produit].&amp;[COGNAC MEUKOW FLAVOURING]"/>
        <member name="[Tableau1].[Nom_produit].&amp;[COGNAC MEUKOW VS]"/>
        <member name="[Tableau1].[Nom_produit].&amp;[COGNAC MEUKOW VSOP]"/>
        <member name="[Tableau1].[Nom_produit].&amp;[COGNAC MEUKOW XO GDE CHAMPAGNE]"/>
        <member name="[Tableau1].[Nom_produit].&amp;[COGNAC MEUKOW XO]"/>
        <member name="[Tableau1].[Nom_produit].&amp;[GIN BLOSSOM GRAN RESERVA]"/>
        <member name="[Tableau1].[Nom_produit].&amp;[GIN BLOSSOM LONDON DRY GIN]"/>
        <member name="[Tableau1].[Nom_produit].&amp;[GIN BLOSSOM PEACH]"/>
        <member name="[Tableau1].[Nom_produit].&amp;[GIN FERDINAND'S SAAR DRY]"/>
        <member name="[Tableau1].[Nom_produit].&amp;[LIQUEUR MEUKOW VANILLA]"/>
        <member name="[Tableau1].[Nom_produit].&amp;[LIQUEUR MEUKOW XPRESSO]"/>
      </members>
    </pivotHierarchy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 caption="Total distinct de Nu_commande"/>
    <pivotHierarchy dragToRow="0" dragToCol="0" dragToPage="0" dragToData="1" caption="Qte btll / Cde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1">
    <rowHierarchyUsage hierarchyUsage="8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CEL PRATIQUE - SOUCIS AJOUT DONNEES DATES2016 2017 - 2019 1231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_produit" xr10:uid="{5739E277-419D-4E77-9C4C-08A78FA71DC4}" sourceName="[Tableau1].[Nom_produit]">
  <pivotTables>
    <pivotTable tabId="7" name="Tableau croisé dynamique2"/>
  </pivotTables>
  <data>
    <olap pivotCacheId="2034490851">
      <levels count="2">
        <level uniqueName="[Tableau1].[Nom_produit].[(All)]" sourceCaption="(All)" count="0"/>
        <level uniqueName="[Tableau1].[Nom_produit].[Nom_produit]" sourceCaption="Nom_produit" count="54">
          <ranges>
            <range startItem="0">
              <i n="[Tableau1].[Nom_produit].&amp;[BITTER LEMON THOMAS HENRY]" c="BITTER LEMON THOMAS HENRY"/>
              <i n="[Tableau1].[Nom_produit].&amp;[CHERRY BLOSSOM THOMAS HENRY]" c="CHERRY BLOSSOM THOMAS HENRY"/>
              <i n="[Tableau1].[Nom_produit].&amp;[COGNAC BRUGEROLLE VS]" c="COGNAC BRUGEROLLE VS"/>
              <i n="[Tableau1].[Nom_produit].&amp;[COGNAC MEUKOW 90']" c="COGNAC MEUKOW 90'"/>
              <i n="[Tableau1].[Nom_produit].&amp;[COGNAC MEUKOW ARIMA]" c="COGNAC MEUKOW ARIMA"/>
              <i n="[Tableau1].[Nom_produit].&amp;[COGNAC MEUKOW FLAVOURING]" c="COGNAC MEUKOW FLAVOURING"/>
              <i n="[Tableau1].[Nom_produit].&amp;[COGNAC MEUKOW FLAVOURING XO]" c="COGNAC MEUKOW FLAVOURING XO"/>
              <i n="[Tableau1].[Nom_produit].&amp;[COGNAC MEUKOW VS]" c="COGNAC MEUKOW VS"/>
              <i n="[Tableau1].[Nom_produit].&amp;[COGNAC MEUKOW VSOP]" c="COGNAC MEUKOW VSOP"/>
              <i n="[Tableau1].[Nom_produit].&amp;[COGNAC MEUKOW XO]" c="COGNAC MEUKOW XO"/>
              <i n="[Tableau1].[Nom_produit].&amp;[COGNAC MEUKOW XO GDE CHAMPAGNE]" c="COGNAC MEUKOW XO GDE CHAMPAGNE"/>
              <i n="[Tableau1].[Nom_produit].&amp;[ELDERFLOWER THOMAS HENRY]" c="ELDERFLOWER THOMAS HENRY"/>
              <i n="[Tableau1].[Nom_produit].&amp;[FRAIS]" c="FRAIS"/>
              <i n="[Tableau1].[Nom_produit].&amp;[FREEZER JÄGERMEISTER]" c="FREEZER JÄGERMEISTER"/>
              <i n="[Tableau1].[Nom_produit].&amp;[GIN BLOSSOM GRAN RESERVA]" c="GIN BLOSSOM GRAN RESERVA"/>
              <i n="[Tableau1].[Nom_produit].&amp;[GIN BLOSSOM LONDON DRY GIN]" c="GIN BLOSSOM LONDON DRY GIN"/>
              <i n="[Tableau1].[Nom_produit].&amp;[GIN BLOSSOM PEACH]" c="GIN BLOSSOM PEACH"/>
              <i n="[Tableau1].[Nom_produit].&amp;[GIN FERDINAND'S SAAR DRY]" c="GIN FERDINAND'S SAAR DRY"/>
              <i n="[Tableau1].[Nom_produit].&amp;[GINGER ALE THOMAS HENRY]" c="GINGER ALE THOMAS HENRY"/>
              <i n="[Tableau1].[Nom_produit].&amp;[GINGER BEER THOMAS HENRY]" c="GINGER BEER THOMAS HENRY"/>
              <i n="[Tableau1].[Nom_produit].&amp;[LIMONCELLO DI CAPRI]" c="LIMONCELLO DI CAPRI"/>
              <i n="[Tableau1].[Nom_produit].&amp;[LIQUEUR GOLDWASSER]" c="LIQUEUR GOLDWASSER"/>
              <i n="[Tableau1].[Nom_produit].&amp;[LIQUEUR JÄGERMEISTER]" c="LIQUEUR JÄGERMEISTER"/>
              <i n="[Tableau1].[Nom_produit].&amp;[LIQUEUR JÄGERMEISTER NEW]" c="LIQUEUR JÄGERMEISTER NEW"/>
              <i n="[Tableau1].[Nom_produit].&amp;[LIQUEUR JÄGERMEISTER SCHARF]" c="LIQUEUR JÄGERMEISTER SCHARF"/>
              <i n="[Tableau1].[Nom_produit].&amp;[LIQUEUR JÄGERMEISTER SPICE]" c="LIQUEUR JÄGERMEISTER SPICE"/>
              <i n="[Tableau1].[Nom_produit].&amp;[LIQUEUR MEUKOW VANILLA]" c="LIQUEUR MEUKOW VANILLA"/>
              <i n="[Tableau1].[Nom_produit].&amp;[LIQUEUR MEUKOW XPRESSO]" c="LIQUEUR MEUKOW XPRESSO"/>
              <i n="[Tableau1].[Nom_produit].&amp;[MATE MATE THOMAS HENRY]" c="MATE MATE THOMAS HENRY"/>
              <i n="[Tableau1].[Nom_produit].&amp;[MEZCAL NUESTRA SOLEDAD]" c="MEZCAL NUESTRA SOLEDAD"/>
              <i n="[Tableau1].[Nom_produit].&amp;[PINEAU 2 PAYSANS BLANC]" c="PINEAU 2 PAYSANS BLANC"/>
              <i n="[Tableau1].[Nom_produit].&amp;[PINEAU 2 PAYSANS ROSE]" c="PINEAU 2 PAYSANS ROSE"/>
              <i n="[Tableau1].[Nom_produit].&amp;[RHUM SANTIAGO DE CUBA 12 ANS]" c="RHUM SANTIAGO DE CUBA 12 ANS"/>
              <i n="[Tableau1].[Nom_produit].&amp;[RHUM SANTIAGO DE CUBA 20 ANS]" c="RHUM SANTIAGO DE CUBA 20 ANS"/>
              <i n="[Tableau1].[Nom_produit].&amp;[RHUM SANTIAGO DE CUBA 25 ANS]" c="RHUM SANTIAGO DE CUBA 25 ANS"/>
              <i n="[Tableau1].[Nom_produit].&amp;[RHUM SANTIAGO DE CUBA AÑEJO]" c="RHUM SANTIAGO DE CUBA AÑEJO"/>
              <i n="[Tableau1].[Nom_produit].&amp;[RHUM SANTIAGO DE CUBA CARTA BL]" c="RHUM SANTIAGO DE CUBA CARTA BL"/>
              <i n="[Tableau1].[Nom_produit].&amp;[SAMBUCA MOLINARI CAFFE]" c="SAMBUCA MOLINARI CAFFE"/>
              <i n="[Tableau1].[Nom_produit].&amp;[SAMBUCA MOLINARI EXTRA]" c="SAMBUCA MOLINARI EXTRA"/>
              <i n="[Tableau1].[Nom_produit].&amp;[SEVE FEU DE JOIE]" c="SEVE FEU DE JOIE"/>
              <i n="[Tableau1].[Nom_produit].&amp;[SHOT GLASSES FREEZER JAGERMEIS]" c="SHOT GLASSES FREEZER JAGERMEIS"/>
              <i n="[Tableau1].[Nom_produit].&amp;[SODA WATER THOMAS HENRY]" c="SODA WATER THOMAS HENRY"/>
              <i n="[Tableau1].[Nom_produit].&amp;[TAP MACHINE JÄGER SPEED POURER]" c="TAP MACHINE JÄGER SPEED POURER"/>
              <i n="[Tableau1].[Nom_produit].&amp;[TAP MACHINE JÄGERMEISTER]" c="TAP MACHINE JÄGERMEISTER"/>
              <i n="[Tableau1].[Nom_produit].&amp;[TAP MACHINE JÄGERMEISTER 1 bll]" c="TAP MACHINE JÄGERMEISTER 1 bll"/>
              <i n="[Tableau1].[Nom_produit].&amp;[TONIC WATER THOMAS HENRY]" c="TONIC WATER THOMAS HENRY"/>
              <i n="[Tableau1].[Nom_produit].&amp;[TRANSPORT]" c="TRANSPORT"/>
              <i n="[Tableau1].[Nom_produit].&amp;[VERMOUTH GUERIN BLANC]" c="VERMOUTH GUERIN BLANC"/>
              <i n="[Tableau1].[Nom_produit].&amp;[VERMOUTH GUERIN ROUGE]" c="VERMOUTH GUERIN ROUGE"/>
              <i n="[Tableau1].[Nom_produit].&amp;[VERRE SHOOTER JÄGER]" c="VERRE SHOOTER JÄGER"/>
              <i n="[Tableau1].[Nom_produit].&amp;[VODKA IMPERIAL GOLD]" c="VODKA IMPERIAL GOLD"/>
              <i n="[Tableau1].[Nom_produit].&amp;[WILD TURKEY 101']" c="WILD TURKEY 101'"/>
              <i n="[Tableau1].[Nom_produit].&amp;[WILD TURKEY 81']" c="WILD TURKEY 81'"/>
              <i n="[Tableau1].[Nom_produit].&amp;[WILD TURKEY RYE 101']" c="WILD TURKEY RYE 101'"/>
            </range>
          </ranges>
        </level>
      </levels>
      <selections count="14">
        <selection n="[Tableau1].[Nom_produit].&amp;[COGNAC MEUKOW 90']"/>
        <selection n="[Tableau1].[Nom_produit].&amp;[COGNAC MEUKOW ARIMA]"/>
        <selection n="[Tableau1].[Nom_produit].&amp;[COGNAC MEUKOW FLAVOURING XO]"/>
        <selection n="[Tableau1].[Nom_produit].&amp;[COGNAC MEUKOW FLAVOURING]"/>
        <selection n="[Tableau1].[Nom_produit].&amp;[COGNAC MEUKOW VS]"/>
        <selection n="[Tableau1].[Nom_produit].&amp;[COGNAC MEUKOW VSOP]"/>
        <selection n="[Tableau1].[Nom_produit].&amp;[COGNAC MEUKOW XO GDE CHAMPAGNE]"/>
        <selection n="[Tableau1].[Nom_produit].&amp;[COGNAC MEUKOW XO]"/>
        <selection n="[Tableau1].[Nom_produit].&amp;[GIN BLOSSOM GRAN RESERVA]"/>
        <selection n="[Tableau1].[Nom_produit].&amp;[GIN BLOSSOM LONDON DRY GIN]"/>
        <selection n="[Tableau1].[Nom_produit].&amp;[GIN BLOSSOM PEACH]"/>
        <selection n="[Tableau1].[Nom_produit].&amp;[GIN FERDINAND'S SAAR DRY]"/>
        <selection n="[Tableau1].[Nom_produit].&amp;[LIQUEUR MEUKOW VANILLA]"/>
        <selection n="[Tableau1].[Nom_produit].&amp;[LIQUEUR MEUKOW XPRESSO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Nom_produit" xr10:uid="{722C2A72-C221-4484-B56C-EC339808C889}" cache="Segment_Nom_produit" caption="Nom_produit" level="1" rowHeight="225425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EF0DE7-0E07-4023-971C-D4CDC78D5887}" name="Tableau1" displayName="Tableau1" ref="A1:N1912" totalsRowShown="0" headerRowDxfId="15" dataDxfId="14">
  <autoFilter ref="A1:N1912" xr:uid="{7A1FE91C-0030-4267-83D8-66074FC53EF4}"/>
  <sortState xmlns:xlrd2="http://schemas.microsoft.com/office/spreadsheetml/2017/richdata2" ref="A2:N1912">
    <sortCondition ref="G1:G1912"/>
  </sortState>
  <tableColumns count="14">
    <tableColumn id="2" xr3:uid="{1DD1C0BA-7E0D-49A7-AD23-B970AD3AC8F1}" name="Date_Cde" dataDxfId="13"/>
    <tableColumn id="1" xr3:uid="{28408E99-A169-4EEC-B9ED-74867CDCCAD0}" name="Nu_Cde" dataDxfId="12"/>
    <tableColumn id="3" xr3:uid="{1CCE74E9-A426-4E44-A5F4-511A9BF113DE}" name="Tiers_Nom_Ebt" dataDxfId="11"/>
    <tableColumn id="10" xr3:uid="{D7BEBD84-49ED-48BA-8A63-F4A0071A9D1B}" name="Type ebt" dataDxfId="10"/>
    <tableColumn id="9" xr3:uid="{B4DA13C7-6675-4EBF-9983-8A5EA805DA40}" name="Tarificat° client" dataDxfId="9"/>
    <tableColumn id="4" xr3:uid="{3ADBAE9D-C705-4EA2-AC84-1DE48DABF98A}" name="Tiers_ville" dataDxfId="8"/>
    <tableColumn id="5" xr3:uid="{AEFBB646-E4F8-4074-9C26-00216CEBE2EE}" name="Designation" dataDxfId="7"/>
    <tableColumn id="6" xr3:uid="{01A65666-60ED-4872-B85A-79BBC626577C}" name="CL" dataDxfId="6"/>
    <tableColumn id="11" xr3:uid="{0B45D6EF-ABEC-4B7E-80A7-28DB12ECF602}" name="EAN" dataDxfId="5">
      <calculatedColumnFormula array="1">INDEX(Grille_Tarifs_Modulable!$B$2:B232,MATCH(Tableau1[[#This Row],[Designation]]&amp;Tableau1[[#This Row],[CL]],Grille_Tarifs_Modulable!$C$2:C232&amp;Grille_Tarifs_Modulable!$F$2:F232,0))</calculatedColumnFormula>
    </tableColumn>
    <tableColumn id="14" xr3:uid="{8BE43315-FCAD-4268-ADAD-DDABC5E39C56}" name="Prix_Unit_HT" dataDxfId="4">
      <calculatedColumnFormula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calculatedColumnFormula>
    </tableColumn>
    <tableColumn id="12" xr3:uid="{C0088EF7-84A3-4517-A954-0542BC22A136}" name="Prix_Unit_TTC" dataDxfId="3">
      <calculatedColumnFormula>IF(Tableau1[[#This Row],[Tarificat° client]]="GROS",VLOOKUP(Tableau1[[#This Row],[EAN]],Grille_Tarifs_Modulable!B10:P103,9,FALSE)+VLOOKUP(Tableau1[[#This Row],[EAN]],Grille_Tarifs_Modulable!B10:P103,12,FALSE)+VLOOKUP(Tableau1[[#This Row],[EAN]],Grille_Tarifs_Modulable!B10:P103,13,FALSE)*1.1,IF(Tableau1[[#This Row],[Tarificat° client]]="CHR",VLOOKUP(Tableau1[[#This Row],[EAN]],Grille_Tarifs_Modulable!B10:P103,8,FALSE)," "))</calculatedColumnFormula>
    </tableColumn>
    <tableColumn id="7" xr3:uid="{AE0F9A7B-4A5F-4AB8-A8A9-9060ABC7577F}" name="Qte_commande" dataDxfId="2"/>
    <tableColumn id="8" xr3:uid="{7286148B-86B0-48FB-A819-303BBA30D224}" name="Qte_Unit_btl" dataDxfId="1"/>
    <tableColumn id="13" xr3:uid="{6F2B01A6-3DC7-4F96-85F2-39B9E6DE90D1}" name="CA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647D5-8E94-4358-80A1-2135D497E290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6EDF5D-7298-41F4-BF2B-2A7ED5961989}">
  <dimension ref="A1"/>
  <sheetViews>
    <sheetView topLeftCell="B1" workbookViewId="0">
      <selection activeCell="B10" sqref="B10"/>
    </sheetView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E01A92-1C9B-4993-A827-663A63E1343B}">
  <dimension ref="A3:D13"/>
  <sheetViews>
    <sheetView topLeftCell="D1" workbookViewId="0">
      <selection activeCell="D2" sqref="D2:D1912"/>
    </sheetView>
  </sheetViews>
  <sheetFormatPr baseColWidth="10" defaultRowHeight="12.75" x14ac:dyDescent="0.2"/>
  <cols>
    <col min="1" max="1" width="21.140625" bestFit="1" customWidth="1"/>
    <col min="2" max="2" width="30" bestFit="1" customWidth="1"/>
    <col min="3" max="3" width="29.5703125" bestFit="1" customWidth="1"/>
    <col min="4" max="4" width="12.85546875" bestFit="1" customWidth="1"/>
    <col min="5" max="5" width="13.85546875" bestFit="1" customWidth="1"/>
    <col min="6" max="8" width="30" bestFit="1" customWidth="1"/>
    <col min="9" max="9" width="35.28515625" bestFit="1" customWidth="1"/>
    <col min="10" max="10" width="18.140625" bestFit="1" customWidth="1"/>
    <col min="11" max="12" width="30" bestFit="1" customWidth="1"/>
    <col min="13" max="13" width="35.28515625" bestFit="1" customWidth="1"/>
    <col min="14" max="14" width="34.85546875" bestFit="1" customWidth="1"/>
    <col min="15" max="16" width="18.140625" bestFit="1" customWidth="1"/>
    <col min="17" max="96" width="30" bestFit="1" customWidth="1"/>
    <col min="97" max="97" width="35.28515625" bestFit="1" customWidth="1"/>
    <col min="98" max="98" width="34.85546875" bestFit="1" customWidth="1"/>
    <col min="99" max="790" width="30" bestFit="1" customWidth="1"/>
    <col min="791" max="791" width="35.28515625" bestFit="1" customWidth="1"/>
    <col min="792" max="792" width="34.85546875" bestFit="1" customWidth="1"/>
  </cols>
  <sheetData>
    <row r="3" spans="1:4" x14ac:dyDescent="0.2">
      <c r="A3" s="4" t="s">
        <v>1160</v>
      </c>
      <c r="B3" t="s">
        <v>1159</v>
      </c>
      <c r="C3" t="s">
        <v>1158</v>
      </c>
      <c r="D3" t="s">
        <v>1165</v>
      </c>
    </row>
    <row r="4" spans="1:4" x14ac:dyDescent="0.2">
      <c r="A4" s="5" t="s">
        <v>1161</v>
      </c>
      <c r="B4" s="6">
        <v>5</v>
      </c>
      <c r="C4" s="3">
        <v>39</v>
      </c>
      <c r="D4" s="6">
        <v>7.8</v>
      </c>
    </row>
    <row r="5" spans="1:4" x14ac:dyDescent="0.2">
      <c r="A5" s="5" t="s">
        <v>1162</v>
      </c>
      <c r="B5" s="6">
        <v>19</v>
      </c>
      <c r="C5" s="3">
        <v>127.77</v>
      </c>
      <c r="D5" s="6">
        <v>6.7247368421052629</v>
      </c>
    </row>
    <row r="6" spans="1:4" x14ac:dyDescent="0.2">
      <c r="A6" s="5" t="s">
        <v>1163</v>
      </c>
      <c r="B6" s="6">
        <v>104</v>
      </c>
      <c r="C6" s="3">
        <v>1724.62</v>
      </c>
      <c r="D6" s="6">
        <v>16.582884615384614</v>
      </c>
    </row>
    <row r="7" spans="1:4" x14ac:dyDescent="0.2">
      <c r="A7" s="5" t="s">
        <v>1164</v>
      </c>
      <c r="B7" s="6">
        <v>79</v>
      </c>
      <c r="C7" s="3">
        <v>1433.1</v>
      </c>
      <c r="D7" s="6">
        <v>18.140506329113922</v>
      </c>
    </row>
    <row r="13" spans="1:4" x14ac:dyDescent="0.2">
      <c r="D13" s="6"/>
    </row>
  </sheetData>
  <pageMargins left="0.7" right="0.7" top="0.75" bottom="0.75" header="0.3" footer="0.3"/>
  <pageSetup paperSize="9" orientation="portrait" horizontalDpi="1200" verticalDpi="120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049"/>
  <sheetViews>
    <sheetView tabSelected="1" topLeftCell="D277" workbookViewId="0">
      <selection activeCell="J295" sqref="J295"/>
    </sheetView>
  </sheetViews>
  <sheetFormatPr baseColWidth="10" defaultColWidth="10.85546875" defaultRowHeight="14.65" customHeight="1" x14ac:dyDescent="0.2"/>
  <cols>
    <col min="1" max="1" width="14.7109375" bestFit="1" customWidth="1"/>
    <col min="2" max="2" width="16.85546875" style="1" bestFit="1" customWidth="1"/>
    <col min="3" max="3" width="16.7109375" style="1" bestFit="1" customWidth="1"/>
    <col min="4" max="6" width="18.140625" style="1" customWidth="1"/>
    <col min="7" max="7" width="37.7109375" style="1" bestFit="1" customWidth="1"/>
    <col min="8" max="8" width="14.85546875" style="1" bestFit="1" customWidth="1"/>
    <col min="9" max="9" width="20" style="1" customWidth="1"/>
    <col min="10" max="10" width="10.85546875" style="1" customWidth="1"/>
    <col min="11" max="11" width="18.7109375" style="1" customWidth="1"/>
    <col min="12" max="12" width="13.42578125" style="1" customWidth="1"/>
    <col min="13" max="13" width="15.7109375" style="1" customWidth="1"/>
    <col min="14" max="14" width="18.28515625" style="1" customWidth="1"/>
    <col min="16" max="16384" width="10.85546875" style="1"/>
  </cols>
  <sheetData>
    <row r="1" spans="1:16" ht="12.75" x14ac:dyDescent="0.2">
      <c r="A1" s="7" t="s">
        <v>1187</v>
      </c>
      <c r="B1" s="7" t="s">
        <v>1188</v>
      </c>
      <c r="C1" s="7" t="s">
        <v>1189</v>
      </c>
      <c r="D1" s="7" t="s">
        <v>1184</v>
      </c>
      <c r="E1" s="7" t="s">
        <v>1166</v>
      </c>
      <c r="F1" s="1" t="s">
        <v>1</v>
      </c>
      <c r="G1" s="7" t="s">
        <v>1215</v>
      </c>
      <c r="H1" s="7" t="s">
        <v>1170</v>
      </c>
      <c r="I1" s="7" t="s">
        <v>1168</v>
      </c>
      <c r="J1" s="7" t="s">
        <v>1254</v>
      </c>
      <c r="K1" s="7" t="s">
        <v>1261</v>
      </c>
      <c r="L1" s="1" t="s">
        <v>0</v>
      </c>
      <c r="M1" s="7" t="s">
        <v>1185</v>
      </c>
      <c r="N1" s="7" t="s">
        <v>1186</v>
      </c>
      <c r="O1" s="1"/>
    </row>
    <row r="2" spans="1:16" ht="12.75" x14ac:dyDescent="0.2">
      <c r="A2" s="2">
        <v>42522</v>
      </c>
      <c r="B2" s="1" t="s">
        <v>1141</v>
      </c>
      <c r="C2" s="1" t="s">
        <v>163</v>
      </c>
      <c r="E2" s="1" t="s">
        <v>1253</v>
      </c>
      <c r="F2" s="1" t="s">
        <v>176</v>
      </c>
      <c r="G2" s="7" t="s">
        <v>1245</v>
      </c>
      <c r="H2" s="61">
        <v>20</v>
      </c>
      <c r="I2" s="88">
        <f t="array" ref="I2">INDEX(Grille_Tarifs_Modulable!$B$2:B349,MATCH(Tableau1[[#This Row],[Designation]]&amp;Tableau1[[#This Row],[CL]],Grille_Tarifs_Modulable!$C$2:C349&amp;Grille_Tarifs_Modulable!$F$2:F349,0))</f>
        <v>4260310550305</v>
      </c>
      <c r="J2" s="62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>0.81</v>
      </c>
      <c r="L2" s="1">
        <v>288</v>
      </c>
      <c r="M2" s="1">
        <v>82.29</v>
      </c>
      <c r="O2" s="1"/>
      <c r="P2" s="1">
        <f>VLOOKUP(Tableau1[[#This Row],[EAN]],Grille_Tarifs_Modulable!$B$9:$P$100,12,FALSE)</f>
        <v>0</v>
      </c>
    </row>
    <row r="3" spans="1:16" ht="12.75" x14ac:dyDescent="0.2">
      <c r="A3" s="2">
        <v>42529</v>
      </c>
      <c r="B3" s="1" t="s">
        <v>1013</v>
      </c>
      <c r="C3" s="1" t="s">
        <v>95</v>
      </c>
      <c r="E3" s="1" t="s">
        <v>1167</v>
      </c>
      <c r="F3" s="1" t="s">
        <v>97</v>
      </c>
      <c r="G3" s="7" t="s">
        <v>1245</v>
      </c>
      <c r="H3" s="61">
        <v>20</v>
      </c>
      <c r="I3" s="88">
        <f t="array" ref="I3">INDEX(Grille_Tarifs_Modulable!$B$2:B360,MATCH(Tableau1[[#This Row],[Designation]]&amp;Tableau1[[#This Row],[CL]],Grille_Tarifs_Modulable!$C$2:C360&amp;Grille_Tarifs_Modulable!$F$2:F360,0))</f>
        <v>4260310550305</v>
      </c>
      <c r="J3" s="62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>0.89</v>
      </c>
      <c r="K3" s="1">
        <f>IF(Tableau1[[#This Row],[Tarificat° client]]="GROS",VLOOKUP(Tableau1[[#This Row],[EAN]],Grille_Tarifs_Modulable!B11:P104,9,FALSE)+VLOOKUP(Tableau1[[#This Row],[EAN]],Grille_Tarifs_Modulable!B11:P104,12,FALSE)+VLOOKUP(Tableau1[[#This Row],[EAN]],Grille_Tarifs_Modulable!B11:P104,13,FALSE)*1.1,IF(Tableau1[[#This Row],[Tarificat° client]]="CHR",VLOOKUP(Tableau1[[#This Row],[EAN]],Grille_Tarifs_Modulable!B11:P104,8,FALSE)," "))</f>
        <v>0.89</v>
      </c>
      <c r="L3" s="1">
        <v>192</v>
      </c>
      <c r="M3" s="1">
        <v>54.86</v>
      </c>
      <c r="O3" s="1"/>
    </row>
    <row r="4" spans="1:16" ht="12.75" x14ac:dyDescent="0.2">
      <c r="A4" s="2">
        <v>42550</v>
      </c>
      <c r="B4" s="1" t="s">
        <v>1144</v>
      </c>
      <c r="C4" s="1" t="s">
        <v>163</v>
      </c>
      <c r="F4" s="1" t="s">
        <v>176</v>
      </c>
      <c r="G4" s="7" t="s">
        <v>1245</v>
      </c>
      <c r="H4" s="61">
        <v>20</v>
      </c>
      <c r="I4" s="88">
        <f t="array" ref="I4">INDEX(Grille_Tarifs_Modulable!$B$2:B378,MATCH(Tableau1[[#This Row],[Designation]]&amp;Tableau1[[#This Row],[CL]],Grille_Tarifs_Modulable!$C$2:C378&amp;Grille_Tarifs_Modulable!$F$2:F378,0))</f>
        <v>4260310550305</v>
      </c>
      <c r="J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" s="1" t="str">
        <f>IF(Tableau1[[#This Row],[Tarificat° client]]="GROS",VLOOKUP(Tableau1[[#This Row],[EAN]],Grille_Tarifs_Modulable!B12:P105,9,FALSE)+VLOOKUP(Tableau1[[#This Row],[EAN]],Grille_Tarifs_Modulable!B12:P105,12,FALSE)+VLOOKUP(Tableau1[[#This Row],[EAN]],Grille_Tarifs_Modulable!B12:P105,13,FALSE)*1.1,IF(Tableau1[[#This Row],[Tarificat° client]]="CHR",VLOOKUP(Tableau1[[#This Row],[EAN]],Grille_Tarifs_Modulable!B12:P105,8,FALSE)," "))</f>
        <v xml:space="preserve"> </v>
      </c>
      <c r="L4" s="1">
        <v>0</v>
      </c>
      <c r="M4" s="1">
        <v>0</v>
      </c>
      <c r="O4" s="1"/>
    </row>
    <row r="5" spans="1:16" ht="12.75" x14ac:dyDescent="0.2">
      <c r="A5" s="2">
        <v>42718</v>
      </c>
      <c r="B5" s="1" t="s">
        <v>1109</v>
      </c>
      <c r="C5" s="1" t="s">
        <v>45</v>
      </c>
      <c r="F5" s="1" t="s">
        <v>47</v>
      </c>
      <c r="G5" s="7" t="s">
        <v>1245</v>
      </c>
      <c r="H5" s="61">
        <v>20</v>
      </c>
      <c r="I5" s="88">
        <f t="array" ref="I5">INDEX(Grille_Tarifs_Modulable!$B$2:B518,MATCH(Tableau1[[#This Row],[Designation]]&amp;Tableau1[[#This Row],[CL]],Grille_Tarifs_Modulable!$C$2:C518&amp;Grille_Tarifs_Modulable!$F$2:F518,0))</f>
        <v>4260310550305</v>
      </c>
      <c r="J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" s="1" t="str">
        <f>IF(Tableau1[[#This Row],[Tarificat° client]]="GROS",VLOOKUP(Tableau1[[#This Row],[EAN]],Grille_Tarifs_Modulable!B13:P106,9,FALSE)+VLOOKUP(Tableau1[[#This Row],[EAN]],Grille_Tarifs_Modulable!B13:P106,12,FALSE)+VLOOKUP(Tableau1[[#This Row],[EAN]],Grille_Tarifs_Modulable!B13:P106,13,FALSE)*1.1,IF(Tableau1[[#This Row],[Tarificat° client]]="CHR",VLOOKUP(Tableau1[[#This Row],[EAN]],Grille_Tarifs_Modulable!B13:P106,8,FALSE)," "))</f>
        <v xml:space="preserve"> </v>
      </c>
      <c r="L5" s="1">
        <v>48</v>
      </c>
      <c r="M5" s="1">
        <v>13.71</v>
      </c>
      <c r="O5" s="1"/>
    </row>
    <row r="6" spans="1:16" ht="12.75" x14ac:dyDescent="0.2">
      <c r="A6" s="2">
        <v>42718</v>
      </c>
      <c r="B6" s="1" t="s">
        <v>1109</v>
      </c>
      <c r="C6" s="1" t="s">
        <v>45</v>
      </c>
      <c r="F6" s="1" t="s">
        <v>47</v>
      </c>
      <c r="G6" s="7" t="s">
        <v>1245</v>
      </c>
      <c r="H6" s="61">
        <v>20</v>
      </c>
      <c r="I6" s="88">
        <f t="array" ref="I6">INDEX(Grille_Tarifs_Modulable!$B$2:B353,MATCH(Tableau1[[#This Row],[Designation]]&amp;Tableau1[[#This Row],[CL]],Grille_Tarifs_Modulable!$C$2:C353&amp;Grille_Tarifs_Modulable!$F$2:F353,0))</f>
        <v>4260310550305</v>
      </c>
      <c r="J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" s="1" t="str">
        <f>IF(Tableau1[[#This Row],[Tarificat° client]]="GROS",VLOOKUP(Tableau1[[#This Row],[EAN]],Grille_Tarifs_Modulable!B14:P107,9,FALSE)+VLOOKUP(Tableau1[[#This Row],[EAN]],Grille_Tarifs_Modulable!B14:P107,12,FALSE)+VLOOKUP(Tableau1[[#This Row],[EAN]],Grille_Tarifs_Modulable!B14:P107,13,FALSE)*1.1,IF(Tableau1[[#This Row],[Tarificat° client]]="CHR",VLOOKUP(Tableau1[[#This Row],[EAN]],Grille_Tarifs_Modulable!B14:P107,8,FALSE)," "))</f>
        <v xml:space="preserve"> </v>
      </c>
      <c r="L6" s="1">
        <v>24</v>
      </c>
      <c r="M6" s="1">
        <v>6.86</v>
      </c>
      <c r="O6" s="1"/>
    </row>
    <row r="7" spans="1:16" ht="12.75" x14ac:dyDescent="0.2">
      <c r="A7" s="2">
        <v>42732</v>
      </c>
      <c r="B7" s="1" t="s">
        <v>1003</v>
      </c>
      <c r="C7" s="1" t="s">
        <v>143</v>
      </c>
      <c r="F7" s="1" t="s">
        <v>145</v>
      </c>
      <c r="G7" s="7" t="s">
        <v>1245</v>
      </c>
      <c r="H7" s="61">
        <v>20</v>
      </c>
      <c r="I7" s="88">
        <f t="array" ref="I7">INDEX(Grille_Tarifs_Modulable!$B$2:B364,MATCH(Tableau1[[#This Row],[Designation]]&amp;Tableau1[[#This Row],[CL]],Grille_Tarifs_Modulable!$C$2:C364&amp;Grille_Tarifs_Modulable!$F$2:F364,0))</f>
        <v>4260310550305</v>
      </c>
      <c r="J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" s="1" t="str">
        <f>IF(Tableau1[[#This Row],[Tarificat° client]]="GROS",VLOOKUP(Tableau1[[#This Row],[EAN]],Grille_Tarifs_Modulable!B15:P108,9,FALSE)+VLOOKUP(Tableau1[[#This Row],[EAN]],Grille_Tarifs_Modulable!B15:P108,12,FALSE)+VLOOKUP(Tableau1[[#This Row],[EAN]],Grille_Tarifs_Modulable!B15:P108,13,FALSE)*1.1,IF(Tableau1[[#This Row],[Tarificat° client]]="CHR",VLOOKUP(Tableau1[[#This Row],[EAN]],Grille_Tarifs_Modulable!B15:P108,8,FALSE)," "))</f>
        <v xml:space="preserve"> </v>
      </c>
      <c r="L7" s="1">
        <v>24</v>
      </c>
      <c r="M7" s="1">
        <v>6.86</v>
      </c>
      <c r="O7" s="1"/>
    </row>
    <row r="8" spans="1:16" ht="12.75" x14ac:dyDescent="0.2">
      <c r="A8" s="2">
        <v>42786</v>
      </c>
      <c r="B8" s="1" t="s">
        <v>936</v>
      </c>
      <c r="C8" s="1" t="s">
        <v>937</v>
      </c>
      <c r="F8" s="1" t="s">
        <v>20</v>
      </c>
      <c r="G8" s="7" t="s">
        <v>1245</v>
      </c>
      <c r="H8" s="61">
        <v>20</v>
      </c>
      <c r="I8" s="88">
        <f t="array" ref="I8">INDEX(Grille_Tarifs_Modulable!$B$2:B382,MATCH(Tableau1[[#This Row],[Designation]]&amp;Tableau1[[#This Row],[CL]],Grille_Tarifs_Modulable!$C$2:C382&amp;Grille_Tarifs_Modulable!$F$2:F382,0))</f>
        <v>4260310550305</v>
      </c>
      <c r="J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" s="1" t="str">
        <f>IF(Tableau1[[#This Row],[Tarificat° client]]="GROS",VLOOKUP(Tableau1[[#This Row],[EAN]],Grille_Tarifs_Modulable!B16:P109,9,FALSE)+VLOOKUP(Tableau1[[#This Row],[EAN]],Grille_Tarifs_Modulable!B16:P109,12,FALSE)+VLOOKUP(Tableau1[[#This Row],[EAN]],Grille_Tarifs_Modulable!B16:P109,13,FALSE)*1.1,IF(Tableau1[[#This Row],[Tarificat° client]]="CHR",VLOOKUP(Tableau1[[#This Row],[EAN]],Grille_Tarifs_Modulable!B16:P109,8,FALSE)," "))</f>
        <v xml:space="preserve"> </v>
      </c>
      <c r="L8" s="1">
        <v>72</v>
      </c>
      <c r="M8" s="1">
        <v>20.57</v>
      </c>
      <c r="O8" s="1"/>
    </row>
    <row r="9" spans="1:16" ht="12.75" x14ac:dyDescent="0.2">
      <c r="A9" s="2">
        <v>42796</v>
      </c>
      <c r="B9" s="1" t="s">
        <v>741</v>
      </c>
      <c r="C9" s="1" t="s">
        <v>12</v>
      </c>
      <c r="F9" s="1" t="s">
        <v>14</v>
      </c>
      <c r="G9" s="7" t="s">
        <v>1245</v>
      </c>
      <c r="H9" s="61">
        <v>20</v>
      </c>
      <c r="I9" s="88">
        <f t="array" ref="I9">INDEX(Grille_Tarifs_Modulable!$B$2:B522,MATCH(Tableau1[[#This Row],[Designation]]&amp;Tableau1[[#This Row],[CL]],Grille_Tarifs_Modulable!$C$2:C522&amp;Grille_Tarifs_Modulable!$F$2:F522,0))</f>
        <v>4260310550305</v>
      </c>
      <c r="J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" s="1" t="str">
        <f>IF(Tableau1[[#This Row],[Tarificat° client]]="GROS",VLOOKUP(Tableau1[[#This Row],[EAN]],Grille_Tarifs_Modulable!B17:P110,9,FALSE)+VLOOKUP(Tableau1[[#This Row],[EAN]],Grille_Tarifs_Modulable!B17:P110,12,FALSE)+VLOOKUP(Tableau1[[#This Row],[EAN]],Grille_Tarifs_Modulable!B17:P110,13,FALSE)*1.1,IF(Tableau1[[#This Row],[Tarificat° client]]="CHR",VLOOKUP(Tableau1[[#This Row],[EAN]],Grille_Tarifs_Modulable!B17:P110,8,FALSE)," "))</f>
        <v xml:space="preserve"> </v>
      </c>
      <c r="L9" s="1">
        <v>24</v>
      </c>
      <c r="M9" s="1">
        <v>6.86</v>
      </c>
      <c r="O9" s="1"/>
    </row>
    <row r="10" spans="1:16" ht="12.75" x14ac:dyDescent="0.2">
      <c r="A10" s="2">
        <v>42810</v>
      </c>
      <c r="B10" s="1" t="s">
        <v>935</v>
      </c>
      <c r="C10" s="1" t="s">
        <v>62</v>
      </c>
      <c r="F10" s="1" t="s">
        <v>64</v>
      </c>
      <c r="G10" s="7" t="s">
        <v>1245</v>
      </c>
      <c r="H10" s="61">
        <v>20</v>
      </c>
      <c r="I10" s="88">
        <f t="array" ref="I10">INDEX(Grille_Tarifs_Modulable!$B$2:B357,MATCH(Tableau1[[#This Row],[Designation]]&amp;Tableau1[[#This Row],[CL]],Grille_Tarifs_Modulable!$C$2:C357&amp;Grille_Tarifs_Modulable!$F$2:F357,0))</f>
        <v>4260310550305</v>
      </c>
      <c r="J1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" s="1" t="str">
        <f>IF(Tableau1[[#This Row],[Tarificat° client]]="GROS",VLOOKUP(Tableau1[[#This Row],[EAN]],Grille_Tarifs_Modulable!B18:P111,9,FALSE)+VLOOKUP(Tableau1[[#This Row],[EAN]],Grille_Tarifs_Modulable!B18:P111,12,FALSE)+VLOOKUP(Tableau1[[#This Row],[EAN]],Grille_Tarifs_Modulable!B18:P111,13,FALSE)*1.1,IF(Tableau1[[#This Row],[Tarificat° client]]="CHR",VLOOKUP(Tableau1[[#This Row],[EAN]],Grille_Tarifs_Modulable!B18:P111,8,FALSE)," "))</f>
        <v xml:space="preserve"> </v>
      </c>
      <c r="L10" s="1">
        <v>96</v>
      </c>
      <c r="M10" s="1">
        <v>27.43</v>
      </c>
      <c r="O10" s="1"/>
    </row>
    <row r="11" spans="1:16" ht="12.75" x14ac:dyDescent="0.2">
      <c r="A11" s="2">
        <v>42853</v>
      </c>
      <c r="B11" s="1" t="s">
        <v>746</v>
      </c>
      <c r="C11" s="1" t="s">
        <v>95</v>
      </c>
      <c r="F11" s="1" t="s">
        <v>97</v>
      </c>
      <c r="G11" s="7" t="s">
        <v>1245</v>
      </c>
      <c r="H11" s="61">
        <v>20</v>
      </c>
      <c r="I11" s="88">
        <f t="array" ref="I11">INDEX(Grille_Tarifs_Modulable!$B$2:B368,MATCH(Tableau1[[#This Row],[Designation]]&amp;Tableau1[[#This Row],[CL]],Grille_Tarifs_Modulable!$C$2:C368&amp;Grille_Tarifs_Modulable!$F$2:F368,0))</f>
        <v>4260310550305</v>
      </c>
      <c r="J1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" s="1" t="str">
        <f>IF(Tableau1[[#This Row],[Tarificat° client]]="GROS",VLOOKUP(Tableau1[[#This Row],[EAN]],Grille_Tarifs_Modulable!B19:P112,9,FALSE)+VLOOKUP(Tableau1[[#This Row],[EAN]],Grille_Tarifs_Modulable!B19:P112,12,FALSE)+VLOOKUP(Tableau1[[#This Row],[EAN]],Grille_Tarifs_Modulable!B19:P112,13,FALSE)*1.1,IF(Tableau1[[#This Row],[Tarificat° client]]="CHR",VLOOKUP(Tableau1[[#This Row],[EAN]],Grille_Tarifs_Modulable!B19:P112,8,FALSE)," "))</f>
        <v xml:space="preserve"> </v>
      </c>
      <c r="L11" s="1">
        <v>48</v>
      </c>
      <c r="M11" s="1">
        <v>13.71</v>
      </c>
      <c r="O11" s="1"/>
    </row>
    <row r="12" spans="1:16" ht="12.75" x14ac:dyDescent="0.2">
      <c r="A12" s="2">
        <v>42873</v>
      </c>
      <c r="B12" s="1" t="s">
        <v>747</v>
      </c>
      <c r="C12" s="1" t="s">
        <v>95</v>
      </c>
      <c r="F12" s="1" t="s">
        <v>97</v>
      </c>
      <c r="G12" s="7" t="s">
        <v>1245</v>
      </c>
      <c r="H12" s="61">
        <v>20</v>
      </c>
      <c r="I12" s="88">
        <f t="array" ref="I12">INDEX(Grille_Tarifs_Modulable!$B$2:B386,MATCH(Tableau1[[#This Row],[Designation]]&amp;Tableau1[[#This Row],[CL]],Grille_Tarifs_Modulable!$C$2:C386&amp;Grille_Tarifs_Modulable!$F$2:F386,0))</f>
        <v>4260310550305</v>
      </c>
      <c r="J1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" s="1" t="str">
        <f>IF(Tableau1[[#This Row],[Tarificat° client]]="GROS",VLOOKUP(Tableau1[[#This Row],[EAN]],Grille_Tarifs_Modulable!B20:P113,9,FALSE)+VLOOKUP(Tableau1[[#This Row],[EAN]],Grille_Tarifs_Modulable!B20:P113,12,FALSE)+VLOOKUP(Tableau1[[#This Row],[EAN]],Grille_Tarifs_Modulable!B20:P113,13,FALSE)*1.1,IF(Tableau1[[#This Row],[Tarificat° client]]="CHR",VLOOKUP(Tableau1[[#This Row],[EAN]],Grille_Tarifs_Modulable!B20:P113,8,FALSE)," "))</f>
        <v xml:space="preserve"> </v>
      </c>
      <c r="L12" s="1">
        <v>240</v>
      </c>
      <c r="M12" s="1">
        <v>68.569999999999993</v>
      </c>
      <c r="O12" s="1"/>
    </row>
    <row r="13" spans="1:16" ht="12.75" x14ac:dyDescent="0.2">
      <c r="A13" s="2">
        <v>42933</v>
      </c>
      <c r="B13" s="1" t="s">
        <v>927</v>
      </c>
      <c r="C13" s="1" t="s">
        <v>130</v>
      </c>
      <c r="F13" s="1" t="s">
        <v>132</v>
      </c>
      <c r="G13" s="7" t="s">
        <v>1245</v>
      </c>
      <c r="H13" s="61">
        <v>20</v>
      </c>
      <c r="I13" s="88">
        <f t="array" ref="I13">INDEX(Grille_Tarifs_Modulable!$B$2:B526,MATCH(Tableau1[[#This Row],[Designation]]&amp;Tableau1[[#This Row],[CL]],Grille_Tarifs_Modulable!$C$2:C526&amp;Grille_Tarifs_Modulable!$F$2:F526,0))</f>
        <v>4260310550305</v>
      </c>
      <c r="J1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" s="1" t="str">
        <f>IF(Tableau1[[#This Row],[Tarificat° client]]="GROS",VLOOKUP(Tableau1[[#This Row],[EAN]],Grille_Tarifs_Modulable!B21:P114,9,FALSE)+VLOOKUP(Tableau1[[#This Row],[EAN]],Grille_Tarifs_Modulable!B21:P114,12,FALSE)+VLOOKUP(Tableau1[[#This Row],[EAN]],Grille_Tarifs_Modulable!B21:P114,13,FALSE)*1.1,IF(Tableau1[[#This Row],[Tarificat° client]]="CHR",VLOOKUP(Tableau1[[#This Row],[EAN]],Grille_Tarifs_Modulable!B21:P114,8,FALSE)," "))</f>
        <v xml:space="preserve"> </v>
      </c>
      <c r="L13" s="1">
        <v>120</v>
      </c>
      <c r="M13" s="1">
        <v>34.29</v>
      </c>
      <c r="O13" s="1"/>
    </row>
    <row r="14" spans="1:16" ht="12.75" x14ac:dyDescent="0.2">
      <c r="A14" s="2">
        <v>42933</v>
      </c>
      <c r="B14" s="1" t="s">
        <v>931</v>
      </c>
      <c r="C14" s="1" t="s">
        <v>95</v>
      </c>
      <c r="F14" s="1" t="s">
        <v>97</v>
      </c>
      <c r="G14" s="7" t="s">
        <v>1245</v>
      </c>
      <c r="H14" s="61">
        <v>20</v>
      </c>
      <c r="I14" s="88">
        <f t="array" ref="I14">INDEX(Grille_Tarifs_Modulable!$B$2:B361,MATCH(Tableau1[[#This Row],[Designation]]&amp;Tableau1[[#This Row],[CL]],Grille_Tarifs_Modulable!$C$2:C361&amp;Grille_Tarifs_Modulable!$F$2:F361,0))</f>
        <v>4260310550305</v>
      </c>
      <c r="J1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" s="1" t="str">
        <f>IF(Tableau1[[#This Row],[Tarificat° client]]="GROS",VLOOKUP(Tableau1[[#This Row],[EAN]],Grille_Tarifs_Modulable!B22:P115,9,FALSE)+VLOOKUP(Tableau1[[#This Row],[EAN]],Grille_Tarifs_Modulable!B22:P115,12,FALSE)+VLOOKUP(Tableau1[[#This Row],[EAN]],Grille_Tarifs_Modulable!B22:P115,13,FALSE)*1.1,IF(Tableau1[[#This Row],[Tarificat° client]]="CHR",VLOOKUP(Tableau1[[#This Row],[EAN]],Grille_Tarifs_Modulable!B22:P115,8,FALSE)," "))</f>
        <v xml:space="preserve"> </v>
      </c>
      <c r="L14" s="1">
        <v>48</v>
      </c>
      <c r="M14" s="1">
        <v>13.71</v>
      </c>
      <c r="O14" s="1"/>
    </row>
    <row r="15" spans="1:16" ht="12.75" x14ac:dyDescent="0.2">
      <c r="A15" s="2">
        <v>42943</v>
      </c>
      <c r="B15" s="1" t="s">
        <v>932</v>
      </c>
      <c r="C15" s="1" t="s">
        <v>12</v>
      </c>
      <c r="F15" s="1" t="s">
        <v>14</v>
      </c>
      <c r="G15" s="7" t="s">
        <v>1245</v>
      </c>
      <c r="H15" s="61">
        <v>20</v>
      </c>
      <c r="I15" s="88">
        <f t="array" ref="I15">INDEX(Grille_Tarifs_Modulable!$B$2:B372,MATCH(Tableau1[[#This Row],[Designation]]&amp;Tableau1[[#This Row],[CL]],Grille_Tarifs_Modulable!$C$2:C372&amp;Grille_Tarifs_Modulable!$F$2:F372,0))</f>
        <v>4260310550305</v>
      </c>
      <c r="J1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" s="1" t="str">
        <f>IF(Tableau1[[#This Row],[Tarificat° client]]="GROS",VLOOKUP(Tableau1[[#This Row],[EAN]],Grille_Tarifs_Modulable!B23:P116,9,FALSE)+VLOOKUP(Tableau1[[#This Row],[EAN]],Grille_Tarifs_Modulable!B23:P116,12,FALSE)+VLOOKUP(Tableau1[[#This Row],[EAN]],Grille_Tarifs_Modulable!B23:P116,13,FALSE)*1.1,IF(Tableau1[[#This Row],[Tarificat° client]]="CHR",VLOOKUP(Tableau1[[#This Row],[EAN]],Grille_Tarifs_Modulable!B23:P116,8,FALSE)," "))</f>
        <v xml:space="preserve"> </v>
      </c>
      <c r="L15" s="1">
        <v>48</v>
      </c>
      <c r="M15" s="1">
        <v>13.71</v>
      </c>
      <c r="O15" s="1"/>
    </row>
    <row r="16" spans="1:16" ht="12.75" x14ac:dyDescent="0.2">
      <c r="A16" s="2">
        <v>42955</v>
      </c>
      <c r="B16" s="1" t="s">
        <v>775</v>
      </c>
      <c r="C16" s="1" t="s">
        <v>95</v>
      </c>
      <c r="F16" s="1" t="s">
        <v>97</v>
      </c>
      <c r="G16" s="7" t="s">
        <v>1245</v>
      </c>
      <c r="H16" s="61">
        <v>20</v>
      </c>
      <c r="I16" s="88">
        <f t="array" ref="I16">INDEX(Grille_Tarifs_Modulable!$B$2:B390,MATCH(Tableau1[[#This Row],[Designation]]&amp;Tableau1[[#This Row],[CL]],Grille_Tarifs_Modulable!$C$2:C390&amp;Grille_Tarifs_Modulable!$F$2:F390,0))</f>
        <v>4260310550305</v>
      </c>
      <c r="J1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" s="1" t="str">
        <f>IF(Tableau1[[#This Row],[Tarificat° client]]="GROS",VLOOKUP(Tableau1[[#This Row],[EAN]],Grille_Tarifs_Modulable!B24:P117,9,FALSE)+VLOOKUP(Tableau1[[#This Row],[EAN]],Grille_Tarifs_Modulable!B24:P117,12,FALSE)+VLOOKUP(Tableau1[[#This Row],[EAN]],Grille_Tarifs_Modulable!B24:P117,13,FALSE)*1.1,IF(Tableau1[[#This Row],[Tarificat° client]]="CHR",VLOOKUP(Tableau1[[#This Row],[EAN]],Grille_Tarifs_Modulable!B24:P117,8,FALSE)," "))</f>
        <v xml:space="preserve"> </v>
      </c>
      <c r="L16" s="1">
        <v>24</v>
      </c>
      <c r="M16" s="1">
        <v>6.86</v>
      </c>
      <c r="O16" s="1"/>
    </row>
    <row r="17" spans="1:15" ht="12.75" x14ac:dyDescent="0.2">
      <c r="A17" s="2">
        <v>42971</v>
      </c>
      <c r="B17" s="1" t="s">
        <v>939</v>
      </c>
      <c r="C17" s="1" t="s">
        <v>143</v>
      </c>
      <c r="F17" s="1" t="s">
        <v>145</v>
      </c>
      <c r="G17" s="7" t="s">
        <v>1245</v>
      </c>
      <c r="H17" s="61">
        <v>20</v>
      </c>
      <c r="I17" s="88">
        <f t="array" ref="I17">INDEX(Grille_Tarifs_Modulable!$B$2:B530,MATCH(Tableau1[[#This Row],[Designation]]&amp;Tableau1[[#This Row],[CL]],Grille_Tarifs_Modulable!$C$2:C530&amp;Grille_Tarifs_Modulable!$F$2:F530,0))</f>
        <v>4260310550305</v>
      </c>
      <c r="J1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" s="1" t="str">
        <f>IF(Tableau1[[#This Row],[Tarificat° client]]="GROS",VLOOKUP(Tableau1[[#This Row],[EAN]],Grille_Tarifs_Modulable!B25:P118,9,FALSE)+VLOOKUP(Tableau1[[#This Row],[EAN]],Grille_Tarifs_Modulable!B25:P118,12,FALSE)+VLOOKUP(Tableau1[[#This Row],[EAN]],Grille_Tarifs_Modulable!B25:P118,13,FALSE)*1.1,IF(Tableau1[[#This Row],[Tarificat° client]]="CHR",VLOOKUP(Tableau1[[#This Row],[EAN]],Grille_Tarifs_Modulable!B25:P118,8,FALSE)," "))</f>
        <v xml:space="preserve"> </v>
      </c>
      <c r="L17" s="1">
        <v>24</v>
      </c>
      <c r="M17" s="1">
        <v>6.86</v>
      </c>
      <c r="O17" s="1"/>
    </row>
    <row r="18" spans="1:15" ht="12.75" x14ac:dyDescent="0.2">
      <c r="A18" s="2">
        <v>42971</v>
      </c>
      <c r="B18" s="1" t="s">
        <v>776</v>
      </c>
      <c r="C18" s="1" t="s">
        <v>95</v>
      </c>
      <c r="F18" s="1" t="s">
        <v>97</v>
      </c>
      <c r="G18" s="7" t="s">
        <v>1245</v>
      </c>
      <c r="H18" s="61">
        <v>20</v>
      </c>
      <c r="I18" s="88">
        <f t="array" ref="I18">INDEX(Grille_Tarifs_Modulable!$B$2:B365,MATCH(Tableau1[[#This Row],[Designation]]&amp;Tableau1[[#This Row],[CL]],Grille_Tarifs_Modulable!$C$2:C365&amp;Grille_Tarifs_Modulable!$F$2:F365,0))</f>
        <v>4260310550305</v>
      </c>
      <c r="J1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" s="1" t="str">
        <f>IF(Tableau1[[#This Row],[Tarificat° client]]="GROS",VLOOKUP(Tableau1[[#This Row],[EAN]],Grille_Tarifs_Modulable!B26:P119,9,FALSE)+VLOOKUP(Tableau1[[#This Row],[EAN]],Grille_Tarifs_Modulable!B26:P119,12,FALSE)+VLOOKUP(Tableau1[[#This Row],[EAN]],Grille_Tarifs_Modulable!B26:P119,13,FALSE)*1.1,IF(Tableau1[[#This Row],[Tarificat° client]]="CHR",VLOOKUP(Tableau1[[#This Row],[EAN]],Grille_Tarifs_Modulable!B26:P119,8,FALSE)," "))</f>
        <v xml:space="preserve"> </v>
      </c>
      <c r="L18" s="1">
        <v>48</v>
      </c>
      <c r="M18" s="1">
        <v>13.71</v>
      </c>
      <c r="O18" s="1"/>
    </row>
    <row r="19" spans="1:15" ht="12.75" x14ac:dyDescent="0.2">
      <c r="A19" s="2">
        <v>43049</v>
      </c>
      <c r="B19" s="1" t="s">
        <v>926</v>
      </c>
      <c r="C19" s="1" t="s">
        <v>643</v>
      </c>
      <c r="F19" s="1" t="s">
        <v>478</v>
      </c>
      <c r="G19" s="7" t="s">
        <v>1245</v>
      </c>
      <c r="H19" s="61">
        <v>20</v>
      </c>
      <c r="I19" s="88">
        <f t="array" ref="I19">INDEX(Grille_Tarifs_Modulable!$B$2:B376,MATCH(Tableau1[[#This Row],[Designation]]&amp;Tableau1[[#This Row],[CL]],Grille_Tarifs_Modulable!$C$2:C376&amp;Grille_Tarifs_Modulable!$F$2:F376,0))</f>
        <v>4260310550305</v>
      </c>
      <c r="J1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9" s="1" t="str">
        <f>IF(Tableau1[[#This Row],[Tarificat° client]]="GROS",VLOOKUP(Tableau1[[#This Row],[EAN]],Grille_Tarifs_Modulable!B27:P120,9,FALSE)+VLOOKUP(Tableau1[[#This Row],[EAN]],Grille_Tarifs_Modulable!B27:P120,12,FALSE)+VLOOKUP(Tableau1[[#This Row],[EAN]],Grille_Tarifs_Modulable!B27:P120,13,FALSE)*1.1,IF(Tableau1[[#This Row],[Tarificat° client]]="CHR",VLOOKUP(Tableau1[[#This Row],[EAN]],Grille_Tarifs_Modulable!B27:P120,8,FALSE)," "))</f>
        <v xml:space="preserve"> </v>
      </c>
      <c r="L19" s="1">
        <v>24</v>
      </c>
      <c r="M19" s="1">
        <v>6.86</v>
      </c>
      <c r="O19" s="1"/>
    </row>
    <row r="20" spans="1:15" ht="12.75" x14ac:dyDescent="0.2">
      <c r="A20" s="2">
        <v>43069</v>
      </c>
      <c r="B20" s="1" t="s">
        <v>755</v>
      </c>
      <c r="C20" s="1" t="s">
        <v>62</v>
      </c>
      <c r="F20" s="1" t="s">
        <v>64</v>
      </c>
      <c r="G20" s="7" t="s">
        <v>1245</v>
      </c>
      <c r="H20" s="61">
        <v>20</v>
      </c>
      <c r="I20" s="88">
        <f t="array" ref="I20">INDEX(Grille_Tarifs_Modulable!$B$2:B394,MATCH(Tableau1[[#This Row],[Designation]]&amp;Tableau1[[#This Row],[CL]],Grille_Tarifs_Modulable!$C$2:C394&amp;Grille_Tarifs_Modulable!$F$2:F394,0))</f>
        <v>4260310550305</v>
      </c>
      <c r="J2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0" s="1" t="str">
        <f>IF(Tableau1[[#This Row],[Tarificat° client]]="GROS",VLOOKUP(Tableau1[[#This Row],[EAN]],Grille_Tarifs_Modulable!B28:P121,9,FALSE)+VLOOKUP(Tableau1[[#This Row],[EAN]],Grille_Tarifs_Modulable!B28:P121,12,FALSE)+VLOOKUP(Tableau1[[#This Row],[EAN]],Grille_Tarifs_Modulable!B28:P121,13,FALSE)*1.1,IF(Tableau1[[#This Row],[Tarificat° client]]="CHR",VLOOKUP(Tableau1[[#This Row],[EAN]],Grille_Tarifs_Modulable!B28:P121,8,FALSE)," "))</f>
        <v xml:space="preserve"> </v>
      </c>
      <c r="L20" s="1">
        <v>72</v>
      </c>
      <c r="M20" s="1">
        <v>20.57</v>
      </c>
      <c r="O20" s="1"/>
    </row>
    <row r="21" spans="1:15" ht="12.75" x14ac:dyDescent="0.2">
      <c r="A21" s="2">
        <v>43129</v>
      </c>
      <c r="B21" s="1" t="s">
        <v>642</v>
      </c>
      <c r="C21" s="1" t="s">
        <v>643</v>
      </c>
      <c r="F21" s="1" t="s">
        <v>478</v>
      </c>
      <c r="G21" s="7" t="s">
        <v>1245</v>
      </c>
      <c r="H21" s="61">
        <v>20</v>
      </c>
      <c r="I21" s="88">
        <f t="array" ref="I21">INDEX(Grille_Tarifs_Modulable!$B$2:B534,MATCH(Tableau1[[#This Row],[Designation]]&amp;Tableau1[[#This Row],[CL]],Grille_Tarifs_Modulable!$C$2:C534&amp;Grille_Tarifs_Modulable!$F$2:F534,0))</f>
        <v>4260310550305</v>
      </c>
      <c r="J2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1" s="1" t="str">
        <f>IF(Tableau1[[#This Row],[Tarificat° client]]="GROS",VLOOKUP(Tableau1[[#This Row],[EAN]],Grille_Tarifs_Modulable!B29:P122,9,FALSE)+VLOOKUP(Tableau1[[#This Row],[EAN]],Grille_Tarifs_Modulable!B29:P122,12,FALSE)+VLOOKUP(Tableau1[[#This Row],[EAN]],Grille_Tarifs_Modulable!B29:P122,13,FALSE)*1.1,IF(Tableau1[[#This Row],[Tarificat° client]]="CHR",VLOOKUP(Tableau1[[#This Row],[EAN]],Grille_Tarifs_Modulable!B29:P122,8,FALSE)," "))</f>
        <v xml:space="preserve"> </v>
      </c>
      <c r="L21" s="1">
        <v>48</v>
      </c>
      <c r="M21" s="1">
        <v>13.71</v>
      </c>
      <c r="O21" s="1"/>
    </row>
    <row r="22" spans="1:15" ht="12.75" x14ac:dyDescent="0.2">
      <c r="A22" s="2">
        <v>43157</v>
      </c>
      <c r="B22" s="1" t="s">
        <v>409</v>
      </c>
      <c r="C22" s="1" t="s">
        <v>9</v>
      </c>
      <c r="F22" s="1" t="s">
        <v>11</v>
      </c>
      <c r="G22" s="7" t="s">
        <v>1245</v>
      </c>
      <c r="H22" s="61">
        <v>20</v>
      </c>
      <c r="I22" s="88">
        <f t="array" ref="I22">INDEX(Grille_Tarifs_Modulable!$B$2:B369,MATCH(Tableau1[[#This Row],[Designation]]&amp;Tableau1[[#This Row],[CL]],Grille_Tarifs_Modulable!$C$2:C369&amp;Grille_Tarifs_Modulable!$F$2:F369,0))</f>
        <v>4260310550305</v>
      </c>
      <c r="J2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2" s="1" t="str">
        <f>IF(Tableau1[[#This Row],[Tarificat° client]]="GROS",VLOOKUP(Tableau1[[#This Row],[EAN]],Grille_Tarifs_Modulable!B30:P123,9,FALSE)+VLOOKUP(Tableau1[[#This Row],[EAN]],Grille_Tarifs_Modulable!B30:P123,12,FALSE)+VLOOKUP(Tableau1[[#This Row],[EAN]],Grille_Tarifs_Modulable!B30:P123,13,FALSE)*1.1,IF(Tableau1[[#This Row],[Tarificat° client]]="CHR",VLOOKUP(Tableau1[[#This Row],[EAN]],Grille_Tarifs_Modulable!B30:P123,8,FALSE)," "))</f>
        <v xml:space="preserve"> </v>
      </c>
      <c r="L22" s="1">
        <v>48</v>
      </c>
      <c r="M22" s="1">
        <v>13.71</v>
      </c>
      <c r="O22" s="1"/>
    </row>
    <row r="23" spans="1:15" ht="12.75" x14ac:dyDescent="0.2">
      <c r="A23" s="2">
        <v>43180</v>
      </c>
      <c r="B23" s="1" t="s">
        <v>661</v>
      </c>
      <c r="C23" s="1" t="s">
        <v>62</v>
      </c>
      <c r="F23" s="1" t="s">
        <v>64</v>
      </c>
      <c r="G23" s="7" t="s">
        <v>1245</v>
      </c>
      <c r="H23" s="61">
        <v>20</v>
      </c>
      <c r="I23" s="88">
        <f t="array" ref="I23">INDEX(Grille_Tarifs_Modulable!$B$2:B380,MATCH(Tableau1[[#This Row],[Designation]]&amp;Tableau1[[#This Row],[CL]],Grille_Tarifs_Modulable!$C$2:C380&amp;Grille_Tarifs_Modulable!$F$2:F380,0))</f>
        <v>4260310550305</v>
      </c>
      <c r="J2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3" s="1" t="str">
        <f>IF(Tableau1[[#This Row],[Tarificat° client]]="GROS",VLOOKUP(Tableau1[[#This Row],[EAN]],Grille_Tarifs_Modulable!B31:P124,9,FALSE)+VLOOKUP(Tableau1[[#This Row],[EAN]],Grille_Tarifs_Modulable!B31:P124,12,FALSE)+VLOOKUP(Tableau1[[#This Row],[EAN]],Grille_Tarifs_Modulable!B31:P124,13,FALSE)*1.1,IF(Tableau1[[#This Row],[Tarificat° client]]="CHR",VLOOKUP(Tableau1[[#This Row],[EAN]],Grille_Tarifs_Modulable!B31:P124,8,FALSE)," "))</f>
        <v xml:space="preserve"> </v>
      </c>
      <c r="L23" s="1">
        <v>48</v>
      </c>
      <c r="M23" s="1">
        <v>13.71</v>
      </c>
      <c r="O23" s="1"/>
    </row>
    <row r="24" spans="1:15" ht="12.75" x14ac:dyDescent="0.2">
      <c r="A24" s="2">
        <v>43234</v>
      </c>
      <c r="B24" s="1" t="s">
        <v>519</v>
      </c>
      <c r="C24" s="1" t="s">
        <v>95</v>
      </c>
      <c r="F24" s="1" t="s">
        <v>97</v>
      </c>
      <c r="G24" s="7" t="s">
        <v>1245</v>
      </c>
      <c r="H24" s="61">
        <v>20</v>
      </c>
      <c r="I24" s="88">
        <f t="array" ref="I24">INDEX(Grille_Tarifs_Modulable!$B$2:B398,MATCH(Tableau1[[#This Row],[Designation]]&amp;Tableau1[[#This Row],[CL]],Grille_Tarifs_Modulable!$C$2:C398&amp;Grille_Tarifs_Modulable!$F$2:F398,0))</f>
        <v>4260310550305</v>
      </c>
      <c r="J2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4" s="1" t="str">
        <f>IF(Tableau1[[#This Row],[Tarificat° client]]="GROS",VLOOKUP(Tableau1[[#This Row],[EAN]],Grille_Tarifs_Modulable!B32:P125,9,FALSE)+VLOOKUP(Tableau1[[#This Row],[EAN]],Grille_Tarifs_Modulable!B32:P125,12,FALSE)+VLOOKUP(Tableau1[[#This Row],[EAN]],Grille_Tarifs_Modulable!B32:P125,13,FALSE)*1.1,IF(Tableau1[[#This Row],[Tarificat° client]]="CHR",VLOOKUP(Tableau1[[#This Row],[EAN]],Grille_Tarifs_Modulable!B32:P125,8,FALSE)," "))</f>
        <v xml:space="preserve"> </v>
      </c>
      <c r="L24" s="1">
        <v>144</v>
      </c>
      <c r="M24" s="1">
        <v>41.14</v>
      </c>
      <c r="O24" s="1"/>
    </row>
    <row r="25" spans="1:15" ht="12.75" x14ac:dyDescent="0.2">
      <c r="A25" s="2">
        <v>43250</v>
      </c>
      <c r="B25" s="1" t="s">
        <v>646</v>
      </c>
      <c r="C25" s="1" t="s">
        <v>62</v>
      </c>
      <c r="F25" s="1" t="s">
        <v>64</v>
      </c>
      <c r="G25" s="7" t="s">
        <v>1245</v>
      </c>
      <c r="H25" s="61">
        <v>20</v>
      </c>
      <c r="I25" s="88">
        <f t="array" ref="I25">INDEX(Grille_Tarifs_Modulable!$B$2:B538,MATCH(Tableau1[[#This Row],[Designation]]&amp;Tableau1[[#This Row],[CL]],Grille_Tarifs_Modulable!$C$2:C538&amp;Grille_Tarifs_Modulable!$F$2:F538,0))</f>
        <v>4260310550305</v>
      </c>
      <c r="J2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5" s="1" t="str">
        <f>IF(Tableau1[[#This Row],[Tarificat° client]]="GROS",VLOOKUP(Tableau1[[#This Row],[EAN]],Grille_Tarifs_Modulable!B33:P126,9,FALSE)+VLOOKUP(Tableau1[[#This Row],[EAN]],Grille_Tarifs_Modulable!B33:P126,12,FALSE)+VLOOKUP(Tableau1[[#This Row],[EAN]],Grille_Tarifs_Modulable!B33:P126,13,FALSE)*1.1,IF(Tableau1[[#This Row],[Tarificat° client]]="CHR",VLOOKUP(Tableau1[[#This Row],[EAN]],Grille_Tarifs_Modulable!B33:P126,8,FALSE)," "))</f>
        <v xml:space="preserve"> </v>
      </c>
      <c r="L25" s="1">
        <v>144</v>
      </c>
      <c r="M25" s="1">
        <v>41.14</v>
      </c>
      <c r="O25" s="1"/>
    </row>
    <row r="26" spans="1:15" ht="12.75" x14ac:dyDescent="0.2">
      <c r="A26" s="2">
        <v>43264</v>
      </c>
      <c r="B26" s="1" t="s">
        <v>672</v>
      </c>
      <c r="C26" s="1" t="s">
        <v>95</v>
      </c>
      <c r="F26" s="1" t="s">
        <v>97</v>
      </c>
      <c r="G26" s="7" t="s">
        <v>1245</v>
      </c>
      <c r="H26" s="61">
        <v>20</v>
      </c>
      <c r="I26" s="88">
        <f t="array" ref="I26">INDEX(Grille_Tarifs_Modulable!$B$2:B373,MATCH(Tableau1[[#This Row],[Designation]]&amp;Tableau1[[#This Row],[CL]],Grille_Tarifs_Modulable!$C$2:C373&amp;Grille_Tarifs_Modulable!$F$2:F373,0))</f>
        <v>4260310550305</v>
      </c>
      <c r="J2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6" s="1" t="str">
        <f>IF(Tableau1[[#This Row],[Tarificat° client]]="GROS",VLOOKUP(Tableau1[[#This Row],[EAN]],Grille_Tarifs_Modulable!B34:P127,9,FALSE)+VLOOKUP(Tableau1[[#This Row],[EAN]],Grille_Tarifs_Modulable!B34:P127,12,FALSE)+VLOOKUP(Tableau1[[#This Row],[EAN]],Grille_Tarifs_Modulable!B34:P127,13,FALSE)*1.1,IF(Tableau1[[#This Row],[Tarificat° client]]="CHR",VLOOKUP(Tableau1[[#This Row],[EAN]],Grille_Tarifs_Modulable!B34:P127,8,FALSE)," "))</f>
        <v xml:space="preserve"> </v>
      </c>
      <c r="L26" s="1">
        <v>240</v>
      </c>
      <c r="M26" s="1">
        <v>68.569999999999993</v>
      </c>
      <c r="O26" s="1"/>
    </row>
    <row r="27" spans="1:15" ht="12.75" x14ac:dyDescent="0.2">
      <c r="A27" s="2">
        <v>43264</v>
      </c>
      <c r="B27" s="1" t="s">
        <v>672</v>
      </c>
      <c r="C27" s="1" t="s">
        <v>95</v>
      </c>
      <c r="F27" s="1" t="s">
        <v>97</v>
      </c>
      <c r="G27" s="7" t="s">
        <v>1245</v>
      </c>
      <c r="H27" s="61">
        <v>20</v>
      </c>
      <c r="I27" s="88">
        <f t="array" ref="I27">INDEX(Grille_Tarifs_Modulable!$B$2:B384,MATCH(Tableau1[[#This Row],[Designation]]&amp;Tableau1[[#This Row],[CL]],Grille_Tarifs_Modulable!$C$2:C384&amp;Grille_Tarifs_Modulable!$F$2:F384,0))</f>
        <v>4260310550305</v>
      </c>
      <c r="J2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7" s="1" t="str">
        <f>IF(Tableau1[[#This Row],[Tarificat° client]]="GROS",VLOOKUP(Tableau1[[#This Row],[EAN]],Grille_Tarifs_Modulable!B35:P128,9,FALSE)+VLOOKUP(Tableau1[[#This Row],[EAN]],Grille_Tarifs_Modulable!B35:P128,12,FALSE)+VLOOKUP(Tableau1[[#This Row],[EAN]],Grille_Tarifs_Modulable!B35:P128,13,FALSE)*1.1,IF(Tableau1[[#This Row],[Tarificat° client]]="CHR",VLOOKUP(Tableau1[[#This Row],[EAN]],Grille_Tarifs_Modulable!B35:P128,8,FALSE)," "))</f>
        <v xml:space="preserve"> </v>
      </c>
      <c r="L27" s="1">
        <v>24</v>
      </c>
      <c r="M27" s="1">
        <v>6.86</v>
      </c>
      <c r="O27" s="1"/>
    </row>
    <row r="28" spans="1:15" ht="12.75" x14ac:dyDescent="0.2">
      <c r="A28" s="2">
        <v>43266</v>
      </c>
      <c r="B28" s="1" t="s">
        <v>626</v>
      </c>
      <c r="C28" s="1" t="s">
        <v>169</v>
      </c>
      <c r="F28" s="1" t="s">
        <v>171</v>
      </c>
      <c r="G28" s="7" t="s">
        <v>1245</v>
      </c>
      <c r="H28" s="61">
        <v>20</v>
      </c>
      <c r="I28" s="88">
        <f t="array" ref="I28">INDEX(Grille_Tarifs_Modulable!$B$2:B402,MATCH(Tableau1[[#This Row],[Designation]]&amp;Tableau1[[#This Row],[CL]],Grille_Tarifs_Modulable!$C$2:C402&amp;Grille_Tarifs_Modulable!$F$2:F402,0))</f>
        <v>4260310550305</v>
      </c>
      <c r="J2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8" s="1" t="str">
        <f>IF(Tableau1[[#This Row],[Tarificat° client]]="GROS",VLOOKUP(Tableau1[[#This Row],[EAN]],Grille_Tarifs_Modulable!B36:P129,9,FALSE)+VLOOKUP(Tableau1[[#This Row],[EAN]],Grille_Tarifs_Modulable!B36:P129,12,FALSE)+VLOOKUP(Tableau1[[#This Row],[EAN]],Grille_Tarifs_Modulable!B36:P129,13,FALSE)*1.1,IF(Tableau1[[#This Row],[Tarificat° client]]="CHR",VLOOKUP(Tableau1[[#This Row],[EAN]],Grille_Tarifs_Modulable!B36:P129,8,FALSE)," "))</f>
        <v xml:space="preserve"> </v>
      </c>
      <c r="L28" s="1">
        <v>24</v>
      </c>
      <c r="M28" s="1">
        <v>6.86</v>
      </c>
      <c r="O28" s="1"/>
    </row>
    <row r="29" spans="1:15" ht="12.75" x14ac:dyDescent="0.2">
      <c r="A29" s="2">
        <v>43266</v>
      </c>
      <c r="B29" s="1" t="s">
        <v>648</v>
      </c>
      <c r="C29" s="1" t="s">
        <v>9</v>
      </c>
      <c r="F29" s="1" t="s">
        <v>11</v>
      </c>
      <c r="G29" s="7" t="s">
        <v>1245</v>
      </c>
      <c r="H29" s="61">
        <v>20</v>
      </c>
      <c r="I29" s="88">
        <f t="array" ref="I29">INDEX(Grille_Tarifs_Modulable!$B$2:B542,MATCH(Tableau1[[#This Row],[Designation]]&amp;Tableau1[[#This Row],[CL]],Grille_Tarifs_Modulable!$C$2:C542&amp;Grille_Tarifs_Modulable!$F$2:F542,0))</f>
        <v>4260310550305</v>
      </c>
      <c r="J2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9" s="1" t="str">
        <f>IF(Tableau1[[#This Row],[Tarificat° client]]="GROS",VLOOKUP(Tableau1[[#This Row],[EAN]],Grille_Tarifs_Modulable!B37:P130,9,FALSE)+VLOOKUP(Tableau1[[#This Row],[EAN]],Grille_Tarifs_Modulable!B37:P130,12,FALSE)+VLOOKUP(Tableau1[[#This Row],[EAN]],Grille_Tarifs_Modulable!B37:P130,13,FALSE)*1.1,IF(Tableau1[[#This Row],[Tarificat° client]]="CHR",VLOOKUP(Tableau1[[#This Row],[EAN]],Grille_Tarifs_Modulable!B37:P130,8,FALSE)," "))</f>
        <v xml:space="preserve"> </v>
      </c>
      <c r="L29" s="1">
        <v>48</v>
      </c>
      <c r="M29" s="1">
        <v>13.71</v>
      </c>
      <c r="O29" s="1"/>
    </row>
    <row r="30" spans="1:15" ht="12.75" x14ac:dyDescent="0.2">
      <c r="A30" s="2">
        <v>43299</v>
      </c>
      <c r="B30" s="1" t="s">
        <v>674</v>
      </c>
      <c r="C30" s="1" t="s">
        <v>143</v>
      </c>
      <c r="F30" s="1" t="s">
        <v>145</v>
      </c>
      <c r="G30" s="7" t="s">
        <v>1245</v>
      </c>
      <c r="H30" s="61">
        <v>20</v>
      </c>
      <c r="I30" s="88">
        <f t="array" ref="I30">INDEX(Grille_Tarifs_Modulable!$B$2:B377,MATCH(Tableau1[[#This Row],[Designation]]&amp;Tableau1[[#This Row],[CL]],Grille_Tarifs_Modulable!$C$2:C377&amp;Grille_Tarifs_Modulable!$F$2:F377,0))</f>
        <v>4260310550305</v>
      </c>
      <c r="J3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0" s="1" t="str">
        <f>IF(Tableau1[[#This Row],[Tarificat° client]]="GROS",VLOOKUP(Tableau1[[#This Row],[EAN]],Grille_Tarifs_Modulable!B38:P131,9,FALSE)+VLOOKUP(Tableau1[[#This Row],[EAN]],Grille_Tarifs_Modulable!B38:P131,12,FALSE)+VLOOKUP(Tableau1[[#This Row],[EAN]],Grille_Tarifs_Modulable!B38:P131,13,FALSE)*1.1,IF(Tableau1[[#This Row],[Tarificat° client]]="CHR",VLOOKUP(Tableau1[[#This Row],[EAN]],Grille_Tarifs_Modulable!B38:P131,8,FALSE)," "))</f>
        <v xml:space="preserve"> </v>
      </c>
      <c r="L30" s="1">
        <v>24</v>
      </c>
      <c r="M30" s="1">
        <v>6.86</v>
      </c>
      <c r="O30" s="1"/>
    </row>
    <row r="31" spans="1:15" ht="12.75" x14ac:dyDescent="0.2">
      <c r="A31" s="2">
        <v>43340</v>
      </c>
      <c r="B31" s="1" t="s">
        <v>535</v>
      </c>
      <c r="C31" s="1" t="s">
        <v>9</v>
      </c>
      <c r="F31" s="1" t="s">
        <v>11</v>
      </c>
      <c r="G31" s="7" t="s">
        <v>1245</v>
      </c>
      <c r="H31" s="61">
        <v>20</v>
      </c>
      <c r="I31" s="88">
        <f t="array" ref="I31">INDEX(Grille_Tarifs_Modulable!$B$2:B388,MATCH(Tableau1[[#This Row],[Designation]]&amp;Tableau1[[#This Row],[CL]],Grille_Tarifs_Modulable!$C$2:C388&amp;Grille_Tarifs_Modulable!$F$2:F388,0))</f>
        <v>4260310550305</v>
      </c>
      <c r="J3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1" s="1" t="str">
        <f>IF(Tableau1[[#This Row],[Tarificat° client]]="GROS",VLOOKUP(Tableau1[[#This Row],[EAN]],Grille_Tarifs_Modulable!B39:P132,9,FALSE)+VLOOKUP(Tableau1[[#This Row],[EAN]],Grille_Tarifs_Modulable!B39:P132,12,FALSE)+VLOOKUP(Tableau1[[#This Row],[EAN]],Grille_Tarifs_Modulable!B39:P132,13,FALSE)*1.1,IF(Tableau1[[#This Row],[Tarificat° client]]="CHR",VLOOKUP(Tableau1[[#This Row],[EAN]],Grille_Tarifs_Modulable!B39:P132,8,FALSE)," "))</f>
        <v xml:space="preserve"> </v>
      </c>
      <c r="L31" s="1">
        <v>288</v>
      </c>
      <c r="M31" s="1">
        <v>82.29</v>
      </c>
      <c r="O31" s="1"/>
    </row>
    <row r="32" spans="1:15" ht="12.75" x14ac:dyDescent="0.2">
      <c r="A32" s="2">
        <v>43413</v>
      </c>
      <c r="B32" s="1" t="s">
        <v>656</v>
      </c>
      <c r="C32" s="1" t="s">
        <v>62</v>
      </c>
      <c r="F32" s="1" t="s">
        <v>64</v>
      </c>
      <c r="G32" s="7" t="s">
        <v>1245</v>
      </c>
      <c r="H32" s="61">
        <v>20</v>
      </c>
      <c r="I32" s="88">
        <f t="array" ref="I32">INDEX(Grille_Tarifs_Modulable!$B$2:B406,MATCH(Tableau1[[#This Row],[Designation]]&amp;Tableau1[[#This Row],[CL]],Grille_Tarifs_Modulable!$C$2:C406&amp;Grille_Tarifs_Modulable!$F$2:F406,0))</f>
        <v>4260310550305</v>
      </c>
      <c r="J3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2" s="1" t="str">
        <f>IF(Tableau1[[#This Row],[Tarificat° client]]="GROS",VLOOKUP(Tableau1[[#This Row],[EAN]],Grille_Tarifs_Modulable!B40:P133,9,FALSE)+VLOOKUP(Tableau1[[#This Row],[EAN]],Grille_Tarifs_Modulable!B40:P133,12,FALSE)+VLOOKUP(Tableau1[[#This Row],[EAN]],Grille_Tarifs_Modulable!B40:P133,13,FALSE)*1.1,IF(Tableau1[[#This Row],[Tarificat° client]]="CHR",VLOOKUP(Tableau1[[#This Row],[EAN]],Grille_Tarifs_Modulable!B40:P133,8,FALSE)," "))</f>
        <v xml:space="preserve"> </v>
      </c>
      <c r="L32" s="1">
        <v>96</v>
      </c>
      <c r="M32" s="1">
        <v>27.43</v>
      </c>
      <c r="O32" s="1"/>
    </row>
    <row r="33" spans="1:15" ht="12.75" x14ac:dyDescent="0.2">
      <c r="A33" s="2">
        <v>43511</v>
      </c>
      <c r="B33" s="1" t="s">
        <v>187</v>
      </c>
      <c r="C33" s="1" t="s">
        <v>62</v>
      </c>
      <c r="F33" s="1" t="s">
        <v>64</v>
      </c>
      <c r="G33" s="7" t="s">
        <v>1245</v>
      </c>
      <c r="H33" s="61">
        <v>20</v>
      </c>
      <c r="I33" s="88">
        <f t="array" ref="I33">INDEX(Grille_Tarifs_Modulable!$B$2:B546,MATCH(Tableau1[[#This Row],[Designation]]&amp;Tableau1[[#This Row],[CL]],Grille_Tarifs_Modulable!$C$2:C546&amp;Grille_Tarifs_Modulable!$F$2:F546,0))</f>
        <v>4260310550305</v>
      </c>
      <c r="J3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3" s="1" t="str">
        <f>IF(Tableau1[[#This Row],[Tarificat° client]]="GROS",VLOOKUP(Tableau1[[#This Row],[EAN]],Grille_Tarifs_Modulable!B41:P134,9,FALSE)+VLOOKUP(Tableau1[[#This Row],[EAN]],Grille_Tarifs_Modulable!B41:P134,12,FALSE)+VLOOKUP(Tableau1[[#This Row],[EAN]],Grille_Tarifs_Modulable!B41:P134,13,FALSE)*1.1,IF(Tableau1[[#This Row],[Tarificat° client]]="CHR",VLOOKUP(Tableau1[[#This Row],[EAN]],Grille_Tarifs_Modulable!B41:P134,8,FALSE)," "))</f>
        <v xml:space="preserve"> </v>
      </c>
      <c r="L33" s="1">
        <v>48</v>
      </c>
      <c r="M33" s="1">
        <v>13.71</v>
      </c>
      <c r="O33" s="1"/>
    </row>
    <row r="34" spans="1:15" ht="12.75" x14ac:dyDescent="0.2">
      <c r="A34" s="2">
        <v>43551</v>
      </c>
      <c r="B34" s="1" t="s">
        <v>10</v>
      </c>
      <c r="C34" s="1" t="s">
        <v>9</v>
      </c>
      <c r="F34" s="1" t="s">
        <v>11</v>
      </c>
      <c r="G34" s="7" t="s">
        <v>1245</v>
      </c>
      <c r="H34" s="61">
        <v>20</v>
      </c>
      <c r="I34" s="88">
        <f t="array" ref="I34">INDEX(Grille_Tarifs_Modulable!$B$2:B381,MATCH(Tableau1[[#This Row],[Designation]]&amp;Tableau1[[#This Row],[CL]],Grille_Tarifs_Modulable!$C$2:C381&amp;Grille_Tarifs_Modulable!$F$2:F381,0))</f>
        <v>4260310550305</v>
      </c>
      <c r="J3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4" s="1" t="str">
        <f>IF(Tableau1[[#This Row],[Tarificat° client]]="GROS",VLOOKUP(Tableau1[[#This Row],[EAN]],Grille_Tarifs_Modulable!B42:P135,9,FALSE)+VLOOKUP(Tableau1[[#This Row],[EAN]],Grille_Tarifs_Modulable!B42:P135,12,FALSE)+VLOOKUP(Tableau1[[#This Row],[EAN]],Grille_Tarifs_Modulable!B42:P135,13,FALSE)*1.1,IF(Tableau1[[#This Row],[Tarificat° client]]="CHR",VLOOKUP(Tableau1[[#This Row],[EAN]],Grille_Tarifs_Modulable!B42:P135,8,FALSE)," "))</f>
        <v xml:space="preserve"> </v>
      </c>
      <c r="L34" s="1">
        <v>96</v>
      </c>
      <c r="M34" s="1">
        <v>27.43</v>
      </c>
      <c r="O34" s="1"/>
    </row>
    <row r="35" spans="1:15" ht="12.75" x14ac:dyDescent="0.2">
      <c r="A35" s="2">
        <v>43581</v>
      </c>
      <c r="B35" s="1" t="s">
        <v>106</v>
      </c>
      <c r="C35" s="1" t="s">
        <v>105</v>
      </c>
      <c r="F35" s="1" t="s">
        <v>4</v>
      </c>
      <c r="G35" s="7" t="s">
        <v>1245</v>
      </c>
      <c r="H35" s="61">
        <v>20</v>
      </c>
      <c r="I35" s="88">
        <f t="array" ref="I35">INDEX(Grille_Tarifs_Modulable!$B$2:B392,MATCH(Tableau1[[#This Row],[Designation]]&amp;Tableau1[[#This Row],[CL]],Grille_Tarifs_Modulable!$C$2:C392&amp;Grille_Tarifs_Modulable!$F$2:F392,0))</f>
        <v>4260310550305</v>
      </c>
      <c r="J3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5" s="1" t="str">
        <f>IF(Tableau1[[#This Row],[Tarificat° client]]="GROS",VLOOKUP(Tableau1[[#This Row],[EAN]],Grille_Tarifs_Modulable!B43:P136,9,FALSE)+VLOOKUP(Tableau1[[#This Row],[EAN]],Grille_Tarifs_Modulable!B43:P136,12,FALSE)+VLOOKUP(Tableau1[[#This Row],[EAN]],Grille_Tarifs_Modulable!B43:P136,13,FALSE)*1.1,IF(Tableau1[[#This Row],[Tarificat° client]]="CHR",VLOOKUP(Tableau1[[#This Row],[EAN]],Grille_Tarifs_Modulable!B43:P136,8,FALSE)," "))</f>
        <v xml:space="preserve"> </v>
      </c>
      <c r="L35" s="1">
        <v>24</v>
      </c>
      <c r="M35" s="1">
        <v>6.86</v>
      </c>
      <c r="O35" s="1"/>
    </row>
    <row r="36" spans="1:15" ht="12.75" x14ac:dyDescent="0.2">
      <c r="A36" s="2">
        <v>43592</v>
      </c>
      <c r="B36" s="1" t="s">
        <v>162</v>
      </c>
      <c r="C36" s="1" t="s">
        <v>95</v>
      </c>
      <c r="F36" s="1" t="s">
        <v>97</v>
      </c>
      <c r="G36" s="7" t="s">
        <v>1245</v>
      </c>
      <c r="H36" s="61">
        <v>20</v>
      </c>
      <c r="I36" s="88">
        <f t="array" ref="I36">INDEX(Grille_Tarifs_Modulable!$B$2:B410,MATCH(Tableau1[[#This Row],[Designation]]&amp;Tableau1[[#This Row],[CL]],Grille_Tarifs_Modulable!$C$2:C410&amp;Grille_Tarifs_Modulable!$F$2:F410,0))</f>
        <v>4260310550305</v>
      </c>
      <c r="J3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6" s="1" t="str">
        <f>IF(Tableau1[[#This Row],[Tarificat° client]]="GROS",VLOOKUP(Tableau1[[#This Row],[EAN]],Grille_Tarifs_Modulable!B44:P137,9,FALSE)+VLOOKUP(Tableau1[[#This Row],[EAN]],Grille_Tarifs_Modulable!B44:P137,12,FALSE)+VLOOKUP(Tableau1[[#This Row],[EAN]],Grille_Tarifs_Modulable!B44:P137,13,FALSE)*1.1,IF(Tableau1[[#This Row],[Tarificat° client]]="CHR",VLOOKUP(Tableau1[[#This Row],[EAN]],Grille_Tarifs_Modulable!B44:P137,8,FALSE)," "))</f>
        <v xml:space="preserve"> </v>
      </c>
      <c r="L36" s="1">
        <v>96</v>
      </c>
      <c r="M36" s="1">
        <v>27.43</v>
      </c>
      <c r="O36" s="1"/>
    </row>
    <row r="37" spans="1:15" ht="12.75" x14ac:dyDescent="0.2">
      <c r="A37" s="2">
        <v>43599</v>
      </c>
      <c r="B37" s="1" t="s">
        <v>109</v>
      </c>
      <c r="C37" s="1" t="s">
        <v>108</v>
      </c>
      <c r="F37" s="1" t="s">
        <v>4</v>
      </c>
      <c r="G37" s="7" t="s">
        <v>1245</v>
      </c>
      <c r="H37" s="61">
        <v>20</v>
      </c>
      <c r="I37" s="88">
        <f t="array" ref="I37">INDEX(Grille_Tarifs_Modulable!$B$2:B550,MATCH(Tableau1[[#This Row],[Designation]]&amp;Tableau1[[#This Row],[CL]],Grille_Tarifs_Modulable!$C$2:C550&amp;Grille_Tarifs_Modulable!$F$2:F550,0))</f>
        <v>4260310550305</v>
      </c>
      <c r="J3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7" s="1" t="str">
        <f>IF(Tableau1[[#This Row],[Tarificat° client]]="GROS",VLOOKUP(Tableau1[[#This Row],[EAN]],Grille_Tarifs_Modulable!B45:P138,9,FALSE)+VLOOKUP(Tableau1[[#This Row],[EAN]],Grille_Tarifs_Modulable!B45:P138,12,FALSE)+VLOOKUP(Tableau1[[#This Row],[EAN]],Grille_Tarifs_Modulable!B45:P138,13,FALSE)*1.1,IF(Tableau1[[#This Row],[Tarificat° client]]="CHR",VLOOKUP(Tableau1[[#This Row],[EAN]],Grille_Tarifs_Modulable!B45:P138,8,FALSE)," "))</f>
        <v xml:space="preserve"> </v>
      </c>
      <c r="L37" s="1">
        <v>24</v>
      </c>
      <c r="M37" s="1">
        <v>6.86</v>
      </c>
      <c r="O37" s="1"/>
    </row>
    <row r="38" spans="1:15" ht="12.75" x14ac:dyDescent="0.2">
      <c r="A38" s="2">
        <v>43620</v>
      </c>
      <c r="B38" s="1" t="s">
        <v>63</v>
      </c>
      <c r="C38" s="1" t="s">
        <v>62</v>
      </c>
      <c r="F38" s="1" t="s">
        <v>64</v>
      </c>
      <c r="G38" s="7" t="s">
        <v>1245</v>
      </c>
      <c r="H38" s="61">
        <v>20</v>
      </c>
      <c r="I38" s="88">
        <f t="array" ref="I38">INDEX(Grille_Tarifs_Modulable!$B$2:B385,MATCH(Tableau1[[#This Row],[Designation]]&amp;Tableau1[[#This Row],[CL]],Grille_Tarifs_Modulable!$C$2:C385&amp;Grille_Tarifs_Modulable!$F$2:F385,0))</f>
        <v>4260310550305</v>
      </c>
      <c r="J3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8" s="1" t="str">
        <f>IF(Tableau1[[#This Row],[Tarificat° client]]="GROS",VLOOKUP(Tableau1[[#This Row],[EAN]],Grille_Tarifs_Modulable!B46:P139,9,FALSE)+VLOOKUP(Tableau1[[#This Row],[EAN]],Grille_Tarifs_Modulable!B46:P139,12,FALSE)+VLOOKUP(Tableau1[[#This Row],[EAN]],Grille_Tarifs_Modulable!B46:P139,13,FALSE)*1.1,IF(Tableau1[[#This Row],[Tarificat° client]]="CHR",VLOOKUP(Tableau1[[#This Row],[EAN]],Grille_Tarifs_Modulable!B46:P139,8,FALSE)," "))</f>
        <v xml:space="preserve"> </v>
      </c>
      <c r="L38" s="1">
        <v>48</v>
      </c>
      <c r="M38" s="1">
        <v>13.71</v>
      </c>
      <c r="O38" s="1"/>
    </row>
    <row r="39" spans="1:15" ht="12.75" x14ac:dyDescent="0.2">
      <c r="A39" s="2">
        <v>43623</v>
      </c>
      <c r="B39" s="1" t="s">
        <v>190</v>
      </c>
      <c r="C39" s="1" t="s">
        <v>105</v>
      </c>
      <c r="F39" s="1" t="s">
        <v>4</v>
      </c>
      <c r="G39" s="7" t="s">
        <v>1245</v>
      </c>
      <c r="H39" s="61">
        <v>20</v>
      </c>
      <c r="I39" s="88">
        <f t="array" ref="I39">INDEX(Grille_Tarifs_Modulable!$B$2:B396,MATCH(Tableau1[[#This Row],[Designation]]&amp;Tableau1[[#This Row],[CL]],Grille_Tarifs_Modulable!$C$2:C396&amp;Grille_Tarifs_Modulable!$F$2:F396,0))</f>
        <v>4260310550305</v>
      </c>
      <c r="J3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9" s="1" t="str">
        <f>IF(Tableau1[[#This Row],[Tarificat° client]]="GROS",VLOOKUP(Tableau1[[#This Row],[EAN]],Grille_Tarifs_Modulable!B47:P140,9,FALSE)+VLOOKUP(Tableau1[[#This Row],[EAN]],Grille_Tarifs_Modulable!B47:P140,12,FALSE)+VLOOKUP(Tableau1[[#This Row],[EAN]],Grille_Tarifs_Modulable!B47:P140,13,FALSE)*1.1,IF(Tableau1[[#This Row],[Tarificat° client]]="CHR",VLOOKUP(Tableau1[[#This Row],[EAN]],Grille_Tarifs_Modulable!B47:P140,8,FALSE)," "))</f>
        <v xml:space="preserve"> </v>
      </c>
      <c r="L39" s="1">
        <v>72</v>
      </c>
      <c r="M39" s="1">
        <v>20.57</v>
      </c>
      <c r="O39" s="1"/>
    </row>
    <row r="40" spans="1:15" ht="12.75" x14ac:dyDescent="0.2">
      <c r="A40" s="2">
        <v>43676</v>
      </c>
      <c r="B40" s="1" t="s">
        <v>184</v>
      </c>
      <c r="C40" s="1" t="s">
        <v>62</v>
      </c>
      <c r="F40" s="1" t="s">
        <v>64</v>
      </c>
      <c r="G40" s="7" t="s">
        <v>1245</v>
      </c>
      <c r="H40" s="61">
        <v>20</v>
      </c>
      <c r="I40" s="88">
        <f t="array" ref="I40">INDEX(Grille_Tarifs_Modulable!$B$2:B414,MATCH(Tableau1[[#This Row],[Designation]]&amp;Tableau1[[#This Row],[CL]],Grille_Tarifs_Modulable!$C$2:C414&amp;Grille_Tarifs_Modulable!$F$2:F414,0))</f>
        <v>4260310550305</v>
      </c>
      <c r="J4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0" s="1" t="str">
        <f>IF(Tableau1[[#This Row],[Tarificat° client]]="GROS",VLOOKUP(Tableau1[[#This Row],[EAN]],Grille_Tarifs_Modulable!B48:P141,9,FALSE)+VLOOKUP(Tableau1[[#This Row],[EAN]],Grille_Tarifs_Modulable!B48:P141,12,FALSE)+VLOOKUP(Tableau1[[#This Row],[EAN]],Grille_Tarifs_Modulable!B48:P141,13,FALSE)*1.1,IF(Tableau1[[#This Row],[Tarificat° client]]="CHR",VLOOKUP(Tableau1[[#This Row],[EAN]],Grille_Tarifs_Modulable!B48:P141,8,FALSE)," "))</f>
        <v xml:space="preserve"> </v>
      </c>
      <c r="L40" s="1">
        <v>24</v>
      </c>
      <c r="M40" s="1">
        <v>6.86</v>
      </c>
      <c r="O40" s="1"/>
    </row>
    <row r="41" spans="1:15" ht="12.75" x14ac:dyDescent="0.2">
      <c r="A41" s="2">
        <v>43683</v>
      </c>
      <c r="B41" s="1" t="s">
        <v>216</v>
      </c>
      <c r="C41" s="1" t="s">
        <v>143</v>
      </c>
      <c r="F41" s="1" t="s">
        <v>145</v>
      </c>
      <c r="G41" s="7" t="s">
        <v>1245</v>
      </c>
      <c r="H41" s="61">
        <v>20</v>
      </c>
      <c r="I41" s="88">
        <f t="array" ref="I41">INDEX(Grille_Tarifs_Modulable!$B$2:B554,MATCH(Tableau1[[#This Row],[Designation]]&amp;Tableau1[[#This Row],[CL]],Grille_Tarifs_Modulable!$C$2:C554&amp;Grille_Tarifs_Modulable!$F$2:F554,0))</f>
        <v>4260310550305</v>
      </c>
      <c r="J4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1" s="1" t="str">
        <f>IF(Tableau1[[#This Row],[Tarificat° client]]="GROS",VLOOKUP(Tableau1[[#This Row],[EAN]],Grille_Tarifs_Modulable!B49:P142,9,FALSE)+VLOOKUP(Tableau1[[#This Row],[EAN]],Grille_Tarifs_Modulable!B49:P142,12,FALSE)+VLOOKUP(Tableau1[[#This Row],[EAN]],Grille_Tarifs_Modulable!B49:P142,13,FALSE)*1.1,IF(Tableau1[[#This Row],[Tarificat° client]]="CHR",VLOOKUP(Tableau1[[#This Row],[EAN]],Grille_Tarifs_Modulable!B49:P142,8,FALSE)," "))</f>
        <v xml:space="preserve"> </v>
      </c>
      <c r="L41" s="1">
        <v>24</v>
      </c>
      <c r="M41" s="1">
        <v>6.86</v>
      </c>
      <c r="O41" s="1"/>
    </row>
    <row r="42" spans="1:15" ht="12.75" x14ac:dyDescent="0.2">
      <c r="A42" s="2">
        <v>43731</v>
      </c>
      <c r="B42" s="1" t="s">
        <v>194</v>
      </c>
      <c r="C42" s="1" t="s">
        <v>62</v>
      </c>
      <c r="F42" s="1" t="s">
        <v>64</v>
      </c>
      <c r="G42" s="7" t="s">
        <v>1245</v>
      </c>
      <c r="H42" s="61">
        <v>20</v>
      </c>
      <c r="I42" s="88">
        <f t="array" ref="I42">INDEX(Grille_Tarifs_Modulable!$B$2:B389,MATCH(Tableau1[[#This Row],[Designation]]&amp;Tableau1[[#This Row],[CL]],Grille_Tarifs_Modulable!$C$2:C389&amp;Grille_Tarifs_Modulable!$F$2:F389,0))</f>
        <v>4260310550305</v>
      </c>
      <c r="J4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2" s="1" t="str">
        <f>IF(Tableau1[[#This Row],[Tarificat° client]]="GROS",VLOOKUP(Tableau1[[#This Row],[EAN]],Grille_Tarifs_Modulable!B50:P143,9,FALSE)+VLOOKUP(Tableau1[[#This Row],[EAN]],Grille_Tarifs_Modulable!B50:P143,12,FALSE)+VLOOKUP(Tableau1[[#This Row],[EAN]],Grille_Tarifs_Modulable!B50:P143,13,FALSE)*1.1,IF(Tableau1[[#This Row],[Tarificat° client]]="CHR",VLOOKUP(Tableau1[[#This Row],[EAN]],Grille_Tarifs_Modulable!B50:P143,8,FALSE)," "))</f>
        <v xml:space="preserve"> </v>
      </c>
      <c r="L42" s="1">
        <v>120</v>
      </c>
      <c r="M42" s="1">
        <v>34.29</v>
      </c>
      <c r="O42" s="1"/>
    </row>
    <row r="43" spans="1:15" ht="12.75" x14ac:dyDescent="0.2">
      <c r="A43" s="2">
        <v>43742</v>
      </c>
      <c r="B43" s="1" t="s">
        <v>27</v>
      </c>
      <c r="C43" s="1" t="s">
        <v>26</v>
      </c>
      <c r="F43" s="1" t="s">
        <v>11</v>
      </c>
      <c r="G43" s="7" t="s">
        <v>1245</v>
      </c>
      <c r="H43" s="61">
        <v>20</v>
      </c>
      <c r="I43" s="88">
        <f t="array" ref="I43">INDEX(Grille_Tarifs_Modulable!$B$2:B400,MATCH(Tableau1[[#This Row],[Designation]]&amp;Tableau1[[#This Row],[CL]],Grille_Tarifs_Modulable!$C$2:C400&amp;Grille_Tarifs_Modulable!$F$2:F400,0))</f>
        <v>4260310550305</v>
      </c>
      <c r="J4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3" s="1" t="str">
        <f>IF(Tableau1[[#This Row],[Tarificat° client]]="GROS",VLOOKUP(Tableau1[[#This Row],[EAN]],Grille_Tarifs_Modulable!B51:P144,9,FALSE)+VLOOKUP(Tableau1[[#This Row],[EAN]],Grille_Tarifs_Modulable!B51:P144,12,FALSE)+VLOOKUP(Tableau1[[#This Row],[EAN]],Grille_Tarifs_Modulable!B51:P144,13,FALSE)*1.1,IF(Tableau1[[#This Row],[Tarificat° client]]="CHR",VLOOKUP(Tableau1[[#This Row],[EAN]],Grille_Tarifs_Modulable!B51:P144,8,FALSE)," "))</f>
        <v xml:space="preserve"> </v>
      </c>
      <c r="L43" s="1">
        <v>48</v>
      </c>
      <c r="M43" s="1">
        <v>13.71</v>
      </c>
      <c r="O43" s="1"/>
    </row>
    <row r="44" spans="1:15" ht="12.75" x14ac:dyDescent="0.2">
      <c r="A44" s="2">
        <v>42690</v>
      </c>
      <c r="B44" s="1" t="s">
        <v>1143</v>
      </c>
      <c r="C44" s="1" t="s">
        <v>934</v>
      </c>
      <c r="F44" s="1" t="s">
        <v>4</v>
      </c>
      <c r="G44" s="7" t="s">
        <v>1246</v>
      </c>
      <c r="H44" s="61">
        <v>20</v>
      </c>
      <c r="I44" s="88">
        <f t="array" ref="I44">INDEX(Grille_Tarifs_Modulable!$B$2:B418,MATCH(Tableau1[[#This Row],[Designation]]&amp;Tableau1[[#This Row],[CL]],Grille_Tarifs_Modulable!$C$2:C418&amp;Grille_Tarifs_Modulable!$F$2:F418,0))</f>
        <v>4260310552941</v>
      </c>
      <c r="J4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4" s="1" t="str">
        <f>IF(Tableau1[[#This Row],[Tarificat° client]]="GROS",VLOOKUP(Tableau1[[#This Row],[EAN]],Grille_Tarifs_Modulable!B52:P145,9,FALSE)+VLOOKUP(Tableau1[[#This Row],[EAN]],Grille_Tarifs_Modulable!B52:P145,12,FALSE)+VLOOKUP(Tableau1[[#This Row],[EAN]],Grille_Tarifs_Modulable!B52:P145,13,FALSE)*1.1,IF(Tableau1[[#This Row],[Tarificat° client]]="CHR",VLOOKUP(Tableau1[[#This Row],[EAN]],Grille_Tarifs_Modulable!B52:P145,8,FALSE)," "))</f>
        <v xml:space="preserve"> </v>
      </c>
      <c r="L44" s="1">
        <v>24</v>
      </c>
      <c r="M44" s="1">
        <v>6.86</v>
      </c>
      <c r="O44" s="1"/>
    </row>
    <row r="45" spans="1:15" ht="12.75" x14ac:dyDescent="0.2">
      <c r="A45" s="2">
        <v>42718</v>
      </c>
      <c r="B45" s="1" t="s">
        <v>1109</v>
      </c>
      <c r="C45" s="1" t="s">
        <v>45</v>
      </c>
      <c r="F45" s="1" t="s">
        <v>47</v>
      </c>
      <c r="G45" s="7" t="s">
        <v>1246</v>
      </c>
      <c r="H45" s="61">
        <v>20</v>
      </c>
      <c r="I45" s="88">
        <f t="array" ref="I45">INDEX(Grille_Tarifs_Modulable!$B$2:B558,MATCH(Tableau1[[#This Row],[Designation]]&amp;Tableau1[[#This Row],[CL]],Grille_Tarifs_Modulable!$C$2:C558&amp;Grille_Tarifs_Modulable!$F$2:F558,0))</f>
        <v>4260310552941</v>
      </c>
      <c r="J4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5" s="1" t="str">
        <f>IF(Tableau1[[#This Row],[Tarificat° client]]="GROS",VLOOKUP(Tableau1[[#This Row],[EAN]],Grille_Tarifs_Modulable!B53:P146,9,FALSE)+VLOOKUP(Tableau1[[#This Row],[EAN]],Grille_Tarifs_Modulable!B53:P146,12,FALSE)+VLOOKUP(Tableau1[[#This Row],[EAN]],Grille_Tarifs_Modulable!B53:P146,13,FALSE)*1.1,IF(Tableau1[[#This Row],[Tarificat° client]]="CHR",VLOOKUP(Tableau1[[#This Row],[EAN]],Grille_Tarifs_Modulable!B53:P146,8,FALSE)," "))</f>
        <v xml:space="preserve"> </v>
      </c>
      <c r="L45" s="1">
        <v>72</v>
      </c>
      <c r="M45" s="1">
        <v>20.57</v>
      </c>
      <c r="O45" s="1"/>
    </row>
    <row r="46" spans="1:15" ht="12.75" x14ac:dyDescent="0.2">
      <c r="A46" s="2">
        <v>42787</v>
      </c>
      <c r="B46" s="1" t="s">
        <v>750</v>
      </c>
      <c r="C46" s="1" t="s">
        <v>95</v>
      </c>
      <c r="F46" s="1" t="s">
        <v>97</v>
      </c>
      <c r="G46" s="7" t="s">
        <v>1246</v>
      </c>
      <c r="H46" s="61">
        <v>20</v>
      </c>
      <c r="I46" s="88">
        <f t="array" ref="I46">INDEX(Grille_Tarifs_Modulable!$B$2:B393,MATCH(Tableau1[[#This Row],[Designation]]&amp;Tableau1[[#This Row],[CL]],Grille_Tarifs_Modulable!$C$2:C393&amp;Grille_Tarifs_Modulable!$F$2:F393,0))</f>
        <v>4260310552941</v>
      </c>
      <c r="J4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6" s="1" t="str">
        <f>IF(Tableau1[[#This Row],[Tarificat° client]]="GROS",VLOOKUP(Tableau1[[#This Row],[EAN]],Grille_Tarifs_Modulable!B54:P147,9,FALSE)+VLOOKUP(Tableau1[[#This Row],[EAN]],Grille_Tarifs_Modulable!B54:P147,12,FALSE)+VLOOKUP(Tableau1[[#This Row],[EAN]],Grille_Tarifs_Modulable!B54:P147,13,FALSE)*1.1,IF(Tableau1[[#This Row],[Tarificat° client]]="CHR",VLOOKUP(Tableau1[[#This Row],[EAN]],Grille_Tarifs_Modulable!B54:P147,8,FALSE)," "))</f>
        <v xml:space="preserve"> </v>
      </c>
      <c r="L46" s="1">
        <v>24</v>
      </c>
      <c r="M46" s="1">
        <v>6.86</v>
      </c>
      <c r="O46" s="1"/>
    </row>
    <row r="47" spans="1:15" ht="12.75" x14ac:dyDescent="0.2">
      <c r="A47" s="2">
        <v>42787</v>
      </c>
      <c r="B47" s="1" t="s">
        <v>750</v>
      </c>
      <c r="C47" s="1" t="s">
        <v>95</v>
      </c>
      <c r="F47" s="1" t="s">
        <v>97</v>
      </c>
      <c r="G47" s="7" t="s">
        <v>1246</v>
      </c>
      <c r="H47" s="61">
        <v>20</v>
      </c>
      <c r="I47" s="88">
        <f t="array" ref="I47">INDEX(Grille_Tarifs_Modulable!$B$2:B404,MATCH(Tableau1[[#This Row],[Designation]]&amp;Tableau1[[#This Row],[CL]],Grille_Tarifs_Modulable!$C$2:C404&amp;Grille_Tarifs_Modulable!$F$2:F404,0))</f>
        <v>4260310552941</v>
      </c>
      <c r="J4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7" s="1" t="str">
        <f>IF(Tableau1[[#This Row],[Tarificat° client]]="GROS",VLOOKUP(Tableau1[[#This Row],[EAN]],Grille_Tarifs_Modulable!B55:P148,9,FALSE)+VLOOKUP(Tableau1[[#This Row],[EAN]],Grille_Tarifs_Modulable!B55:P148,12,FALSE)+VLOOKUP(Tableau1[[#This Row],[EAN]],Grille_Tarifs_Modulable!B55:P148,13,FALSE)*1.1,IF(Tableau1[[#This Row],[Tarificat° client]]="CHR",VLOOKUP(Tableau1[[#This Row],[EAN]],Grille_Tarifs_Modulable!B55:P148,8,FALSE)," "))</f>
        <v xml:space="preserve"> </v>
      </c>
      <c r="L47" s="1">
        <v>24</v>
      </c>
      <c r="M47" s="1">
        <v>6.86</v>
      </c>
      <c r="O47" s="1"/>
    </row>
    <row r="48" spans="1:15" ht="12.75" x14ac:dyDescent="0.2">
      <c r="A48" s="2">
        <v>42796</v>
      </c>
      <c r="B48" s="1" t="s">
        <v>741</v>
      </c>
      <c r="C48" s="1" t="s">
        <v>12</v>
      </c>
      <c r="F48" s="1" t="s">
        <v>14</v>
      </c>
      <c r="G48" s="7" t="s">
        <v>1246</v>
      </c>
      <c r="H48" s="61">
        <v>20</v>
      </c>
      <c r="I48" s="88">
        <f t="array" ref="I48">INDEX(Grille_Tarifs_Modulable!$B$2:B422,MATCH(Tableau1[[#This Row],[Designation]]&amp;Tableau1[[#This Row],[CL]],Grille_Tarifs_Modulable!$C$2:C422&amp;Grille_Tarifs_Modulable!$F$2:F422,0))</f>
        <v>4260310552941</v>
      </c>
      <c r="J4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8" s="1" t="str">
        <f>IF(Tableau1[[#This Row],[Tarificat° client]]="GROS",VLOOKUP(Tableau1[[#This Row],[EAN]],Grille_Tarifs_Modulable!B56:P149,9,FALSE)+VLOOKUP(Tableau1[[#This Row],[EAN]],Grille_Tarifs_Modulable!B56:P149,12,FALSE)+VLOOKUP(Tableau1[[#This Row],[EAN]],Grille_Tarifs_Modulable!B56:P149,13,FALSE)*1.1,IF(Tableau1[[#This Row],[Tarificat° client]]="CHR",VLOOKUP(Tableau1[[#This Row],[EAN]],Grille_Tarifs_Modulable!B56:P149,8,FALSE)," "))</f>
        <v xml:space="preserve"> </v>
      </c>
      <c r="L48" s="1">
        <v>24</v>
      </c>
      <c r="M48" s="1">
        <v>6.86</v>
      </c>
      <c r="O48" s="1"/>
    </row>
    <row r="49" spans="1:15" ht="12.75" x14ac:dyDescent="0.2">
      <c r="A49" s="2">
        <v>42853</v>
      </c>
      <c r="B49" s="1" t="s">
        <v>746</v>
      </c>
      <c r="C49" s="1" t="s">
        <v>95</v>
      </c>
      <c r="F49" s="1" t="s">
        <v>97</v>
      </c>
      <c r="G49" s="7" t="s">
        <v>1246</v>
      </c>
      <c r="H49" s="61">
        <v>20</v>
      </c>
      <c r="I49" s="88">
        <f t="array" ref="I49">INDEX(Grille_Tarifs_Modulable!$B$2:B562,MATCH(Tableau1[[#This Row],[Designation]]&amp;Tableau1[[#This Row],[CL]],Grille_Tarifs_Modulable!$C$2:C562&amp;Grille_Tarifs_Modulable!$F$2:F562,0))</f>
        <v>4260310552941</v>
      </c>
      <c r="J4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9" s="1" t="str">
        <f>IF(Tableau1[[#This Row],[Tarificat° client]]="GROS",VLOOKUP(Tableau1[[#This Row],[EAN]],Grille_Tarifs_Modulable!B57:P150,9,FALSE)+VLOOKUP(Tableau1[[#This Row],[EAN]],Grille_Tarifs_Modulable!B57:P150,12,FALSE)+VLOOKUP(Tableau1[[#This Row],[EAN]],Grille_Tarifs_Modulable!B57:P150,13,FALSE)*1.1,IF(Tableau1[[#This Row],[Tarificat° client]]="CHR",VLOOKUP(Tableau1[[#This Row],[EAN]],Grille_Tarifs_Modulable!B57:P150,8,FALSE)," "))</f>
        <v xml:space="preserve"> </v>
      </c>
      <c r="L49" s="1">
        <v>48</v>
      </c>
      <c r="M49" s="1">
        <v>13.71</v>
      </c>
      <c r="O49" s="1"/>
    </row>
    <row r="50" spans="1:15" ht="12.75" x14ac:dyDescent="0.2">
      <c r="A50" s="2">
        <v>42873</v>
      </c>
      <c r="B50" s="1" t="s">
        <v>747</v>
      </c>
      <c r="C50" s="1" t="s">
        <v>95</v>
      </c>
      <c r="F50" s="1" t="s">
        <v>97</v>
      </c>
      <c r="G50" s="7" t="s">
        <v>1246</v>
      </c>
      <c r="H50" s="61">
        <v>20</v>
      </c>
      <c r="I50" s="88">
        <f t="array" ref="I50">INDEX(Grille_Tarifs_Modulable!$B$2:B397,MATCH(Tableau1[[#This Row],[Designation]]&amp;Tableau1[[#This Row],[CL]],Grille_Tarifs_Modulable!$C$2:C397&amp;Grille_Tarifs_Modulable!$F$2:F397,0))</f>
        <v>4260310552941</v>
      </c>
      <c r="J5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0" s="1" t="str">
        <f>IF(Tableau1[[#This Row],[Tarificat° client]]="GROS",VLOOKUP(Tableau1[[#This Row],[EAN]],Grille_Tarifs_Modulable!B58:P151,9,FALSE)+VLOOKUP(Tableau1[[#This Row],[EAN]],Grille_Tarifs_Modulable!B58:P151,12,FALSE)+VLOOKUP(Tableau1[[#This Row],[EAN]],Grille_Tarifs_Modulable!B58:P151,13,FALSE)*1.1,IF(Tableau1[[#This Row],[Tarificat° client]]="CHR",VLOOKUP(Tableau1[[#This Row],[EAN]],Grille_Tarifs_Modulable!B58:P151,8,FALSE)," "))</f>
        <v xml:space="preserve"> </v>
      </c>
      <c r="L50" s="1">
        <v>48</v>
      </c>
      <c r="M50" s="1">
        <v>13.71</v>
      </c>
      <c r="O50" s="1"/>
    </row>
    <row r="51" spans="1:15" ht="12.75" x14ac:dyDescent="0.2">
      <c r="A51" s="2">
        <v>42933</v>
      </c>
      <c r="B51" s="1" t="s">
        <v>927</v>
      </c>
      <c r="C51" s="1" t="s">
        <v>130</v>
      </c>
      <c r="F51" s="1" t="s">
        <v>132</v>
      </c>
      <c r="G51" s="7" t="s">
        <v>1246</v>
      </c>
      <c r="H51" s="61">
        <v>20</v>
      </c>
      <c r="I51" s="88">
        <f t="array" ref="I51">INDEX(Grille_Tarifs_Modulable!$B$2:B408,MATCH(Tableau1[[#This Row],[Designation]]&amp;Tableau1[[#This Row],[CL]],Grille_Tarifs_Modulable!$C$2:C408&amp;Grille_Tarifs_Modulable!$F$2:F408,0))</f>
        <v>4260310552941</v>
      </c>
      <c r="J5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1" s="1" t="str">
        <f>IF(Tableau1[[#This Row],[Tarificat° client]]="GROS",VLOOKUP(Tableau1[[#This Row],[EAN]],Grille_Tarifs_Modulable!B59:P152,9,FALSE)+VLOOKUP(Tableau1[[#This Row],[EAN]],Grille_Tarifs_Modulable!B59:P152,12,FALSE)+VLOOKUP(Tableau1[[#This Row],[EAN]],Grille_Tarifs_Modulable!B59:P152,13,FALSE)*1.1,IF(Tableau1[[#This Row],[Tarificat° client]]="CHR",VLOOKUP(Tableau1[[#This Row],[EAN]],Grille_Tarifs_Modulable!B59:P152,8,FALSE)," "))</f>
        <v xml:space="preserve"> </v>
      </c>
      <c r="L51" s="1">
        <v>120</v>
      </c>
      <c r="M51" s="1">
        <v>34.29</v>
      </c>
      <c r="O51" s="1"/>
    </row>
    <row r="52" spans="1:15" ht="12.75" x14ac:dyDescent="0.2">
      <c r="A52" s="2">
        <v>42933</v>
      </c>
      <c r="B52" s="1" t="s">
        <v>931</v>
      </c>
      <c r="C52" s="1" t="s">
        <v>95</v>
      </c>
      <c r="F52" s="1" t="s">
        <v>97</v>
      </c>
      <c r="G52" s="7" t="s">
        <v>1246</v>
      </c>
      <c r="H52" s="61">
        <v>20</v>
      </c>
      <c r="I52" s="88">
        <f t="array" ref="I52">INDEX(Grille_Tarifs_Modulable!$B$2:B426,MATCH(Tableau1[[#This Row],[Designation]]&amp;Tableau1[[#This Row],[CL]],Grille_Tarifs_Modulable!$C$2:C426&amp;Grille_Tarifs_Modulable!$F$2:F426,0))</f>
        <v>4260310552941</v>
      </c>
      <c r="J5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2" s="1" t="str">
        <f>IF(Tableau1[[#This Row],[Tarificat° client]]="GROS",VLOOKUP(Tableau1[[#This Row],[EAN]],Grille_Tarifs_Modulable!B60:P153,9,FALSE)+VLOOKUP(Tableau1[[#This Row],[EAN]],Grille_Tarifs_Modulable!B60:P153,12,FALSE)+VLOOKUP(Tableau1[[#This Row],[EAN]],Grille_Tarifs_Modulable!B60:P153,13,FALSE)*1.1,IF(Tableau1[[#This Row],[Tarificat° client]]="CHR",VLOOKUP(Tableau1[[#This Row],[EAN]],Grille_Tarifs_Modulable!B60:P153,8,FALSE)," "))</f>
        <v xml:space="preserve"> </v>
      </c>
      <c r="L52" s="1">
        <v>48</v>
      </c>
      <c r="M52" s="1">
        <v>13.71</v>
      </c>
      <c r="O52" s="1"/>
    </row>
    <row r="53" spans="1:15" ht="12.75" x14ac:dyDescent="0.2">
      <c r="A53" s="2">
        <v>42955</v>
      </c>
      <c r="B53" s="1" t="s">
        <v>775</v>
      </c>
      <c r="C53" s="1" t="s">
        <v>95</v>
      </c>
      <c r="F53" s="1" t="s">
        <v>97</v>
      </c>
      <c r="G53" s="7" t="s">
        <v>1246</v>
      </c>
      <c r="H53" s="61">
        <v>20</v>
      </c>
      <c r="I53" s="88">
        <f t="array" ref="I53">INDEX(Grille_Tarifs_Modulable!$B$2:B566,MATCH(Tableau1[[#This Row],[Designation]]&amp;Tableau1[[#This Row],[CL]],Grille_Tarifs_Modulable!$C$2:C566&amp;Grille_Tarifs_Modulable!$F$2:F566,0))</f>
        <v>4260310552941</v>
      </c>
      <c r="J5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3" s="1" t="str">
        <f>IF(Tableau1[[#This Row],[Tarificat° client]]="GROS",VLOOKUP(Tableau1[[#This Row],[EAN]],Grille_Tarifs_Modulable!B61:P154,9,FALSE)+VLOOKUP(Tableau1[[#This Row],[EAN]],Grille_Tarifs_Modulable!B61:P154,12,FALSE)+VLOOKUP(Tableau1[[#This Row],[EAN]],Grille_Tarifs_Modulable!B61:P154,13,FALSE)*1.1,IF(Tableau1[[#This Row],[Tarificat° client]]="CHR",VLOOKUP(Tableau1[[#This Row],[EAN]],Grille_Tarifs_Modulable!B61:P154,8,FALSE)," "))</f>
        <v xml:space="preserve"> </v>
      </c>
      <c r="L53" s="1">
        <v>24</v>
      </c>
      <c r="M53" s="1">
        <v>6.86</v>
      </c>
      <c r="O53" s="1"/>
    </row>
    <row r="54" spans="1:15" ht="12.75" x14ac:dyDescent="0.2">
      <c r="A54" s="2">
        <v>42971</v>
      </c>
      <c r="B54" s="1" t="s">
        <v>776</v>
      </c>
      <c r="C54" s="1" t="s">
        <v>95</v>
      </c>
      <c r="F54" s="1" t="s">
        <v>97</v>
      </c>
      <c r="G54" s="7" t="s">
        <v>1246</v>
      </c>
      <c r="H54" s="61">
        <v>20</v>
      </c>
      <c r="I54" s="88">
        <f t="array" ref="I54">INDEX(Grille_Tarifs_Modulable!$B$2:B401,MATCH(Tableau1[[#This Row],[Designation]]&amp;Tableau1[[#This Row],[CL]],Grille_Tarifs_Modulable!$C$2:C401&amp;Grille_Tarifs_Modulable!$F$2:F401,0))</f>
        <v>4260310552941</v>
      </c>
      <c r="J5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4" s="1" t="str">
        <f>IF(Tableau1[[#This Row],[Tarificat° client]]="GROS",VLOOKUP(Tableau1[[#This Row],[EAN]],Grille_Tarifs_Modulable!B62:P155,9,FALSE)+VLOOKUP(Tableau1[[#This Row],[EAN]],Grille_Tarifs_Modulable!B62:P155,12,FALSE)+VLOOKUP(Tableau1[[#This Row],[EAN]],Grille_Tarifs_Modulable!B62:P155,13,FALSE)*1.1,IF(Tableau1[[#This Row],[Tarificat° client]]="CHR",VLOOKUP(Tableau1[[#This Row],[EAN]],Grille_Tarifs_Modulable!B62:P155,8,FALSE)," "))</f>
        <v xml:space="preserve"> </v>
      </c>
      <c r="L54" s="1">
        <v>48</v>
      </c>
      <c r="M54" s="1">
        <v>13.71</v>
      </c>
      <c r="O54" s="1"/>
    </row>
    <row r="55" spans="1:15" ht="12.75" x14ac:dyDescent="0.2">
      <c r="A55" s="2">
        <v>43042</v>
      </c>
      <c r="B55" s="1" t="s">
        <v>757</v>
      </c>
      <c r="C55" s="1" t="s">
        <v>65</v>
      </c>
      <c r="F55" s="1" t="s">
        <v>67</v>
      </c>
      <c r="G55" s="7" t="s">
        <v>1246</v>
      </c>
      <c r="H55" s="61">
        <v>20</v>
      </c>
      <c r="I55" s="88">
        <f t="array" ref="I55">INDEX(Grille_Tarifs_Modulable!$B$2:B412,MATCH(Tableau1[[#This Row],[Designation]]&amp;Tableau1[[#This Row],[CL]],Grille_Tarifs_Modulable!$C$2:C412&amp;Grille_Tarifs_Modulable!$F$2:F412,0))</f>
        <v>4260310552941</v>
      </c>
      <c r="J5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5" s="1" t="str">
        <f>IF(Tableau1[[#This Row],[Tarificat° client]]="GROS",VLOOKUP(Tableau1[[#This Row],[EAN]],Grille_Tarifs_Modulable!B63:P156,9,FALSE)+VLOOKUP(Tableau1[[#This Row],[EAN]],Grille_Tarifs_Modulable!B63:P156,12,FALSE)+VLOOKUP(Tableau1[[#This Row],[EAN]],Grille_Tarifs_Modulable!B63:P156,13,FALSE)*1.1,IF(Tableau1[[#This Row],[Tarificat° client]]="CHR",VLOOKUP(Tableau1[[#This Row],[EAN]],Grille_Tarifs_Modulable!B63:P156,8,FALSE)," "))</f>
        <v xml:space="preserve"> </v>
      </c>
      <c r="L55" s="1">
        <v>72</v>
      </c>
      <c r="M55" s="1">
        <v>20.57</v>
      </c>
      <c r="O55" s="1"/>
    </row>
    <row r="56" spans="1:15" ht="12.75" x14ac:dyDescent="0.2">
      <c r="A56" s="2">
        <v>43049</v>
      </c>
      <c r="B56" s="1" t="s">
        <v>926</v>
      </c>
      <c r="C56" s="1" t="s">
        <v>643</v>
      </c>
      <c r="F56" s="1" t="s">
        <v>478</v>
      </c>
      <c r="G56" s="7" t="s">
        <v>1246</v>
      </c>
      <c r="H56" s="61">
        <v>20</v>
      </c>
      <c r="I56" s="88">
        <f t="array" ref="I56">INDEX(Grille_Tarifs_Modulable!$B$2:B430,MATCH(Tableau1[[#This Row],[Designation]]&amp;Tableau1[[#This Row],[CL]],Grille_Tarifs_Modulable!$C$2:C430&amp;Grille_Tarifs_Modulable!$F$2:F430,0))</f>
        <v>4260310552941</v>
      </c>
      <c r="J5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6" s="1" t="str">
        <f>IF(Tableau1[[#This Row],[Tarificat° client]]="GROS",VLOOKUP(Tableau1[[#This Row],[EAN]],Grille_Tarifs_Modulable!B64:P157,9,FALSE)+VLOOKUP(Tableau1[[#This Row],[EAN]],Grille_Tarifs_Modulable!B64:P157,12,FALSE)+VLOOKUP(Tableau1[[#This Row],[EAN]],Grille_Tarifs_Modulable!B64:P157,13,FALSE)*1.1,IF(Tableau1[[#This Row],[Tarificat° client]]="CHR",VLOOKUP(Tableau1[[#This Row],[EAN]],Grille_Tarifs_Modulable!B64:P157,8,FALSE)," "))</f>
        <v xml:space="preserve"> </v>
      </c>
      <c r="L56" s="1">
        <v>24</v>
      </c>
      <c r="M56" s="1">
        <v>6.86</v>
      </c>
      <c r="O56" s="1"/>
    </row>
    <row r="57" spans="1:15" ht="12.75" x14ac:dyDescent="0.2">
      <c r="A57" s="2">
        <v>43069</v>
      </c>
      <c r="B57" s="1" t="s">
        <v>755</v>
      </c>
      <c r="C57" s="1" t="s">
        <v>62</v>
      </c>
      <c r="F57" s="1" t="s">
        <v>64</v>
      </c>
      <c r="G57" s="7" t="s">
        <v>1246</v>
      </c>
      <c r="H57" s="61">
        <v>20</v>
      </c>
      <c r="I57" s="88">
        <f t="array" ref="I57">INDEX(Grille_Tarifs_Modulable!$B$2:B570,MATCH(Tableau1[[#This Row],[Designation]]&amp;Tableau1[[#This Row],[CL]],Grille_Tarifs_Modulable!$C$2:C570&amp;Grille_Tarifs_Modulable!$F$2:F570,0))</f>
        <v>4260310552941</v>
      </c>
      <c r="J5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7" s="1" t="str">
        <f>IF(Tableau1[[#This Row],[Tarificat° client]]="GROS",VLOOKUP(Tableau1[[#This Row],[EAN]],Grille_Tarifs_Modulable!B65:P158,9,FALSE)+VLOOKUP(Tableau1[[#This Row],[EAN]],Grille_Tarifs_Modulable!B65:P158,12,FALSE)+VLOOKUP(Tableau1[[#This Row],[EAN]],Grille_Tarifs_Modulable!B65:P158,13,FALSE)*1.1,IF(Tableau1[[#This Row],[Tarificat° client]]="CHR",VLOOKUP(Tableau1[[#This Row],[EAN]],Grille_Tarifs_Modulable!B65:P158,8,FALSE)," "))</f>
        <v xml:space="preserve"> </v>
      </c>
      <c r="L57" s="1">
        <v>72</v>
      </c>
      <c r="M57" s="1">
        <v>20.57</v>
      </c>
      <c r="O57" s="1"/>
    </row>
    <row r="58" spans="1:15" ht="12.75" x14ac:dyDescent="0.2">
      <c r="A58" s="2">
        <v>43143</v>
      </c>
      <c r="B58" s="1" t="s">
        <v>433</v>
      </c>
      <c r="C58" s="1" t="s">
        <v>65</v>
      </c>
      <c r="F58" s="1" t="s">
        <v>67</v>
      </c>
      <c r="G58" s="7" t="s">
        <v>1246</v>
      </c>
      <c r="H58" s="61">
        <v>20</v>
      </c>
      <c r="I58" s="88">
        <f t="array" ref="I58">INDEX(Grille_Tarifs_Modulable!$B$2:B405,MATCH(Tableau1[[#This Row],[Designation]]&amp;Tableau1[[#This Row],[CL]],Grille_Tarifs_Modulable!$C$2:C405&amp;Grille_Tarifs_Modulable!$F$2:F405,0))</f>
        <v>4260310552941</v>
      </c>
      <c r="J5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8" s="1" t="str">
        <f>IF(Tableau1[[#This Row],[Tarificat° client]]="GROS",VLOOKUP(Tableau1[[#This Row],[EAN]],Grille_Tarifs_Modulable!B66:P159,9,FALSE)+VLOOKUP(Tableau1[[#This Row],[EAN]],Grille_Tarifs_Modulable!B66:P159,12,FALSE)+VLOOKUP(Tableau1[[#This Row],[EAN]],Grille_Tarifs_Modulable!B66:P159,13,FALSE)*1.1,IF(Tableau1[[#This Row],[Tarificat° client]]="CHR",VLOOKUP(Tableau1[[#This Row],[EAN]],Grille_Tarifs_Modulable!B66:P159,8,FALSE)," "))</f>
        <v xml:space="preserve"> </v>
      </c>
      <c r="L58" s="1">
        <v>96</v>
      </c>
      <c r="M58" s="1">
        <v>27.43</v>
      </c>
      <c r="O58" s="1"/>
    </row>
    <row r="59" spans="1:15" ht="12.75" x14ac:dyDescent="0.2">
      <c r="A59" s="2">
        <v>43157</v>
      </c>
      <c r="B59" s="1" t="s">
        <v>525</v>
      </c>
      <c r="C59" s="1" t="s">
        <v>351</v>
      </c>
      <c r="F59" s="1" t="s">
        <v>30</v>
      </c>
      <c r="G59" s="7" t="s">
        <v>1246</v>
      </c>
      <c r="H59" s="61">
        <v>20</v>
      </c>
      <c r="I59" s="88">
        <f t="array" ref="I59">INDEX(Grille_Tarifs_Modulable!$B$2:B416,MATCH(Tableau1[[#This Row],[Designation]]&amp;Tableau1[[#This Row],[CL]],Grille_Tarifs_Modulable!$C$2:C416&amp;Grille_Tarifs_Modulable!$F$2:F416,0))</f>
        <v>4260310552941</v>
      </c>
      <c r="J5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9" s="1" t="str">
        <f>IF(Tableau1[[#This Row],[Tarificat° client]]="GROS",VLOOKUP(Tableau1[[#This Row],[EAN]],Grille_Tarifs_Modulable!B67:P160,9,FALSE)+VLOOKUP(Tableau1[[#This Row],[EAN]],Grille_Tarifs_Modulable!B67:P160,12,FALSE)+VLOOKUP(Tableau1[[#This Row],[EAN]],Grille_Tarifs_Modulable!B67:P160,13,FALSE)*1.1,IF(Tableau1[[#This Row],[Tarificat° client]]="CHR",VLOOKUP(Tableau1[[#This Row],[EAN]],Grille_Tarifs_Modulable!B67:P160,8,FALSE)," "))</f>
        <v xml:space="preserve"> </v>
      </c>
      <c r="L59" s="1">
        <v>72</v>
      </c>
      <c r="M59" s="1">
        <v>20.57</v>
      </c>
      <c r="O59" s="1"/>
    </row>
    <row r="60" spans="1:15" ht="12.75" x14ac:dyDescent="0.2">
      <c r="A60" s="2">
        <v>43157</v>
      </c>
      <c r="B60" s="1" t="s">
        <v>409</v>
      </c>
      <c r="C60" s="1" t="s">
        <v>9</v>
      </c>
      <c r="F60" s="1" t="s">
        <v>11</v>
      </c>
      <c r="G60" s="7" t="s">
        <v>1246</v>
      </c>
      <c r="H60" s="61">
        <v>20</v>
      </c>
      <c r="I60" s="88">
        <f t="array" ref="I60">INDEX(Grille_Tarifs_Modulable!$B$2:B434,MATCH(Tableau1[[#This Row],[Designation]]&amp;Tableau1[[#This Row],[CL]],Grille_Tarifs_Modulable!$C$2:C434&amp;Grille_Tarifs_Modulable!$F$2:F434,0))</f>
        <v>4260310552941</v>
      </c>
      <c r="J6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0" s="1" t="str">
        <f>IF(Tableau1[[#This Row],[Tarificat° client]]="GROS",VLOOKUP(Tableau1[[#This Row],[EAN]],Grille_Tarifs_Modulable!B68:P161,9,FALSE)+VLOOKUP(Tableau1[[#This Row],[EAN]],Grille_Tarifs_Modulable!B68:P161,12,FALSE)+VLOOKUP(Tableau1[[#This Row],[EAN]],Grille_Tarifs_Modulable!B68:P161,13,FALSE)*1.1,IF(Tableau1[[#This Row],[Tarificat° client]]="CHR",VLOOKUP(Tableau1[[#This Row],[EAN]],Grille_Tarifs_Modulable!B68:P161,8,FALSE)," "))</f>
        <v xml:space="preserve"> </v>
      </c>
      <c r="L60" s="1">
        <v>48</v>
      </c>
      <c r="M60" s="1">
        <v>13.71</v>
      </c>
      <c r="O60" s="1"/>
    </row>
    <row r="61" spans="1:15" ht="12.75" x14ac:dyDescent="0.2">
      <c r="A61" s="2">
        <v>43250</v>
      </c>
      <c r="B61" s="1" t="s">
        <v>646</v>
      </c>
      <c r="C61" s="1" t="s">
        <v>62</v>
      </c>
      <c r="F61" s="1" t="s">
        <v>64</v>
      </c>
      <c r="G61" s="7" t="s">
        <v>1246</v>
      </c>
      <c r="H61" s="61">
        <v>20</v>
      </c>
      <c r="I61" s="88">
        <f t="array" ref="I61">INDEX(Grille_Tarifs_Modulable!$B$2:B574,MATCH(Tableau1[[#This Row],[Designation]]&amp;Tableau1[[#This Row],[CL]],Grille_Tarifs_Modulable!$C$2:C574&amp;Grille_Tarifs_Modulable!$F$2:F574,0))</f>
        <v>4260310552941</v>
      </c>
      <c r="J6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1" s="1" t="str">
        <f>IF(Tableau1[[#This Row],[Tarificat° client]]="GROS",VLOOKUP(Tableau1[[#This Row],[EAN]],Grille_Tarifs_Modulable!B69:P162,9,FALSE)+VLOOKUP(Tableau1[[#This Row],[EAN]],Grille_Tarifs_Modulable!B69:P162,12,FALSE)+VLOOKUP(Tableau1[[#This Row],[EAN]],Grille_Tarifs_Modulable!B69:P162,13,FALSE)*1.1,IF(Tableau1[[#This Row],[Tarificat° client]]="CHR",VLOOKUP(Tableau1[[#This Row],[EAN]],Grille_Tarifs_Modulable!B69:P162,8,FALSE)," "))</f>
        <v xml:space="preserve"> </v>
      </c>
      <c r="L61" s="1">
        <v>72</v>
      </c>
      <c r="M61" s="1">
        <v>20.57</v>
      </c>
      <c r="O61" s="1"/>
    </row>
    <row r="62" spans="1:15" ht="12.75" x14ac:dyDescent="0.2">
      <c r="A62" s="2">
        <v>43258</v>
      </c>
      <c r="B62" s="1" t="s">
        <v>414</v>
      </c>
      <c r="C62" s="1" t="s">
        <v>2</v>
      </c>
      <c r="F62" s="1" t="s">
        <v>4</v>
      </c>
      <c r="G62" s="7" t="s">
        <v>1246</v>
      </c>
      <c r="H62" s="61">
        <v>20</v>
      </c>
      <c r="I62" s="88">
        <f t="array" ref="I62">INDEX(Grille_Tarifs_Modulable!$B$2:B409,MATCH(Tableau1[[#This Row],[Designation]]&amp;Tableau1[[#This Row],[CL]],Grille_Tarifs_Modulable!$C$2:C409&amp;Grille_Tarifs_Modulable!$F$2:F409,0))</f>
        <v>4260310552941</v>
      </c>
      <c r="J6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2" s="1" t="str">
        <f>IF(Tableau1[[#This Row],[Tarificat° client]]="GROS",VLOOKUP(Tableau1[[#This Row],[EAN]],Grille_Tarifs_Modulable!B70:P163,9,FALSE)+VLOOKUP(Tableau1[[#This Row],[EAN]],Grille_Tarifs_Modulable!B70:P163,12,FALSE)+VLOOKUP(Tableau1[[#This Row],[EAN]],Grille_Tarifs_Modulable!B70:P163,13,FALSE)*1.1,IF(Tableau1[[#This Row],[Tarificat° client]]="CHR",VLOOKUP(Tableau1[[#This Row],[EAN]],Grille_Tarifs_Modulable!B70:P163,8,FALSE)," "))</f>
        <v xml:space="preserve"> </v>
      </c>
      <c r="L62" s="1">
        <v>24</v>
      </c>
      <c r="M62" s="1">
        <v>6.86</v>
      </c>
      <c r="O62" s="1"/>
    </row>
    <row r="63" spans="1:15" ht="12.75" x14ac:dyDescent="0.2">
      <c r="A63" s="2">
        <v>43340</v>
      </c>
      <c r="B63" s="1" t="s">
        <v>535</v>
      </c>
      <c r="C63" s="1" t="s">
        <v>9</v>
      </c>
      <c r="F63" s="1" t="s">
        <v>11</v>
      </c>
      <c r="G63" s="7" t="s">
        <v>1246</v>
      </c>
      <c r="H63" s="61">
        <v>20</v>
      </c>
      <c r="I63" s="88">
        <f t="array" ref="I63">INDEX(Grille_Tarifs_Modulable!$B$2:B420,MATCH(Tableau1[[#This Row],[Designation]]&amp;Tableau1[[#This Row],[CL]],Grille_Tarifs_Modulable!$C$2:C420&amp;Grille_Tarifs_Modulable!$F$2:F420,0))</f>
        <v>4260310552941</v>
      </c>
      <c r="J6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3" s="1" t="str">
        <f>IF(Tableau1[[#This Row],[Tarificat° client]]="GROS",VLOOKUP(Tableau1[[#This Row],[EAN]],Grille_Tarifs_Modulable!B71:P164,9,FALSE)+VLOOKUP(Tableau1[[#This Row],[EAN]],Grille_Tarifs_Modulable!B71:P164,12,FALSE)+VLOOKUP(Tableau1[[#This Row],[EAN]],Grille_Tarifs_Modulable!B71:P164,13,FALSE)*1.1,IF(Tableau1[[#This Row],[Tarificat° client]]="CHR",VLOOKUP(Tableau1[[#This Row],[EAN]],Grille_Tarifs_Modulable!B71:P164,8,FALSE)," "))</f>
        <v xml:space="preserve"> </v>
      </c>
      <c r="L63" s="1">
        <v>24</v>
      </c>
      <c r="M63" s="1">
        <v>6.86</v>
      </c>
      <c r="O63" s="1"/>
    </row>
    <row r="64" spans="1:15" ht="12.75" x14ac:dyDescent="0.2">
      <c r="A64" s="2">
        <v>43360</v>
      </c>
      <c r="B64" s="1" t="s">
        <v>653</v>
      </c>
      <c r="C64" s="1" t="s">
        <v>62</v>
      </c>
      <c r="F64" s="1" t="s">
        <v>64</v>
      </c>
      <c r="G64" s="7" t="s">
        <v>1246</v>
      </c>
      <c r="H64" s="61">
        <v>20</v>
      </c>
      <c r="I64" s="88">
        <f t="array" ref="I64">INDEX(Grille_Tarifs_Modulable!$B$2:B438,MATCH(Tableau1[[#This Row],[Designation]]&amp;Tableau1[[#This Row],[CL]],Grille_Tarifs_Modulable!$C$2:C438&amp;Grille_Tarifs_Modulable!$F$2:F438,0))</f>
        <v>4260310552941</v>
      </c>
      <c r="J6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4" s="1" t="str">
        <f>IF(Tableau1[[#This Row],[Tarificat° client]]="GROS",VLOOKUP(Tableau1[[#This Row],[EAN]],Grille_Tarifs_Modulable!B72:P165,9,FALSE)+VLOOKUP(Tableau1[[#This Row],[EAN]],Grille_Tarifs_Modulable!B72:P165,12,FALSE)+VLOOKUP(Tableau1[[#This Row],[EAN]],Grille_Tarifs_Modulable!B72:P165,13,FALSE)*1.1,IF(Tableau1[[#This Row],[Tarificat° client]]="CHR",VLOOKUP(Tableau1[[#This Row],[EAN]],Grille_Tarifs_Modulable!B72:P165,8,FALSE)," "))</f>
        <v xml:space="preserve"> </v>
      </c>
      <c r="L64" s="1">
        <v>48</v>
      </c>
      <c r="M64" s="1">
        <v>13.71</v>
      </c>
      <c r="O64" s="1"/>
    </row>
    <row r="65" spans="1:15" ht="12.75" x14ac:dyDescent="0.2">
      <c r="A65" s="2">
        <v>43370</v>
      </c>
      <c r="B65" s="1" t="s">
        <v>492</v>
      </c>
      <c r="C65" s="1" t="s">
        <v>2</v>
      </c>
      <c r="F65" s="1" t="s">
        <v>4</v>
      </c>
      <c r="G65" s="7" t="s">
        <v>1246</v>
      </c>
      <c r="H65" s="61">
        <v>20</v>
      </c>
      <c r="I65" s="88">
        <f t="array" ref="I65">INDEX(Grille_Tarifs_Modulable!$B$2:B578,MATCH(Tableau1[[#This Row],[Designation]]&amp;Tableau1[[#This Row],[CL]],Grille_Tarifs_Modulable!$C$2:C578&amp;Grille_Tarifs_Modulable!$F$2:F578,0))</f>
        <v>4260310552941</v>
      </c>
      <c r="J6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5" s="1" t="str">
        <f>IF(Tableau1[[#This Row],[Tarificat° client]]="GROS",VLOOKUP(Tableau1[[#This Row],[EAN]],Grille_Tarifs_Modulable!B73:P166,9,FALSE)+VLOOKUP(Tableau1[[#This Row],[EAN]],Grille_Tarifs_Modulable!B73:P166,12,FALSE)+VLOOKUP(Tableau1[[#This Row],[EAN]],Grille_Tarifs_Modulable!B73:P166,13,FALSE)*1.1,IF(Tableau1[[#This Row],[Tarificat° client]]="CHR",VLOOKUP(Tableau1[[#This Row],[EAN]],Grille_Tarifs_Modulable!B73:P166,8,FALSE)," "))</f>
        <v xml:space="preserve"> </v>
      </c>
      <c r="L65" s="1">
        <v>24</v>
      </c>
      <c r="M65" s="1">
        <v>6.86</v>
      </c>
      <c r="O65" s="1"/>
    </row>
    <row r="66" spans="1:15" ht="12.75" x14ac:dyDescent="0.2">
      <c r="A66" s="2">
        <v>43434</v>
      </c>
      <c r="B66" s="1" t="s">
        <v>508</v>
      </c>
      <c r="C66" s="1" t="s">
        <v>163</v>
      </c>
      <c r="F66" s="1" t="s">
        <v>176</v>
      </c>
      <c r="G66" s="7" t="s">
        <v>1246</v>
      </c>
      <c r="H66" s="61">
        <v>20</v>
      </c>
      <c r="I66" s="88">
        <f t="array" ref="I66">INDEX(Grille_Tarifs_Modulable!$B$2:B413,MATCH(Tableau1[[#This Row],[Designation]]&amp;Tableau1[[#This Row],[CL]],Grille_Tarifs_Modulable!$C$2:C413&amp;Grille_Tarifs_Modulable!$F$2:F413,0))</f>
        <v>4260310552941</v>
      </c>
      <c r="J6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6" s="1" t="str">
        <f>IF(Tableau1[[#This Row],[Tarificat° client]]="GROS",VLOOKUP(Tableau1[[#This Row],[EAN]],Grille_Tarifs_Modulable!B74:P167,9,FALSE)+VLOOKUP(Tableau1[[#This Row],[EAN]],Grille_Tarifs_Modulable!B74:P167,12,FALSE)+VLOOKUP(Tableau1[[#This Row],[EAN]],Grille_Tarifs_Modulable!B74:P167,13,FALSE)*1.1,IF(Tableau1[[#This Row],[Tarificat° client]]="CHR",VLOOKUP(Tableau1[[#This Row],[EAN]],Grille_Tarifs_Modulable!B74:P167,8,FALSE)," "))</f>
        <v xml:space="preserve"> </v>
      </c>
      <c r="L66" s="1">
        <v>360</v>
      </c>
      <c r="M66" s="1">
        <v>102.86</v>
      </c>
      <c r="O66" s="1"/>
    </row>
    <row r="67" spans="1:15" ht="12.75" x14ac:dyDescent="0.2">
      <c r="A67" s="2">
        <v>43488</v>
      </c>
      <c r="B67" s="1" t="s">
        <v>183</v>
      </c>
      <c r="C67" s="1" t="s">
        <v>62</v>
      </c>
      <c r="F67" s="1" t="s">
        <v>64</v>
      </c>
      <c r="G67" s="7" t="s">
        <v>1246</v>
      </c>
      <c r="H67" s="61">
        <v>20</v>
      </c>
      <c r="I67" s="88">
        <f t="array" ref="I67">INDEX(Grille_Tarifs_Modulable!$B$2:B424,MATCH(Tableau1[[#This Row],[Designation]]&amp;Tableau1[[#This Row],[CL]],Grille_Tarifs_Modulable!$C$2:C424&amp;Grille_Tarifs_Modulable!$F$2:F424,0))</f>
        <v>4260310552941</v>
      </c>
      <c r="J6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7" s="1" t="str">
        <f>IF(Tableau1[[#This Row],[Tarificat° client]]="GROS",VLOOKUP(Tableau1[[#This Row],[EAN]],Grille_Tarifs_Modulable!B75:P168,9,FALSE)+VLOOKUP(Tableau1[[#This Row],[EAN]],Grille_Tarifs_Modulable!B75:P168,12,FALSE)+VLOOKUP(Tableau1[[#This Row],[EAN]],Grille_Tarifs_Modulable!B75:P168,13,FALSE)*1.1,IF(Tableau1[[#This Row],[Tarificat° client]]="CHR",VLOOKUP(Tableau1[[#This Row],[EAN]],Grille_Tarifs_Modulable!B75:P168,8,FALSE)," "))</f>
        <v xml:space="preserve"> </v>
      </c>
      <c r="L67" s="1">
        <v>24</v>
      </c>
      <c r="M67" s="1">
        <v>6.86</v>
      </c>
      <c r="O67" s="1"/>
    </row>
    <row r="68" spans="1:15" ht="12.75" x14ac:dyDescent="0.2">
      <c r="A68" s="2">
        <v>43508</v>
      </c>
      <c r="B68" s="1" t="s">
        <v>3</v>
      </c>
      <c r="C68" s="1" t="s">
        <v>2</v>
      </c>
      <c r="F68" s="1" t="s">
        <v>4</v>
      </c>
      <c r="G68" s="7" t="s">
        <v>1246</v>
      </c>
      <c r="H68" s="61">
        <v>20</v>
      </c>
      <c r="I68" s="88">
        <f t="array" ref="I68">INDEX(Grille_Tarifs_Modulable!$B$2:B442,MATCH(Tableau1[[#This Row],[Designation]]&amp;Tableau1[[#This Row],[CL]],Grille_Tarifs_Modulable!$C$2:C442&amp;Grille_Tarifs_Modulable!$F$2:F442,0))</f>
        <v>4260310552941</v>
      </c>
      <c r="J6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8" s="1" t="str">
        <f>IF(Tableau1[[#This Row],[Tarificat° client]]="GROS",VLOOKUP(Tableau1[[#This Row],[EAN]],Grille_Tarifs_Modulable!B76:P169,9,FALSE)+VLOOKUP(Tableau1[[#This Row],[EAN]],Grille_Tarifs_Modulable!B76:P169,12,FALSE)+VLOOKUP(Tableau1[[#This Row],[EAN]],Grille_Tarifs_Modulable!B76:P169,13,FALSE)*1.1,IF(Tableau1[[#This Row],[Tarificat° client]]="CHR",VLOOKUP(Tableau1[[#This Row],[EAN]],Grille_Tarifs_Modulable!B76:P169,8,FALSE)," "))</f>
        <v xml:space="preserve"> </v>
      </c>
      <c r="L68" s="1">
        <v>48</v>
      </c>
      <c r="M68" s="1">
        <v>13.71</v>
      </c>
      <c r="O68" s="1"/>
    </row>
    <row r="69" spans="1:15" ht="12.75" x14ac:dyDescent="0.2">
      <c r="A69" s="2">
        <v>43511</v>
      </c>
      <c r="B69" s="1" t="s">
        <v>187</v>
      </c>
      <c r="C69" s="1" t="s">
        <v>62</v>
      </c>
      <c r="F69" s="1" t="s">
        <v>64</v>
      </c>
      <c r="G69" s="7" t="s">
        <v>1246</v>
      </c>
      <c r="H69" s="61">
        <v>20</v>
      </c>
      <c r="I69" s="88">
        <f t="array" ref="I69">INDEX(Grille_Tarifs_Modulable!$B$2:B582,MATCH(Tableau1[[#This Row],[Designation]]&amp;Tableau1[[#This Row],[CL]],Grille_Tarifs_Modulable!$C$2:C582&amp;Grille_Tarifs_Modulable!$F$2:F582,0))</f>
        <v>4260310552941</v>
      </c>
      <c r="J6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9" s="1" t="str">
        <f>IF(Tableau1[[#This Row],[Tarificat° client]]="GROS",VLOOKUP(Tableau1[[#This Row],[EAN]],Grille_Tarifs_Modulable!B77:P170,9,FALSE)+VLOOKUP(Tableau1[[#This Row],[EAN]],Grille_Tarifs_Modulable!B77:P170,12,FALSE)+VLOOKUP(Tableau1[[#This Row],[EAN]],Grille_Tarifs_Modulable!B77:P170,13,FALSE)*1.1,IF(Tableau1[[#This Row],[Tarificat° client]]="CHR",VLOOKUP(Tableau1[[#This Row],[EAN]],Grille_Tarifs_Modulable!B77:P170,8,FALSE)," "))</f>
        <v xml:space="preserve"> </v>
      </c>
      <c r="L69" s="1">
        <v>24</v>
      </c>
      <c r="M69" s="1">
        <v>6.86</v>
      </c>
      <c r="O69" s="1"/>
    </row>
    <row r="70" spans="1:15" ht="12.75" x14ac:dyDescent="0.2">
      <c r="A70" s="2">
        <v>43515</v>
      </c>
      <c r="B70" s="1" t="s">
        <v>224</v>
      </c>
      <c r="C70" s="1" t="s">
        <v>65</v>
      </c>
      <c r="F70" s="1" t="s">
        <v>67</v>
      </c>
      <c r="G70" s="7" t="s">
        <v>1246</v>
      </c>
      <c r="H70" s="61">
        <v>20</v>
      </c>
      <c r="I70" s="88">
        <f t="array" ref="I70">INDEX(Grille_Tarifs_Modulable!$B$2:B417,MATCH(Tableau1[[#This Row],[Designation]]&amp;Tableau1[[#This Row],[CL]],Grille_Tarifs_Modulable!$C$2:C417&amp;Grille_Tarifs_Modulable!$F$2:F417,0))</f>
        <v>4260310552941</v>
      </c>
      <c r="J7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0" s="1" t="str">
        <f>IF(Tableau1[[#This Row],[Tarificat° client]]="GROS",VLOOKUP(Tableau1[[#This Row],[EAN]],Grille_Tarifs_Modulable!B78:P171,9,FALSE)+VLOOKUP(Tableau1[[#This Row],[EAN]],Grille_Tarifs_Modulable!B78:P171,12,FALSE)+VLOOKUP(Tableau1[[#This Row],[EAN]],Grille_Tarifs_Modulable!B78:P171,13,FALSE)*1.1,IF(Tableau1[[#This Row],[Tarificat° client]]="CHR",VLOOKUP(Tableau1[[#This Row],[EAN]],Grille_Tarifs_Modulable!B78:P171,8,FALSE)," "))</f>
        <v xml:space="preserve"> </v>
      </c>
      <c r="L70" s="1">
        <v>96</v>
      </c>
      <c r="M70" s="1">
        <v>27.43</v>
      </c>
      <c r="O70" s="1"/>
    </row>
    <row r="71" spans="1:15" ht="12.75" x14ac:dyDescent="0.2">
      <c r="A71" s="2">
        <v>43532</v>
      </c>
      <c r="B71" s="1" t="s">
        <v>188</v>
      </c>
      <c r="C71" s="1" t="s">
        <v>62</v>
      </c>
      <c r="E71" s="1" t="s">
        <v>1167</v>
      </c>
      <c r="F71" s="1" t="s">
        <v>64</v>
      </c>
      <c r="G71" s="7" t="s">
        <v>1246</v>
      </c>
      <c r="H71" s="61">
        <v>20</v>
      </c>
      <c r="I71" s="88">
        <f t="array" ref="I71">INDEX(Grille_Tarifs_Modulable!$B$2:B428,MATCH(Tableau1[[#This Row],[Designation]]&amp;Tableau1[[#This Row],[CL]],Grille_Tarifs_Modulable!$C$2:C428&amp;Grille_Tarifs_Modulable!$F$2:F428,0))</f>
        <v>4260310552941</v>
      </c>
      <c r="J71" s="62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>0.89</v>
      </c>
      <c r="K71" s="1">
        <f>IF(Tableau1[[#This Row],[Tarificat° client]]="GROS",VLOOKUP(Tableau1[[#This Row],[EAN]],Grille_Tarifs_Modulable!B79:P172,9,FALSE)+VLOOKUP(Tableau1[[#This Row],[EAN]],Grille_Tarifs_Modulable!B79:P172,12,FALSE)+VLOOKUP(Tableau1[[#This Row],[EAN]],Grille_Tarifs_Modulable!B79:P172,13,FALSE)*1.1,IF(Tableau1[[#This Row],[Tarificat° client]]="CHR",VLOOKUP(Tableau1[[#This Row],[EAN]],Grille_Tarifs_Modulable!B79:P172,8,FALSE)," "))</f>
        <v>0.89</v>
      </c>
      <c r="L71" s="1">
        <v>24</v>
      </c>
      <c r="M71" s="1">
        <v>6.86</v>
      </c>
      <c r="O71" s="1"/>
    </row>
    <row r="72" spans="1:15" ht="12.75" x14ac:dyDescent="0.2">
      <c r="A72" s="2">
        <v>43551</v>
      </c>
      <c r="B72" s="1" t="s">
        <v>10</v>
      </c>
      <c r="C72" s="1" t="s">
        <v>9</v>
      </c>
      <c r="F72" s="1" t="s">
        <v>11</v>
      </c>
      <c r="G72" s="7" t="s">
        <v>1246</v>
      </c>
      <c r="H72" s="61">
        <v>20</v>
      </c>
      <c r="I72" s="88">
        <f t="array" ref="I72">INDEX(Grille_Tarifs_Modulable!$B$2:B446,MATCH(Tableau1[[#This Row],[Designation]]&amp;Tableau1[[#This Row],[CL]],Grille_Tarifs_Modulable!$C$2:C446&amp;Grille_Tarifs_Modulable!$F$2:F446,0))</f>
        <v>4260310552941</v>
      </c>
      <c r="J7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2" s="1" t="str">
        <f>IF(Tableau1[[#This Row],[Tarificat° client]]="GROS",VLOOKUP(Tableau1[[#This Row],[EAN]],Grille_Tarifs_Modulable!B80:P173,9,FALSE)+VLOOKUP(Tableau1[[#This Row],[EAN]],Grille_Tarifs_Modulable!B80:P173,12,FALSE)+VLOOKUP(Tableau1[[#This Row],[EAN]],Grille_Tarifs_Modulable!B80:P173,13,FALSE)*1.1,IF(Tableau1[[#This Row],[Tarificat° client]]="CHR",VLOOKUP(Tableau1[[#This Row],[EAN]],Grille_Tarifs_Modulable!B80:P173,8,FALSE)," "))</f>
        <v xml:space="preserve"> </v>
      </c>
      <c r="L72" s="1">
        <v>48</v>
      </c>
      <c r="M72" s="1">
        <v>13.71</v>
      </c>
      <c r="O72" s="1"/>
    </row>
    <row r="73" spans="1:15" ht="12.75" x14ac:dyDescent="0.2">
      <c r="A73" s="2">
        <v>43552</v>
      </c>
      <c r="B73" s="1" t="s">
        <v>200</v>
      </c>
      <c r="C73" s="1" t="s">
        <v>65</v>
      </c>
      <c r="F73" s="1" t="s">
        <v>67</v>
      </c>
      <c r="G73" s="7" t="s">
        <v>1246</v>
      </c>
      <c r="H73" s="61">
        <v>20</v>
      </c>
      <c r="I73" s="88">
        <f t="array" ref="I73">INDEX(Grille_Tarifs_Modulable!$B$2:B586,MATCH(Tableau1[[#This Row],[Designation]]&amp;Tableau1[[#This Row],[CL]],Grille_Tarifs_Modulable!$C$2:C586&amp;Grille_Tarifs_Modulable!$F$2:F586,0))</f>
        <v>4260310552941</v>
      </c>
      <c r="J7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3" s="1" t="str">
        <f>IF(Tableau1[[#This Row],[Tarificat° client]]="GROS",VLOOKUP(Tableau1[[#This Row],[EAN]],Grille_Tarifs_Modulable!B81:P174,9,FALSE)+VLOOKUP(Tableau1[[#This Row],[EAN]],Grille_Tarifs_Modulable!B81:P174,12,FALSE)+VLOOKUP(Tableau1[[#This Row],[EAN]],Grille_Tarifs_Modulable!B81:P174,13,FALSE)*1.1,IF(Tableau1[[#This Row],[Tarificat° client]]="CHR",VLOOKUP(Tableau1[[#This Row],[EAN]],Grille_Tarifs_Modulable!B81:P174,8,FALSE)," "))</f>
        <v xml:space="preserve"> </v>
      </c>
      <c r="L73" s="1">
        <v>96</v>
      </c>
      <c r="M73" s="1">
        <v>27.43</v>
      </c>
      <c r="O73" s="1"/>
    </row>
    <row r="74" spans="1:15" ht="12.75" x14ac:dyDescent="0.2">
      <c r="A74" s="2">
        <v>43581</v>
      </c>
      <c r="B74" s="1" t="s">
        <v>106</v>
      </c>
      <c r="C74" s="1" t="s">
        <v>105</v>
      </c>
      <c r="F74" s="1" t="s">
        <v>4</v>
      </c>
      <c r="G74" s="7" t="s">
        <v>1246</v>
      </c>
      <c r="H74" s="61">
        <v>20</v>
      </c>
      <c r="I74" s="88">
        <f t="array" ref="I74">INDEX(Grille_Tarifs_Modulable!$B$2:B421,MATCH(Tableau1[[#This Row],[Designation]]&amp;Tableau1[[#This Row],[CL]],Grille_Tarifs_Modulable!$C$2:C421&amp;Grille_Tarifs_Modulable!$F$2:F421,0))</f>
        <v>4260310552941</v>
      </c>
      <c r="J7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4" s="1" t="str">
        <f>IF(Tableau1[[#This Row],[Tarificat° client]]="GROS",VLOOKUP(Tableau1[[#This Row],[EAN]],Grille_Tarifs_Modulable!B82:P175,9,FALSE)+VLOOKUP(Tableau1[[#This Row],[EAN]],Grille_Tarifs_Modulable!B82:P175,12,FALSE)+VLOOKUP(Tableau1[[#This Row],[EAN]],Grille_Tarifs_Modulable!B82:P175,13,FALSE)*1.1,IF(Tableau1[[#This Row],[Tarificat° client]]="CHR",VLOOKUP(Tableau1[[#This Row],[EAN]],Grille_Tarifs_Modulable!B82:P175,8,FALSE)," "))</f>
        <v xml:space="preserve"> </v>
      </c>
      <c r="L74" s="1">
        <v>24</v>
      </c>
      <c r="M74" s="1">
        <v>6.86</v>
      </c>
      <c r="O74" s="1"/>
    </row>
    <row r="75" spans="1:15" ht="12.75" x14ac:dyDescent="0.2">
      <c r="A75" s="2">
        <v>43599</v>
      </c>
      <c r="B75" s="1" t="s">
        <v>109</v>
      </c>
      <c r="C75" s="1" t="s">
        <v>108</v>
      </c>
      <c r="F75" s="1" t="s">
        <v>4</v>
      </c>
      <c r="G75" s="7" t="s">
        <v>1246</v>
      </c>
      <c r="H75" s="61">
        <v>20</v>
      </c>
      <c r="I75" s="88">
        <f t="array" ref="I75">INDEX(Grille_Tarifs_Modulable!$B$2:B432,MATCH(Tableau1[[#This Row],[Designation]]&amp;Tableau1[[#This Row],[CL]],Grille_Tarifs_Modulable!$C$2:C432&amp;Grille_Tarifs_Modulable!$F$2:F432,0))</f>
        <v>4260310552941</v>
      </c>
      <c r="J7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5" s="1" t="str">
        <f>IF(Tableau1[[#This Row],[Tarificat° client]]="GROS",VLOOKUP(Tableau1[[#This Row],[EAN]],Grille_Tarifs_Modulable!B83:P176,9,FALSE)+VLOOKUP(Tableau1[[#This Row],[EAN]],Grille_Tarifs_Modulable!B83:P176,12,FALSE)+VLOOKUP(Tableau1[[#This Row],[EAN]],Grille_Tarifs_Modulable!B83:P176,13,FALSE)*1.1,IF(Tableau1[[#This Row],[Tarificat° client]]="CHR",VLOOKUP(Tableau1[[#This Row],[EAN]],Grille_Tarifs_Modulable!B83:P176,8,FALSE)," "))</f>
        <v xml:space="preserve"> </v>
      </c>
      <c r="L75" s="1">
        <v>24</v>
      </c>
      <c r="M75" s="1">
        <v>6.86</v>
      </c>
      <c r="O75" s="1"/>
    </row>
    <row r="76" spans="1:15" ht="12.75" x14ac:dyDescent="0.2">
      <c r="A76" s="2">
        <v>43620</v>
      </c>
      <c r="B76" s="1" t="s">
        <v>63</v>
      </c>
      <c r="C76" s="1" t="s">
        <v>62</v>
      </c>
      <c r="F76" s="1" t="s">
        <v>64</v>
      </c>
      <c r="G76" s="7" t="s">
        <v>1246</v>
      </c>
      <c r="H76" s="61">
        <v>20</v>
      </c>
      <c r="I76" s="88">
        <f t="array" ref="I76">INDEX(Grille_Tarifs_Modulable!$B$2:B450,MATCH(Tableau1[[#This Row],[Designation]]&amp;Tableau1[[#This Row],[CL]],Grille_Tarifs_Modulable!$C$2:C450&amp;Grille_Tarifs_Modulable!$F$2:F450,0))</f>
        <v>4260310552941</v>
      </c>
      <c r="J7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6" s="1" t="str">
        <f>IF(Tableau1[[#This Row],[Tarificat° client]]="GROS",VLOOKUP(Tableau1[[#This Row],[EAN]],Grille_Tarifs_Modulable!B84:P177,9,FALSE)+VLOOKUP(Tableau1[[#This Row],[EAN]],Grille_Tarifs_Modulable!B84:P177,12,FALSE)+VLOOKUP(Tableau1[[#This Row],[EAN]],Grille_Tarifs_Modulable!B84:P177,13,FALSE)*1.1,IF(Tableau1[[#This Row],[Tarificat° client]]="CHR",VLOOKUP(Tableau1[[#This Row],[EAN]],Grille_Tarifs_Modulable!B84:P177,8,FALSE)," "))</f>
        <v xml:space="preserve"> </v>
      </c>
      <c r="L76" s="1">
        <v>48</v>
      </c>
      <c r="M76" s="1">
        <v>13.71</v>
      </c>
      <c r="O76" s="1"/>
    </row>
    <row r="77" spans="1:15" ht="12.75" x14ac:dyDescent="0.2">
      <c r="A77" s="2">
        <v>43623</v>
      </c>
      <c r="B77" s="1" t="s">
        <v>190</v>
      </c>
      <c r="C77" s="1" t="s">
        <v>105</v>
      </c>
      <c r="F77" s="1" t="s">
        <v>4</v>
      </c>
      <c r="G77" s="7" t="s">
        <v>1246</v>
      </c>
      <c r="H77" s="61">
        <v>20</v>
      </c>
      <c r="I77" s="88">
        <f t="array" ref="I77">INDEX(Grille_Tarifs_Modulable!$B$2:B590,MATCH(Tableau1[[#This Row],[Designation]]&amp;Tableau1[[#This Row],[CL]],Grille_Tarifs_Modulable!$C$2:C590&amp;Grille_Tarifs_Modulable!$F$2:F590,0))</f>
        <v>4260310552941</v>
      </c>
      <c r="J7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7" s="1" t="str">
        <f>IF(Tableau1[[#This Row],[Tarificat° client]]="GROS",VLOOKUP(Tableau1[[#This Row],[EAN]],Grille_Tarifs_Modulable!B85:P178,9,FALSE)+VLOOKUP(Tableau1[[#This Row],[EAN]],Grille_Tarifs_Modulable!B85:P178,12,FALSE)+VLOOKUP(Tableau1[[#This Row],[EAN]],Grille_Tarifs_Modulable!B85:P178,13,FALSE)*1.1,IF(Tableau1[[#This Row],[Tarificat° client]]="CHR",VLOOKUP(Tableau1[[#This Row],[EAN]],Grille_Tarifs_Modulable!B85:P178,8,FALSE)," "))</f>
        <v xml:space="preserve"> </v>
      </c>
      <c r="L77" s="1">
        <v>72</v>
      </c>
      <c r="M77" s="1">
        <v>20.57</v>
      </c>
      <c r="O77" s="1"/>
    </row>
    <row r="78" spans="1:15" ht="12.75" x14ac:dyDescent="0.2">
      <c r="A78" s="2">
        <v>43662</v>
      </c>
      <c r="B78" s="1" t="s">
        <v>80</v>
      </c>
      <c r="C78" s="1" t="s">
        <v>12</v>
      </c>
      <c r="F78" s="1" t="s">
        <v>14</v>
      </c>
      <c r="G78" s="7" t="s">
        <v>1246</v>
      </c>
      <c r="H78" s="61">
        <v>20</v>
      </c>
      <c r="I78" s="88">
        <f t="array" ref="I78">INDEX(Grille_Tarifs_Modulable!$B$2:B425,MATCH(Tableau1[[#This Row],[Designation]]&amp;Tableau1[[#This Row],[CL]],Grille_Tarifs_Modulable!$C$2:C425&amp;Grille_Tarifs_Modulable!$F$2:F425,0))</f>
        <v>4260310552941</v>
      </c>
      <c r="J7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8" s="1" t="str">
        <f>IF(Tableau1[[#This Row],[Tarificat° client]]="GROS",VLOOKUP(Tableau1[[#This Row],[EAN]],Grille_Tarifs_Modulable!B86:P179,9,FALSE)+VLOOKUP(Tableau1[[#This Row],[EAN]],Grille_Tarifs_Modulable!B86:P179,12,FALSE)+VLOOKUP(Tableau1[[#This Row],[EAN]],Grille_Tarifs_Modulable!B86:P179,13,FALSE)*1.1,IF(Tableau1[[#This Row],[Tarificat° client]]="CHR",VLOOKUP(Tableau1[[#This Row],[EAN]],Grille_Tarifs_Modulable!B86:P179,8,FALSE)," "))</f>
        <v xml:space="preserve"> </v>
      </c>
      <c r="L78" s="1">
        <v>144</v>
      </c>
      <c r="M78" s="1">
        <v>41.14</v>
      </c>
      <c r="O78" s="1"/>
    </row>
    <row r="79" spans="1:15" ht="12.75" x14ac:dyDescent="0.2">
      <c r="A79" s="2">
        <v>43683</v>
      </c>
      <c r="B79" s="1" t="s">
        <v>225</v>
      </c>
      <c r="C79" s="1" t="s">
        <v>65</v>
      </c>
      <c r="F79" s="1" t="s">
        <v>67</v>
      </c>
      <c r="G79" s="7" t="s">
        <v>1246</v>
      </c>
      <c r="H79" s="61">
        <v>20</v>
      </c>
      <c r="I79" s="88">
        <f t="array" ref="I79">INDEX(Grille_Tarifs_Modulable!$B$2:B436,MATCH(Tableau1[[#This Row],[Designation]]&amp;Tableau1[[#This Row],[CL]],Grille_Tarifs_Modulable!$C$2:C436&amp;Grille_Tarifs_Modulable!$F$2:F436,0))</f>
        <v>4260310552941</v>
      </c>
      <c r="J7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9" s="1" t="str">
        <f>IF(Tableau1[[#This Row],[Tarificat° client]]="GROS",VLOOKUP(Tableau1[[#This Row],[EAN]],Grille_Tarifs_Modulable!B87:P180,9,FALSE)+VLOOKUP(Tableau1[[#This Row],[EAN]],Grille_Tarifs_Modulable!B87:P180,12,FALSE)+VLOOKUP(Tableau1[[#This Row],[EAN]],Grille_Tarifs_Modulable!B87:P180,13,FALSE)*1.1,IF(Tableau1[[#This Row],[Tarificat° client]]="CHR",VLOOKUP(Tableau1[[#This Row],[EAN]],Grille_Tarifs_Modulable!B87:P180,8,FALSE)," "))</f>
        <v xml:space="preserve"> </v>
      </c>
      <c r="L79" s="1">
        <v>144</v>
      </c>
      <c r="M79" s="1">
        <v>41.14</v>
      </c>
      <c r="O79" s="1"/>
    </row>
    <row r="80" spans="1:15" ht="12.75" x14ac:dyDescent="0.2">
      <c r="A80" s="2">
        <v>43683</v>
      </c>
      <c r="B80" s="1" t="s">
        <v>226</v>
      </c>
      <c r="C80" s="1" t="s">
        <v>65</v>
      </c>
      <c r="F80" s="1" t="s">
        <v>67</v>
      </c>
      <c r="G80" s="7" t="s">
        <v>1246</v>
      </c>
      <c r="H80" s="61">
        <v>20</v>
      </c>
      <c r="I80" s="88">
        <f t="array" ref="I80">INDEX(Grille_Tarifs_Modulable!$B$2:B454,MATCH(Tableau1[[#This Row],[Designation]]&amp;Tableau1[[#This Row],[CL]],Grille_Tarifs_Modulable!$C$2:C454&amp;Grille_Tarifs_Modulable!$F$2:F454,0))</f>
        <v>4260310552941</v>
      </c>
      <c r="J8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0" s="1" t="str">
        <f>IF(Tableau1[[#This Row],[Tarificat° client]]="GROS",VLOOKUP(Tableau1[[#This Row],[EAN]],Grille_Tarifs_Modulable!B88:P181,9,FALSE)+VLOOKUP(Tableau1[[#This Row],[EAN]],Grille_Tarifs_Modulable!B88:P181,12,FALSE)+VLOOKUP(Tableau1[[#This Row],[EAN]],Grille_Tarifs_Modulable!B88:P181,13,FALSE)*1.1,IF(Tableau1[[#This Row],[Tarificat° client]]="CHR",VLOOKUP(Tableau1[[#This Row],[EAN]],Grille_Tarifs_Modulable!B88:P181,8,FALSE)," "))</f>
        <v xml:space="preserve"> </v>
      </c>
      <c r="L80" s="1">
        <v>144</v>
      </c>
      <c r="M80" s="1">
        <v>41.14</v>
      </c>
      <c r="O80" s="1"/>
    </row>
    <row r="81" spans="1:15" ht="12.75" x14ac:dyDescent="0.2">
      <c r="A81" s="2">
        <v>43731</v>
      </c>
      <c r="B81" s="1" t="s">
        <v>25</v>
      </c>
      <c r="C81" s="1" t="s">
        <v>9</v>
      </c>
      <c r="F81" s="1" t="s">
        <v>11</v>
      </c>
      <c r="G81" s="7" t="s">
        <v>1246</v>
      </c>
      <c r="H81" s="61">
        <v>20</v>
      </c>
      <c r="I81" s="88">
        <f t="array" ref="I81">INDEX(Grille_Tarifs_Modulable!$B$2:B594,MATCH(Tableau1[[#This Row],[Designation]]&amp;Tableau1[[#This Row],[CL]],Grille_Tarifs_Modulable!$C$2:C594&amp;Grille_Tarifs_Modulable!$F$2:F594,0))</f>
        <v>4260310552941</v>
      </c>
      <c r="J8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1" s="1" t="str">
        <f>IF(Tableau1[[#This Row],[Tarificat° client]]="GROS",VLOOKUP(Tableau1[[#This Row],[EAN]],Grille_Tarifs_Modulable!B89:P182,9,FALSE)+VLOOKUP(Tableau1[[#This Row],[EAN]],Grille_Tarifs_Modulable!B89:P182,12,FALSE)+VLOOKUP(Tableau1[[#This Row],[EAN]],Grille_Tarifs_Modulable!B89:P182,13,FALSE)*1.1,IF(Tableau1[[#This Row],[Tarificat° client]]="CHR",VLOOKUP(Tableau1[[#This Row],[EAN]],Grille_Tarifs_Modulable!B89:P182,8,FALSE)," "))</f>
        <v xml:space="preserve"> </v>
      </c>
      <c r="L81" s="1">
        <v>24</v>
      </c>
      <c r="M81" s="1">
        <v>6.86</v>
      </c>
      <c r="O81" s="1"/>
    </row>
    <row r="82" spans="1:15" ht="12.75" x14ac:dyDescent="0.2">
      <c r="A82" s="2">
        <v>43731</v>
      </c>
      <c r="B82" s="1" t="s">
        <v>194</v>
      </c>
      <c r="C82" s="1" t="s">
        <v>62</v>
      </c>
      <c r="F82" s="1" t="s">
        <v>64</v>
      </c>
      <c r="G82" s="7" t="s">
        <v>1246</v>
      </c>
      <c r="H82" s="61">
        <v>20</v>
      </c>
      <c r="I82" s="88">
        <f t="array" ref="I82">INDEX(Grille_Tarifs_Modulable!$B$2:B429,MATCH(Tableau1[[#This Row],[Designation]]&amp;Tableau1[[#This Row],[CL]],Grille_Tarifs_Modulable!$C$2:C429&amp;Grille_Tarifs_Modulable!$F$2:F429,0))</f>
        <v>4260310552941</v>
      </c>
      <c r="J8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2" s="1" t="str">
        <f>IF(Tableau1[[#This Row],[Tarificat° client]]="GROS",VLOOKUP(Tableau1[[#This Row],[EAN]],Grille_Tarifs_Modulable!B90:P183,9,FALSE)+VLOOKUP(Tableau1[[#This Row],[EAN]],Grille_Tarifs_Modulable!B90:P183,12,FALSE)+VLOOKUP(Tableau1[[#This Row],[EAN]],Grille_Tarifs_Modulable!B90:P183,13,FALSE)*1.1,IF(Tableau1[[#This Row],[Tarificat° client]]="CHR",VLOOKUP(Tableau1[[#This Row],[EAN]],Grille_Tarifs_Modulable!B90:P183,8,FALSE)," "))</f>
        <v xml:space="preserve"> </v>
      </c>
      <c r="L82" s="1">
        <v>96</v>
      </c>
      <c r="M82" s="1">
        <v>27.43</v>
      </c>
      <c r="O82" s="1"/>
    </row>
    <row r="83" spans="1:15" ht="12.75" x14ac:dyDescent="0.2">
      <c r="A83" s="2">
        <v>43741</v>
      </c>
      <c r="B83" s="1" t="s">
        <v>34</v>
      </c>
      <c r="C83" s="1" t="s">
        <v>12</v>
      </c>
      <c r="F83" s="1" t="s">
        <v>14</v>
      </c>
      <c r="G83" s="7" t="s">
        <v>1246</v>
      </c>
      <c r="H83" s="61">
        <v>20</v>
      </c>
      <c r="I83" s="88">
        <f t="array" ref="I83">INDEX(Grille_Tarifs_Modulable!$B$2:B440,MATCH(Tableau1[[#This Row],[Designation]]&amp;Tableau1[[#This Row],[CL]],Grille_Tarifs_Modulable!$C$2:C440&amp;Grille_Tarifs_Modulable!$F$2:F440,0))</f>
        <v>4260310552941</v>
      </c>
      <c r="J8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3" s="1" t="str">
        <f>IF(Tableau1[[#This Row],[Tarificat° client]]="GROS",VLOOKUP(Tableau1[[#This Row],[EAN]],Grille_Tarifs_Modulable!B91:P184,9,FALSE)+VLOOKUP(Tableau1[[#This Row],[EAN]],Grille_Tarifs_Modulable!B91:P184,12,FALSE)+VLOOKUP(Tableau1[[#This Row],[EAN]],Grille_Tarifs_Modulable!B91:P184,13,FALSE)*1.1,IF(Tableau1[[#This Row],[Tarificat° client]]="CHR",VLOOKUP(Tableau1[[#This Row],[EAN]],Grille_Tarifs_Modulable!B91:P184,8,FALSE)," "))</f>
        <v xml:space="preserve"> </v>
      </c>
      <c r="L83" s="1">
        <v>120</v>
      </c>
      <c r="M83" s="1">
        <v>34.29</v>
      </c>
      <c r="O83" s="1"/>
    </row>
    <row r="84" spans="1:15" ht="12.75" x14ac:dyDescent="0.2">
      <c r="A84" s="2">
        <v>43742</v>
      </c>
      <c r="B84" s="1" t="s">
        <v>27</v>
      </c>
      <c r="C84" s="1" t="s">
        <v>26</v>
      </c>
      <c r="F84" s="1" t="s">
        <v>11</v>
      </c>
      <c r="G84" s="7" t="s">
        <v>1246</v>
      </c>
      <c r="H84" s="61">
        <v>20</v>
      </c>
      <c r="I84" s="88">
        <f t="array" ref="I84">INDEX(Grille_Tarifs_Modulable!$B$2:B458,MATCH(Tableau1[[#This Row],[Designation]]&amp;Tableau1[[#This Row],[CL]],Grille_Tarifs_Modulable!$C$2:C458&amp;Grille_Tarifs_Modulable!$F$2:F458,0))</f>
        <v>4260310552941</v>
      </c>
      <c r="J8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4" s="1" t="str">
        <f>IF(Tableau1[[#This Row],[Tarificat° client]]="GROS",VLOOKUP(Tableau1[[#This Row],[EAN]],Grille_Tarifs_Modulable!B92:P185,9,FALSE)+VLOOKUP(Tableau1[[#This Row],[EAN]],Grille_Tarifs_Modulable!B92:P185,12,FALSE)+VLOOKUP(Tableau1[[#This Row],[EAN]],Grille_Tarifs_Modulable!B92:P185,13,FALSE)*1.1,IF(Tableau1[[#This Row],[Tarificat° client]]="CHR",VLOOKUP(Tableau1[[#This Row],[EAN]],Grille_Tarifs_Modulable!B92:P185,8,FALSE)," "))</f>
        <v xml:space="preserve"> </v>
      </c>
      <c r="L84" s="1">
        <v>48</v>
      </c>
      <c r="M84" s="1">
        <v>13.71</v>
      </c>
      <c r="O84" s="1"/>
    </row>
    <row r="85" spans="1:15" ht="12.75" x14ac:dyDescent="0.2">
      <c r="A85" s="2">
        <v>42459</v>
      </c>
      <c r="B85" s="1" t="s">
        <v>970</v>
      </c>
      <c r="C85" s="1" t="s">
        <v>732</v>
      </c>
      <c r="F85" s="1" t="s">
        <v>733</v>
      </c>
      <c r="G85" s="1" t="s">
        <v>734</v>
      </c>
      <c r="H85" s="61">
        <v>70</v>
      </c>
      <c r="I85" s="88" t="e">
        <f t="array" ref="I85">INDEX(Grille_Tarifs_Modulable!$B$2:B598,MATCH(Tableau1[[#This Row],[Designation]]&amp;Tableau1[[#This Row],[CL]],Grille_Tarifs_Modulable!$C$2:C598&amp;Grille_Tarifs_Modulable!$F$2:F598,0))</f>
        <v>#N/A</v>
      </c>
      <c r="J8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5" s="1" t="str">
        <f>IF(Tableau1[[#This Row],[Tarificat° client]]="GROS",VLOOKUP(Tableau1[[#This Row],[EAN]],Grille_Tarifs_Modulable!B93:P186,9,FALSE)+VLOOKUP(Tableau1[[#This Row],[EAN]],Grille_Tarifs_Modulable!B93:P186,12,FALSE)+VLOOKUP(Tableau1[[#This Row],[EAN]],Grille_Tarifs_Modulable!B93:P186,13,FALSE)*1.1,IF(Tableau1[[#This Row],[Tarificat° client]]="CHR",VLOOKUP(Tableau1[[#This Row],[EAN]],Grille_Tarifs_Modulable!B93:P186,8,FALSE)," "))</f>
        <v xml:space="preserve"> </v>
      </c>
      <c r="L85" s="1">
        <v>6</v>
      </c>
      <c r="M85" s="1">
        <v>6</v>
      </c>
      <c r="O85" s="1"/>
    </row>
    <row r="86" spans="1:15" ht="12.75" x14ac:dyDescent="0.2">
      <c r="A86" s="2">
        <v>42793</v>
      </c>
      <c r="B86" s="1" t="s">
        <v>731</v>
      </c>
      <c r="C86" s="1" t="s">
        <v>732</v>
      </c>
      <c r="F86" s="1" t="s">
        <v>733</v>
      </c>
      <c r="G86" s="1" t="s">
        <v>734</v>
      </c>
      <c r="H86" s="61">
        <v>70</v>
      </c>
      <c r="I86" s="88" t="e">
        <f t="array" ref="I86">INDEX(Grille_Tarifs_Modulable!$B$2:B433,MATCH(Tableau1[[#This Row],[Designation]]&amp;Tableau1[[#This Row],[CL]],Grille_Tarifs_Modulable!$C$2:C433&amp;Grille_Tarifs_Modulable!$F$2:F433,0))</f>
        <v>#N/A</v>
      </c>
      <c r="J8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6" s="1" t="str">
        <f>IF(Tableau1[[#This Row],[Tarificat° client]]="GROS",VLOOKUP(Tableau1[[#This Row],[EAN]],Grille_Tarifs_Modulable!B94:P187,9,FALSE)+VLOOKUP(Tableau1[[#This Row],[EAN]],Grille_Tarifs_Modulable!B94:P187,12,FALSE)+VLOOKUP(Tableau1[[#This Row],[EAN]],Grille_Tarifs_Modulable!B94:P187,13,FALSE)*1.1,IF(Tableau1[[#This Row],[Tarificat° client]]="CHR",VLOOKUP(Tableau1[[#This Row],[EAN]],Grille_Tarifs_Modulable!B94:P187,8,FALSE)," "))</f>
        <v xml:space="preserve"> </v>
      </c>
      <c r="L86" s="1">
        <v>12</v>
      </c>
      <c r="M86" s="1">
        <v>12</v>
      </c>
      <c r="O86" s="1"/>
    </row>
    <row r="87" spans="1:15" ht="12.75" x14ac:dyDescent="0.2">
      <c r="A87" s="2">
        <v>43812</v>
      </c>
      <c r="B87" s="1" t="s">
        <v>55</v>
      </c>
      <c r="C87" s="1" t="s">
        <v>54</v>
      </c>
      <c r="F87" s="1" t="s">
        <v>56</v>
      </c>
      <c r="G87" s="7" t="s">
        <v>1199</v>
      </c>
      <c r="H87" s="61">
        <v>70</v>
      </c>
      <c r="I87" s="88">
        <f t="array" ref="I87">INDEX(Grille_Tarifs_Modulable!$B$2:B444,MATCH(Tableau1[[#This Row],[Designation]]&amp;Tableau1[[#This Row],[CL]],Grille_Tarifs_Modulable!$C$2:C444&amp;Grille_Tarifs_Modulable!$F$2:F444,0))</f>
        <v>3257150101485</v>
      </c>
      <c r="J8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7" s="1" t="str">
        <f>IF(Tableau1[[#This Row],[Tarificat° client]]="GROS",VLOOKUP(Tableau1[[#This Row],[EAN]],Grille_Tarifs_Modulable!B95:P188,9,FALSE)+VLOOKUP(Tableau1[[#This Row],[EAN]],Grille_Tarifs_Modulable!B95:P188,12,FALSE)+VLOOKUP(Tableau1[[#This Row],[EAN]],Grille_Tarifs_Modulable!B95:P188,13,FALSE)*1.1,IF(Tableau1[[#This Row],[Tarificat° client]]="CHR",VLOOKUP(Tableau1[[#This Row],[EAN]],Grille_Tarifs_Modulable!B95:P188,8,FALSE)," "))</f>
        <v xml:space="preserve"> </v>
      </c>
      <c r="L87" s="1">
        <v>24</v>
      </c>
      <c r="M87" s="1">
        <v>24</v>
      </c>
      <c r="O87" s="1"/>
    </row>
    <row r="88" spans="1:15" ht="12.75" x14ac:dyDescent="0.2">
      <c r="A88" s="2">
        <v>42990</v>
      </c>
      <c r="B88" s="1" t="s">
        <v>777</v>
      </c>
      <c r="C88" s="1" t="s">
        <v>95</v>
      </c>
      <c r="F88" s="1" t="s">
        <v>97</v>
      </c>
      <c r="G88" s="7" t="s">
        <v>1203</v>
      </c>
      <c r="H88" s="61">
        <v>70</v>
      </c>
      <c r="I88" s="88">
        <f t="array" ref="I88">INDEX(Grille_Tarifs_Modulable!$B$2:B462,MATCH(Tableau1[[#This Row],[Designation]]&amp;Tableau1[[#This Row],[CL]],Grille_Tarifs_Modulable!$C$2:C462&amp;Grille_Tarifs_Modulable!$F$2:F462,0))</f>
        <v>3257150107012</v>
      </c>
      <c r="J8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8" s="1" t="str">
        <f>IF(Tableau1[[#This Row],[Tarificat° client]]="GROS",VLOOKUP(Tableau1[[#This Row],[EAN]],Grille_Tarifs_Modulable!B96:P189,9,FALSE)+VLOOKUP(Tableau1[[#This Row],[EAN]],Grille_Tarifs_Modulable!B96:P189,12,FALSE)+VLOOKUP(Tableau1[[#This Row],[EAN]],Grille_Tarifs_Modulable!B96:P189,13,FALSE)*1.1,IF(Tableau1[[#This Row],[Tarificat° client]]="CHR",VLOOKUP(Tableau1[[#This Row],[EAN]],Grille_Tarifs_Modulable!B96:P189,8,FALSE)," "))</f>
        <v xml:space="preserve"> </v>
      </c>
      <c r="L88" s="1">
        <v>6</v>
      </c>
      <c r="M88" s="1">
        <v>6</v>
      </c>
      <c r="O88" s="1"/>
    </row>
    <row r="89" spans="1:15" ht="12.75" x14ac:dyDescent="0.2">
      <c r="A89" s="2">
        <v>43042</v>
      </c>
      <c r="B89" s="1" t="s">
        <v>757</v>
      </c>
      <c r="C89" s="1" t="s">
        <v>65</v>
      </c>
      <c r="F89" s="1" t="s">
        <v>67</v>
      </c>
      <c r="G89" s="7" t="s">
        <v>1203</v>
      </c>
      <c r="H89" s="61">
        <v>70</v>
      </c>
      <c r="I89" s="88">
        <f t="array" ref="I89">INDEX(Grille_Tarifs_Modulable!$B$2:B602,MATCH(Tableau1[[#This Row],[Designation]]&amp;Tableau1[[#This Row],[CL]],Grille_Tarifs_Modulable!$C$2:C602&amp;Grille_Tarifs_Modulable!$F$2:F602,0))</f>
        <v>3257150107012</v>
      </c>
      <c r="J8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9" s="1" t="str">
        <f>IF(Tableau1[[#This Row],[Tarificat° client]]="GROS",VLOOKUP(Tableau1[[#This Row],[EAN]],Grille_Tarifs_Modulable!B97:P190,9,FALSE)+VLOOKUP(Tableau1[[#This Row],[EAN]],Grille_Tarifs_Modulable!B97:P190,12,FALSE)+VLOOKUP(Tableau1[[#This Row],[EAN]],Grille_Tarifs_Modulable!B97:P190,13,FALSE)*1.1,IF(Tableau1[[#This Row],[Tarificat° client]]="CHR",VLOOKUP(Tableau1[[#This Row],[EAN]],Grille_Tarifs_Modulable!B97:P190,8,FALSE)," "))</f>
        <v xml:space="preserve"> </v>
      </c>
      <c r="L89" s="1">
        <v>6</v>
      </c>
      <c r="M89" s="1">
        <v>6</v>
      </c>
      <c r="O89" s="1"/>
    </row>
    <row r="90" spans="1:15" ht="12.75" x14ac:dyDescent="0.2">
      <c r="A90" s="2">
        <v>43125</v>
      </c>
      <c r="B90" s="1" t="s">
        <v>441</v>
      </c>
      <c r="C90" s="1" t="s">
        <v>442</v>
      </c>
      <c r="F90" s="1" t="s">
        <v>443</v>
      </c>
      <c r="G90" s="7" t="s">
        <v>1203</v>
      </c>
      <c r="H90" s="61">
        <v>70</v>
      </c>
      <c r="I90" s="88">
        <f t="array" ref="I90">INDEX(Grille_Tarifs_Modulable!$B$2:B437,MATCH(Tableau1[[#This Row],[Designation]]&amp;Tableau1[[#This Row],[CL]],Grille_Tarifs_Modulable!$C$2:C437&amp;Grille_Tarifs_Modulable!$F$2:F437,0))</f>
        <v>3257150107012</v>
      </c>
      <c r="J9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0" s="1" t="str">
        <f>IF(Tableau1[[#This Row],[Tarificat° client]]="GROS",VLOOKUP(Tableau1[[#This Row],[EAN]],Grille_Tarifs_Modulable!B98:P191,9,FALSE)+VLOOKUP(Tableau1[[#This Row],[EAN]],Grille_Tarifs_Modulable!B98:P191,12,FALSE)+VLOOKUP(Tableau1[[#This Row],[EAN]],Grille_Tarifs_Modulable!B98:P191,13,FALSE)*1.1,IF(Tableau1[[#This Row],[Tarificat° client]]="CHR",VLOOKUP(Tableau1[[#This Row],[EAN]],Grille_Tarifs_Modulable!B98:P191,8,FALSE)," "))</f>
        <v xml:space="preserve"> </v>
      </c>
      <c r="L90" s="1">
        <v>12</v>
      </c>
      <c r="M90" s="1">
        <v>12</v>
      </c>
      <c r="O90" s="1"/>
    </row>
    <row r="91" spans="1:15" ht="12.75" x14ac:dyDescent="0.2">
      <c r="A91" s="2">
        <v>43130</v>
      </c>
      <c r="B91" s="1" t="s">
        <v>406</v>
      </c>
      <c r="C91" s="1" t="s">
        <v>18</v>
      </c>
      <c r="F91" s="1" t="s">
        <v>20</v>
      </c>
      <c r="G91" s="7" t="s">
        <v>1203</v>
      </c>
      <c r="H91" s="61">
        <v>70</v>
      </c>
      <c r="I91" s="88">
        <f t="array" ref="I91">INDEX(Grille_Tarifs_Modulable!$B$2:B448,MATCH(Tableau1[[#This Row],[Designation]]&amp;Tableau1[[#This Row],[CL]],Grille_Tarifs_Modulable!$C$2:C448&amp;Grille_Tarifs_Modulable!$F$2:F448,0))</f>
        <v>3257150107012</v>
      </c>
      <c r="J9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1" s="1" t="str">
        <f>IF(Tableau1[[#This Row],[Tarificat° client]]="GROS",VLOOKUP(Tableau1[[#This Row],[EAN]],Grille_Tarifs_Modulable!B99:P192,9,FALSE)+VLOOKUP(Tableau1[[#This Row],[EAN]],Grille_Tarifs_Modulable!B99:P192,12,FALSE)+VLOOKUP(Tableau1[[#This Row],[EAN]],Grille_Tarifs_Modulable!B99:P192,13,FALSE)*1.1,IF(Tableau1[[#This Row],[Tarificat° client]]="CHR",VLOOKUP(Tableau1[[#This Row],[EAN]],Grille_Tarifs_Modulable!B99:P192,8,FALSE)," "))</f>
        <v xml:space="preserve"> </v>
      </c>
      <c r="L91" s="1">
        <v>6</v>
      </c>
      <c r="M91" s="1">
        <v>6</v>
      </c>
      <c r="O91" s="1"/>
    </row>
    <row r="92" spans="1:15" ht="12.75" x14ac:dyDescent="0.2">
      <c r="A92" s="2">
        <v>43139</v>
      </c>
      <c r="B92" s="1" t="s">
        <v>445</v>
      </c>
      <c r="C92" s="1" t="s">
        <v>28</v>
      </c>
      <c r="F92" s="1" t="s">
        <v>30</v>
      </c>
      <c r="G92" s="7" t="s">
        <v>1203</v>
      </c>
      <c r="H92" s="61">
        <v>70</v>
      </c>
      <c r="I92" s="88">
        <f t="array" ref="I92">INDEX(Grille_Tarifs_Modulable!$B$2:B466,MATCH(Tableau1[[#This Row],[Designation]]&amp;Tableau1[[#This Row],[CL]],Grille_Tarifs_Modulable!$C$2:C466&amp;Grille_Tarifs_Modulable!$F$2:F466,0))</f>
        <v>3257150107012</v>
      </c>
      <c r="J9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2" s="1" t="str">
        <f>IF(Tableau1[[#This Row],[Tarificat° client]]="GROS",VLOOKUP(Tableau1[[#This Row],[EAN]],Grille_Tarifs_Modulable!B100:P193,9,FALSE)+VLOOKUP(Tableau1[[#This Row],[EAN]],Grille_Tarifs_Modulable!B100:P193,12,FALSE)+VLOOKUP(Tableau1[[#This Row],[EAN]],Grille_Tarifs_Modulable!B100:P193,13,FALSE)*1.1,IF(Tableau1[[#This Row],[Tarificat° client]]="CHR",VLOOKUP(Tableau1[[#This Row],[EAN]],Grille_Tarifs_Modulable!B100:P193,8,FALSE)," "))</f>
        <v xml:space="preserve"> </v>
      </c>
      <c r="L92" s="1">
        <v>6</v>
      </c>
      <c r="M92" s="1">
        <v>6</v>
      </c>
      <c r="O92" s="1"/>
    </row>
    <row r="93" spans="1:15" ht="12.75" x14ac:dyDescent="0.2">
      <c r="A93" s="2">
        <v>43153</v>
      </c>
      <c r="B93" s="1" t="s">
        <v>452</v>
      </c>
      <c r="C93" s="1" t="s">
        <v>453</v>
      </c>
      <c r="F93" s="1" t="s">
        <v>454</v>
      </c>
      <c r="G93" s="7" t="s">
        <v>1203</v>
      </c>
      <c r="H93" s="61">
        <v>70</v>
      </c>
      <c r="I93" s="88">
        <f t="array" ref="I93">INDEX(Grille_Tarifs_Modulable!$B$2:B606,MATCH(Tableau1[[#This Row],[Designation]]&amp;Tableau1[[#This Row],[CL]],Grille_Tarifs_Modulable!$C$2:C606&amp;Grille_Tarifs_Modulable!$F$2:F606,0))</f>
        <v>3257150107012</v>
      </c>
      <c r="J9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3" s="1" t="str">
        <f>IF(Tableau1[[#This Row],[Tarificat° client]]="GROS",VLOOKUP(Tableau1[[#This Row],[EAN]],Grille_Tarifs_Modulable!B101:P194,9,FALSE)+VLOOKUP(Tableau1[[#This Row],[EAN]],Grille_Tarifs_Modulable!B101:P194,12,FALSE)+VLOOKUP(Tableau1[[#This Row],[EAN]],Grille_Tarifs_Modulable!B101:P194,13,FALSE)*1.1,IF(Tableau1[[#This Row],[Tarificat° client]]="CHR",VLOOKUP(Tableau1[[#This Row],[EAN]],Grille_Tarifs_Modulable!B101:P194,8,FALSE)," "))</f>
        <v xml:space="preserve"> </v>
      </c>
      <c r="L93" s="1">
        <v>6</v>
      </c>
      <c r="M93" s="1">
        <v>6</v>
      </c>
      <c r="O93" s="1"/>
    </row>
    <row r="94" spans="1:15" ht="12.75" x14ac:dyDescent="0.2">
      <c r="A94" s="2">
        <v>43224</v>
      </c>
      <c r="B94" s="1" t="s">
        <v>411</v>
      </c>
      <c r="C94" s="1" t="s">
        <v>412</v>
      </c>
      <c r="F94" s="1" t="s">
        <v>413</v>
      </c>
      <c r="G94" s="7" t="s">
        <v>1203</v>
      </c>
      <c r="H94" s="61">
        <v>70</v>
      </c>
      <c r="I94" s="88">
        <f t="array" ref="I94">INDEX(Grille_Tarifs_Modulable!$B$2:B441,MATCH(Tableau1[[#This Row],[Designation]]&amp;Tableau1[[#This Row],[CL]],Grille_Tarifs_Modulable!$C$2:C441&amp;Grille_Tarifs_Modulable!$F$2:F441,0))</f>
        <v>3257150107012</v>
      </c>
      <c r="J9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4" s="1" t="str">
        <f>IF(Tableau1[[#This Row],[Tarificat° client]]="GROS",VLOOKUP(Tableau1[[#This Row],[EAN]],Grille_Tarifs_Modulable!B102:P195,9,FALSE)+VLOOKUP(Tableau1[[#This Row],[EAN]],Grille_Tarifs_Modulable!B102:P195,12,FALSE)+VLOOKUP(Tableau1[[#This Row],[EAN]],Grille_Tarifs_Modulable!B102:P195,13,FALSE)*1.1,IF(Tableau1[[#This Row],[Tarificat° client]]="CHR",VLOOKUP(Tableau1[[#This Row],[EAN]],Grille_Tarifs_Modulable!B102:P195,8,FALSE)," "))</f>
        <v xml:space="preserve"> </v>
      </c>
      <c r="L94" s="1">
        <v>24</v>
      </c>
      <c r="M94" s="1">
        <v>24</v>
      </c>
      <c r="O94" s="1"/>
    </row>
    <row r="95" spans="1:15" ht="12.75" x14ac:dyDescent="0.2">
      <c r="A95" s="2">
        <v>43258</v>
      </c>
      <c r="B95" s="1" t="s">
        <v>414</v>
      </c>
      <c r="C95" s="1" t="s">
        <v>2</v>
      </c>
      <c r="F95" s="1" t="s">
        <v>4</v>
      </c>
      <c r="G95" s="7" t="s">
        <v>1203</v>
      </c>
      <c r="H95" s="61">
        <v>70</v>
      </c>
      <c r="I95" s="88">
        <f t="array" ref="I95">INDEX(Grille_Tarifs_Modulable!$B$2:B452,MATCH(Tableau1[[#This Row],[Designation]]&amp;Tableau1[[#This Row],[CL]],Grille_Tarifs_Modulable!$C$2:C452&amp;Grille_Tarifs_Modulable!$F$2:F452,0))</f>
        <v>3257150107012</v>
      </c>
      <c r="J9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5" s="1" t="str">
        <f>IF(Tableau1[[#This Row],[Tarificat° client]]="GROS",VLOOKUP(Tableau1[[#This Row],[EAN]],Grille_Tarifs_Modulable!B103:P196,9,FALSE)+VLOOKUP(Tableau1[[#This Row],[EAN]],Grille_Tarifs_Modulable!B103:P196,12,FALSE)+VLOOKUP(Tableau1[[#This Row],[EAN]],Grille_Tarifs_Modulable!B103:P196,13,FALSE)*1.1,IF(Tableau1[[#This Row],[Tarificat° client]]="CHR",VLOOKUP(Tableau1[[#This Row],[EAN]],Grille_Tarifs_Modulable!B103:P196,8,FALSE)," "))</f>
        <v xml:space="preserve"> </v>
      </c>
      <c r="L95" s="1">
        <v>6</v>
      </c>
      <c r="M95" s="1">
        <v>6</v>
      </c>
      <c r="O95" s="1"/>
    </row>
    <row r="96" spans="1:15" ht="12.75" x14ac:dyDescent="0.2">
      <c r="A96" s="2">
        <v>43262</v>
      </c>
      <c r="B96" s="1" t="s">
        <v>477</v>
      </c>
      <c r="C96" s="1" t="s">
        <v>112</v>
      </c>
      <c r="F96" s="1" t="s">
        <v>478</v>
      </c>
      <c r="G96" s="7" t="s">
        <v>1203</v>
      </c>
      <c r="H96" s="61">
        <v>70</v>
      </c>
      <c r="I96" s="88">
        <f t="array" ref="I96">INDEX(Grille_Tarifs_Modulable!$B$2:B470,MATCH(Tableau1[[#This Row],[Designation]]&amp;Tableau1[[#This Row],[CL]],Grille_Tarifs_Modulable!$C$2:C470&amp;Grille_Tarifs_Modulable!$F$2:F470,0))</f>
        <v>3257150107012</v>
      </c>
      <c r="J9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6" s="1" t="str">
        <f>IF(Tableau1[[#This Row],[Tarificat° client]]="GROS",VLOOKUP(Tableau1[[#This Row],[EAN]],Grille_Tarifs_Modulable!B104:P197,9,FALSE)+VLOOKUP(Tableau1[[#This Row],[EAN]],Grille_Tarifs_Modulable!B104:P197,12,FALSE)+VLOOKUP(Tableau1[[#This Row],[EAN]],Grille_Tarifs_Modulable!B104:P197,13,FALSE)*1.1,IF(Tableau1[[#This Row],[Tarificat° client]]="CHR",VLOOKUP(Tableau1[[#This Row],[EAN]],Grille_Tarifs_Modulable!B104:P197,8,FALSE)," "))</f>
        <v xml:space="preserve"> </v>
      </c>
      <c r="L96" s="1">
        <v>18</v>
      </c>
      <c r="M96" s="1">
        <v>18</v>
      </c>
      <c r="O96" s="1"/>
    </row>
    <row r="97" spans="1:15" ht="12.75" x14ac:dyDescent="0.2">
      <c r="A97" s="2">
        <v>43314</v>
      </c>
      <c r="B97" s="1" t="s">
        <v>524</v>
      </c>
      <c r="C97" s="1" t="s">
        <v>340</v>
      </c>
      <c r="F97" s="1" t="s">
        <v>342</v>
      </c>
      <c r="G97" s="7" t="s">
        <v>1203</v>
      </c>
      <c r="H97" s="61">
        <v>70</v>
      </c>
      <c r="I97" s="88">
        <f t="array" ref="I97">INDEX(Grille_Tarifs_Modulable!$B$2:B610,MATCH(Tableau1[[#This Row],[Designation]]&amp;Tableau1[[#This Row],[CL]],Grille_Tarifs_Modulable!$C$2:C610&amp;Grille_Tarifs_Modulable!$F$2:F610,0))</f>
        <v>3257150107012</v>
      </c>
      <c r="J9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7" s="1" t="str">
        <f>IF(Tableau1[[#This Row],[Tarificat° client]]="GROS",VLOOKUP(Tableau1[[#This Row],[EAN]],Grille_Tarifs_Modulable!B105:P198,9,FALSE)+VLOOKUP(Tableau1[[#This Row],[EAN]],Grille_Tarifs_Modulable!B105:P198,12,FALSE)+VLOOKUP(Tableau1[[#This Row],[EAN]],Grille_Tarifs_Modulable!B105:P198,13,FALSE)*1.1,IF(Tableau1[[#This Row],[Tarificat° client]]="CHR",VLOOKUP(Tableau1[[#This Row],[EAN]],Grille_Tarifs_Modulable!B105:P198,8,FALSE)," "))</f>
        <v xml:space="preserve"> </v>
      </c>
      <c r="L97" s="1">
        <v>6</v>
      </c>
      <c r="M97" s="1">
        <v>6</v>
      </c>
      <c r="O97" s="1"/>
    </row>
    <row r="98" spans="1:15" ht="12.75" x14ac:dyDescent="0.2">
      <c r="A98" s="2">
        <v>43314</v>
      </c>
      <c r="B98" s="1" t="s">
        <v>480</v>
      </c>
      <c r="C98" s="1" t="s">
        <v>143</v>
      </c>
      <c r="F98" s="1" t="s">
        <v>145</v>
      </c>
      <c r="G98" s="7" t="s">
        <v>1203</v>
      </c>
      <c r="H98" s="61">
        <v>70</v>
      </c>
      <c r="I98" s="88">
        <f t="array" ref="I98">INDEX(Grille_Tarifs_Modulable!$B$2:B445,MATCH(Tableau1[[#This Row],[Designation]]&amp;Tableau1[[#This Row],[CL]],Grille_Tarifs_Modulable!$C$2:C445&amp;Grille_Tarifs_Modulable!$F$2:F445,0))</f>
        <v>3257150107012</v>
      </c>
      <c r="J9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8" s="1" t="str">
        <f>IF(Tableau1[[#This Row],[Tarificat° client]]="GROS",VLOOKUP(Tableau1[[#This Row],[EAN]],Grille_Tarifs_Modulable!B106:P199,9,FALSE)+VLOOKUP(Tableau1[[#This Row],[EAN]],Grille_Tarifs_Modulable!B106:P199,12,FALSE)+VLOOKUP(Tableau1[[#This Row],[EAN]],Grille_Tarifs_Modulable!B106:P199,13,FALSE)*1.1,IF(Tableau1[[#This Row],[Tarificat° client]]="CHR",VLOOKUP(Tableau1[[#This Row],[EAN]],Grille_Tarifs_Modulable!B106:P199,8,FALSE)," "))</f>
        <v xml:space="preserve"> </v>
      </c>
      <c r="L98" s="1">
        <v>6</v>
      </c>
      <c r="M98" s="1">
        <v>6</v>
      </c>
      <c r="O98" s="1"/>
    </row>
    <row r="99" spans="1:15" ht="12.75" x14ac:dyDescent="0.2">
      <c r="A99" s="2">
        <v>43329</v>
      </c>
      <c r="B99" s="1" t="s">
        <v>430</v>
      </c>
      <c r="C99" s="1" t="s">
        <v>95</v>
      </c>
      <c r="F99" s="1" t="s">
        <v>97</v>
      </c>
      <c r="G99" s="7" t="s">
        <v>1203</v>
      </c>
      <c r="H99" s="61">
        <v>70</v>
      </c>
      <c r="I99" s="88">
        <f t="array" ref="I99">INDEX(Grille_Tarifs_Modulable!$B$2:B456,MATCH(Tableau1[[#This Row],[Designation]]&amp;Tableau1[[#This Row],[CL]],Grille_Tarifs_Modulable!$C$2:C456&amp;Grille_Tarifs_Modulable!$F$2:F456,0))</f>
        <v>3257150107012</v>
      </c>
      <c r="J9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9" s="1" t="str">
        <f>IF(Tableau1[[#This Row],[Tarificat° client]]="GROS",VLOOKUP(Tableau1[[#This Row],[EAN]],Grille_Tarifs_Modulable!B107:P200,9,FALSE)+VLOOKUP(Tableau1[[#This Row],[EAN]],Grille_Tarifs_Modulable!B107:P200,12,FALSE)+VLOOKUP(Tableau1[[#This Row],[EAN]],Grille_Tarifs_Modulable!B107:P200,13,FALSE)*1.1,IF(Tableau1[[#This Row],[Tarificat° client]]="CHR",VLOOKUP(Tableau1[[#This Row],[EAN]],Grille_Tarifs_Modulable!B107:P200,8,FALSE)," "))</f>
        <v xml:space="preserve"> </v>
      </c>
      <c r="L99" s="1">
        <v>6</v>
      </c>
      <c r="M99" s="1">
        <v>6</v>
      </c>
      <c r="O99" s="1"/>
    </row>
    <row r="100" spans="1:15" ht="12.75" x14ac:dyDescent="0.2">
      <c r="A100" s="2">
        <v>43340</v>
      </c>
      <c r="B100" s="1" t="s">
        <v>665</v>
      </c>
      <c r="C100" s="1" t="s">
        <v>578</v>
      </c>
      <c r="F100" s="1" t="s">
        <v>165</v>
      </c>
      <c r="G100" s="7" t="s">
        <v>1203</v>
      </c>
      <c r="H100" s="61">
        <v>70</v>
      </c>
      <c r="I100" s="88">
        <f t="array" ref="I100">INDEX(Grille_Tarifs_Modulable!$B$2:B474,MATCH(Tableau1[[#This Row],[Designation]]&amp;Tableau1[[#This Row],[CL]],Grille_Tarifs_Modulable!$C$2:C474&amp;Grille_Tarifs_Modulable!$F$2:F474,0))</f>
        <v>3257150107012</v>
      </c>
      <c r="J10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0" s="1" t="str">
        <f>IF(Tableau1[[#This Row],[Tarificat° client]]="GROS",VLOOKUP(Tableau1[[#This Row],[EAN]],Grille_Tarifs_Modulable!B108:P201,9,FALSE)+VLOOKUP(Tableau1[[#This Row],[EAN]],Grille_Tarifs_Modulable!B108:P201,12,FALSE)+VLOOKUP(Tableau1[[#This Row],[EAN]],Grille_Tarifs_Modulable!B108:P201,13,FALSE)*1.1,IF(Tableau1[[#This Row],[Tarificat° client]]="CHR",VLOOKUP(Tableau1[[#This Row],[EAN]],Grille_Tarifs_Modulable!B108:P201,8,FALSE)," "))</f>
        <v xml:space="preserve"> </v>
      </c>
      <c r="L100" s="1">
        <v>6</v>
      </c>
      <c r="M100" s="1">
        <v>6</v>
      </c>
      <c r="O100" s="1"/>
    </row>
    <row r="101" spans="1:15" ht="12.75" x14ac:dyDescent="0.2">
      <c r="A101" s="2">
        <v>43343</v>
      </c>
      <c r="B101" s="1" t="s">
        <v>666</v>
      </c>
      <c r="C101" s="1" t="s">
        <v>2</v>
      </c>
      <c r="F101" s="1" t="s">
        <v>4</v>
      </c>
      <c r="G101" s="7" t="s">
        <v>1203</v>
      </c>
      <c r="H101" s="61">
        <v>70</v>
      </c>
      <c r="I101" s="88">
        <f t="array" ref="I101">INDEX(Grille_Tarifs_Modulable!$B$2:B614,MATCH(Tableau1[[#This Row],[Designation]]&amp;Tableau1[[#This Row],[CL]],Grille_Tarifs_Modulable!$C$2:C614&amp;Grille_Tarifs_Modulable!$F$2:F614,0))</f>
        <v>3257150107012</v>
      </c>
      <c r="J10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1" s="1" t="str">
        <f>IF(Tableau1[[#This Row],[Tarificat° client]]="GROS",VLOOKUP(Tableau1[[#This Row],[EAN]],Grille_Tarifs_Modulable!B109:P202,9,FALSE)+VLOOKUP(Tableau1[[#This Row],[EAN]],Grille_Tarifs_Modulable!B109:P202,12,FALSE)+VLOOKUP(Tableau1[[#This Row],[EAN]],Grille_Tarifs_Modulable!B109:P202,13,FALSE)*1.1,IF(Tableau1[[#This Row],[Tarificat° client]]="CHR",VLOOKUP(Tableau1[[#This Row],[EAN]],Grille_Tarifs_Modulable!B109:P202,8,FALSE)," "))</f>
        <v xml:space="preserve"> </v>
      </c>
      <c r="L101" s="1">
        <v>6</v>
      </c>
      <c r="M101" s="1">
        <v>6</v>
      </c>
      <c r="O101" s="1"/>
    </row>
    <row r="102" spans="1:15" ht="12.75" x14ac:dyDescent="0.2">
      <c r="A102" s="2">
        <v>43354</v>
      </c>
      <c r="B102" s="1" t="s">
        <v>481</v>
      </c>
      <c r="C102" s="1" t="s">
        <v>412</v>
      </c>
      <c r="F102" s="1" t="s">
        <v>482</v>
      </c>
      <c r="G102" s="7" t="s">
        <v>1203</v>
      </c>
      <c r="H102" s="61">
        <v>70</v>
      </c>
      <c r="I102" s="88">
        <f t="array" ref="I102">INDEX(Grille_Tarifs_Modulable!$B$2:B449,MATCH(Tableau1[[#This Row],[Designation]]&amp;Tableau1[[#This Row],[CL]],Grille_Tarifs_Modulable!$C$2:C449&amp;Grille_Tarifs_Modulable!$F$2:F449,0))</f>
        <v>3257150107012</v>
      </c>
      <c r="J10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2" s="1" t="str">
        <f>IF(Tableau1[[#This Row],[Tarificat° client]]="GROS",VLOOKUP(Tableau1[[#This Row],[EAN]],Grille_Tarifs_Modulable!B110:P203,9,FALSE)+VLOOKUP(Tableau1[[#This Row],[EAN]],Grille_Tarifs_Modulable!B110:P203,12,FALSE)+VLOOKUP(Tableau1[[#This Row],[EAN]],Grille_Tarifs_Modulable!B110:P203,13,FALSE)*1.1,IF(Tableau1[[#This Row],[Tarificat° client]]="CHR",VLOOKUP(Tableau1[[#This Row],[EAN]],Grille_Tarifs_Modulable!B110:P203,8,FALSE)," "))</f>
        <v xml:space="preserve"> </v>
      </c>
      <c r="L102" s="1">
        <v>12</v>
      </c>
      <c r="M102" s="1">
        <v>12</v>
      </c>
      <c r="O102" s="1"/>
    </row>
    <row r="103" spans="1:15" ht="12.75" x14ac:dyDescent="0.2">
      <c r="A103" s="2">
        <v>43361</v>
      </c>
      <c r="B103" s="1" t="s">
        <v>483</v>
      </c>
      <c r="C103" s="1" t="s">
        <v>484</v>
      </c>
      <c r="F103" s="1" t="s">
        <v>485</v>
      </c>
      <c r="G103" s="7" t="s">
        <v>1203</v>
      </c>
      <c r="H103" s="61">
        <v>70</v>
      </c>
      <c r="I103" s="88">
        <f t="array" ref="I103">INDEX(Grille_Tarifs_Modulable!$B$2:B460,MATCH(Tableau1[[#This Row],[Designation]]&amp;Tableau1[[#This Row],[CL]],Grille_Tarifs_Modulable!$C$2:C460&amp;Grille_Tarifs_Modulable!$F$2:F460,0))</f>
        <v>3257150107012</v>
      </c>
      <c r="J10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3" s="1" t="str">
        <f>IF(Tableau1[[#This Row],[Tarificat° client]]="GROS",VLOOKUP(Tableau1[[#This Row],[EAN]],Grille_Tarifs_Modulable!B111:P204,9,FALSE)+VLOOKUP(Tableau1[[#This Row],[EAN]],Grille_Tarifs_Modulable!B111:P204,12,FALSE)+VLOOKUP(Tableau1[[#This Row],[EAN]],Grille_Tarifs_Modulable!B111:P204,13,FALSE)*1.1,IF(Tableau1[[#This Row],[Tarificat° client]]="CHR",VLOOKUP(Tableau1[[#This Row],[EAN]],Grille_Tarifs_Modulable!B111:P204,8,FALSE)," "))</f>
        <v xml:space="preserve"> </v>
      </c>
      <c r="L103" s="1">
        <v>6</v>
      </c>
      <c r="M103" s="1">
        <v>6</v>
      </c>
      <c r="O103" s="1"/>
    </row>
    <row r="104" spans="1:15" ht="12.75" x14ac:dyDescent="0.2">
      <c r="A104" s="2">
        <v>43361</v>
      </c>
      <c r="B104" s="1" t="s">
        <v>421</v>
      </c>
      <c r="C104" s="1" t="s">
        <v>422</v>
      </c>
      <c r="F104" s="1" t="s">
        <v>20</v>
      </c>
      <c r="G104" s="7" t="s">
        <v>1203</v>
      </c>
      <c r="H104" s="61">
        <v>70</v>
      </c>
      <c r="I104" s="88">
        <f t="array" ref="I104">INDEX(Grille_Tarifs_Modulable!$B$2:B478,MATCH(Tableau1[[#This Row],[Designation]]&amp;Tableau1[[#This Row],[CL]],Grille_Tarifs_Modulable!$C$2:C478&amp;Grille_Tarifs_Modulable!$F$2:F478,0))</f>
        <v>3257150107012</v>
      </c>
      <c r="J10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4" s="1" t="str">
        <f>IF(Tableau1[[#This Row],[Tarificat° client]]="GROS",VLOOKUP(Tableau1[[#This Row],[EAN]],Grille_Tarifs_Modulable!B112:P205,9,FALSE)+VLOOKUP(Tableau1[[#This Row],[EAN]],Grille_Tarifs_Modulable!B112:P205,12,FALSE)+VLOOKUP(Tableau1[[#This Row],[EAN]],Grille_Tarifs_Modulable!B112:P205,13,FALSE)*1.1,IF(Tableau1[[#This Row],[Tarificat° client]]="CHR",VLOOKUP(Tableau1[[#This Row],[EAN]],Grille_Tarifs_Modulable!B112:P205,8,FALSE)," "))</f>
        <v xml:space="preserve"> </v>
      </c>
      <c r="L104" s="1">
        <v>6</v>
      </c>
      <c r="M104" s="1">
        <v>6</v>
      </c>
      <c r="O104" s="1"/>
    </row>
    <row r="105" spans="1:15" ht="12.75" x14ac:dyDescent="0.2">
      <c r="A105" s="2">
        <v>43361</v>
      </c>
      <c r="B105" s="1" t="s">
        <v>423</v>
      </c>
      <c r="C105" s="1" t="s">
        <v>28</v>
      </c>
      <c r="F105" s="1" t="s">
        <v>30</v>
      </c>
      <c r="G105" s="7" t="s">
        <v>1203</v>
      </c>
      <c r="H105" s="61">
        <v>70</v>
      </c>
      <c r="I105" s="88">
        <f t="array" ref="I105">INDEX(Grille_Tarifs_Modulable!$B$2:B618,MATCH(Tableau1[[#This Row],[Designation]]&amp;Tableau1[[#This Row],[CL]],Grille_Tarifs_Modulable!$C$2:C618&amp;Grille_Tarifs_Modulable!$F$2:F618,0))</f>
        <v>3257150107012</v>
      </c>
      <c r="J10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5" s="1" t="str">
        <f>IF(Tableau1[[#This Row],[Tarificat° client]]="GROS",VLOOKUP(Tableau1[[#This Row],[EAN]],Grille_Tarifs_Modulable!B113:P206,9,FALSE)+VLOOKUP(Tableau1[[#This Row],[EAN]],Grille_Tarifs_Modulable!B113:P206,12,FALSE)+VLOOKUP(Tableau1[[#This Row],[EAN]],Grille_Tarifs_Modulable!B113:P206,13,FALSE)*1.1,IF(Tableau1[[#This Row],[Tarificat° client]]="CHR",VLOOKUP(Tableau1[[#This Row],[EAN]],Grille_Tarifs_Modulable!B113:P206,8,FALSE)," "))</f>
        <v xml:space="preserve"> </v>
      </c>
      <c r="L105" s="1">
        <v>6</v>
      </c>
      <c r="M105" s="1">
        <v>6</v>
      </c>
      <c r="O105" s="1"/>
    </row>
    <row r="106" spans="1:15" ht="12.75" x14ac:dyDescent="0.2">
      <c r="A106" s="2">
        <v>43361</v>
      </c>
      <c r="B106" s="1" t="s">
        <v>418</v>
      </c>
      <c r="C106" s="1" t="s">
        <v>57</v>
      </c>
      <c r="F106" s="1" t="s">
        <v>30</v>
      </c>
      <c r="G106" s="7" t="s">
        <v>1203</v>
      </c>
      <c r="H106" s="61">
        <v>70</v>
      </c>
      <c r="I106" s="88">
        <f t="array" ref="I106">INDEX(Grille_Tarifs_Modulable!$B$2:B453,MATCH(Tableau1[[#This Row],[Designation]]&amp;Tableau1[[#This Row],[CL]],Grille_Tarifs_Modulable!$C$2:C453&amp;Grille_Tarifs_Modulable!$F$2:F453,0))</f>
        <v>3257150107012</v>
      </c>
      <c r="J10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6" s="1" t="str">
        <f>IF(Tableau1[[#This Row],[Tarificat° client]]="GROS",VLOOKUP(Tableau1[[#This Row],[EAN]],Grille_Tarifs_Modulable!B114:P207,9,FALSE)+VLOOKUP(Tableau1[[#This Row],[EAN]],Grille_Tarifs_Modulable!B114:P207,12,FALSE)+VLOOKUP(Tableau1[[#This Row],[EAN]],Grille_Tarifs_Modulable!B114:P207,13,FALSE)*1.1,IF(Tableau1[[#This Row],[Tarificat° client]]="CHR",VLOOKUP(Tableau1[[#This Row],[EAN]],Grille_Tarifs_Modulable!B114:P207,8,FALSE)," "))</f>
        <v xml:space="preserve"> </v>
      </c>
      <c r="L106" s="1">
        <v>2</v>
      </c>
      <c r="M106" s="1">
        <v>2</v>
      </c>
      <c r="O106" s="1"/>
    </row>
    <row r="107" spans="1:15" ht="12.75" x14ac:dyDescent="0.2">
      <c r="A107" s="2">
        <v>43361</v>
      </c>
      <c r="B107" s="1" t="s">
        <v>418</v>
      </c>
      <c r="C107" s="1" t="s">
        <v>57</v>
      </c>
      <c r="F107" s="1" t="s">
        <v>30</v>
      </c>
      <c r="G107" s="7" t="s">
        <v>1203</v>
      </c>
      <c r="H107" s="61">
        <v>70</v>
      </c>
      <c r="I107" s="88">
        <f t="array" ref="I107">INDEX(Grille_Tarifs_Modulable!$B$2:B464,MATCH(Tableau1[[#This Row],[Designation]]&amp;Tableau1[[#This Row],[CL]],Grille_Tarifs_Modulable!$C$2:C464&amp;Grille_Tarifs_Modulable!$F$2:F464,0))</f>
        <v>3257150107012</v>
      </c>
      <c r="J10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7" s="1" t="str">
        <f>IF(Tableau1[[#This Row],[Tarificat° client]]="GROS",VLOOKUP(Tableau1[[#This Row],[EAN]],Grille_Tarifs_Modulable!B115:P208,9,FALSE)+VLOOKUP(Tableau1[[#This Row],[EAN]],Grille_Tarifs_Modulable!B115:P208,12,FALSE)+VLOOKUP(Tableau1[[#This Row],[EAN]],Grille_Tarifs_Modulable!B115:P208,13,FALSE)*1.1,IF(Tableau1[[#This Row],[Tarificat° client]]="CHR",VLOOKUP(Tableau1[[#This Row],[EAN]],Grille_Tarifs_Modulable!B115:P208,8,FALSE)," "))</f>
        <v xml:space="preserve"> </v>
      </c>
      <c r="L107" s="1">
        <v>1</v>
      </c>
      <c r="M107" s="1">
        <v>1</v>
      </c>
      <c r="O107" s="1"/>
    </row>
    <row r="108" spans="1:15" ht="12.75" x14ac:dyDescent="0.2">
      <c r="A108" s="2">
        <v>43367</v>
      </c>
      <c r="B108" s="1" t="s">
        <v>487</v>
      </c>
      <c r="C108" s="1" t="s">
        <v>488</v>
      </c>
      <c r="F108" s="1" t="s">
        <v>286</v>
      </c>
      <c r="G108" s="7" t="s">
        <v>1203</v>
      </c>
      <c r="H108" s="61">
        <v>70</v>
      </c>
      <c r="I108" s="88">
        <f t="array" ref="I108">INDEX(Grille_Tarifs_Modulable!$B$2:B482,MATCH(Tableau1[[#This Row],[Designation]]&amp;Tableau1[[#This Row],[CL]],Grille_Tarifs_Modulable!$C$2:C482&amp;Grille_Tarifs_Modulable!$F$2:F482,0))</f>
        <v>3257150107012</v>
      </c>
      <c r="J10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8" s="1" t="str">
        <f>IF(Tableau1[[#This Row],[Tarificat° client]]="GROS",VLOOKUP(Tableau1[[#This Row],[EAN]],Grille_Tarifs_Modulable!B116:P209,9,FALSE)+VLOOKUP(Tableau1[[#This Row],[EAN]],Grille_Tarifs_Modulable!B116:P209,12,FALSE)+VLOOKUP(Tableau1[[#This Row],[EAN]],Grille_Tarifs_Modulable!B116:P209,13,FALSE)*1.1,IF(Tableau1[[#This Row],[Tarificat° client]]="CHR",VLOOKUP(Tableau1[[#This Row],[EAN]],Grille_Tarifs_Modulable!B116:P209,8,FALSE)," "))</f>
        <v xml:space="preserve"> </v>
      </c>
      <c r="L108" s="1">
        <v>6</v>
      </c>
      <c r="M108" s="1">
        <v>6</v>
      </c>
      <c r="O108" s="1"/>
    </row>
    <row r="109" spans="1:15" ht="12.75" x14ac:dyDescent="0.2">
      <c r="A109" s="2">
        <v>43370</v>
      </c>
      <c r="B109" s="1" t="s">
        <v>492</v>
      </c>
      <c r="C109" s="1" t="s">
        <v>2</v>
      </c>
      <c r="F109" s="1" t="s">
        <v>4</v>
      </c>
      <c r="G109" s="7" t="s">
        <v>1203</v>
      </c>
      <c r="H109" s="61">
        <v>70</v>
      </c>
      <c r="I109" s="88">
        <f t="array" ref="I109">INDEX(Grille_Tarifs_Modulable!$B$2:B622,MATCH(Tableau1[[#This Row],[Designation]]&amp;Tableau1[[#This Row],[CL]],Grille_Tarifs_Modulable!$C$2:C622&amp;Grille_Tarifs_Modulable!$F$2:F622,0))</f>
        <v>3257150107012</v>
      </c>
      <c r="J10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9" s="1" t="str">
        <f>IF(Tableau1[[#This Row],[Tarificat° client]]="GROS",VLOOKUP(Tableau1[[#This Row],[EAN]],Grille_Tarifs_Modulable!B117:P210,9,FALSE)+VLOOKUP(Tableau1[[#This Row],[EAN]],Grille_Tarifs_Modulable!B117:P210,12,FALSE)+VLOOKUP(Tableau1[[#This Row],[EAN]],Grille_Tarifs_Modulable!B117:P210,13,FALSE)*1.1,IF(Tableau1[[#This Row],[Tarificat° client]]="CHR",VLOOKUP(Tableau1[[#This Row],[EAN]],Grille_Tarifs_Modulable!B117:P210,8,FALSE)," "))</f>
        <v xml:space="preserve"> </v>
      </c>
      <c r="L109" s="1">
        <v>6</v>
      </c>
      <c r="M109" s="1">
        <v>6</v>
      </c>
      <c r="O109" s="1"/>
    </row>
    <row r="110" spans="1:15" ht="12.75" x14ac:dyDescent="0.2">
      <c r="A110" s="2">
        <v>43370</v>
      </c>
      <c r="B110" s="1" t="s">
        <v>489</v>
      </c>
      <c r="C110" s="1" t="s">
        <v>453</v>
      </c>
      <c r="F110" s="1" t="s">
        <v>454</v>
      </c>
      <c r="G110" s="7" t="s">
        <v>1203</v>
      </c>
      <c r="H110" s="61">
        <v>70</v>
      </c>
      <c r="I110" s="88">
        <f t="array" ref="I110">INDEX(Grille_Tarifs_Modulable!$B$2:B457,MATCH(Tableau1[[#This Row],[Designation]]&amp;Tableau1[[#This Row],[CL]],Grille_Tarifs_Modulable!$C$2:C457&amp;Grille_Tarifs_Modulable!$F$2:F457,0))</f>
        <v>3257150107012</v>
      </c>
      <c r="J11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0" s="1" t="str">
        <f>IF(Tableau1[[#This Row],[Tarificat° client]]="GROS",VLOOKUP(Tableau1[[#This Row],[EAN]],Grille_Tarifs_Modulable!B118:P211,9,FALSE)+VLOOKUP(Tableau1[[#This Row],[EAN]],Grille_Tarifs_Modulable!B118:P211,12,FALSE)+VLOOKUP(Tableau1[[#This Row],[EAN]],Grille_Tarifs_Modulable!B118:P211,13,FALSE)*1.1,IF(Tableau1[[#This Row],[Tarificat° client]]="CHR",VLOOKUP(Tableau1[[#This Row],[EAN]],Grille_Tarifs_Modulable!B118:P211,8,FALSE)," "))</f>
        <v xml:space="preserve"> </v>
      </c>
      <c r="L110" s="1">
        <v>2</v>
      </c>
      <c r="M110" s="1">
        <v>2</v>
      </c>
      <c r="O110" s="1"/>
    </row>
    <row r="111" spans="1:15" ht="12.75" x14ac:dyDescent="0.2">
      <c r="A111" s="2">
        <v>43374</v>
      </c>
      <c r="B111" s="1" t="s">
        <v>493</v>
      </c>
      <c r="C111" s="1" t="s">
        <v>448</v>
      </c>
      <c r="F111" s="1" t="s">
        <v>20</v>
      </c>
      <c r="G111" s="7" t="s">
        <v>1203</v>
      </c>
      <c r="H111" s="61">
        <v>70</v>
      </c>
      <c r="I111" s="88">
        <f t="array" ref="I111">INDEX(Grille_Tarifs_Modulable!$B$2:B468,MATCH(Tableau1[[#This Row],[Designation]]&amp;Tableau1[[#This Row],[CL]],Grille_Tarifs_Modulable!$C$2:C468&amp;Grille_Tarifs_Modulable!$F$2:F468,0))</f>
        <v>3257150107012</v>
      </c>
      <c r="J11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1" s="1" t="str">
        <f>IF(Tableau1[[#This Row],[Tarificat° client]]="GROS",VLOOKUP(Tableau1[[#This Row],[EAN]],Grille_Tarifs_Modulable!B119:P212,9,FALSE)+VLOOKUP(Tableau1[[#This Row],[EAN]],Grille_Tarifs_Modulable!B119:P212,12,FALSE)+VLOOKUP(Tableau1[[#This Row],[EAN]],Grille_Tarifs_Modulable!B119:P212,13,FALSE)*1.1,IF(Tableau1[[#This Row],[Tarificat° client]]="CHR",VLOOKUP(Tableau1[[#This Row],[EAN]],Grille_Tarifs_Modulable!B119:P212,8,FALSE)," "))</f>
        <v xml:space="preserve"> </v>
      </c>
      <c r="L111" s="1">
        <v>6</v>
      </c>
      <c r="M111" s="1">
        <v>6</v>
      </c>
      <c r="O111" s="1"/>
    </row>
    <row r="112" spans="1:15" ht="12.75" x14ac:dyDescent="0.2">
      <c r="A112" s="2">
        <v>43377</v>
      </c>
      <c r="B112" s="1" t="s">
        <v>706</v>
      </c>
      <c r="C112" s="1" t="s">
        <v>45</v>
      </c>
      <c r="F112" s="1" t="s">
        <v>47</v>
      </c>
      <c r="G112" s="7" t="s">
        <v>1203</v>
      </c>
      <c r="H112" s="61">
        <v>70</v>
      </c>
      <c r="I112" s="88">
        <f t="array" ref="I112">INDEX(Grille_Tarifs_Modulable!$B$2:B486,MATCH(Tableau1[[#This Row],[Designation]]&amp;Tableau1[[#This Row],[CL]],Grille_Tarifs_Modulable!$C$2:C486&amp;Grille_Tarifs_Modulable!$F$2:F486,0))</f>
        <v>3257150107012</v>
      </c>
      <c r="J11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2" s="1" t="str">
        <f>IF(Tableau1[[#This Row],[Tarificat° client]]="GROS",VLOOKUP(Tableau1[[#This Row],[EAN]],Grille_Tarifs_Modulable!B120:P213,9,FALSE)+VLOOKUP(Tableau1[[#This Row],[EAN]],Grille_Tarifs_Modulable!B120:P213,12,FALSE)+VLOOKUP(Tableau1[[#This Row],[EAN]],Grille_Tarifs_Modulable!B120:P213,13,FALSE)*1.1,IF(Tableau1[[#This Row],[Tarificat° client]]="CHR",VLOOKUP(Tableau1[[#This Row],[EAN]],Grille_Tarifs_Modulable!B120:P213,8,FALSE)," "))</f>
        <v xml:space="preserve"> </v>
      </c>
      <c r="L112" s="1">
        <v>6</v>
      </c>
      <c r="M112" s="1">
        <v>6</v>
      </c>
      <c r="O112" s="1"/>
    </row>
    <row r="113" spans="1:15" ht="12.75" x14ac:dyDescent="0.2">
      <c r="A113" s="2">
        <v>43416</v>
      </c>
      <c r="B113" s="1" t="s">
        <v>425</v>
      </c>
      <c r="C113" s="1" t="s">
        <v>45</v>
      </c>
      <c r="F113" s="1" t="s">
        <v>47</v>
      </c>
      <c r="G113" s="7" t="s">
        <v>1203</v>
      </c>
      <c r="H113" s="61">
        <v>70</v>
      </c>
      <c r="I113" s="88">
        <f t="array" ref="I113">INDEX(Grille_Tarifs_Modulable!$B$2:B626,MATCH(Tableau1[[#This Row],[Designation]]&amp;Tableau1[[#This Row],[CL]],Grille_Tarifs_Modulable!$C$2:C626&amp;Grille_Tarifs_Modulable!$F$2:F626,0))</f>
        <v>3257150107012</v>
      </c>
      <c r="J11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3" s="1" t="str">
        <f>IF(Tableau1[[#This Row],[Tarificat° client]]="GROS",VLOOKUP(Tableau1[[#This Row],[EAN]],Grille_Tarifs_Modulable!B121:P214,9,FALSE)+VLOOKUP(Tableau1[[#This Row],[EAN]],Grille_Tarifs_Modulable!B121:P214,12,FALSE)+VLOOKUP(Tableau1[[#This Row],[EAN]],Grille_Tarifs_Modulable!B121:P214,13,FALSE)*1.1,IF(Tableau1[[#This Row],[Tarificat° client]]="CHR",VLOOKUP(Tableau1[[#This Row],[EAN]],Grille_Tarifs_Modulable!B121:P214,8,FALSE)," "))</f>
        <v xml:space="preserve"> </v>
      </c>
      <c r="L113" s="1">
        <v>12</v>
      </c>
      <c r="M113" s="1">
        <v>12</v>
      </c>
      <c r="O113" s="1"/>
    </row>
    <row r="114" spans="1:15" ht="12.75" x14ac:dyDescent="0.2">
      <c r="A114" s="2">
        <v>43420</v>
      </c>
      <c r="B114" s="1" t="s">
        <v>505</v>
      </c>
      <c r="C114" s="1" t="s">
        <v>506</v>
      </c>
      <c r="F114" s="1" t="s">
        <v>451</v>
      </c>
      <c r="G114" s="7" t="s">
        <v>1203</v>
      </c>
      <c r="H114" s="61">
        <v>70</v>
      </c>
      <c r="I114" s="88">
        <f t="array" ref="I114">INDEX(Grille_Tarifs_Modulable!$B$2:B461,MATCH(Tableau1[[#This Row],[Designation]]&amp;Tableau1[[#This Row],[CL]],Grille_Tarifs_Modulable!$C$2:C461&amp;Grille_Tarifs_Modulable!$F$2:F461,0))</f>
        <v>3257150107012</v>
      </c>
      <c r="J11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4" s="1" t="str">
        <f>IF(Tableau1[[#This Row],[Tarificat° client]]="GROS",VLOOKUP(Tableau1[[#This Row],[EAN]],Grille_Tarifs_Modulable!B122:P215,9,FALSE)+VLOOKUP(Tableau1[[#This Row],[EAN]],Grille_Tarifs_Modulable!B122:P215,12,FALSE)+VLOOKUP(Tableau1[[#This Row],[EAN]],Grille_Tarifs_Modulable!B122:P215,13,FALSE)*1.1,IF(Tableau1[[#This Row],[Tarificat° client]]="CHR",VLOOKUP(Tableau1[[#This Row],[EAN]],Grille_Tarifs_Modulable!B122:P215,8,FALSE)," "))</f>
        <v xml:space="preserve"> </v>
      </c>
      <c r="L114" s="1">
        <v>12</v>
      </c>
      <c r="M114" s="1">
        <v>12</v>
      </c>
      <c r="O114" s="1"/>
    </row>
    <row r="115" spans="1:15" ht="12.75" x14ac:dyDescent="0.2">
      <c r="A115" s="2">
        <v>43420</v>
      </c>
      <c r="B115" s="1" t="s">
        <v>429</v>
      </c>
      <c r="C115" s="1" t="s">
        <v>38</v>
      </c>
      <c r="F115" s="1" t="s">
        <v>40</v>
      </c>
      <c r="G115" s="7" t="s">
        <v>1203</v>
      </c>
      <c r="H115" s="61">
        <v>70</v>
      </c>
      <c r="I115" s="88">
        <f t="array" ref="I115">INDEX(Grille_Tarifs_Modulable!$B$2:B472,MATCH(Tableau1[[#This Row],[Designation]]&amp;Tableau1[[#This Row],[CL]],Grille_Tarifs_Modulable!$C$2:C472&amp;Grille_Tarifs_Modulable!$F$2:F472,0))</f>
        <v>3257150107012</v>
      </c>
      <c r="J11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5" s="1" t="str">
        <f>IF(Tableau1[[#This Row],[Tarificat° client]]="GROS",VLOOKUP(Tableau1[[#This Row],[EAN]],Grille_Tarifs_Modulable!B123:P216,9,FALSE)+VLOOKUP(Tableau1[[#This Row],[EAN]],Grille_Tarifs_Modulable!B123:P216,12,FALSE)+VLOOKUP(Tableau1[[#This Row],[EAN]],Grille_Tarifs_Modulable!B123:P216,13,FALSE)*1.1,IF(Tableau1[[#This Row],[Tarificat° client]]="CHR",VLOOKUP(Tableau1[[#This Row],[EAN]],Grille_Tarifs_Modulable!B123:P216,8,FALSE)," "))</f>
        <v xml:space="preserve"> </v>
      </c>
      <c r="L115" s="1">
        <v>12</v>
      </c>
      <c r="M115" s="1">
        <v>12</v>
      </c>
      <c r="O115" s="1"/>
    </row>
    <row r="116" spans="1:15" ht="12.75" x14ac:dyDescent="0.2">
      <c r="A116" s="2">
        <v>43427</v>
      </c>
      <c r="B116" s="1" t="s">
        <v>658</v>
      </c>
      <c r="C116" s="1" t="s">
        <v>659</v>
      </c>
      <c r="F116" s="1" t="s">
        <v>498</v>
      </c>
      <c r="G116" s="7" t="s">
        <v>1203</v>
      </c>
      <c r="H116" s="61">
        <v>70</v>
      </c>
      <c r="I116" s="88">
        <f t="array" ref="I116">INDEX(Grille_Tarifs_Modulable!$B$2:B490,MATCH(Tableau1[[#This Row],[Designation]]&amp;Tableau1[[#This Row],[CL]],Grille_Tarifs_Modulable!$C$2:C490&amp;Grille_Tarifs_Modulable!$F$2:F490,0))</f>
        <v>3257150107012</v>
      </c>
      <c r="J11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6" s="1" t="str">
        <f>IF(Tableau1[[#This Row],[Tarificat° client]]="GROS",VLOOKUP(Tableau1[[#This Row],[EAN]],Grille_Tarifs_Modulable!B124:P217,9,FALSE)+VLOOKUP(Tableau1[[#This Row],[EAN]],Grille_Tarifs_Modulable!B124:P217,12,FALSE)+VLOOKUP(Tableau1[[#This Row],[EAN]],Grille_Tarifs_Modulable!B124:P217,13,FALSE)*1.1,IF(Tableau1[[#This Row],[Tarificat° client]]="CHR",VLOOKUP(Tableau1[[#This Row],[EAN]],Grille_Tarifs_Modulable!B124:P217,8,FALSE)," "))</f>
        <v xml:space="preserve"> </v>
      </c>
      <c r="L116" s="1">
        <v>6</v>
      </c>
      <c r="M116" s="1">
        <v>6</v>
      </c>
      <c r="O116" s="1"/>
    </row>
    <row r="117" spans="1:15" ht="12.75" x14ac:dyDescent="0.2">
      <c r="A117" s="2">
        <v>43431</v>
      </c>
      <c r="B117" s="1" t="s">
        <v>427</v>
      </c>
      <c r="C117" s="1" t="s">
        <v>115</v>
      </c>
      <c r="F117" s="1" t="s">
        <v>117</v>
      </c>
      <c r="G117" s="7" t="s">
        <v>1203</v>
      </c>
      <c r="H117" s="61">
        <v>70</v>
      </c>
      <c r="I117" s="88">
        <f t="array" ref="I117">INDEX(Grille_Tarifs_Modulable!$B$2:B630,MATCH(Tableau1[[#This Row],[Designation]]&amp;Tableau1[[#This Row],[CL]],Grille_Tarifs_Modulable!$C$2:C630&amp;Grille_Tarifs_Modulable!$F$2:F630,0))</f>
        <v>3257150107012</v>
      </c>
      <c r="J11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7" s="1" t="str">
        <f>IF(Tableau1[[#This Row],[Tarificat° client]]="GROS",VLOOKUP(Tableau1[[#This Row],[EAN]],Grille_Tarifs_Modulable!B125:P218,9,FALSE)+VLOOKUP(Tableau1[[#This Row],[EAN]],Grille_Tarifs_Modulable!B125:P218,12,FALSE)+VLOOKUP(Tableau1[[#This Row],[EAN]],Grille_Tarifs_Modulable!B125:P218,13,FALSE)*1.1,IF(Tableau1[[#This Row],[Tarificat° client]]="CHR",VLOOKUP(Tableau1[[#This Row],[EAN]],Grille_Tarifs_Modulable!B125:P218,8,FALSE)," "))</f>
        <v xml:space="preserve"> </v>
      </c>
      <c r="L117" s="1">
        <v>12</v>
      </c>
      <c r="M117" s="1">
        <v>12</v>
      </c>
      <c r="O117" s="1"/>
    </row>
    <row r="118" spans="1:15" ht="12.75" x14ac:dyDescent="0.2">
      <c r="A118" s="2">
        <v>43437</v>
      </c>
      <c r="B118" s="1" t="s">
        <v>707</v>
      </c>
      <c r="C118" s="1" t="s">
        <v>12</v>
      </c>
      <c r="F118" s="1" t="s">
        <v>14</v>
      </c>
      <c r="G118" s="7" t="s">
        <v>1203</v>
      </c>
      <c r="H118" s="61">
        <v>70</v>
      </c>
      <c r="I118" s="88">
        <f t="array" ref="I118">INDEX(Grille_Tarifs_Modulable!$B$2:B465,MATCH(Tableau1[[#This Row],[Designation]]&amp;Tableau1[[#This Row],[CL]],Grille_Tarifs_Modulable!$C$2:C465&amp;Grille_Tarifs_Modulable!$F$2:F465,0))</f>
        <v>3257150107012</v>
      </c>
      <c r="J11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8" s="1" t="str">
        <f>IF(Tableau1[[#This Row],[Tarificat° client]]="GROS",VLOOKUP(Tableau1[[#This Row],[EAN]],Grille_Tarifs_Modulable!B126:P219,9,FALSE)+VLOOKUP(Tableau1[[#This Row],[EAN]],Grille_Tarifs_Modulable!B126:P219,12,FALSE)+VLOOKUP(Tableau1[[#This Row],[EAN]],Grille_Tarifs_Modulable!B126:P219,13,FALSE)*1.1,IF(Tableau1[[#This Row],[Tarificat° client]]="CHR",VLOOKUP(Tableau1[[#This Row],[EAN]],Grille_Tarifs_Modulable!B126:P219,8,FALSE)," "))</f>
        <v xml:space="preserve"> </v>
      </c>
      <c r="L118" s="1">
        <v>6</v>
      </c>
      <c r="M118" s="1">
        <v>6</v>
      </c>
      <c r="O118" s="1"/>
    </row>
    <row r="119" spans="1:15" ht="12.75" x14ac:dyDescent="0.2">
      <c r="A119" s="2">
        <v>43439</v>
      </c>
      <c r="B119" s="1" t="s">
        <v>510</v>
      </c>
      <c r="C119" s="1" t="s">
        <v>136</v>
      </c>
      <c r="F119" s="1" t="s">
        <v>135</v>
      </c>
      <c r="G119" s="7" t="s">
        <v>1203</v>
      </c>
      <c r="H119" s="61">
        <v>70</v>
      </c>
      <c r="I119" s="88">
        <f t="array" ref="I119">INDEX(Grille_Tarifs_Modulable!$B$2:B476,MATCH(Tableau1[[#This Row],[Designation]]&amp;Tableau1[[#This Row],[CL]],Grille_Tarifs_Modulable!$C$2:C476&amp;Grille_Tarifs_Modulable!$F$2:F476,0))</f>
        <v>3257150107012</v>
      </c>
      <c r="J11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9" s="1" t="str">
        <f>IF(Tableau1[[#This Row],[Tarificat° client]]="GROS",VLOOKUP(Tableau1[[#This Row],[EAN]],Grille_Tarifs_Modulable!B127:P220,9,FALSE)+VLOOKUP(Tableau1[[#This Row],[EAN]],Grille_Tarifs_Modulable!B127:P220,12,FALSE)+VLOOKUP(Tableau1[[#This Row],[EAN]],Grille_Tarifs_Modulable!B127:P220,13,FALSE)*1.1,IF(Tableau1[[#This Row],[Tarificat° client]]="CHR",VLOOKUP(Tableau1[[#This Row],[EAN]],Grille_Tarifs_Modulable!B127:P220,8,FALSE)," "))</f>
        <v xml:space="preserve"> </v>
      </c>
      <c r="L119" s="1">
        <v>6</v>
      </c>
      <c r="M119" s="1">
        <v>6</v>
      </c>
      <c r="O119" s="1"/>
    </row>
    <row r="120" spans="1:15" ht="12.75" x14ac:dyDescent="0.2">
      <c r="A120" s="2">
        <v>43441</v>
      </c>
      <c r="B120" s="1" t="s">
        <v>424</v>
      </c>
      <c r="C120" s="1" t="s">
        <v>95</v>
      </c>
      <c r="F120" s="1" t="s">
        <v>97</v>
      </c>
      <c r="G120" s="7" t="s">
        <v>1203</v>
      </c>
      <c r="H120" s="61">
        <v>70</v>
      </c>
      <c r="I120" s="88">
        <f t="array" ref="I120">INDEX(Grille_Tarifs_Modulable!$B$2:B494,MATCH(Tableau1[[#This Row],[Designation]]&amp;Tableau1[[#This Row],[CL]],Grille_Tarifs_Modulable!$C$2:C494&amp;Grille_Tarifs_Modulable!$F$2:F494,0))</f>
        <v>3257150107012</v>
      </c>
      <c r="J12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0" s="1" t="str">
        <f>IF(Tableau1[[#This Row],[Tarificat° client]]="GROS",VLOOKUP(Tableau1[[#This Row],[EAN]],Grille_Tarifs_Modulable!B128:P221,9,FALSE)+VLOOKUP(Tableau1[[#This Row],[EAN]],Grille_Tarifs_Modulable!B128:P221,12,FALSE)+VLOOKUP(Tableau1[[#This Row],[EAN]],Grille_Tarifs_Modulable!B128:P221,13,FALSE)*1.1,IF(Tableau1[[#This Row],[Tarificat° client]]="CHR",VLOOKUP(Tableau1[[#This Row],[EAN]],Grille_Tarifs_Modulable!B128:P221,8,FALSE)," "))</f>
        <v xml:space="preserve"> </v>
      </c>
      <c r="L120" s="1">
        <v>6</v>
      </c>
      <c r="M120" s="1">
        <v>6</v>
      </c>
      <c r="O120" s="1"/>
    </row>
    <row r="121" spans="1:15" ht="12.75" x14ac:dyDescent="0.2">
      <c r="A121" s="2">
        <v>43453</v>
      </c>
      <c r="B121" s="1" t="s">
        <v>428</v>
      </c>
      <c r="C121" s="1" t="s">
        <v>28</v>
      </c>
      <c r="F121" s="1" t="s">
        <v>30</v>
      </c>
      <c r="G121" s="7" t="s">
        <v>1203</v>
      </c>
      <c r="H121" s="61">
        <v>70</v>
      </c>
      <c r="I121" s="88">
        <f t="array" ref="I121">INDEX(Grille_Tarifs_Modulable!$B$2:B634,MATCH(Tableau1[[#This Row],[Designation]]&amp;Tableau1[[#This Row],[CL]],Grille_Tarifs_Modulable!$C$2:C634&amp;Grille_Tarifs_Modulable!$F$2:F634,0))</f>
        <v>3257150107012</v>
      </c>
      <c r="J12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1" s="1" t="str">
        <f>IF(Tableau1[[#This Row],[Tarificat° client]]="GROS",VLOOKUP(Tableau1[[#This Row],[EAN]],Grille_Tarifs_Modulable!B129:P222,9,FALSE)+VLOOKUP(Tableau1[[#This Row],[EAN]],Grille_Tarifs_Modulable!B129:P222,12,FALSE)+VLOOKUP(Tableau1[[#This Row],[EAN]],Grille_Tarifs_Modulable!B129:P222,13,FALSE)*1.1,IF(Tableau1[[#This Row],[Tarificat° client]]="CHR",VLOOKUP(Tableau1[[#This Row],[EAN]],Grille_Tarifs_Modulable!B129:P222,8,FALSE)," "))</f>
        <v xml:space="preserve"> </v>
      </c>
      <c r="L121" s="1">
        <v>12</v>
      </c>
      <c r="M121" s="1">
        <v>12</v>
      </c>
      <c r="O121" s="1"/>
    </row>
    <row r="122" spans="1:15" ht="12.75" x14ac:dyDescent="0.2">
      <c r="A122" s="2">
        <v>43494</v>
      </c>
      <c r="B122" s="1" t="s">
        <v>102</v>
      </c>
      <c r="C122" s="1" t="s">
        <v>45</v>
      </c>
      <c r="F122" s="1" t="s">
        <v>47</v>
      </c>
      <c r="G122" s="7" t="s">
        <v>1203</v>
      </c>
      <c r="H122" s="61">
        <v>70</v>
      </c>
      <c r="I122" s="88">
        <f t="array" ref="I122">INDEX(Grille_Tarifs_Modulable!$B$2:B469,MATCH(Tableau1[[#This Row],[Designation]]&amp;Tableau1[[#This Row],[CL]],Grille_Tarifs_Modulable!$C$2:C469&amp;Grille_Tarifs_Modulable!$F$2:F469,0))</f>
        <v>3257150107012</v>
      </c>
      <c r="J12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2" s="1" t="str">
        <f>IF(Tableau1[[#This Row],[Tarificat° client]]="GROS",VLOOKUP(Tableau1[[#This Row],[EAN]],Grille_Tarifs_Modulable!B130:P223,9,FALSE)+VLOOKUP(Tableau1[[#This Row],[EAN]],Grille_Tarifs_Modulable!B130:P223,12,FALSE)+VLOOKUP(Tableau1[[#This Row],[EAN]],Grille_Tarifs_Modulable!B130:P223,13,FALSE)*1.1,IF(Tableau1[[#This Row],[Tarificat° client]]="CHR",VLOOKUP(Tableau1[[#This Row],[EAN]],Grille_Tarifs_Modulable!B130:P223,8,FALSE)," "))</f>
        <v xml:space="preserve"> </v>
      </c>
      <c r="L122" s="1">
        <v>12</v>
      </c>
      <c r="M122" s="1">
        <v>12</v>
      </c>
      <c r="O122" s="1"/>
    </row>
    <row r="123" spans="1:15" ht="12.75" x14ac:dyDescent="0.2">
      <c r="A123" s="2">
        <v>43507</v>
      </c>
      <c r="B123" s="1" t="s">
        <v>260</v>
      </c>
      <c r="C123" s="1" t="s">
        <v>95</v>
      </c>
      <c r="F123" s="1" t="s">
        <v>97</v>
      </c>
      <c r="G123" s="7" t="s">
        <v>1203</v>
      </c>
      <c r="H123" s="61">
        <v>70</v>
      </c>
      <c r="I123" s="88">
        <f t="array" ref="I123">INDEX(Grille_Tarifs_Modulable!$B$2:B480,MATCH(Tableau1[[#This Row],[Designation]]&amp;Tableau1[[#This Row],[CL]],Grille_Tarifs_Modulable!$C$2:C480&amp;Grille_Tarifs_Modulable!$F$2:F480,0))</f>
        <v>3257150107012</v>
      </c>
      <c r="J12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3" s="1" t="str">
        <f>IF(Tableau1[[#This Row],[Tarificat° client]]="GROS",VLOOKUP(Tableau1[[#This Row],[EAN]],Grille_Tarifs_Modulable!B131:P224,9,FALSE)+VLOOKUP(Tableau1[[#This Row],[EAN]],Grille_Tarifs_Modulable!B131:P224,12,FALSE)+VLOOKUP(Tableau1[[#This Row],[EAN]],Grille_Tarifs_Modulable!B131:P224,13,FALSE)*1.1,IF(Tableau1[[#This Row],[Tarificat° client]]="CHR",VLOOKUP(Tableau1[[#This Row],[EAN]],Grille_Tarifs_Modulable!B131:P224,8,FALSE)," "))</f>
        <v xml:space="preserve"> </v>
      </c>
      <c r="L123" s="1">
        <v>6</v>
      </c>
      <c r="M123" s="1">
        <v>6</v>
      </c>
      <c r="O123" s="1"/>
    </row>
    <row r="124" spans="1:15" ht="12.75" x14ac:dyDescent="0.2">
      <c r="A124" s="2">
        <v>43508</v>
      </c>
      <c r="B124" s="1" t="s">
        <v>3</v>
      </c>
      <c r="C124" s="1" t="s">
        <v>2</v>
      </c>
      <c r="F124" s="1" t="s">
        <v>4</v>
      </c>
      <c r="G124" s="7" t="s">
        <v>1203</v>
      </c>
      <c r="H124" s="61">
        <v>70</v>
      </c>
      <c r="I124" s="88">
        <f t="array" ref="I124">INDEX(Grille_Tarifs_Modulable!$B$2:B498,MATCH(Tableau1[[#This Row],[Designation]]&amp;Tableau1[[#This Row],[CL]],Grille_Tarifs_Modulable!$C$2:C498&amp;Grille_Tarifs_Modulable!$F$2:F498,0))</f>
        <v>3257150107012</v>
      </c>
      <c r="J12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4" s="1" t="str">
        <f>IF(Tableau1[[#This Row],[Tarificat° client]]="GROS",VLOOKUP(Tableau1[[#This Row],[EAN]],Grille_Tarifs_Modulable!B132:P225,9,FALSE)+VLOOKUP(Tableau1[[#This Row],[EAN]],Grille_Tarifs_Modulable!B132:P225,12,FALSE)+VLOOKUP(Tableau1[[#This Row],[EAN]],Grille_Tarifs_Modulable!B132:P225,13,FALSE)*1.1,IF(Tableau1[[#This Row],[Tarificat° client]]="CHR",VLOOKUP(Tableau1[[#This Row],[EAN]],Grille_Tarifs_Modulable!B132:P225,8,FALSE)," "))</f>
        <v xml:space="preserve"> </v>
      </c>
      <c r="L124" s="1">
        <v>12</v>
      </c>
      <c r="M124" s="1">
        <v>12</v>
      </c>
      <c r="O124" s="1"/>
    </row>
    <row r="125" spans="1:15" ht="12.75" x14ac:dyDescent="0.2">
      <c r="A125" s="2">
        <v>43531</v>
      </c>
      <c r="B125" s="1" t="s">
        <v>7</v>
      </c>
      <c r="C125" s="1" t="s">
        <v>6</v>
      </c>
      <c r="F125" s="1" t="s">
        <v>8</v>
      </c>
      <c r="G125" s="7" t="s">
        <v>1203</v>
      </c>
      <c r="H125" s="61">
        <v>70</v>
      </c>
      <c r="I125" s="88">
        <f t="array" ref="I125">INDEX(Grille_Tarifs_Modulable!$B$2:B638,MATCH(Tableau1[[#This Row],[Designation]]&amp;Tableau1[[#This Row],[CL]],Grille_Tarifs_Modulable!$C$2:C638&amp;Grille_Tarifs_Modulable!$F$2:F638,0))</f>
        <v>3257150107012</v>
      </c>
      <c r="J12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5" s="1" t="str">
        <f>IF(Tableau1[[#This Row],[Tarificat° client]]="GROS",VLOOKUP(Tableau1[[#This Row],[EAN]],Grille_Tarifs_Modulable!B133:P226,9,FALSE)+VLOOKUP(Tableau1[[#This Row],[EAN]],Grille_Tarifs_Modulable!B133:P226,12,FALSE)+VLOOKUP(Tableau1[[#This Row],[EAN]],Grille_Tarifs_Modulable!B133:P226,13,FALSE)*1.1,IF(Tableau1[[#This Row],[Tarificat° client]]="CHR",VLOOKUP(Tableau1[[#This Row],[EAN]],Grille_Tarifs_Modulable!B133:P226,8,FALSE)," "))</f>
        <v xml:space="preserve"> </v>
      </c>
      <c r="L125" s="1">
        <v>6</v>
      </c>
      <c r="M125" s="1">
        <v>6</v>
      </c>
      <c r="O125" s="1"/>
    </row>
    <row r="126" spans="1:15" ht="12.75" x14ac:dyDescent="0.2">
      <c r="A126" s="2">
        <v>43551</v>
      </c>
      <c r="B126" s="1" t="s">
        <v>10</v>
      </c>
      <c r="C126" s="1" t="s">
        <v>9</v>
      </c>
      <c r="F126" s="1" t="s">
        <v>11</v>
      </c>
      <c r="G126" s="7" t="s">
        <v>1203</v>
      </c>
      <c r="H126" s="61">
        <v>70</v>
      </c>
      <c r="I126" s="88">
        <f t="array" ref="I126">INDEX(Grille_Tarifs_Modulable!$B$2:B473,MATCH(Tableau1[[#This Row],[Designation]]&amp;Tableau1[[#This Row],[CL]],Grille_Tarifs_Modulable!$C$2:C473&amp;Grille_Tarifs_Modulable!$F$2:F473,0))</f>
        <v>3257150107012</v>
      </c>
      <c r="J12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6" s="1" t="str">
        <f>IF(Tableau1[[#This Row],[Tarificat° client]]="GROS",VLOOKUP(Tableau1[[#This Row],[EAN]],Grille_Tarifs_Modulable!B134:P227,9,FALSE)+VLOOKUP(Tableau1[[#This Row],[EAN]],Grille_Tarifs_Modulable!B134:P227,12,FALSE)+VLOOKUP(Tableau1[[#This Row],[EAN]],Grille_Tarifs_Modulable!B134:P227,13,FALSE)*1.1,IF(Tableau1[[#This Row],[Tarificat° client]]="CHR",VLOOKUP(Tableau1[[#This Row],[EAN]],Grille_Tarifs_Modulable!B134:P227,8,FALSE)," "))</f>
        <v xml:space="preserve"> </v>
      </c>
      <c r="L126" s="1">
        <v>6</v>
      </c>
      <c r="M126" s="1">
        <v>6</v>
      </c>
      <c r="O126" s="1"/>
    </row>
    <row r="127" spans="1:15" ht="12.75" x14ac:dyDescent="0.2">
      <c r="A127" s="2">
        <v>43558</v>
      </c>
      <c r="B127" s="1" t="s">
        <v>13</v>
      </c>
      <c r="C127" s="1" t="s">
        <v>12</v>
      </c>
      <c r="F127" s="1" t="s">
        <v>14</v>
      </c>
      <c r="G127" s="7" t="s">
        <v>1203</v>
      </c>
      <c r="H127" s="61">
        <v>70</v>
      </c>
      <c r="I127" s="88">
        <f t="array" ref="I127">INDEX(Grille_Tarifs_Modulable!$B$2:B484,MATCH(Tableau1[[#This Row],[Designation]]&amp;Tableau1[[#This Row],[CL]],Grille_Tarifs_Modulable!$C$2:C484&amp;Grille_Tarifs_Modulable!$F$2:F484,0))</f>
        <v>3257150107012</v>
      </c>
      <c r="J12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7" s="1" t="str">
        <f>IF(Tableau1[[#This Row],[Tarificat° client]]="GROS",VLOOKUP(Tableau1[[#This Row],[EAN]],Grille_Tarifs_Modulable!B135:P228,9,FALSE)+VLOOKUP(Tableau1[[#This Row],[EAN]],Grille_Tarifs_Modulable!B135:P228,12,FALSE)+VLOOKUP(Tableau1[[#This Row],[EAN]],Grille_Tarifs_Modulable!B135:P228,13,FALSE)*1.1,IF(Tableau1[[#This Row],[Tarificat° client]]="CHR",VLOOKUP(Tableau1[[#This Row],[EAN]],Grille_Tarifs_Modulable!B135:P228,8,FALSE)," "))</f>
        <v xml:space="preserve"> </v>
      </c>
      <c r="L127" s="1">
        <v>6</v>
      </c>
      <c r="M127" s="1">
        <v>6</v>
      </c>
      <c r="O127" s="1"/>
    </row>
    <row r="128" spans="1:15" ht="12.75" x14ac:dyDescent="0.2">
      <c r="A128" s="2">
        <v>43581</v>
      </c>
      <c r="B128" s="1" t="s">
        <v>106</v>
      </c>
      <c r="C128" s="1" t="s">
        <v>105</v>
      </c>
      <c r="F128" s="1" t="s">
        <v>4</v>
      </c>
      <c r="G128" s="7" t="s">
        <v>1203</v>
      </c>
      <c r="H128" s="61">
        <v>70</v>
      </c>
      <c r="I128" s="88">
        <f t="array" ref="I128">INDEX(Grille_Tarifs_Modulable!$B$2:B502,MATCH(Tableau1[[#This Row],[Designation]]&amp;Tableau1[[#This Row],[CL]],Grille_Tarifs_Modulable!$C$2:C502&amp;Grille_Tarifs_Modulable!$F$2:F502,0))</f>
        <v>3257150107012</v>
      </c>
      <c r="J12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8" s="1" t="str">
        <f>IF(Tableau1[[#This Row],[Tarificat° client]]="GROS",VLOOKUP(Tableau1[[#This Row],[EAN]],Grille_Tarifs_Modulable!B136:P229,9,FALSE)+VLOOKUP(Tableau1[[#This Row],[EAN]],Grille_Tarifs_Modulable!B136:P229,12,FALSE)+VLOOKUP(Tableau1[[#This Row],[EAN]],Grille_Tarifs_Modulable!B136:P229,13,FALSE)*1.1,IF(Tableau1[[#This Row],[Tarificat° client]]="CHR",VLOOKUP(Tableau1[[#This Row],[EAN]],Grille_Tarifs_Modulable!B136:P229,8,FALSE)," "))</f>
        <v xml:space="preserve"> </v>
      </c>
      <c r="L128" s="1">
        <v>6</v>
      </c>
      <c r="M128" s="1">
        <v>6</v>
      </c>
      <c r="O128" s="1"/>
    </row>
    <row r="129" spans="1:15" ht="12.75" x14ac:dyDescent="0.2">
      <c r="A129" s="2">
        <v>43592</v>
      </c>
      <c r="B129" s="1" t="s">
        <v>107</v>
      </c>
      <c r="C129" s="1" t="s">
        <v>65</v>
      </c>
      <c r="F129" s="1" t="s">
        <v>67</v>
      </c>
      <c r="G129" s="7" t="s">
        <v>1203</v>
      </c>
      <c r="H129" s="61">
        <v>70</v>
      </c>
      <c r="I129" s="88">
        <f t="array" ref="I129">INDEX(Grille_Tarifs_Modulable!$B$2:B642,MATCH(Tableau1[[#This Row],[Designation]]&amp;Tableau1[[#This Row],[CL]],Grille_Tarifs_Modulable!$C$2:C642&amp;Grille_Tarifs_Modulable!$F$2:F642,0))</f>
        <v>3257150107012</v>
      </c>
      <c r="J12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9" s="1" t="str">
        <f>IF(Tableau1[[#This Row],[Tarificat° client]]="GROS",VLOOKUP(Tableau1[[#This Row],[EAN]],Grille_Tarifs_Modulable!B137:P230,9,FALSE)+VLOOKUP(Tableau1[[#This Row],[EAN]],Grille_Tarifs_Modulable!B137:P230,12,FALSE)+VLOOKUP(Tableau1[[#This Row],[EAN]],Grille_Tarifs_Modulable!B137:P230,13,FALSE)*1.1,IF(Tableau1[[#This Row],[Tarificat° client]]="CHR",VLOOKUP(Tableau1[[#This Row],[EAN]],Grille_Tarifs_Modulable!B137:P230,8,FALSE)," "))</f>
        <v xml:space="preserve"> </v>
      </c>
      <c r="L129" s="1">
        <v>6</v>
      </c>
      <c r="M129" s="1">
        <v>6</v>
      </c>
      <c r="O129" s="1"/>
    </row>
    <row r="130" spans="1:15" ht="12.75" x14ac:dyDescent="0.2">
      <c r="A130" s="2">
        <v>43599</v>
      </c>
      <c r="B130" s="1" t="s">
        <v>109</v>
      </c>
      <c r="C130" s="1" t="s">
        <v>108</v>
      </c>
      <c r="F130" s="1" t="s">
        <v>4</v>
      </c>
      <c r="G130" s="7" t="s">
        <v>1203</v>
      </c>
      <c r="H130" s="61">
        <v>70</v>
      </c>
      <c r="I130" s="88">
        <f t="array" ref="I130">INDEX(Grille_Tarifs_Modulable!$B$2:B477,MATCH(Tableau1[[#This Row],[Designation]]&amp;Tableau1[[#This Row],[CL]],Grille_Tarifs_Modulable!$C$2:C477&amp;Grille_Tarifs_Modulable!$F$2:F477,0))</f>
        <v>3257150107012</v>
      </c>
      <c r="J13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0" s="1" t="str">
        <f>IF(Tableau1[[#This Row],[Tarificat° client]]="GROS",VLOOKUP(Tableau1[[#This Row],[EAN]],Grille_Tarifs_Modulable!B138:P231,9,FALSE)+VLOOKUP(Tableau1[[#This Row],[EAN]],Grille_Tarifs_Modulable!B138:P231,12,FALSE)+VLOOKUP(Tableau1[[#This Row],[EAN]],Grille_Tarifs_Modulable!B138:P231,13,FALSE)*1.1,IF(Tableau1[[#This Row],[Tarificat° client]]="CHR",VLOOKUP(Tableau1[[#This Row],[EAN]],Grille_Tarifs_Modulable!B138:P231,8,FALSE)," "))</f>
        <v xml:space="preserve"> </v>
      </c>
      <c r="L130" s="1">
        <v>6</v>
      </c>
      <c r="M130" s="1">
        <v>6</v>
      </c>
      <c r="O130" s="1"/>
    </row>
    <row r="131" spans="1:15" ht="12.75" x14ac:dyDescent="0.2">
      <c r="A131" s="2">
        <v>43622</v>
      </c>
      <c r="B131" s="1" t="s">
        <v>199</v>
      </c>
      <c r="C131" s="1" t="s">
        <v>65</v>
      </c>
      <c r="F131" s="1" t="s">
        <v>67</v>
      </c>
      <c r="G131" s="7" t="s">
        <v>1203</v>
      </c>
      <c r="H131" s="61">
        <v>70</v>
      </c>
      <c r="I131" s="88">
        <f t="array" ref="I131">INDEX(Grille_Tarifs_Modulable!$B$2:B488,MATCH(Tableau1[[#This Row],[Designation]]&amp;Tableau1[[#This Row],[CL]],Grille_Tarifs_Modulable!$C$2:C488&amp;Grille_Tarifs_Modulable!$F$2:F488,0))</f>
        <v>3257150107012</v>
      </c>
      <c r="J13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1" s="1" t="str">
        <f>IF(Tableau1[[#This Row],[Tarificat° client]]="GROS",VLOOKUP(Tableau1[[#This Row],[EAN]],Grille_Tarifs_Modulable!B139:P232,9,FALSE)+VLOOKUP(Tableau1[[#This Row],[EAN]],Grille_Tarifs_Modulable!B139:P232,12,FALSE)+VLOOKUP(Tableau1[[#This Row],[EAN]],Grille_Tarifs_Modulable!B139:P232,13,FALSE)*1.1,IF(Tableau1[[#This Row],[Tarificat° client]]="CHR",VLOOKUP(Tableau1[[#This Row],[EAN]],Grille_Tarifs_Modulable!B139:P232,8,FALSE)," "))</f>
        <v xml:space="preserve"> </v>
      </c>
      <c r="L131" s="1">
        <v>4</v>
      </c>
      <c r="M131" s="1">
        <v>4</v>
      </c>
      <c r="O131" s="1"/>
    </row>
    <row r="132" spans="1:15" ht="12.75" x14ac:dyDescent="0.2">
      <c r="A132" s="2">
        <v>43634</v>
      </c>
      <c r="B132" s="1" t="s">
        <v>69</v>
      </c>
      <c r="C132" s="1" t="s">
        <v>68</v>
      </c>
      <c r="F132" s="1" t="s">
        <v>20</v>
      </c>
      <c r="G132" s="7" t="s">
        <v>1203</v>
      </c>
      <c r="H132" s="61">
        <v>70</v>
      </c>
      <c r="I132" s="88">
        <f t="array" ref="I132">INDEX(Grille_Tarifs_Modulable!$B$2:B506,MATCH(Tableau1[[#This Row],[Designation]]&amp;Tableau1[[#This Row],[CL]],Grille_Tarifs_Modulable!$C$2:C506&amp;Grille_Tarifs_Modulable!$F$2:F506,0))</f>
        <v>3257150107012</v>
      </c>
      <c r="J13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2" s="1" t="str">
        <f>IF(Tableau1[[#This Row],[Tarificat° client]]="GROS",VLOOKUP(Tableau1[[#This Row],[EAN]],Grille_Tarifs_Modulable!B140:P233,9,FALSE)+VLOOKUP(Tableau1[[#This Row],[EAN]],Grille_Tarifs_Modulable!B140:P233,12,FALSE)+VLOOKUP(Tableau1[[#This Row],[EAN]],Grille_Tarifs_Modulable!B140:P233,13,FALSE)*1.1,IF(Tableau1[[#This Row],[Tarificat° client]]="CHR",VLOOKUP(Tableau1[[#This Row],[EAN]],Grille_Tarifs_Modulable!B140:P233,8,FALSE)," "))</f>
        <v xml:space="preserve"> </v>
      </c>
      <c r="L132" s="1">
        <v>12</v>
      </c>
      <c r="M132" s="1">
        <v>12</v>
      </c>
      <c r="O132" s="1"/>
    </row>
    <row r="133" spans="1:15" ht="12.75" x14ac:dyDescent="0.2">
      <c r="A133" s="2">
        <v>43654</v>
      </c>
      <c r="B133" s="1" t="s">
        <v>70</v>
      </c>
      <c r="C133" s="1" t="s">
        <v>12</v>
      </c>
      <c r="F133" s="1" t="s">
        <v>14</v>
      </c>
      <c r="G133" s="7" t="s">
        <v>1203</v>
      </c>
      <c r="H133" s="61">
        <v>70</v>
      </c>
      <c r="I133" s="88">
        <f t="array" ref="I133">INDEX(Grille_Tarifs_Modulable!$B$2:B646,MATCH(Tableau1[[#This Row],[Designation]]&amp;Tableau1[[#This Row],[CL]],Grille_Tarifs_Modulable!$C$2:C646&amp;Grille_Tarifs_Modulable!$F$2:F646,0))</f>
        <v>3257150107012</v>
      </c>
      <c r="J13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3" s="1" t="str">
        <f>IF(Tableau1[[#This Row],[Tarificat° client]]="GROS",VLOOKUP(Tableau1[[#This Row],[EAN]],Grille_Tarifs_Modulable!B141:P234,9,FALSE)+VLOOKUP(Tableau1[[#This Row],[EAN]],Grille_Tarifs_Modulable!B141:P234,12,FALSE)+VLOOKUP(Tableau1[[#This Row],[EAN]],Grille_Tarifs_Modulable!B141:P234,13,FALSE)*1.1,IF(Tableau1[[#This Row],[Tarificat° client]]="CHR",VLOOKUP(Tableau1[[#This Row],[EAN]],Grille_Tarifs_Modulable!B141:P234,8,FALSE)," "))</f>
        <v xml:space="preserve"> </v>
      </c>
      <c r="L133" s="1">
        <v>6</v>
      </c>
      <c r="M133" s="1">
        <v>6</v>
      </c>
      <c r="O133" s="1"/>
    </row>
    <row r="134" spans="1:15" ht="12.75" x14ac:dyDescent="0.2">
      <c r="A134" s="2">
        <v>43657</v>
      </c>
      <c r="B134" s="1" t="s">
        <v>110</v>
      </c>
      <c r="C134" s="1" t="s">
        <v>65</v>
      </c>
      <c r="F134" s="1" t="s">
        <v>67</v>
      </c>
      <c r="G134" s="7" t="s">
        <v>1203</v>
      </c>
      <c r="H134" s="61">
        <v>70</v>
      </c>
      <c r="I134" s="88">
        <f t="array" ref="I134">INDEX(Grille_Tarifs_Modulable!$B$2:B481,MATCH(Tableau1[[#This Row],[Designation]]&amp;Tableau1[[#This Row],[CL]],Grille_Tarifs_Modulable!$C$2:C481&amp;Grille_Tarifs_Modulable!$F$2:F481,0))</f>
        <v>3257150107012</v>
      </c>
      <c r="J13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4" s="1" t="str">
        <f>IF(Tableau1[[#This Row],[Tarificat° client]]="GROS",VLOOKUP(Tableau1[[#This Row],[EAN]],Grille_Tarifs_Modulable!B142:P235,9,FALSE)+VLOOKUP(Tableau1[[#This Row],[EAN]],Grille_Tarifs_Modulable!B142:P235,12,FALSE)+VLOOKUP(Tableau1[[#This Row],[EAN]],Grille_Tarifs_Modulable!B142:P235,13,FALSE)*1.1,IF(Tableau1[[#This Row],[Tarificat° client]]="CHR",VLOOKUP(Tableau1[[#This Row],[EAN]],Grille_Tarifs_Modulable!B142:P235,8,FALSE)," "))</f>
        <v xml:space="preserve"> </v>
      </c>
      <c r="L134" s="1">
        <v>6</v>
      </c>
      <c r="M134" s="1">
        <v>6</v>
      </c>
      <c r="O134" s="1"/>
    </row>
    <row r="135" spans="1:15" ht="12.75" x14ac:dyDescent="0.2">
      <c r="A135" s="2">
        <v>43676</v>
      </c>
      <c r="B135" s="1" t="s">
        <v>266</v>
      </c>
      <c r="C135" s="1" t="s">
        <v>265</v>
      </c>
      <c r="F135" s="1" t="s">
        <v>4</v>
      </c>
      <c r="G135" s="7" t="s">
        <v>1203</v>
      </c>
      <c r="H135" s="61">
        <v>70</v>
      </c>
      <c r="I135" s="88">
        <f t="array" ref="I135">INDEX(Grille_Tarifs_Modulable!$B$2:B492,MATCH(Tableau1[[#This Row],[Designation]]&amp;Tableau1[[#This Row],[CL]],Grille_Tarifs_Modulable!$C$2:C492&amp;Grille_Tarifs_Modulable!$F$2:F492,0))</f>
        <v>3257150107012</v>
      </c>
      <c r="J13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5" s="1" t="str">
        <f>IF(Tableau1[[#This Row],[Tarificat° client]]="GROS",VLOOKUP(Tableau1[[#This Row],[EAN]],Grille_Tarifs_Modulable!B143:P236,9,FALSE)+VLOOKUP(Tableau1[[#This Row],[EAN]],Grille_Tarifs_Modulable!B143:P236,12,FALSE)+VLOOKUP(Tableau1[[#This Row],[EAN]],Grille_Tarifs_Modulable!B143:P236,13,FALSE)*1.1,IF(Tableau1[[#This Row],[Tarificat° client]]="CHR",VLOOKUP(Tableau1[[#This Row],[EAN]],Grille_Tarifs_Modulable!B143:P236,8,FALSE)," "))</f>
        <v xml:space="preserve"> </v>
      </c>
      <c r="L135" s="1">
        <v>2</v>
      </c>
      <c r="M135" s="1">
        <v>2</v>
      </c>
      <c r="O135" s="1"/>
    </row>
    <row r="136" spans="1:15" ht="12.75" x14ac:dyDescent="0.2">
      <c r="A136" s="2">
        <v>43683</v>
      </c>
      <c r="B136" s="1" t="s">
        <v>16</v>
      </c>
      <c r="C136" s="1" t="s">
        <v>15</v>
      </c>
      <c r="F136" s="1" t="s">
        <v>4</v>
      </c>
      <c r="G136" s="7" t="s">
        <v>1203</v>
      </c>
      <c r="H136" s="61">
        <v>70</v>
      </c>
      <c r="I136" s="88">
        <f t="array" ref="I136">INDEX(Grille_Tarifs_Modulable!$B$2:B510,MATCH(Tableau1[[#This Row],[Designation]]&amp;Tableau1[[#This Row],[CL]],Grille_Tarifs_Modulable!$C$2:C510&amp;Grille_Tarifs_Modulable!$F$2:F510,0))</f>
        <v>3257150107012</v>
      </c>
      <c r="J13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6" s="1" t="str">
        <f>IF(Tableau1[[#This Row],[Tarificat° client]]="GROS",VLOOKUP(Tableau1[[#This Row],[EAN]],Grille_Tarifs_Modulable!B144:P237,9,FALSE)+VLOOKUP(Tableau1[[#This Row],[EAN]],Grille_Tarifs_Modulable!B144:P237,12,FALSE)+VLOOKUP(Tableau1[[#This Row],[EAN]],Grille_Tarifs_Modulable!B144:P237,13,FALSE)*1.1,IF(Tableau1[[#This Row],[Tarificat° client]]="CHR",VLOOKUP(Tableau1[[#This Row],[EAN]],Grille_Tarifs_Modulable!B144:P237,8,FALSE)," "))</f>
        <v xml:space="preserve"> </v>
      </c>
      <c r="L136" s="1">
        <v>6</v>
      </c>
      <c r="M136" s="1">
        <v>6</v>
      </c>
      <c r="O136" s="1"/>
    </row>
    <row r="137" spans="1:15" ht="12.75" x14ac:dyDescent="0.2">
      <c r="A137" s="2">
        <v>43711</v>
      </c>
      <c r="B137" s="1" t="s">
        <v>58</v>
      </c>
      <c r="C137" s="1" t="s">
        <v>57</v>
      </c>
      <c r="F137" s="1" t="s">
        <v>30</v>
      </c>
      <c r="G137" s="7" t="s">
        <v>1203</v>
      </c>
      <c r="H137" s="61">
        <v>70</v>
      </c>
      <c r="I137" s="88">
        <f t="array" ref="I137">INDEX(Grille_Tarifs_Modulable!$B$2:B650,MATCH(Tableau1[[#This Row],[Designation]]&amp;Tableau1[[#This Row],[CL]],Grille_Tarifs_Modulable!$C$2:C650&amp;Grille_Tarifs_Modulable!$F$2:F650,0))</f>
        <v>3257150107012</v>
      </c>
      <c r="J13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7" s="1" t="str">
        <f>IF(Tableau1[[#This Row],[Tarificat° client]]="GROS",VLOOKUP(Tableau1[[#This Row],[EAN]],Grille_Tarifs_Modulable!B145:P238,9,FALSE)+VLOOKUP(Tableau1[[#This Row],[EAN]],Grille_Tarifs_Modulable!B145:P238,12,FALSE)+VLOOKUP(Tableau1[[#This Row],[EAN]],Grille_Tarifs_Modulable!B145:P238,13,FALSE)*1.1,IF(Tableau1[[#This Row],[Tarificat° client]]="CHR",VLOOKUP(Tableau1[[#This Row],[EAN]],Grille_Tarifs_Modulable!B145:P238,8,FALSE)," "))</f>
        <v xml:space="preserve"> </v>
      </c>
      <c r="L137" s="1">
        <v>6</v>
      </c>
      <c r="M137" s="1">
        <v>6</v>
      </c>
      <c r="O137" s="1"/>
    </row>
    <row r="138" spans="1:15" ht="12.75" x14ac:dyDescent="0.2">
      <c r="A138" s="2">
        <v>43742</v>
      </c>
      <c r="B138" s="1" t="s">
        <v>27</v>
      </c>
      <c r="C138" s="1" t="s">
        <v>26</v>
      </c>
      <c r="F138" s="1" t="s">
        <v>11</v>
      </c>
      <c r="G138" s="7" t="s">
        <v>1203</v>
      </c>
      <c r="H138" s="61">
        <v>70</v>
      </c>
      <c r="I138" s="88">
        <f t="array" ref="I138">INDEX(Grille_Tarifs_Modulable!$B$2:B485,MATCH(Tableau1[[#This Row],[Designation]]&amp;Tableau1[[#This Row],[CL]],Grille_Tarifs_Modulable!$C$2:C485&amp;Grille_Tarifs_Modulable!$F$2:F485,0))</f>
        <v>3257150107012</v>
      </c>
      <c r="J13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8" s="1" t="str">
        <f>IF(Tableau1[[#This Row],[Tarificat° client]]="GROS",VLOOKUP(Tableau1[[#This Row],[EAN]],Grille_Tarifs_Modulable!B146:P239,9,FALSE)+VLOOKUP(Tableau1[[#This Row],[EAN]],Grille_Tarifs_Modulable!B146:P239,12,FALSE)+VLOOKUP(Tableau1[[#This Row],[EAN]],Grille_Tarifs_Modulable!B146:P239,13,FALSE)*1.1,IF(Tableau1[[#This Row],[Tarificat° client]]="CHR",VLOOKUP(Tableau1[[#This Row],[EAN]],Grille_Tarifs_Modulable!B146:P239,8,FALSE)," "))</f>
        <v xml:space="preserve"> </v>
      </c>
      <c r="L138" s="1">
        <v>6</v>
      </c>
      <c r="M138" s="1">
        <v>6</v>
      </c>
      <c r="O138" s="1"/>
    </row>
    <row r="139" spans="1:15" ht="12.75" x14ac:dyDescent="0.2">
      <c r="A139" s="2">
        <v>43756</v>
      </c>
      <c r="B139" s="1" t="s">
        <v>118</v>
      </c>
      <c r="C139" s="1" t="s">
        <v>112</v>
      </c>
      <c r="F139" s="1" t="s">
        <v>114</v>
      </c>
      <c r="G139" s="7" t="s">
        <v>1203</v>
      </c>
      <c r="H139" s="61">
        <v>70</v>
      </c>
      <c r="I139" s="88">
        <f t="array" ref="I139">INDEX(Grille_Tarifs_Modulable!$B$2:B496,MATCH(Tableau1[[#This Row],[Designation]]&amp;Tableau1[[#This Row],[CL]],Grille_Tarifs_Modulable!$C$2:C496&amp;Grille_Tarifs_Modulable!$F$2:F496,0))</f>
        <v>3257150107012</v>
      </c>
      <c r="J13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9" s="1" t="str">
        <f>IF(Tableau1[[#This Row],[Tarificat° client]]="GROS",VLOOKUP(Tableau1[[#This Row],[EAN]],Grille_Tarifs_Modulable!B147:P240,9,FALSE)+VLOOKUP(Tableau1[[#This Row],[EAN]],Grille_Tarifs_Modulable!B147:P240,12,FALSE)+VLOOKUP(Tableau1[[#This Row],[EAN]],Grille_Tarifs_Modulable!B147:P240,13,FALSE)*1.1,IF(Tableau1[[#This Row],[Tarificat° client]]="CHR",VLOOKUP(Tableau1[[#This Row],[EAN]],Grille_Tarifs_Modulable!B147:P240,8,FALSE)," "))</f>
        <v xml:space="preserve"> </v>
      </c>
      <c r="L139" s="1">
        <v>12</v>
      </c>
      <c r="M139" s="1">
        <v>12</v>
      </c>
      <c r="O139" s="1"/>
    </row>
    <row r="140" spans="1:15" ht="12.75" x14ac:dyDescent="0.2">
      <c r="A140" s="2">
        <v>43783</v>
      </c>
      <c r="B140" s="1" t="s">
        <v>39</v>
      </c>
      <c r="C140" s="1" t="s">
        <v>38</v>
      </c>
      <c r="F140" s="1" t="s">
        <v>40</v>
      </c>
      <c r="G140" s="7" t="s">
        <v>1203</v>
      </c>
      <c r="H140" s="61">
        <v>70</v>
      </c>
      <c r="I140" s="88">
        <f t="array" ref="I140">INDEX(Grille_Tarifs_Modulable!$B$2:B514,MATCH(Tableau1[[#This Row],[Designation]]&amp;Tableau1[[#This Row],[CL]],Grille_Tarifs_Modulable!$C$2:C514&amp;Grille_Tarifs_Modulable!$F$2:F514,0))</f>
        <v>3257150107012</v>
      </c>
      <c r="J14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0" s="1" t="str">
        <f>IF(Tableau1[[#This Row],[Tarificat° client]]="GROS",VLOOKUP(Tableau1[[#This Row],[EAN]],Grille_Tarifs_Modulable!B148:P241,9,FALSE)+VLOOKUP(Tableau1[[#This Row],[EAN]],Grille_Tarifs_Modulable!B148:P241,12,FALSE)+VLOOKUP(Tableau1[[#This Row],[EAN]],Grille_Tarifs_Modulable!B148:P241,13,FALSE)*1.1,IF(Tableau1[[#This Row],[Tarificat° client]]="CHR",VLOOKUP(Tableau1[[#This Row],[EAN]],Grille_Tarifs_Modulable!B148:P241,8,FALSE)," "))</f>
        <v xml:space="preserve"> </v>
      </c>
      <c r="L140" s="1">
        <v>12</v>
      </c>
      <c r="M140" s="1">
        <v>12</v>
      </c>
      <c r="O140" s="1"/>
    </row>
    <row r="141" spans="1:15" ht="12.75" x14ac:dyDescent="0.2">
      <c r="A141" s="2">
        <v>43783</v>
      </c>
      <c r="B141" s="1" t="s">
        <v>43</v>
      </c>
      <c r="C141" s="1" t="s">
        <v>42</v>
      </c>
      <c r="F141" s="1" t="s">
        <v>44</v>
      </c>
      <c r="G141" s="7" t="s">
        <v>1203</v>
      </c>
      <c r="H141" s="61">
        <v>70</v>
      </c>
      <c r="I141" s="88">
        <f t="array" ref="I141">INDEX(Grille_Tarifs_Modulable!$B$2:B654,MATCH(Tableau1[[#This Row],[Designation]]&amp;Tableau1[[#This Row],[CL]],Grille_Tarifs_Modulable!$C$2:C654&amp;Grille_Tarifs_Modulable!$F$2:F654,0))</f>
        <v>3257150107012</v>
      </c>
      <c r="J14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1" s="1" t="str">
        <f>IF(Tableau1[[#This Row],[Tarificat° client]]="GROS",VLOOKUP(Tableau1[[#This Row],[EAN]],Grille_Tarifs_Modulable!B149:P242,9,FALSE)+VLOOKUP(Tableau1[[#This Row],[EAN]],Grille_Tarifs_Modulable!B149:P242,12,FALSE)+VLOOKUP(Tableau1[[#This Row],[EAN]],Grille_Tarifs_Modulable!B149:P242,13,FALSE)*1.1,IF(Tableau1[[#This Row],[Tarificat° client]]="CHR",VLOOKUP(Tableau1[[#This Row],[EAN]],Grille_Tarifs_Modulable!B149:P242,8,FALSE)," "))</f>
        <v xml:space="preserve"> </v>
      </c>
      <c r="L141" s="1">
        <v>12</v>
      </c>
      <c r="M141" s="1">
        <v>12</v>
      </c>
      <c r="O141" s="1"/>
    </row>
    <row r="142" spans="1:15" ht="12.75" x14ac:dyDescent="0.2">
      <c r="A142" s="2">
        <v>43791</v>
      </c>
      <c r="B142" s="1" t="s">
        <v>50</v>
      </c>
      <c r="C142" s="1" t="s">
        <v>49</v>
      </c>
      <c r="F142" s="1" t="s">
        <v>51</v>
      </c>
      <c r="G142" s="7" t="s">
        <v>1203</v>
      </c>
      <c r="H142" s="61">
        <v>70</v>
      </c>
      <c r="I142" s="88">
        <f t="array" ref="I142">INDEX(Grille_Tarifs_Modulable!$B$2:B489,MATCH(Tableau1[[#This Row],[Designation]]&amp;Tableau1[[#This Row],[CL]],Grille_Tarifs_Modulable!$C$2:C489&amp;Grille_Tarifs_Modulable!$F$2:F489,0))</f>
        <v>3257150107012</v>
      </c>
      <c r="J14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2" s="1" t="str">
        <f>IF(Tableau1[[#This Row],[Tarificat° client]]="GROS",VLOOKUP(Tableau1[[#This Row],[EAN]],Grille_Tarifs_Modulable!B150:P243,9,FALSE)+VLOOKUP(Tableau1[[#This Row],[EAN]],Grille_Tarifs_Modulable!B150:P243,12,FALSE)+VLOOKUP(Tableau1[[#This Row],[EAN]],Grille_Tarifs_Modulable!B150:P243,13,FALSE)*1.1,IF(Tableau1[[#This Row],[Tarificat° client]]="CHR",VLOOKUP(Tableau1[[#This Row],[EAN]],Grille_Tarifs_Modulable!B150:P243,8,FALSE)," "))</f>
        <v xml:space="preserve"> </v>
      </c>
      <c r="L142" s="1">
        <v>6</v>
      </c>
      <c r="M142" s="1">
        <v>6</v>
      </c>
      <c r="O142" s="1"/>
    </row>
    <row r="143" spans="1:15" ht="12.75" x14ac:dyDescent="0.2">
      <c r="A143" s="2">
        <v>43796</v>
      </c>
      <c r="B143" s="1" t="s">
        <v>123</v>
      </c>
      <c r="C143" s="1" t="s">
        <v>112</v>
      </c>
      <c r="F143" s="1" t="s">
        <v>121</v>
      </c>
      <c r="G143" s="7" t="s">
        <v>1203</v>
      </c>
      <c r="H143" s="61">
        <v>70</v>
      </c>
      <c r="I143" s="88">
        <f t="array" ref="I143">INDEX(Grille_Tarifs_Modulable!$B$2:B500,MATCH(Tableau1[[#This Row],[Designation]]&amp;Tableau1[[#This Row],[CL]],Grille_Tarifs_Modulable!$C$2:C500&amp;Grille_Tarifs_Modulable!$F$2:F500,0))</f>
        <v>3257150107012</v>
      </c>
      <c r="J14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3" s="1" t="str">
        <f>IF(Tableau1[[#This Row],[Tarificat° client]]="GROS",VLOOKUP(Tableau1[[#This Row],[EAN]],Grille_Tarifs_Modulable!B151:P244,9,FALSE)+VLOOKUP(Tableau1[[#This Row],[EAN]],Grille_Tarifs_Modulable!B151:P244,12,FALSE)+VLOOKUP(Tableau1[[#This Row],[EAN]],Grille_Tarifs_Modulable!B151:P244,13,FALSE)*1.1,IF(Tableau1[[#This Row],[Tarificat° client]]="CHR",VLOOKUP(Tableau1[[#This Row],[EAN]],Grille_Tarifs_Modulable!B151:P244,8,FALSE)," "))</f>
        <v xml:space="preserve"> </v>
      </c>
      <c r="L143" s="1">
        <v>18</v>
      </c>
      <c r="M143" s="1">
        <v>18</v>
      </c>
      <c r="O143" s="1"/>
    </row>
    <row r="144" spans="1:15" ht="12.75" x14ac:dyDescent="0.2">
      <c r="A144" s="2">
        <v>43812</v>
      </c>
      <c r="B144" s="1" t="s">
        <v>55</v>
      </c>
      <c r="C144" s="1" t="s">
        <v>54</v>
      </c>
      <c r="F144" s="1" t="s">
        <v>56</v>
      </c>
      <c r="G144" s="7" t="s">
        <v>1203</v>
      </c>
      <c r="H144" s="61">
        <v>70</v>
      </c>
      <c r="I144" s="88">
        <f t="array" ref="I144">INDEX(Grille_Tarifs_Modulable!$B$2:B518,MATCH(Tableau1[[#This Row],[Designation]]&amp;Tableau1[[#This Row],[CL]],Grille_Tarifs_Modulable!$C$2:C518&amp;Grille_Tarifs_Modulable!$F$2:F518,0))</f>
        <v>3257150107012</v>
      </c>
      <c r="J14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4" s="1" t="str">
        <f>IF(Tableau1[[#This Row],[Tarificat° client]]="GROS",VLOOKUP(Tableau1[[#This Row],[EAN]],Grille_Tarifs_Modulable!B152:P245,9,FALSE)+VLOOKUP(Tableau1[[#This Row],[EAN]],Grille_Tarifs_Modulable!B152:P245,12,FALSE)+VLOOKUP(Tableau1[[#This Row],[EAN]],Grille_Tarifs_Modulable!B152:P245,13,FALSE)*1.1,IF(Tableau1[[#This Row],[Tarificat° client]]="CHR",VLOOKUP(Tableau1[[#This Row],[EAN]],Grille_Tarifs_Modulable!B152:P245,8,FALSE)," "))</f>
        <v xml:space="preserve"> </v>
      </c>
      <c r="L144" s="1">
        <v>24</v>
      </c>
      <c r="M144" s="1">
        <v>24</v>
      </c>
      <c r="O144" s="1"/>
    </row>
    <row r="145" spans="1:15" ht="12.75" x14ac:dyDescent="0.2">
      <c r="A145" s="2">
        <v>43815</v>
      </c>
      <c r="B145" s="1" t="s">
        <v>267</v>
      </c>
      <c r="C145" s="1" t="s">
        <v>222</v>
      </c>
      <c r="F145" s="1" t="s">
        <v>20</v>
      </c>
      <c r="G145" s="7" t="s">
        <v>1203</v>
      </c>
      <c r="H145" s="61">
        <v>70</v>
      </c>
      <c r="I145" s="88">
        <f t="array" ref="I145">INDEX(Grille_Tarifs_Modulable!$B$2:B658,MATCH(Tableau1[[#This Row],[Designation]]&amp;Tableau1[[#This Row],[CL]],Grille_Tarifs_Modulable!$C$2:C658&amp;Grille_Tarifs_Modulable!$F$2:F658,0))</f>
        <v>3257150107012</v>
      </c>
      <c r="J14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5" s="1" t="str">
        <f>IF(Tableau1[[#This Row],[Tarificat° client]]="GROS",VLOOKUP(Tableau1[[#This Row],[EAN]],Grille_Tarifs_Modulable!B153:P246,9,FALSE)+VLOOKUP(Tableau1[[#This Row],[EAN]],Grille_Tarifs_Modulable!B153:P246,12,FALSE)+VLOOKUP(Tableau1[[#This Row],[EAN]],Grille_Tarifs_Modulable!B153:P246,13,FALSE)*1.1,IF(Tableau1[[#This Row],[Tarificat° client]]="CHR",VLOOKUP(Tableau1[[#This Row],[EAN]],Grille_Tarifs_Modulable!B153:P246,8,FALSE)," "))</f>
        <v xml:space="preserve"> </v>
      </c>
      <c r="L145" s="1">
        <v>1</v>
      </c>
      <c r="M145" s="1">
        <v>1</v>
      </c>
      <c r="O145" s="1"/>
    </row>
    <row r="146" spans="1:15" ht="12.75" x14ac:dyDescent="0.2">
      <c r="A146" s="2">
        <v>42902</v>
      </c>
      <c r="B146" s="1" t="s">
        <v>782</v>
      </c>
      <c r="C146" s="1" t="s">
        <v>12</v>
      </c>
      <c r="F146" s="1" t="s">
        <v>14</v>
      </c>
      <c r="G146" s="7" t="s">
        <v>1212</v>
      </c>
      <c r="H146" s="61">
        <v>10</v>
      </c>
      <c r="I146" s="88">
        <f t="array" ref="I146">INDEX(Grille_Tarifs_Modulable!$B$2:B493,MATCH(Tableau1[[#This Row],[Designation]]&amp;Tableau1[[#This Row],[CL]],Grille_Tarifs_Modulable!$C$2:C493&amp;Grille_Tarifs_Modulable!$F$2:F493,0))</f>
        <v>3257150102314</v>
      </c>
      <c r="J14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6" s="1" t="str">
        <f>IF(Tableau1[[#This Row],[Tarificat° client]]="GROS",VLOOKUP(Tableau1[[#This Row],[EAN]],Grille_Tarifs_Modulable!B154:P247,9,FALSE)+VLOOKUP(Tableau1[[#This Row],[EAN]],Grille_Tarifs_Modulable!B154:P247,12,FALSE)+VLOOKUP(Tableau1[[#This Row],[EAN]],Grille_Tarifs_Modulable!B154:P247,13,FALSE)*1.1,IF(Tableau1[[#This Row],[Tarificat° client]]="CHR",VLOOKUP(Tableau1[[#This Row],[EAN]],Grille_Tarifs_Modulable!B154:P247,8,FALSE)," "))</f>
        <v xml:space="preserve"> </v>
      </c>
      <c r="L146" s="1">
        <v>6</v>
      </c>
      <c r="M146" s="1">
        <v>0.86</v>
      </c>
      <c r="O146" s="1"/>
    </row>
    <row r="147" spans="1:15" ht="12.75" x14ac:dyDescent="0.2">
      <c r="A147" s="2">
        <v>42943</v>
      </c>
      <c r="B147" s="1" t="s">
        <v>932</v>
      </c>
      <c r="C147" s="1" t="s">
        <v>12</v>
      </c>
      <c r="F147" s="1" t="s">
        <v>14</v>
      </c>
      <c r="G147" s="7" t="s">
        <v>1212</v>
      </c>
      <c r="H147" s="61">
        <v>10</v>
      </c>
      <c r="I147" s="88">
        <f t="array" ref="I147">INDEX(Grille_Tarifs_Modulable!$B$2:B504,MATCH(Tableau1[[#This Row],[Designation]]&amp;Tableau1[[#This Row],[CL]],Grille_Tarifs_Modulable!$C$2:C504&amp;Grille_Tarifs_Modulable!$F$2:F504,0))</f>
        <v>3257150102314</v>
      </c>
      <c r="J14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7" s="1" t="str">
        <f>IF(Tableau1[[#This Row],[Tarificat° client]]="GROS",VLOOKUP(Tableau1[[#This Row],[EAN]],Grille_Tarifs_Modulable!B155:P248,9,FALSE)+VLOOKUP(Tableau1[[#This Row],[EAN]],Grille_Tarifs_Modulable!B155:P248,12,FALSE)+VLOOKUP(Tableau1[[#This Row],[EAN]],Grille_Tarifs_Modulable!B155:P248,13,FALSE)*1.1,IF(Tableau1[[#This Row],[Tarificat° client]]="CHR",VLOOKUP(Tableau1[[#This Row],[EAN]],Grille_Tarifs_Modulable!B155:P248,8,FALSE)," "))</f>
        <v xml:space="preserve"> </v>
      </c>
      <c r="L147" s="1">
        <v>6</v>
      </c>
      <c r="M147" s="1">
        <v>0.86</v>
      </c>
      <c r="O147" s="1"/>
    </row>
    <row r="148" spans="1:15" ht="12.75" x14ac:dyDescent="0.2">
      <c r="A148" s="2">
        <v>42990</v>
      </c>
      <c r="B148" s="1" t="s">
        <v>777</v>
      </c>
      <c r="C148" s="1" t="s">
        <v>95</v>
      </c>
      <c r="F148" s="1" t="s">
        <v>97</v>
      </c>
      <c r="G148" s="7" t="s">
        <v>1212</v>
      </c>
      <c r="H148" s="61">
        <v>10</v>
      </c>
      <c r="I148" s="88">
        <f t="array" ref="I148">INDEX(Grille_Tarifs_Modulable!$B$2:B522,MATCH(Tableau1[[#This Row],[Designation]]&amp;Tableau1[[#This Row],[CL]],Grille_Tarifs_Modulable!$C$2:C522&amp;Grille_Tarifs_Modulable!$F$2:F522,0))</f>
        <v>3257150102314</v>
      </c>
      <c r="J14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8" s="1" t="str">
        <f>IF(Tableau1[[#This Row],[Tarificat° client]]="GROS",VLOOKUP(Tableau1[[#This Row],[EAN]],Grille_Tarifs_Modulable!B156:P249,9,FALSE)+VLOOKUP(Tableau1[[#This Row],[EAN]],Grille_Tarifs_Modulable!B156:P249,12,FALSE)+VLOOKUP(Tableau1[[#This Row],[EAN]],Grille_Tarifs_Modulable!B156:P249,13,FALSE)*1.1,IF(Tableau1[[#This Row],[Tarificat° client]]="CHR",VLOOKUP(Tableau1[[#This Row],[EAN]],Grille_Tarifs_Modulable!B156:P249,8,FALSE)," "))</f>
        <v xml:space="preserve"> </v>
      </c>
      <c r="L148" s="1">
        <v>6</v>
      </c>
      <c r="M148" s="1">
        <v>0.86</v>
      </c>
      <c r="O148" s="1"/>
    </row>
    <row r="149" spans="1:15" ht="12.75" x14ac:dyDescent="0.2">
      <c r="A149" s="2">
        <v>42902</v>
      </c>
      <c r="B149" s="1" t="s">
        <v>782</v>
      </c>
      <c r="C149" s="1" t="s">
        <v>12</v>
      </c>
      <c r="F149" s="1" t="s">
        <v>14</v>
      </c>
      <c r="G149" s="7" t="s">
        <v>1213</v>
      </c>
      <c r="H149" s="61">
        <v>10</v>
      </c>
      <c r="I149" s="88">
        <f t="array" ref="I149">INDEX(Grille_Tarifs_Modulable!$B$2:B662,MATCH(Tableau1[[#This Row],[Designation]]&amp;Tableau1[[#This Row],[CL]],Grille_Tarifs_Modulable!$C$2:C662&amp;Grille_Tarifs_Modulable!$F$2:F662,0))</f>
        <v>3257150102284</v>
      </c>
      <c r="J14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9" s="1" t="str">
        <f>IF(Tableau1[[#This Row],[Tarificat° client]]="GROS",VLOOKUP(Tableau1[[#This Row],[EAN]],Grille_Tarifs_Modulable!B157:P250,9,FALSE)+VLOOKUP(Tableau1[[#This Row],[EAN]],Grille_Tarifs_Modulable!B157:P250,12,FALSE)+VLOOKUP(Tableau1[[#This Row],[EAN]],Grille_Tarifs_Modulable!B157:P250,13,FALSE)*1.1,IF(Tableau1[[#This Row],[Tarificat° client]]="CHR",VLOOKUP(Tableau1[[#This Row],[EAN]],Grille_Tarifs_Modulable!B157:P250,8,FALSE)," "))</f>
        <v xml:space="preserve"> </v>
      </c>
      <c r="L149" s="1">
        <v>6</v>
      </c>
      <c r="M149" s="1">
        <v>0.86</v>
      </c>
      <c r="O149" s="1"/>
    </row>
    <row r="150" spans="1:15" ht="12.75" x14ac:dyDescent="0.2">
      <c r="A150" s="2">
        <v>42943</v>
      </c>
      <c r="B150" s="1" t="s">
        <v>932</v>
      </c>
      <c r="C150" s="1" t="s">
        <v>12</v>
      </c>
      <c r="F150" s="1" t="s">
        <v>14</v>
      </c>
      <c r="G150" s="7" t="s">
        <v>1213</v>
      </c>
      <c r="H150" s="61">
        <v>10</v>
      </c>
      <c r="I150" s="88">
        <f t="array" ref="I150">INDEX(Grille_Tarifs_Modulable!$B$2:B497,MATCH(Tableau1[[#This Row],[Designation]]&amp;Tableau1[[#This Row],[CL]],Grille_Tarifs_Modulable!$C$2:C497&amp;Grille_Tarifs_Modulable!$F$2:F497,0))</f>
        <v>3257150102284</v>
      </c>
      <c r="J15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0" s="1" t="str">
        <f>IF(Tableau1[[#This Row],[Tarificat° client]]="GROS",VLOOKUP(Tableau1[[#This Row],[EAN]],Grille_Tarifs_Modulable!B158:P251,9,FALSE)+VLOOKUP(Tableau1[[#This Row],[EAN]],Grille_Tarifs_Modulable!B158:P251,12,FALSE)+VLOOKUP(Tableau1[[#This Row],[EAN]],Grille_Tarifs_Modulable!B158:P251,13,FALSE)*1.1,IF(Tableau1[[#This Row],[Tarificat° client]]="CHR",VLOOKUP(Tableau1[[#This Row],[EAN]],Grille_Tarifs_Modulable!B158:P251,8,FALSE)," "))</f>
        <v xml:space="preserve"> </v>
      </c>
      <c r="L150" s="1">
        <v>6</v>
      </c>
      <c r="M150" s="1">
        <v>0.86</v>
      </c>
      <c r="O150" s="1"/>
    </row>
    <row r="151" spans="1:15" ht="12.75" x14ac:dyDescent="0.2">
      <c r="A151" s="2">
        <v>42990</v>
      </c>
      <c r="B151" s="1" t="s">
        <v>777</v>
      </c>
      <c r="C151" s="1" t="s">
        <v>95</v>
      </c>
      <c r="F151" s="1" t="s">
        <v>97</v>
      </c>
      <c r="G151" s="7" t="s">
        <v>1213</v>
      </c>
      <c r="H151" s="61">
        <v>10</v>
      </c>
      <c r="I151" s="88">
        <f t="array" ref="I151">INDEX(Grille_Tarifs_Modulable!$B$2:B508,MATCH(Tableau1[[#This Row],[Designation]]&amp;Tableau1[[#This Row],[CL]],Grille_Tarifs_Modulable!$C$2:C508&amp;Grille_Tarifs_Modulable!$F$2:F508,0))</f>
        <v>3257150102284</v>
      </c>
      <c r="J15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1" s="1" t="str">
        <f>IF(Tableau1[[#This Row],[Tarificat° client]]="GROS",VLOOKUP(Tableau1[[#This Row],[EAN]],Grille_Tarifs_Modulable!B159:P252,9,FALSE)+VLOOKUP(Tableau1[[#This Row],[EAN]],Grille_Tarifs_Modulable!B159:P252,12,FALSE)+VLOOKUP(Tableau1[[#This Row],[EAN]],Grille_Tarifs_Modulable!B159:P252,13,FALSE)*1.1,IF(Tableau1[[#This Row],[Tarificat° client]]="CHR",VLOOKUP(Tableau1[[#This Row],[EAN]],Grille_Tarifs_Modulable!B159:P252,8,FALSE)," "))</f>
        <v xml:space="preserve"> </v>
      </c>
      <c r="L151" s="1">
        <v>6</v>
      </c>
      <c r="M151" s="1">
        <v>0.86</v>
      </c>
      <c r="O151" s="1"/>
    </row>
    <row r="152" spans="1:15" ht="12.75" x14ac:dyDescent="0.2">
      <c r="A152" s="2">
        <v>42493</v>
      </c>
      <c r="B152" s="1" t="s">
        <v>969</v>
      </c>
      <c r="C152" s="1" t="s">
        <v>158</v>
      </c>
      <c r="F152" s="1" t="s">
        <v>160</v>
      </c>
      <c r="G152" s="7" t="s">
        <v>1196</v>
      </c>
      <c r="H152" s="61">
        <v>70</v>
      </c>
      <c r="I152" s="88">
        <f t="array" ref="I152">INDEX(Grille_Tarifs_Modulable!$B$2:B526,MATCH(Tableau1[[#This Row],[Designation]]&amp;Tableau1[[#This Row],[CL]],Grille_Tarifs_Modulable!$C$2:C526&amp;Grille_Tarifs_Modulable!$F$2:F526,0))</f>
        <v>3257150100228</v>
      </c>
      <c r="J15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2" s="1" t="str">
        <f>IF(Tableau1[[#This Row],[Tarificat° client]]="GROS",VLOOKUP(Tableau1[[#This Row],[EAN]],Grille_Tarifs_Modulable!B160:P253,9,FALSE)+VLOOKUP(Tableau1[[#This Row],[EAN]],Grille_Tarifs_Modulable!B160:P253,12,FALSE)+VLOOKUP(Tableau1[[#This Row],[EAN]],Grille_Tarifs_Modulable!B160:P253,13,FALSE)*1.1,IF(Tableau1[[#This Row],[Tarificat° client]]="CHR",VLOOKUP(Tableau1[[#This Row],[EAN]],Grille_Tarifs_Modulable!B160:P253,8,FALSE)," "))</f>
        <v xml:space="preserve"> </v>
      </c>
      <c r="L152" s="1">
        <v>1</v>
      </c>
      <c r="M152" s="1">
        <v>1</v>
      </c>
      <c r="O152" s="1"/>
    </row>
    <row r="153" spans="1:15" ht="12.75" x14ac:dyDescent="0.2">
      <c r="A153" s="2">
        <v>42583</v>
      </c>
      <c r="B153" s="1" t="s">
        <v>965</v>
      </c>
      <c r="C153" s="1" t="s">
        <v>966</v>
      </c>
      <c r="F153" s="1" t="s">
        <v>314</v>
      </c>
      <c r="G153" s="7" t="s">
        <v>1196</v>
      </c>
      <c r="H153" s="61">
        <v>70</v>
      </c>
      <c r="I153" s="88">
        <f t="array" ref="I153">INDEX(Grille_Tarifs_Modulable!$B$2:B666,MATCH(Tableau1[[#This Row],[Designation]]&amp;Tableau1[[#This Row],[CL]],Grille_Tarifs_Modulable!$C$2:C666&amp;Grille_Tarifs_Modulable!$F$2:F666,0))</f>
        <v>3257150100228</v>
      </c>
      <c r="J15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3" s="1" t="str">
        <f>IF(Tableau1[[#This Row],[Tarificat° client]]="GROS",VLOOKUP(Tableau1[[#This Row],[EAN]],Grille_Tarifs_Modulable!B161:P254,9,FALSE)+VLOOKUP(Tableau1[[#This Row],[EAN]],Grille_Tarifs_Modulable!B161:P254,12,FALSE)+VLOOKUP(Tableau1[[#This Row],[EAN]],Grille_Tarifs_Modulable!B161:P254,13,FALSE)*1.1,IF(Tableau1[[#This Row],[Tarificat° client]]="CHR",VLOOKUP(Tableau1[[#This Row],[EAN]],Grille_Tarifs_Modulable!B161:P254,8,FALSE)," "))</f>
        <v xml:space="preserve"> </v>
      </c>
      <c r="L153" s="1">
        <v>6</v>
      </c>
      <c r="M153" s="1">
        <v>6</v>
      </c>
      <c r="O153" s="1"/>
    </row>
    <row r="154" spans="1:15" ht="12.75" x14ac:dyDescent="0.2">
      <c r="A154" s="2">
        <v>42606</v>
      </c>
      <c r="B154" s="1" t="s">
        <v>967</v>
      </c>
      <c r="C154" s="1" t="s">
        <v>21</v>
      </c>
      <c r="F154" s="1" t="s">
        <v>23</v>
      </c>
      <c r="G154" s="7" t="s">
        <v>1196</v>
      </c>
      <c r="H154" s="61">
        <v>70</v>
      </c>
      <c r="I154" s="88">
        <f t="array" ref="I154">INDEX(Grille_Tarifs_Modulable!$B$2:B501,MATCH(Tableau1[[#This Row],[Designation]]&amp;Tableau1[[#This Row],[CL]],Grille_Tarifs_Modulable!$C$2:C501&amp;Grille_Tarifs_Modulable!$F$2:F501,0))</f>
        <v>3257150100228</v>
      </c>
      <c r="J15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4" s="1" t="str">
        <f>IF(Tableau1[[#This Row],[Tarificat° client]]="GROS",VLOOKUP(Tableau1[[#This Row],[EAN]],Grille_Tarifs_Modulable!B162:P255,9,FALSE)+VLOOKUP(Tableau1[[#This Row],[EAN]],Grille_Tarifs_Modulable!B162:P255,12,FALSE)+VLOOKUP(Tableau1[[#This Row],[EAN]],Grille_Tarifs_Modulable!B162:P255,13,FALSE)*1.1,IF(Tableau1[[#This Row],[Tarificat° client]]="CHR",VLOOKUP(Tableau1[[#This Row],[EAN]],Grille_Tarifs_Modulable!B162:P255,8,FALSE)," "))</f>
        <v xml:space="preserve"> </v>
      </c>
      <c r="L154" s="1">
        <v>6</v>
      </c>
      <c r="M154" s="1">
        <v>6</v>
      </c>
      <c r="O154" s="1"/>
    </row>
    <row r="155" spans="1:15" ht="12.75" x14ac:dyDescent="0.2">
      <c r="A155" s="2">
        <v>42643</v>
      </c>
      <c r="B155" s="1" t="s">
        <v>968</v>
      </c>
      <c r="C155" s="1" t="s">
        <v>158</v>
      </c>
      <c r="F155" s="1" t="s">
        <v>160</v>
      </c>
      <c r="G155" s="7" t="s">
        <v>1196</v>
      </c>
      <c r="H155" s="61">
        <v>70</v>
      </c>
      <c r="I155" s="88">
        <f t="array" ref="I155">INDEX(Grille_Tarifs_Modulable!$B$2:B512,MATCH(Tableau1[[#This Row],[Designation]]&amp;Tableau1[[#This Row],[CL]],Grille_Tarifs_Modulable!$C$2:C512&amp;Grille_Tarifs_Modulable!$F$2:F512,0))</f>
        <v>3257150100228</v>
      </c>
      <c r="J15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5" s="1" t="str">
        <f>IF(Tableau1[[#This Row],[Tarificat° client]]="GROS",VLOOKUP(Tableau1[[#This Row],[EAN]],Grille_Tarifs_Modulable!B163:P256,9,FALSE)+VLOOKUP(Tableau1[[#This Row],[EAN]],Grille_Tarifs_Modulable!B163:P256,12,FALSE)+VLOOKUP(Tableau1[[#This Row],[EAN]],Grille_Tarifs_Modulable!B163:P256,13,FALSE)*1.1,IF(Tableau1[[#This Row],[Tarificat° client]]="CHR",VLOOKUP(Tableau1[[#This Row],[EAN]],Grille_Tarifs_Modulable!B163:P256,8,FALSE)," "))</f>
        <v xml:space="preserve"> </v>
      </c>
      <c r="L155" s="1">
        <v>6</v>
      </c>
      <c r="M155" s="1">
        <v>6</v>
      </c>
      <c r="O155" s="1"/>
    </row>
    <row r="156" spans="1:15" ht="12.75" x14ac:dyDescent="0.2">
      <c r="A156" s="2">
        <v>42774</v>
      </c>
      <c r="B156" s="1" t="s">
        <v>726</v>
      </c>
      <c r="C156" s="1" t="s">
        <v>158</v>
      </c>
      <c r="F156" s="1" t="s">
        <v>160</v>
      </c>
      <c r="G156" s="7" t="s">
        <v>1196</v>
      </c>
      <c r="H156" s="61">
        <v>70</v>
      </c>
      <c r="I156" s="88">
        <f t="array" ref="I156">INDEX(Grille_Tarifs_Modulable!$B$2:B530,MATCH(Tableau1[[#This Row],[Designation]]&amp;Tableau1[[#This Row],[CL]],Grille_Tarifs_Modulable!$C$2:C530&amp;Grille_Tarifs_Modulable!$F$2:F530,0))</f>
        <v>3257150100228</v>
      </c>
      <c r="J15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6" s="1" t="str">
        <f>IF(Tableau1[[#This Row],[Tarificat° client]]="GROS",VLOOKUP(Tableau1[[#This Row],[EAN]],Grille_Tarifs_Modulable!B164:P257,9,FALSE)+VLOOKUP(Tableau1[[#This Row],[EAN]],Grille_Tarifs_Modulable!B164:P257,12,FALSE)+VLOOKUP(Tableau1[[#This Row],[EAN]],Grille_Tarifs_Modulable!B164:P257,13,FALSE)*1.1,IF(Tableau1[[#This Row],[Tarificat° client]]="CHR",VLOOKUP(Tableau1[[#This Row],[EAN]],Grille_Tarifs_Modulable!B164:P257,8,FALSE)," "))</f>
        <v xml:space="preserve"> </v>
      </c>
      <c r="L156" s="1">
        <v>1</v>
      </c>
      <c r="M156" s="1">
        <v>1</v>
      </c>
      <c r="O156" s="1"/>
    </row>
    <row r="157" spans="1:15" ht="12.75" x14ac:dyDescent="0.2">
      <c r="A157" s="2">
        <v>42836</v>
      </c>
      <c r="B157" s="1" t="s">
        <v>727</v>
      </c>
      <c r="C157" s="1" t="s">
        <v>158</v>
      </c>
      <c r="F157" s="1" t="s">
        <v>160</v>
      </c>
      <c r="G157" s="7" t="s">
        <v>1196</v>
      </c>
      <c r="H157" s="61">
        <v>70</v>
      </c>
      <c r="I157" s="88">
        <f t="array" ref="I157">INDEX(Grille_Tarifs_Modulable!$B$2:B670,MATCH(Tableau1[[#This Row],[Designation]]&amp;Tableau1[[#This Row],[CL]],Grille_Tarifs_Modulable!$C$2:C670&amp;Grille_Tarifs_Modulable!$F$2:F670,0))</f>
        <v>3257150100228</v>
      </c>
      <c r="J15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7" s="1" t="str">
        <f>IF(Tableau1[[#This Row],[Tarificat° client]]="GROS",VLOOKUP(Tableau1[[#This Row],[EAN]],Grille_Tarifs_Modulable!B165:P258,9,FALSE)+VLOOKUP(Tableau1[[#This Row],[EAN]],Grille_Tarifs_Modulable!B165:P258,12,FALSE)+VLOOKUP(Tableau1[[#This Row],[EAN]],Grille_Tarifs_Modulable!B165:P258,13,FALSE)*1.1,IF(Tableau1[[#This Row],[Tarificat° client]]="CHR",VLOOKUP(Tableau1[[#This Row],[EAN]],Grille_Tarifs_Modulable!B165:P258,8,FALSE)," "))</f>
        <v xml:space="preserve"> </v>
      </c>
      <c r="L157" s="1">
        <v>1</v>
      </c>
      <c r="M157" s="1">
        <v>1</v>
      </c>
      <c r="O157" s="1"/>
    </row>
    <row r="158" spans="1:15" ht="12.75" x14ac:dyDescent="0.2">
      <c r="A158" s="2">
        <v>42887</v>
      </c>
      <c r="B158" s="1" t="s">
        <v>728</v>
      </c>
      <c r="C158" s="1" t="s">
        <v>158</v>
      </c>
      <c r="F158" s="1" t="s">
        <v>160</v>
      </c>
      <c r="G158" s="7" t="s">
        <v>1196</v>
      </c>
      <c r="H158" s="61">
        <v>70</v>
      </c>
      <c r="I158" s="88">
        <f t="array" ref="I158">INDEX(Grille_Tarifs_Modulable!$B$2:B505,MATCH(Tableau1[[#This Row],[Designation]]&amp;Tableau1[[#This Row],[CL]],Grille_Tarifs_Modulable!$C$2:C505&amp;Grille_Tarifs_Modulable!$F$2:F505,0))</f>
        <v>3257150100228</v>
      </c>
      <c r="J15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8" s="1" t="str">
        <f>IF(Tableau1[[#This Row],[Tarificat° client]]="GROS",VLOOKUP(Tableau1[[#This Row],[EAN]],Grille_Tarifs_Modulable!B166:P259,9,FALSE)+VLOOKUP(Tableau1[[#This Row],[EAN]],Grille_Tarifs_Modulable!B166:P259,12,FALSE)+VLOOKUP(Tableau1[[#This Row],[EAN]],Grille_Tarifs_Modulable!B166:P259,13,FALSE)*1.1,IF(Tableau1[[#This Row],[Tarificat° client]]="CHR",VLOOKUP(Tableau1[[#This Row],[EAN]],Grille_Tarifs_Modulable!B166:P259,8,FALSE)," "))</f>
        <v xml:space="preserve"> </v>
      </c>
      <c r="L158" s="1">
        <v>1</v>
      </c>
      <c r="M158" s="1">
        <v>1</v>
      </c>
      <c r="O158" s="1"/>
    </row>
    <row r="159" spans="1:15" ht="12.75" x14ac:dyDescent="0.2">
      <c r="A159" s="2">
        <v>42992</v>
      </c>
      <c r="B159" s="1" t="s">
        <v>729</v>
      </c>
      <c r="C159" s="1" t="s">
        <v>158</v>
      </c>
      <c r="F159" s="1" t="s">
        <v>160</v>
      </c>
      <c r="G159" s="7" t="s">
        <v>1196</v>
      </c>
      <c r="H159" s="61">
        <v>70</v>
      </c>
      <c r="I159" s="88">
        <f t="array" ref="I159">INDEX(Grille_Tarifs_Modulable!$B$2:B516,MATCH(Tableau1[[#This Row],[Designation]]&amp;Tableau1[[#This Row],[CL]],Grille_Tarifs_Modulable!$C$2:C516&amp;Grille_Tarifs_Modulable!$F$2:F516,0))</f>
        <v>3257150100228</v>
      </c>
      <c r="J15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9" s="1" t="str">
        <f>IF(Tableau1[[#This Row],[Tarificat° client]]="GROS",VLOOKUP(Tableau1[[#This Row],[EAN]],Grille_Tarifs_Modulable!B167:P260,9,FALSE)+VLOOKUP(Tableau1[[#This Row],[EAN]],Grille_Tarifs_Modulable!B167:P260,12,FALSE)+VLOOKUP(Tableau1[[#This Row],[EAN]],Grille_Tarifs_Modulable!B167:P260,13,FALSE)*1.1,IF(Tableau1[[#This Row],[Tarificat° client]]="CHR",VLOOKUP(Tableau1[[#This Row],[EAN]],Grille_Tarifs_Modulable!B167:P260,8,FALSE)," "))</f>
        <v xml:space="preserve"> </v>
      </c>
      <c r="L159" s="1">
        <v>1</v>
      </c>
      <c r="M159" s="1">
        <v>1</v>
      </c>
      <c r="O159" s="1"/>
    </row>
    <row r="160" spans="1:15" ht="12.75" x14ac:dyDescent="0.2">
      <c r="A160" s="2">
        <v>43018</v>
      </c>
      <c r="B160" s="1" t="s">
        <v>725</v>
      </c>
      <c r="C160" s="1" t="s">
        <v>158</v>
      </c>
      <c r="F160" s="1" t="s">
        <v>160</v>
      </c>
      <c r="G160" s="7" t="s">
        <v>1196</v>
      </c>
      <c r="H160" s="61">
        <v>70</v>
      </c>
      <c r="I160" s="88">
        <f t="array" ref="I160">INDEX(Grille_Tarifs_Modulable!$B$2:B534,MATCH(Tableau1[[#This Row],[Designation]]&amp;Tableau1[[#This Row],[CL]],Grille_Tarifs_Modulable!$C$2:C534&amp;Grille_Tarifs_Modulable!$F$2:F534,0))</f>
        <v>3257150100228</v>
      </c>
      <c r="J16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0" s="1" t="str">
        <f>IF(Tableau1[[#This Row],[Tarificat° client]]="GROS",VLOOKUP(Tableau1[[#This Row],[EAN]],Grille_Tarifs_Modulable!B168:P261,9,FALSE)+VLOOKUP(Tableau1[[#This Row],[EAN]],Grille_Tarifs_Modulable!B168:P261,12,FALSE)+VLOOKUP(Tableau1[[#This Row],[EAN]],Grille_Tarifs_Modulable!B168:P261,13,FALSE)*1.1,IF(Tableau1[[#This Row],[Tarificat° client]]="CHR",VLOOKUP(Tableau1[[#This Row],[EAN]],Grille_Tarifs_Modulable!B168:P261,8,FALSE)," "))</f>
        <v xml:space="preserve"> </v>
      </c>
      <c r="L160" s="1">
        <v>6</v>
      </c>
      <c r="M160" s="1">
        <v>6</v>
      </c>
      <c r="O160" s="1"/>
    </row>
    <row r="161" spans="1:15" ht="12.75" x14ac:dyDescent="0.2">
      <c r="A161" s="2">
        <v>43059</v>
      </c>
      <c r="B161" s="1" t="s">
        <v>730</v>
      </c>
      <c r="C161" s="1" t="s">
        <v>158</v>
      </c>
      <c r="F161" s="1" t="s">
        <v>160</v>
      </c>
      <c r="G161" s="7" t="s">
        <v>1196</v>
      </c>
      <c r="H161" s="61">
        <v>70</v>
      </c>
      <c r="I161" s="88">
        <f t="array" ref="I161">INDEX(Grille_Tarifs_Modulable!$B$2:B674,MATCH(Tableau1[[#This Row],[Designation]]&amp;Tableau1[[#This Row],[CL]],Grille_Tarifs_Modulable!$C$2:C674&amp;Grille_Tarifs_Modulable!$F$2:F674,0))</f>
        <v>3257150100228</v>
      </c>
      <c r="J16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1" s="1" t="str">
        <f>IF(Tableau1[[#This Row],[Tarificat° client]]="GROS",VLOOKUP(Tableau1[[#This Row],[EAN]],Grille_Tarifs_Modulable!B169:P262,9,FALSE)+VLOOKUP(Tableau1[[#This Row],[EAN]],Grille_Tarifs_Modulable!B169:P262,12,FALSE)+VLOOKUP(Tableau1[[#This Row],[EAN]],Grille_Tarifs_Modulable!B169:P262,13,FALSE)*1.1,IF(Tableau1[[#This Row],[Tarificat° client]]="CHR",VLOOKUP(Tableau1[[#This Row],[EAN]],Grille_Tarifs_Modulable!B169:P262,8,FALSE)," "))</f>
        <v xml:space="preserve"> </v>
      </c>
      <c r="L161" s="1">
        <v>1</v>
      </c>
      <c r="M161" s="1">
        <v>1</v>
      </c>
      <c r="O161" s="1"/>
    </row>
    <row r="162" spans="1:15" ht="12.75" x14ac:dyDescent="0.2">
      <c r="A162" s="2">
        <v>43129</v>
      </c>
      <c r="B162" s="1" t="s">
        <v>404</v>
      </c>
      <c r="C162" s="1" t="s">
        <v>405</v>
      </c>
      <c r="F162" s="1" t="s">
        <v>11</v>
      </c>
      <c r="G162" s="7" t="s">
        <v>1196</v>
      </c>
      <c r="H162" s="61">
        <v>70</v>
      </c>
      <c r="I162" s="88">
        <f t="array" ref="I162">INDEX(Grille_Tarifs_Modulable!$B$2:B509,MATCH(Tableau1[[#This Row],[Designation]]&amp;Tableau1[[#This Row],[CL]],Grille_Tarifs_Modulable!$C$2:C509&amp;Grille_Tarifs_Modulable!$F$2:F509,0))</f>
        <v>3257150100228</v>
      </c>
      <c r="J16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2" s="1" t="str">
        <f>IF(Tableau1[[#This Row],[Tarificat° client]]="GROS",VLOOKUP(Tableau1[[#This Row],[EAN]],Grille_Tarifs_Modulable!B170:P263,9,FALSE)+VLOOKUP(Tableau1[[#This Row],[EAN]],Grille_Tarifs_Modulable!B170:P263,12,FALSE)+VLOOKUP(Tableau1[[#This Row],[EAN]],Grille_Tarifs_Modulable!B170:P263,13,FALSE)*1.1,IF(Tableau1[[#This Row],[Tarificat° client]]="CHR",VLOOKUP(Tableau1[[#This Row],[EAN]],Grille_Tarifs_Modulable!B170:P263,8,FALSE)," "))</f>
        <v xml:space="preserve"> </v>
      </c>
      <c r="L162" s="1">
        <v>6</v>
      </c>
      <c r="M162" s="1">
        <v>6</v>
      </c>
      <c r="O162" s="1"/>
    </row>
    <row r="163" spans="1:15" ht="12.75" x14ac:dyDescent="0.2">
      <c r="A163" s="2">
        <v>43130</v>
      </c>
      <c r="B163" s="1" t="s">
        <v>406</v>
      </c>
      <c r="C163" s="1" t="s">
        <v>18</v>
      </c>
      <c r="F163" s="1" t="s">
        <v>20</v>
      </c>
      <c r="G163" s="7" t="s">
        <v>1196</v>
      </c>
      <c r="H163" s="61">
        <v>70</v>
      </c>
      <c r="I163" s="88">
        <f t="array" ref="I163">INDEX(Grille_Tarifs_Modulable!$B$2:B520,MATCH(Tableau1[[#This Row],[Designation]]&amp;Tableau1[[#This Row],[CL]],Grille_Tarifs_Modulable!$C$2:C520&amp;Grille_Tarifs_Modulable!$F$2:F520,0))</f>
        <v>3257150100228</v>
      </c>
      <c r="J16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3" s="1" t="str">
        <f>IF(Tableau1[[#This Row],[Tarificat° client]]="GROS",VLOOKUP(Tableau1[[#This Row],[EAN]],Grille_Tarifs_Modulable!B171:P264,9,FALSE)+VLOOKUP(Tableau1[[#This Row],[EAN]],Grille_Tarifs_Modulable!B171:P264,12,FALSE)+VLOOKUP(Tableau1[[#This Row],[EAN]],Grille_Tarifs_Modulable!B171:P264,13,FALSE)*1.1,IF(Tableau1[[#This Row],[Tarificat° client]]="CHR",VLOOKUP(Tableau1[[#This Row],[EAN]],Grille_Tarifs_Modulable!B171:P264,8,FALSE)," "))</f>
        <v xml:space="preserve"> </v>
      </c>
      <c r="L163" s="1">
        <v>6</v>
      </c>
      <c r="M163" s="1">
        <v>6</v>
      </c>
      <c r="O163" s="1"/>
    </row>
    <row r="164" spans="1:15" ht="12.75" x14ac:dyDescent="0.2">
      <c r="A164" s="2">
        <v>43150</v>
      </c>
      <c r="B164" s="1" t="s">
        <v>516</v>
      </c>
      <c r="C164" s="1" t="s">
        <v>95</v>
      </c>
      <c r="F164" s="1" t="s">
        <v>97</v>
      </c>
      <c r="G164" s="7" t="s">
        <v>1196</v>
      </c>
      <c r="H164" s="61">
        <v>70</v>
      </c>
      <c r="I164" s="88">
        <f t="array" ref="I164">INDEX(Grille_Tarifs_Modulable!$B$2:B538,MATCH(Tableau1[[#This Row],[Designation]]&amp;Tableau1[[#This Row],[CL]],Grille_Tarifs_Modulable!$C$2:C538&amp;Grille_Tarifs_Modulable!$F$2:F538,0))</f>
        <v>3257150100228</v>
      </c>
      <c r="J16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4" s="1" t="str">
        <f>IF(Tableau1[[#This Row],[Tarificat° client]]="GROS",VLOOKUP(Tableau1[[#This Row],[EAN]],Grille_Tarifs_Modulable!B172:P265,9,FALSE)+VLOOKUP(Tableau1[[#This Row],[EAN]],Grille_Tarifs_Modulable!B172:P265,12,FALSE)+VLOOKUP(Tableau1[[#This Row],[EAN]],Grille_Tarifs_Modulable!B172:P265,13,FALSE)*1.1,IF(Tableau1[[#This Row],[Tarificat° client]]="CHR",VLOOKUP(Tableau1[[#This Row],[EAN]],Grille_Tarifs_Modulable!B172:P265,8,FALSE)," "))</f>
        <v xml:space="preserve"> </v>
      </c>
      <c r="L164" s="1">
        <v>6</v>
      </c>
      <c r="M164" s="1">
        <v>6</v>
      </c>
      <c r="O164" s="1"/>
    </row>
    <row r="165" spans="1:15" ht="12.75" x14ac:dyDescent="0.2">
      <c r="A165" s="2">
        <v>43153</v>
      </c>
      <c r="B165" s="1" t="s">
        <v>408</v>
      </c>
      <c r="C165" s="1" t="s">
        <v>100</v>
      </c>
      <c r="F165" s="1" t="s">
        <v>4</v>
      </c>
      <c r="G165" s="7" t="s">
        <v>1196</v>
      </c>
      <c r="H165" s="61">
        <v>70</v>
      </c>
      <c r="I165" s="88">
        <f t="array" ref="I165">INDEX(Grille_Tarifs_Modulable!$B$2:B678,MATCH(Tableau1[[#This Row],[Designation]]&amp;Tableau1[[#This Row],[CL]],Grille_Tarifs_Modulable!$C$2:C678&amp;Grille_Tarifs_Modulable!$F$2:F678,0))</f>
        <v>3257150100228</v>
      </c>
      <c r="J16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5" s="1" t="str">
        <f>IF(Tableau1[[#This Row],[Tarificat° client]]="GROS",VLOOKUP(Tableau1[[#This Row],[EAN]],Grille_Tarifs_Modulable!B173:P266,9,FALSE)+VLOOKUP(Tableau1[[#This Row],[EAN]],Grille_Tarifs_Modulable!B173:P266,12,FALSE)+VLOOKUP(Tableau1[[#This Row],[EAN]],Grille_Tarifs_Modulable!B173:P266,13,FALSE)*1.1,IF(Tableau1[[#This Row],[Tarificat° client]]="CHR",VLOOKUP(Tableau1[[#This Row],[EAN]],Grille_Tarifs_Modulable!B173:P266,8,FALSE)," "))</f>
        <v xml:space="preserve"> </v>
      </c>
      <c r="L165" s="1">
        <v>6</v>
      </c>
      <c r="M165" s="1">
        <v>6</v>
      </c>
      <c r="O165" s="1"/>
    </row>
    <row r="166" spans="1:15" ht="12.75" x14ac:dyDescent="0.2">
      <c r="A166" s="2">
        <v>43154</v>
      </c>
      <c r="B166" s="1" t="s">
        <v>522</v>
      </c>
      <c r="C166" s="1" t="s">
        <v>435</v>
      </c>
      <c r="F166" s="1" t="s">
        <v>20</v>
      </c>
      <c r="G166" s="7" t="s">
        <v>1196</v>
      </c>
      <c r="H166" s="61">
        <v>70</v>
      </c>
      <c r="I166" s="88">
        <f t="array" ref="I166">INDEX(Grille_Tarifs_Modulable!$B$2:B513,MATCH(Tableau1[[#This Row],[Designation]]&amp;Tableau1[[#This Row],[CL]],Grille_Tarifs_Modulable!$C$2:C513&amp;Grille_Tarifs_Modulable!$F$2:F513,0))</f>
        <v>3257150100228</v>
      </c>
      <c r="J16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6" s="1" t="str">
        <f>IF(Tableau1[[#This Row],[Tarificat° client]]="GROS",VLOOKUP(Tableau1[[#This Row],[EAN]],Grille_Tarifs_Modulable!B174:P267,9,FALSE)+VLOOKUP(Tableau1[[#This Row],[EAN]],Grille_Tarifs_Modulable!B174:P267,12,FALSE)+VLOOKUP(Tableau1[[#This Row],[EAN]],Grille_Tarifs_Modulable!B174:P267,13,FALSE)*1.1,IF(Tableau1[[#This Row],[Tarificat° client]]="CHR",VLOOKUP(Tableau1[[#This Row],[EAN]],Grille_Tarifs_Modulable!B174:P267,8,FALSE)," "))</f>
        <v xml:space="preserve"> </v>
      </c>
      <c r="L166" s="1">
        <v>4</v>
      </c>
      <c r="M166" s="1">
        <v>4</v>
      </c>
      <c r="O166" s="1"/>
    </row>
    <row r="167" spans="1:15" ht="12.75" x14ac:dyDescent="0.2">
      <c r="A167" s="2">
        <v>43157</v>
      </c>
      <c r="B167" s="1" t="s">
        <v>409</v>
      </c>
      <c r="C167" s="1" t="s">
        <v>9</v>
      </c>
      <c r="F167" s="1" t="s">
        <v>11</v>
      </c>
      <c r="G167" s="7" t="s">
        <v>1196</v>
      </c>
      <c r="H167" s="61">
        <v>70</v>
      </c>
      <c r="I167" s="88">
        <f t="array" ref="I167">INDEX(Grille_Tarifs_Modulable!$B$2:B524,MATCH(Tableau1[[#This Row],[Designation]]&amp;Tableau1[[#This Row],[CL]],Grille_Tarifs_Modulable!$C$2:C524&amp;Grille_Tarifs_Modulable!$F$2:F524,0))</f>
        <v>3257150100228</v>
      </c>
      <c r="J16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7" s="1" t="str">
        <f>IF(Tableau1[[#This Row],[Tarificat° client]]="GROS",VLOOKUP(Tableau1[[#This Row],[EAN]],Grille_Tarifs_Modulable!B175:P268,9,FALSE)+VLOOKUP(Tableau1[[#This Row],[EAN]],Grille_Tarifs_Modulable!B175:P268,12,FALSE)+VLOOKUP(Tableau1[[#This Row],[EAN]],Grille_Tarifs_Modulable!B175:P268,13,FALSE)*1.1,IF(Tableau1[[#This Row],[Tarificat° client]]="CHR",VLOOKUP(Tableau1[[#This Row],[EAN]],Grille_Tarifs_Modulable!B175:P268,8,FALSE)," "))</f>
        <v xml:space="preserve"> </v>
      </c>
      <c r="L167" s="1">
        <v>6</v>
      </c>
      <c r="M167" s="1">
        <v>6</v>
      </c>
      <c r="O167" s="1"/>
    </row>
    <row r="168" spans="1:15" ht="12.75" x14ac:dyDescent="0.2">
      <c r="A168" s="2">
        <v>43159</v>
      </c>
      <c r="B168" s="1" t="s">
        <v>410</v>
      </c>
      <c r="C168" s="1" t="s">
        <v>71</v>
      </c>
      <c r="F168" s="1" t="s">
        <v>20</v>
      </c>
      <c r="G168" s="7" t="s">
        <v>1196</v>
      </c>
      <c r="H168" s="61">
        <v>70</v>
      </c>
      <c r="I168" s="88">
        <f t="array" ref="I168">INDEX(Grille_Tarifs_Modulable!$B$2:B542,MATCH(Tableau1[[#This Row],[Designation]]&amp;Tableau1[[#This Row],[CL]],Grille_Tarifs_Modulable!$C$2:C542&amp;Grille_Tarifs_Modulable!$F$2:F542,0))</f>
        <v>3257150100228</v>
      </c>
      <c r="J16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8" s="1" t="str">
        <f>IF(Tableau1[[#This Row],[Tarificat° client]]="GROS",VLOOKUP(Tableau1[[#This Row],[EAN]],Grille_Tarifs_Modulable!B176:P269,9,FALSE)+VLOOKUP(Tableau1[[#This Row],[EAN]],Grille_Tarifs_Modulable!B176:P269,12,FALSE)+VLOOKUP(Tableau1[[#This Row],[EAN]],Grille_Tarifs_Modulable!B176:P269,13,FALSE)*1.1,IF(Tableau1[[#This Row],[Tarificat° client]]="CHR",VLOOKUP(Tableau1[[#This Row],[EAN]],Grille_Tarifs_Modulable!B176:P269,8,FALSE)," "))</f>
        <v xml:space="preserve"> </v>
      </c>
      <c r="L168" s="1">
        <v>6</v>
      </c>
      <c r="M168" s="1">
        <v>6</v>
      </c>
      <c r="O168" s="1"/>
    </row>
    <row r="169" spans="1:15" ht="12.75" x14ac:dyDescent="0.2">
      <c r="A169" s="2">
        <v>43193</v>
      </c>
      <c r="B169" s="1" t="s">
        <v>523</v>
      </c>
      <c r="C169" s="1" t="s">
        <v>31</v>
      </c>
      <c r="F169" s="1" t="s">
        <v>33</v>
      </c>
      <c r="G169" s="7" t="s">
        <v>1196</v>
      </c>
      <c r="H169" s="61">
        <v>70</v>
      </c>
      <c r="I169" s="88">
        <f t="array" ref="I169">INDEX(Grille_Tarifs_Modulable!$B$2:B682,MATCH(Tableau1[[#This Row],[Designation]]&amp;Tableau1[[#This Row],[CL]],Grille_Tarifs_Modulable!$C$2:C682&amp;Grille_Tarifs_Modulable!$F$2:F682,0))</f>
        <v>3257150100228</v>
      </c>
      <c r="J16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9" s="1" t="str">
        <f>IF(Tableau1[[#This Row],[Tarificat° client]]="GROS",VLOOKUP(Tableau1[[#This Row],[EAN]],Grille_Tarifs_Modulable!B177:P270,9,FALSE)+VLOOKUP(Tableau1[[#This Row],[EAN]],Grille_Tarifs_Modulable!B177:P270,12,FALSE)+VLOOKUP(Tableau1[[#This Row],[EAN]],Grille_Tarifs_Modulable!B177:P270,13,FALSE)*1.1,IF(Tableau1[[#This Row],[Tarificat° client]]="CHR",VLOOKUP(Tableau1[[#This Row],[EAN]],Grille_Tarifs_Modulable!B177:P270,8,FALSE)," "))</f>
        <v xml:space="preserve"> </v>
      </c>
      <c r="L169" s="1">
        <v>1</v>
      </c>
      <c r="M169" s="1">
        <v>1</v>
      </c>
      <c r="O169" s="1"/>
    </row>
    <row r="170" spans="1:15" ht="12.75" x14ac:dyDescent="0.2">
      <c r="A170" s="2">
        <v>43224</v>
      </c>
      <c r="B170" s="1" t="s">
        <v>411</v>
      </c>
      <c r="C170" s="1" t="s">
        <v>412</v>
      </c>
      <c r="F170" s="1" t="s">
        <v>413</v>
      </c>
      <c r="G170" s="7" t="s">
        <v>1196</v>
      </c>
      <c r="H170" s="61">
        <v>70</v>
      </c>
      <c r="I170" s="88">
        <f t="array" ref="I170">INDEX(Grille_Tarifs_Modulable!$B$2:B517,MATCH(Tableau1[[#This Row],[Designation]]&amp;Tableau1[[#This Row],[CL]],Grille_Tarifs_Modulable!$C$2:C517&amp;Grille_Tarifs_Modulable!$F$2:F517,0))</f>
        <v>3257150100228</v>
      </c>
      <c r="J17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0" s="1" t="str">
        <f>IF(Tableau1[[#This Row],[Tarificat° client]]="GROS",VLOOKUP(Tableau1[[#This Row],[EAN]],Grille_Tarifs_Modulable!B178:P271,9,FALSE)+VLOOKUP(Tableau1[[#This Row],[EAN]],Grille_Tarifs_Modulable!B178:P271,12,FALSE)+VLOOKUP(Tableau1[[#This Row],[EAN]],Grille_Tarifs_Modulable!B178:P271,13,FALSE)*1.1,IF(Tableau1[[#This Row],[Tarificat° client]]="CHR",VLOOKUP(Tableau1[[#This Row],[EAN]],Grille_Tarifs_Modulable!B178:P271,8,FALSE)," "))</f>
        <v xml:space="preserve"> </v>
      </c>
      <c r="L170" s="1">
        <v>12</v>
      </c>
      <c r="M170" s="1">
        <v>12</v>
      </c>
      <c r="O170" s="1"/>
    </row>
    <row r="171" spans="1:15" ht="12.75" x14ac:dyDescent="0.2">
      <c r="A171" s="2">
        <v>43258</v>
      </c>
      <c r="B171" s="1" t="s">
        <v>414</v>
      </c>
      <c r="C171" s="1" t="s">
        <v>2</v>
      </c>
      <c r="F171" s="1" t="s">
        <v>4</v>
      </c>
      <c r="G171" s="7" t="s">
        <v>1196</v>
      </c>
      <c r="H171" s="61">
        <v>70</v>
      </c>
      <c r="I171" s="88">
        <f t="array" ref="I171">INDEX(Grille_Tarifs_Modulable!$B$2:B528,MATCH(Tableau1[[#This Row],[Designation]]&amp;Tableau1[[#This Row],[CL]],Grille_Tarifs_Modulable!$C$2:C528&amp;Grille_Tarifs_Modulable!$F$2:F528,0))</f>
        <v>3257150100228</v>
      </c>
      <c r="J17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1" s="1" t="str">
        <f>IF(Tableau1[[#This Row],[Tarificat° client]]="GROS",VLOOKUP(Tableau1[[#This Row],[EAN]],Grille_Tarifs_Modulable!B179:P272,9,FALSE)+VLOOKUP(Tableau1[[#This Row],[EAN]],Grille_Tarifs_Modulable!B179:P272,12,FALSE)+VLOOKUP(Tableau1[[#This Row],[EAN]],Grille_Tarifs_Modulable!B179:P272,13,FALSE)*1.1,IF(Tableau1[[#This Row],[Tarificat° client]]="CHR",VLOOKUP(Tableau1[[#This Row],[EAN]],Grille_Tarifs_Modulable!B179:P272,8,FALSE)," "))</f>
        <v xml:space="preserve"> </v>
      </c>
      <c r="L171" s="1">
        <v>6</v>
      </c>
      <c r="M171" s="1">
        <v>6</v>
      </c>
      <c r="O171" s="1"/>
    </row>
    <row r="172" spans="1:15" ht="12.75" x14ac:dyDescent="0.2">
      <c r="A172" s="2">
        <v>43353</v>
      </c>
      <c r="B172" s="1" t="s">
        <v>415</v>
      </c>
      <c r="C172" s="1" t="s">
        <v>6</v>
      </c>
      <c r="F172" s="1" t="s">
        <v>8</v>
      </c>
      <c r="G172" s="7" t="s">
        <v>1196</v>
      </c>
      <c r="H172" s="61">
        <v>70</v>
      </c>
      <c r="I172" s="88">
        <f t="array" ref="I172">INDEX(Grille_Tarifs_Modulable!$B$2:B546,MATCH(Tableau1[[#This Row],[Designation]]&amp;Tableau1[[#This Row],[CL]],Grille_Tarifs_Modulable!$C$2:C546&amp;Grille_Tarifs_Modulable!$F$2:F546,0))</f>
        <v>3257150100228</v>
      </c>
      <c r="J17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2" s="1" t="str">
        <f>IF(Tableau1[[#This Row],[Tarificat° client]]="GROS",VLOOKUP(Tableau1[[#This Row],[EAN]],Grille_Tarifs_Modulable!B180:P273,9,FALSE)+VLOOKUP(Tableau1[[#This Row],[EAN]],Grille_Tarifs_Modulable!B180:P273,12,FALSE)+VLOOKUP(Tableau1[[#This Row],[EAN]],Grille_Tarifs_Modulable!B180:P273,13,FALSE)*1.1,IF(Tableau1[[#This Row],[Tarificat° client]]="CHR",VLOOKUP(Tableau1[[#This Row],[EAN]],Grille_Tarifs_Modulable!B180:P273,8,FALSE)," "))</f>
        <v xml:space="preserve"> </v>
      </c>
      <c r="L172" s="1">
        <v>6</v>
      </c>
      <c r="M172" s="1">
        <v>6</v>
      </c>
      <c r="O172" s="1"/>
    </row>
    <row r="173" spans="1:15" ht="12.75" x14ac:dyDescent="0.2">
      <c r="A173" s="2">
        <v>43353</v>
      </c>
      <c r="B173" s="1" t="s">
        <v>416</v>
      </c>
      <c r="C173" s="1" t="s">
        <v>18</v>
      </c>
      <c r="F173" s="1" t="s">
        <v>20</v>
      </c>
      <c r="G173" s="7" t="s">
        <v>1196</v>
      </c>
      <c r="H173" s="61">
        <v>70</v>
      </c>
      <c r="I173" s="88">
        <f t="array" ref="I173">INDEX(Grille_Tarifs_Modulable!$B$2:B686,MATCH(Tableau1[[#This Row],[Designation]]&amp;Tableau1[[#This Row],[CL]],Grille_Tarifs_Modulable!$C$2:C686&amp;Grille_Tarifs_Modulable!$F$2:F686,0))</f>
        <v>3257150100228</v>
      </c>
      <c r="J17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3" s="1" t="str">
        <f>IF(Tableau1[[#This Row],[Tarificat° client]]="GROS",VLOOKUP(Tableau1[[#This Row],[EAN]],Grille_Tarifs_Modulable!B181:P274,9,FALSE)+VLOOKUP(Tableau1[[#This Row],[EAN]],Grille_Tarifs_Modulable!B181:P274,12,FALSE)+VLOOKUP(Tableau1[[#This Row],[EAN]],Grille_Tarifs_Modulable!B181:P274,13,FALSE)*1.1,IF(Tableau1[[#This Row],[Tarificat° client]]="CHR",VLOOKUP(Tableau1[[#This Row],[EAN]],Grille_Tarifs_Modulable!B181:P274,8,FALSE)," "))</f>
        <v xml:space="preserve"> </v>
      </c>
      <c r="L173" s="1">
        <v>6</v>
      </c>
      <c r="M173" s="1">
        <v>6</v>
      </c>
      <c r="O173" s="1"/>
    </row>
    <row r="174" spans="1:15" ht="12.75" x14ac:dyDescent="0.2">
      <c r="A174" s="2">
        <v>43361</v>
      </c>
      <c r="B174" s="1" t="s">
        <v>417</v>
      </c>
      <c r="C174" s="1" t="s">
        <v>100</v>
      </c>
      <c r="F174" s="1" t="s">
        <v>4</v>
      </c>
      <c r="G174" s="7" t="s">
        <v>1196</v>
      </c>
      <c r="H174" s="61">
        <v>70</v>
      </c>
      <c r="I174" s="88">
        <f t="array" ref="I174">INDEX(Grille_Tarifs_Modulable!$B$2:B521,MATCH(Tableau1[[#This Row],[Designation]]&amp;Tableau1[[#This Row],[CL]],Grille_Tarifs_Modulable!$C$2:C521&amp;Grille_Tarifs_Modulable!$F$2:F521,0))</f>
        <v>3257150100228</v>
      </c>
      <c r="J17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4" s="1" t="str">
        <f>IF(Tableau1[[#This Row],[Tarificat° client]]="GROS",VLOOKUP(Tableau1[[#This Row],[EAN]],Grille_Tarifs_Modulable!B182:P275,9,FALSE)+VLOOKUP(Tableau1[[#This Row],[EAN]],Grille_Tarifs_Modulable!B182:P275,12,FALSE)+VLOOKUP(Tableau1[[#This Row],[EAN]],Grille_Tarifs_Modulable!B182:P275,13,FALSE)*1.1,IF(Tableau1[[#This Row],[Tarificat° client]]="CHR",VLOOKUP(Tableau1[[#This Row],[EAN]],Grille_Tarifs_Modulable!B182:P275,8,FALSE)," "))</f>
        <v xml:space="preserve"> </v>
      </c>
      <c r="L174" s="1">
        <v>18</v>
      </c>
      <c r="M174" s="1">
        <v>18</v>
      </c>
      <c r="O174" s="1"/>
    </row>
    <row r="175" spans="1:15" ht="12.75" x14ac:dyDescent="0.2">
      <c r="A175" s="2">
        <v>43361</v>
      </c>
      <c r="B175" s="1" t="s">
        <v>418</v>
      </c>
      <c r="C175" s="1" t="s">
        <v>57</v>
      </c>
      <c r="F175" s="1" t="s">
        <v>30</v>
      </c>
      <c r="G175" s="7" t="s">
        <v>1196</v>
      </c>
      <c r="H175" s="61">
        <v>70</v>
      </c>
      <c r="I175" s="88">
        <f t="array" ref="I175">INDEX(Grille_Tarifs_Modulable!$B$2:B532,MATCH(Tableau1[[#This Row],[Designation]]&amp;Tableau1[[#This Row],[CL]],Grille_Tarifs_Modulable!$C$2:C532&amp;Grille_Tarifs_Modulable!$F$2:F532,0))</f>
        <v>3257150100228</v>
      </c>
      <c r="J17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5" s="1" t="str">
        <f>IF(Tableau1[[#This Row],[Tarificat° client]]="GROS",VLOOKUP(Tableau1[[#This Row],[EAN]],Grille_Tarifs_Modulable!B183:P276,9,FALSE)+VLOOKUP(Tableau1[[#This Row],[EAN]],Grille_Tarifs_Modulable!B183:P276,12,FALSE)+VLOOKUP(Tableau1[[#This Row],[EAN]],Grille_Tarifs_Modulable!B183:P276,13,FALSE)*1.1,IF(Tableau1[[#This Row],[Tarificat° client]]="CHR",VLOOKUP(Tableau1[[#This Row],[EAN]],Grille_Tarifs_Modulable!B183:P276,8,FALSE)," "))</f>
        <v xml:space="preserve"> </v>
      </c>
      <c r="L175" s="1">
        <v>6</v>
      </c>
      <c r="M175" s="1">
        <v>6</v>
      </c>
      <c r="O175" s="1"/>
    </row>
    <row r="176" spans="1:15" ht="12.75" x14ac:dyDescent="0.2">
      <c r="A176" s="2">
        <v>43361</v>
      </c>
      <c r="B176" s="1" t="s">
        <v>419</v>
      </c>
      <c r="C176" s="1" t="s">
        <v>420</v>
      </c>
      <c r="F176" s="1" t="s">
        <v>20</v>
      </c>
      <c r="G176" s="7" t="s">
        <v>1196</v>
      </c>
      <c r="H176" s="61">
        <v>70</v>
      </c>
      <c r="I176" s="88">
        <f t="array" ref="I176">INDEX(Grille_Tarifs_Modulable!$B$2:B550,MATCH(Tableau1[[#This Row],[Designation]]&amp;Tableau1[[#This Row],[CL]],Grille_Tarifs_Modulable!$C$2:C550&amp;Grille_Tarifs_Modulable!$F$2:F550,0))</f>
        <v>3257150100228</v>
      </c>
      <c r="J17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6" s="1" t="str">
        <f>IF(Tableau1[[#This Row],[Tarificat° client]]="GROS",VLOOKUP(Tableau1[[#This Row],[EAN]],Grille_Tarifs_Modulable!B184:P277,9,FALSE)+VLOOKUP(Tableau1[[#This Row],[EAN]],Grille_Tarifs_Modulable!B184:P277,12,FALSE)+VLOOKUP(Tableau1[[#This Row],[EAN]],Grille_Tarifs_Modulable!B184:P277,13,FALSE)*1.1,IF(Tableau1[[#This Row],[Tarificat° client]]="CHR",VLOOKUP(Tableau1[[#This Row],[EAN]],Grille_Tarifs_Modulable!B184:P277,8,FALSE)," "))</f>
        <v xml:space="preserve"> </v>
      </c>
      <c r="L176" s="1">
        <v>6</v>
      </c>
      <c r="M176" s="1">
        <v>6</v>
      </c>
      <c r="O176" s="1"/>
    </row>
    <row r="177" spans="1:15" ht="12.75" x14ac:dyDescent="0.2">
      <c r="A177" s="2">
        <v>43361</v>
      </c>
      <c r="B177" s="1" t="s">
        <v>421</v>
      </c>
      <c r="C177" s="1" t="s">
        <v>422</v>
      </c>
      <c r="F177" s="1" t="s">
        <v>20</v>
      </c>
      <c r="G177" s="7" t="s">
        <v>1196</v>
      </c>
      <c r="H177" s="61">
        <v>70</v>
      </c>
      <c r="I177" s="88">
        <f t="array" ref="I177">INDEX(Grille_Tarifs_Modulable!$B$2:B690,MATCH(Tableau1[[#This Row],[Designation]]&amp;Tableau1[[#This Row],[CL]],Grille_Tarifs_Modulable!$C$2:C690&amp;Grille_Tarifs_Modulable!$F$2:F690,0))</f>
        <v>3257150100228</v>
      </c>
      <c r="J17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7" s="1" t="str">
        <f>IF(Tableau1[[#This Row],[Tarificat° client]]="GROS",VLOOKUP(Tableau1[[#This Row],[EAN]],Grille_Tarifs_Modulable!B185:P278,9,FALSE)+VLOOKUP(Tableau1[[#This Row],[EAN]],Grille_Tarifs_Modulable!B185:P278,12,FALSE)+VLOOKUP(Tableau1[[#This Row],[EAN]],Grille_Tarifs_Modulable!B185:P278,13,FALSE)*1.1,IF(Tableau1[[#This Row],[Tarificat° client]]="CHR",VLOOKUP(Tableau1[[#This Row],[EAN]],Grille_Tarifs_Modulable!B185:P278,8,FALSE)," "))</f>
        <v xml:space="preserve"> </v>
      </c>
      <c r="L177" s="1">
        <v>6</v>
      </c>
      <c r="M177" s="1">
        <v>6</v>
      </c>
      <c r="O177" s="1"/>
    </row>
    <row r="178" spans="1:15" ht="12.75" x14ac:dyDescent="0.2">
      <c r="A178" s="2">
        <v>43361</v>
      </c>
      <c r="B178" s="1" t="s">
        <v>423</v>
      </c>
      <c r="C178" s="1" t="s">
        <v>28</v>
      </c>
      <c r="F178" s="1" t="s">
        <v>30</v>
      </c>
      <c r="G178" s="7" t="s">
        <v>1196</v>
      </c>
      <c r="H178" s="61">
        <v>70</v>
      </c>
      <c r="I178" s="88">
        <f t="array" ref="I178">INDEX(Grille_Tarifs_Modulable!$B$2:B525,MATCH(Tableau1[[#This Row],[Designation]]&amp;Tableau1[[#This Row],[CL]],Grille_Tarifs_Modulable!$C$2:C525&amp;Grille_Tarifs_Modulable!$F$2:F525,0))</f>
        <v>3257150100228</v>
      </c>
      <c r="J17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8" s="1" t="str">
        <f>IF(Tableau1[[#This Row],[Tarificat° client]]="GROS",VLOOKUP(Tableau1[[#This Row],[EAN]],Grille_Tarifs_Modulable!B186:P279,9,FALSE)+VLOOKUP(Tableau1[[#This Row],[EAN]],Grille_Tarifs_Modulable!B186:P279,12,FALSE)+VLOOKUP(Tableau1[[#This Row],[EAN]],Grille_Tarifs_Modulable!B186:P279,13,FALSE)*1.1,IF(Tableau1[[#This Row],[Tarificat° client]]="CHR",VLOOKUP(Tableau1[[#This Row],[EAN]],Grille_Tarifs_Modulable!B186:P279,8,FALSE)," "))</f>
        <v xml:space="preserve"> </v>
      </c>
      <c r="L178" s="1">
        <v>6</v>
      </c>
      <c r="M178" s="1">
        <v>6</v>
      </c>
      <c r="O178" s="1"/>
    </row>
    <row r="179" spans="1:15" ht="12.75" x14ac:dyDescent="0.2">
      <c r="A179" s="2">
        <v>43396</v>
      </c>
      <c r="B179" s="1" t="s">
        <v>620</v>
      </c>
      <c r="C179" s="1" t="s">
        <v>95</v>
      </c>
      <c r="F179" s="1" t="s">
        <v>97</v>
      </c>
      <c r="G179" s="7" t="s">
        <v>1196</v>
      </c>
      <c r="H179" s="61">
        <v>70</v>
      </c>
      <c r="I179" s="88">
        <f t="array" ref="I179">INDEX(Grille_Tarifs_Modulable!$B$2:B536,MATCH(Tableau1[[#This Row],[Designation]]&amp;Tableau1[[#This Row],[CL]],Grille_Tarifs_Modulable!$C$2:C536&amp;Grille_Tarifs_Modulable!$F$2:F536,0))</f>
        <v>3257150100228</v>
      </c>
      <c r="J17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9" s="1" t="str">
        <f>IF(Tableau1[[#This Row],[Tarificat° client]]="GROS",VLOOKUP(Tableau1[[#This Row],[EAN]],Grille_Tarifs_Modulable!B187:P280,9,FALSE)+VLOOKUP(Tableau1[[#This Row],[EAN]],Grille_Tarifs_Modulable!B187:P280,12,FALSE)+VLOOKUP(Tableau1[[#This Row],[EAN]],Grille_Tarifs_Modulable!B187:P280,13,FALSE)*1.1,IF(Tableau1[[#This Row],[Tarificat° client]]="CHR",VLOOKUP(Tableau1[[#This Row],[EAN]],Grille_Tarifs_Modulable!B187:P280,8,FALSE)," "))</f>
        <v xml:space="preserve"> </v>
      </c>
      <c r="L179" s="1">
        <v>6</v>
      </c>
      <c r="M179" s="1">
        <v>6</v>
      </c>
      <c r="O179" s="1"/>
    </row>
    <row r="180" spans="1:15" ht="12.75" x14ac:dyDescent="0.2">
      <c r="A180" s="2">
        <v>43416</v>
      </c>
      <c r="B180" s="1" t="s">
        <v>425</v>
      </c>
      <c r="C180" s="1" t="s">
        <v>45</v>
      </c>
      <c r="F180" s="1" t="s">
        <v>47</v>
      </c>
      <c r="G180" s="7" t="s">
        <v>1196</v>
      </c>
      <c r="H180" s="61">
        <v>70</v>
      </c>
      <c r="I180" s="88">
        <f t="array" ref="I180">INDEX(Grille_Tarifs_Modulable!$B$2:B554,MATCH(Tableau1[[#This Row],[Designation]]&amp;Tableau1[[#This Row],[CL]],Grille_Tarifs_Modulable!$C$2:C554&amp;Grille_Tarifs_Modulable!$F$2:F554,0))</f>
        <v>3257150100228</v>
      </c>
      <c r="J18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0" s="1" t="str">
        <f>IF(Tableau1[[#This Row],[Tarificat° client]]="GROS",VLOOKUP(Tableau1[[#This Row],[EAN]],Grille_Tarifs_Modulable!B188:P281,9,FALSE)+VLOOKUP(Tableau1[[#This Row],[EAN]],Grille_Tarifs_Modulable!B188:P281,12,FALSE)+VLOOKUP(Tableau1[[#This Row],[EAN]],Grille_Tarifs_Modulable!B188:P281,13,FALSE)*1.1,IF(Tableau1[[#This Row],[Tarificat° client]]="CHR",VLOOKUP(Tableau1[[#This Row],[EAN]],Grille_Tarifs_Modulable!B188:P281,8,FALSE)," "))</f>
        <v xml:space="preserve"> </v>
      </c>
      <c r="L180" s="1">
        <v>6</v>
      </c>
      <c r="M180" s="1">
        <v>6</v>
      </c>
      <c r="O180" s="1"/>
    </row>
    <row r="181" spans="1:15" ht="12.75" x14ac:dyDescent="0.2">
      <c r="A181" s="2">
        <v>43420</v>
      </c>
      <c r="B181" s="1" t="s">
        <v>429</v>
      </c>
      <c r="C181" s="1" t="s">
        <v>38</v>
      </c>
      <c r="F181" s="1" t="s">
        <v>40</v>
      </c>
      <c r="G181" s="7" t="s">
        <v>1196</v>
      </c>
      <c r="H181" s="61">
        <v>70</v>
      </c>
      <c r="I181" s="88">
        <f t="array" ref="I181">INDEX(Grille_Tarifs_Modulable!$B$2:B694,MATCH(Tableau1[[#This Row],[Designation]]&amp;Tableau1[[#This Row],[CL]],Grille_Tarifs_Modulable!$C$2:C694&amp;Grille_Tarifs_Modulable!$F$2:F694,0))</f>
        <v>3257150100228</v>
      </c>
      <c r="J18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1" s="1" t="str">
        <f>IF(Tableau1[[#This Row],[Tarificat° client]]="GROS",VLOOKUP(Tableau1[[#This Row],[EAN]],Grille_Tarifs_Modulable!B189:P282,9,FALSE)+VLOOKUP(Tableau1[[#This Row],[EAN]],Grille_Tarifs_Modulable!B189:P282,12,FALSE)+VLOOKUP(Tableau1[[#This Row],[EAN]],Grille_Tarifs_Modulable!B189:P282,13,FALSE)*1.1,IF(Tableau1[[#This Row],[Tarificat° client]]="CHR",VLOOKUP(Tableau1[[#This Row],[EAN]],Grille_Tarifs_Modulable!B189:P282,8,FALSE)," "))</f>
        <v xml:space="preserve"> </v>
      </c>
      <c r="L181" s="1">
        <v>12</v>
      </c>
      <c r="M181" s="1">
        <v>12</v>
      </c>
      <c r="O181" s="1"/>
    </row>
    <row r="182" spans="1:15" ht="12.75" x14ac:dyDescent="0.2">
      <c r="A182" s="2">
        <v>43427</v>
      </c>
      <c r="B182" s="1" t="s">
        <v>426</v>
      </c>
      <c r="C182" s="1" t="s">
        <v>21</v>
      </c>
      <c r="F182" s="1" t="s">
        <v>23</v>
      </c>
      <c r="G182" s="7" t="s">
        <v>1196</v>
      </c>
      <c r="H182" s="61">
        <v>70</v>
      </c>
      <c r="I182" s="88">
        <f t="array" ref="I182">INDEX(Grille_Tarifs_Modulable!$B$2:B529,MATCH(Tableau1[[#This Row],[Designation]]&amp;Tableau1[[#This Row],[CL]],Grille_Tarifs_Modulable!$C$2:C529&amp;Grille_Tarifs_Modulable!$F$2:F529,0))</f>
        <v>3257150100228</v>
      </c>
      <c r="J18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2" s="1" t="str">
        <f>IF(Tableau1[[#This Row],[Tarificat° client]]="GROS",VLOOKUP(Tableau1[[#This Row],[EAN]],Grille_Tarifs_Modulable!B190:P283,9,FALSE)+VLOOKUP(Tableau1[[#This Row],[EAN]],Grille_Tarifs_Modulable!B190:P283,12,FALSE)+VLOOKUP(Tableau1[[#This Row],[EAN]],Grille_Tarifs_Modulable!B190:P283,13,FALSE)*1.1,IF(Tableau1[[#This Row],[Tarificat° client]]="CHR",VLOOKUP(Tableau1[[#This Row],[EAN]],Grille_Tarifs_Modulable!B190:P283,8,FALSE)," "))</f>
        <v xml:space="preserve"> </v>
      </c>
      <c r="L182" s="1">
        <v>12</v>
      </c>
      <c r="M182" s="1">
        <v>12</v>
      </c>
      <c r="O182" s="1"/>
    </row>
    <row r="183" spans="1:15" ht="12.75" x14ac:dyDescent="0.2">
      <c r="A183" s="2">
        <v>43431</v>
      </c>
      <c r="B183" s="1" t="s">
        <v>427</v>
      </c>
      <c r="C183" s="1" t="s">
        <v>115</v>
      </c>
      <c r="F183" s="1" t="s">
        <v>117</v>
      </c>
      <c r="G183" s="7" t="s">
        <v>1196</v>
      </c>
      <c r="H183" s="61">
        <v>70</v>
      </c>
      <c r="I183" s="88">
        <f t="array" ref="I183">INDEX(Grille_Tarifs_Modulable!$B$2:B540,MATCH(Tableau1[[#This Row],[Designation]]&amp;Tableau1[[#This Row],[CL]],Grille_Tarifs_Modulable!$C$2:C540&amp;Grille_Tarifs_Modulable!$F$2:F540,0))</f>
        <v>3257150100228</v>
      </c>
      <c r="J18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3" s="1" t="str">
        <f>IF(Tableau1[[#This Row],[Tarificat° client]]="GROS",VLOOKUP(Tableau1[[#This Row],[EAN]],Grille_Tarifs_Modulable!B191:P284,9,FALSE)+VLOOKUP(Tableau1[[#This Row],[EAN]],Grille_Tarifs_Modulable!B191:P284,12,FALSE)+VLOOKUP(Tableau1[[#This Row],[EAN]],Grille_Tarifs_Modulable!B191:P284,13,FALSE)*1.1,IF(Tableau1[[#This Row],[Tarificat° client]]="CHR",VLOOKUP(Tableau1[[#This Row],[EAN]],Grille_Tarifs_Modulable!B191:P284,8,FALSE)," "))</f>
        <v xml:space="preserve"> </v>
      </c>
      <c r="L183" s="1">
        <v>18</v>
      </c>
      <c r="M183" s="1">
        <v>18</v>
      </c>
      <c r="O183" s="1"/>
    </row>
    <row r="184" spans="1:15" ht="12.75" x14ac:dyDescent="0.2">
      <c r="A184" s="2">
        <v>43441</v>
      </c>
      <c r="B184" s="1" t="s">
        <v>424</v>
      </c>
      <c r="C184" s="1" t="s">
        <v>95</v>
      </c>
      <c r="F184" s="1" t="s">
        <v>97</v>
      </c>
      <c r="G184" s="7" t="s">
        <v>1196</v>
      </c>
      <c r="H184" s="61">
        <v>70</v>
      </c>
      <c r="I184" s="88">
        <f t="array" ref="I184">INDEX(Grille_Tarifs_Modulable!$B$2:B558,MATCH(Tableau1[[#This Row],[Designation]]&amp;Tableau1[[#This Row],[CL]],Grille_Tarifs_Modulable!$C$2:C558&amp;Grille_Tarifs_Modulable!$F$2:F558,0))</f>
        <v>3257150100228</v>
      </c>
      <c r="J18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4" s="1" t="str">
        <f>IF(Tableau1[[#This Row],[Tarificat° client]]="GROS",VLOOKUP(Tableau1[[#This Row],[EAN]],Grille_Tarifs_Modulable!B192:P285,9,FALSE)+VLOOKUP(Tableau1[[#This Row],[EAN]],Grille_Tarifs_Modulable!B192:P285,12,FALSE)+VLOOKUP(Tableau1[[#This Row],[EAN]],Grille_Tarifs_Modulable!B192:P285,13,FALSE)*1.1,IF(Tableau1[[#This Row],[Tarificat° client]]="CHR",VLOOKUP(Tableau1[[#This Row],[EAN]],Grille_Tarifs_Modulable!B192:P285,8,FALSE)," "))</f>
        <v xml:space="preserve"> </v>
      </c>
      <c r="L184" s="1">
        <v>6</v>
      </c>
      <c r="M184" s="1">
        <v>6</v>
      </c>
      <c r="O184" s="1"/>
    </row>
    <row r="185" spans="1:15" ht="12.75" x14ac:dyDescent="0.2">
      <c r="A185" s="2">
        <v>43453</v>
      </c>
      <c r="B185" s="1" t="s">
        <v>428</v>
      </c>
      <c r="C185" s="1" t="s">
        <v>28</v>
      </c>
      <c r="F185" s="1" t="s">
        <v>30</v>
      </c>
      <c r="G185" s="7" t="s">
        <v>1196</v>
      </c>
      <c r="H185" s="61">
        <v>70</v>
      </c>
      <c r="I185" s="88">
        <f t="array" ref="I185">INDEX(Grille_Tarifs_Modulable!$B$2:B698,MATCH(Tableau1[[#This Row],[Designation]]&amp;Tableau1[[#This Row],[CL]],Grille_Tarifs_Modulable!$C$2:C698&amp;Grille_Tarifs_Modulable!$F$2:F698,0))</f>
        <v>3257150100228</v>
      </c>
      <c r="J18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5" s="1" t="str">
        <f>IF(Tableau1[[#This Row],[Tarificat° client]]="GROS",VLOOKUP(Tableau1[[#This Row],[EAN]],Grille_Tarifs_Modulable!B193:P286,9,FALSE)+VLOOKUP(Tableau1[[#This Row],[EAN]],Grille_Tarifs_Modulable!B193:P286,12,FALSE)+VLOOKUP(Tableau1[[#This Row],[EAN]],Grille_Tarifs_Modulable!B193:P286,13,FALSE)*1.1,IF(Tableau1[[#This Row],[Tarificat° client]]="CHR",VLOOKUP(Tableau1[[#This Row],[EAN]],Grille_Tarifs_Modulable!B193:P286,8,FALSE)," "))</f>
        <v xml:space="preserve"> </v>
      </c>
      <c r="L185" s="1">
        <v>18</v>
      </c>
      <c r="M185" s="1">
        <v>18</v>
      </c>
      <c r="O185" s="1"/>
    </row>
    <row r="186" spans="1:15" ht="12.75" x14ac:dyDescent="0.2">
      <c r="A186" s="2">
        <v>43508</v>
      </c>
      <c r="B186" s="1" t="s">
        <v>3</v>
      </c>
      <c r="C186" s="1" t="s">
        <v>2</v>
      </c>
      <c r="F186" s="1" t="s">
        <v>4</v>
      </c>
      <c r="G186" s="7" t="s">
        <v>1196</v>
      </c>
      <c r="H186" s="61">
        <v>70</v>
      </c>
      <c r="I186" s="88">
        <f t="array" ref="I186">INDEX(Grille_Tarifs_Modulable!$B$2:B533,MATCH(Tableau1[[#This Row],[Designation]]&amp;Tableau1[[#This Row],[CL]],Grille_Tarifs_Modulable!$C$2:C533&amp;Grille_Tarifs_Modulable!$F$2:F533,0))</f>
        <v>3257150100228</v>
      </c>
      <c r="J18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6" s="1" t="str">
        <f>IF(Tableau1[[#This Row],[Tarificat° client]]="GROS",VLOOKUP(Tableau1[[#This Row],[EAN]],Grille_Tarifs_Modulable!B194:P287,9,FALSE)+VLOOKUP(Tableau1[[#This Row],[EAN]],Grille_Tarifs_Modulable!B194:P287,12,FALSE)+VLOOKUP(Tableau1[[#This Row],[EAN]],Grille_Tarifs_Modulable!B194:P287,13,FALSE)*1.1,IF(Tableau1[[#This Row],[Tarificat° client]]="CHR",VLOOKUP(Tableau1[[#This Row],[EAN]],Grille_Tarifs_Modulable!B194:P287,8,FALSE)," "))</f>
        <v xml:space="preserve"> </v>
      </c>
      <c r="L186" s="1">
        <v>18</v>
      </c>
      <c r="M186" s="1">
        <v>18</v>
      </c>
      <c r="O186" s="1"/>
    </row>
    <row r="187" spans="1:15" ht="12.75" x14ac:dyDescent="0.2">
      <c r="A187" s="2">
        <v>43531</v>
      </c>
      <c r="B187" s="1" t="s">
        <v>7</v>
      </c>
      <c r="C187" s="1" t="s">
        <v>6</v>
      </c>
      <c r="F187" s="1" t="s">
        <v>8</v>
      </c>
      <c r="G187" s="7" t="s">
        <v>1196</v>
      </c>
      <c r="H187" s="61">
        <v>70</v>
      </c>
      <c r="I187" s="88">
        <f t="array" ref="I187">INDEX(Grille_Tarifs_Modulable!$B$2:B544,MATCH(Tableau1[[#This Row],[Designation]]&amp;Tableau1[[#This Row],[CL]],Grille_Tarifs_Modulable!$C$2:C544&amp;Grille_Tarifs_Modulable!$F$2:F544,0))</f>
        <v>3257150100228</v>
      </c>
      <c r="J18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7" s="1" t="str">
        <f>IF(Tableau1[[#This Row],[Tarificat° client]]="GROS",VLOOKUP(Tableau1[[#This Row],[EAN]],Grille_Tarifs_Modulable!B195:P288,9,FALSE)+VLOOKUP(Tableau1[[#This Row],[EAN]],Grille_Tarifs_Modulable!B195:P288,12,FALSE)+VLOOKUP(Tableau1[[#This Row],[EAN]],Grille_Tarifs_Modulable!B195:P288,13,FALSE)*1.1,IF(Tableau1[[#This Row],[Tarificat° client]]="CHR",VLOOKUP(Tableau1[[#This Row],[EAN]],Grille_Tarifs_Modulable!B195:P288,8,FALSE)," "))</f>
        <v xml:space="preserve"> </v>
      </c>
      <c r="L187" s="1">
        <v>6</v>
      </c>
      <c r="M187" s="1">
        <v>6</v>
      </c>
      <c r="O187" s="1"/>
    </row>
    <row r="188" spans="1:15" ht="12.75" x14ac:dyDescent="0.2">
      <c r="A188" s="2">
        <v>43551</v>
      </c>
      <c r="B188" s="1" t="s">
        <v>10</v>
      </c>
      <c r="C188" s="1" t="s">
        <v>9</v>
      </c>
      <c r="F188" s="1" t="s">
        <v>11</v>
      </c>
      <c r="G188" s="7" t="s">
        <v>1196</v>
      </c>
      <c r="H188" s="61">
        <v>70</v>
      </c>
      <c r="I188" s="88">
        <f t="array" ref="I188">INDEX(Grille_Tarifs_Modulable!$B$2:B562,MATCH(Tableau1[[#This Row],[Designation]]&amp;Tableau1[[#This Row],[CL]],Grille_Tarifs_Modulable!$C$2:C562&amp;Grille_Tarifs_Modulable!$F$2:F562,0))</f>
        <v>3257150100228</v>
      </c>
      <c r="J18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8" s="1" t="str">
        <f>IF(Tableau1[[#This Row],[Tarificat° client]]="GROS",VLOOKUP(Tableau1[[#This Row],[EAN]],Grille_Tarifs_Modulable!B196:P289,9,FALSE)+VLOOKUP(Tableau1[[#This Row],[EAN]],Grille_Tarifs_Modulable!B196:P289,12,FALSE)+VLOOKUP(Tableau1[[#This Row],[EAN]],Grille_Tarifs_Modulable!B196:P289,13,FALSE)*1.1,IF(Tableau1[[#This Row],[Tarificat° client]]="CHR",VLOOKUP(Tableau1[[#This Row],[EAN]],Grille_Tarifs_Modulable!B196:P289,8,FALSE)," "))</f>
        <v xml:space="preserve"> </v>
      </c>
      <c r="L188" s="1">
        <v>6</v>
      </c>
      <c r="M188" s="1">
        <v>6</v>
      </c>
      <c r="O188" s="1"/>
    </row>
    <row r="189" spans="1:15" ht="12.75" x14ac:dyDescent="0.2">
      <c r="A189" s="2">
        <v>43558</v>
      </c>
      <c r="B189" s="1" t="s">
        <v>13</v>
      </c>
      <c r="C189" s="1" t="s">
        <v>12</v>
      </c>
      <c r="F189" s="1" t="s">
        <v>14</v>
      </c>
      <c r="G189" s="7" t="s">
        <v>1196</v>
      </c>
      <c r="H189" s="61">
        <v>70</v>
      </c>
      <c r="I189" s="88">
        <f t="array" ref="I189">INDEX(Grille_Tarifs_Modulable!$B$2:B702,MATCH(Tableau1[[#This Row],[Designation]]&amp;Tableau1[[#This Row],[CL]],Grille_Tarifs_Modulable!$C$2:C702&amp;Grille_Tarifs_Modulable!$F$2:F702,0))</f>
        <v>3257150100228</v>
      </c>
      <c r="J18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9" s="1" t="str">
        <f>IF(Tableau1[[#This Row],[Tarificat° client]]="GROS",VLOOKUP(Tableau1[[#This Row],[EAN]],Grille_Tarifs_Modulable!B197:P290,9,FALSE)+VLOOKUP(Tableau1[[#This Row],[EAN]],Grille_Tarifs_Modulable!B197:P290,12,FALSE)+VLOOKUP(Tableau1[[#This Row],[EAN]],Grille_Tarifs_Modulable!B197:P290,13,FALSE)*1.1,IF(Tableau1[[#This Row],[Tarificat° client]]="CHR",VLOOKUP(Tableau1[[#This Row],[EAN]],Grille_Tarifs_Modulable!B197:P290,8,FALSE)," "))</f>
        <v xml:space="preserve"> </v>
      </c>
      <c r="L189" s="1">
        <v>6</v>
      </c>
      <c r="M189" s="1">
        <v>6</v>
      </c>
      <c r="O189" s="1"/>
    </row>
    <row r="190" spans="1:15" ht="12.75" x14ac:dyDescent="0.2">
      <c r="A190" s="2">
        <v>43608</v>
      </c>
      <c r="B190" s="1" t="s">
        <v>17</v>
      </c>
      <c r="C190" s="1" t="s">
        <v>6</v>
      </c>
      <c r="F190" s="1" t="s">
        <v>8</v>
      </c>
      <c r="G190" s="7" t="s">
        <v>1196</v>
      </c>
      <c r="H190" s="61">
        <v>70</v>
      </c>
      <c r="I190" s="88">
        <f t="array" ref="I190">INDEX(Grille_Tarifs_Modulable!$B$2:B537,MATCH(Tableau1[[#This Row],[Designation]]&amp;Tableau1[[#This Row],[CL]],Grille_Tarifs_Modulable!$C$2:C537&amp;Grille_Tarifs_Modulable!$F$2:F537,0))</f>
        <v>3257150100228</v>
      </c>
      <c r="J19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90" s="1" t="str">
        <f>IF(Tableau1[[#This Row],[Tarificat° client]]="GROS",VLOOKUP(Tableau1[[#This Row],[EAN]],Grille_Tarifs_Modulable!B198:P291,9,FALSE)+VLOOKUP(Tableau1[[#This Row],[EAN]],Grille_Tarifs_Modulable!B198:P291,12,FALSE)+VLOOKUP(Tableau1[[#This Row],[EAN]],Grille_Tarifs_Modulable!B198:P291,13,FALSE)*1.1,IF(Tableau1[[#This Row],[Tarificat° client]]="CHR",VLOOKUP(Tableau1[[#This Row],[EAN]],Grille_Tarifs_Modulable!B198:P291,8,FALSE)," "))</f>
        <v xml:space="preserve"> </v>
      </c>
      <c r="L190" s="1">
        <v>6</v>
      </c>
      <c r="M190" s="1">
        <v>6</v>
      </c>
      <c r="O190" s="1"/>
    </row>
    <row r="191" spans="1:15" ht="12.75" x14ac:dyDescent="0.2">
      <c r="A191" s="2">
        <v>43641</v>
      </c>
      <c r="B191" s="1" t="s">
        <v>19</v>
      </c>
      <c r="C191" s="1" t="s">
        <v>18</v>
      </c>
      <c r="F191" s="1" t="s">
        <v>20</v>
      </c>
      <c r="G191" s="7" t="s">
        <v>1196</v>
      </c>
      <c r="H191" s="61">
        <v>70</v>
      </c>
      <c r="I191" s="88">
        <f t="array" ref="I191">INDEX(Grille_Tarifs_Modulable!$B$2:B548,MATCH(Tableau1[[#This Row],[Designation]]&amp;Tableau1[[#This Row],[CL]],Grille_Tarifs_Modulable!$C$2:C548&amp;Grille_Tarifs_Modulable!$F$2:F548,0))</f>
        <v>3257150100228</v>
      </c>
      <c r="J19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91" s="1" t="str">
        <f>IF(Tableau1[[#This Row],[Tarificat° client]]="GROS",VLOOKUP(Tableau1[[#This Row],[EAN]],Grille_Tarifs_Modulable!B199:P292,9,FALSE)+VLOOKUP(Tableau1[[#This Row],[EAN]],Grille_Tarifs_Modulable!B199:P292,12,FALSE)+VLOOKUP(Tableau1[[#This Row],[EAN]],Grille_Tarifs_Modulable!B199:P292,13,FALSE)*1.1,IF(Tableau1[[#This Row],[Tarificat° client]]="CHR",VLOOKUP(Tableau1[[#This Row],[EAN]],Grille_Tarifs_Modulable!B199:P292,8,FALSE)," "))</f>
        <v xml:space="preserve"> </v>
      </c>
      <c r="L191" s="1">
        <v>12</v>
      </c>
      <c r="M191" s="1">
        <v>12</v>
      </c>
      <c r="O191" s="1"/>
    </row>
    <row r="192" spans="1:15" ht="12.75" x14ac:dyDescent="0.2">
      <c r="A192" s="2">
        <v>43683</v>
      </c>
      <c r="B192" s="1" t="s">
        <v>16</v>
      </c>
      <c r="C192" s="1" t="s">
        <v>15</v>
      </c>
      <c r="F192" s="1" t="s">
        <v>4</v>
      </c>
      <c r="G192" s="7" t="s">
        <v>1196</v>
      </c>
      <c r="H192" s="61">
        <v>70</v>
      </c>
      <c r="I192" s="88">
        <f t="array" ref="I192">INDEX(Grille_Tarifs_Modulable!$B$2:B566,MATCH(Tableau1[[#This Row],[Designation]]&amp;Tableau1[[#This Row],[CL]],Grille_Tarifs_Modulable!$C$2:C566&amp;Grille_Tarifs_Modulable!$F$2:F566,0))</f>
        <v>3257150100228</v>
      </c>
      <c r="J19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92" s="1" t="str">
        <f>IF(Tableau1[[#This Row],[Tarificat° client]]="GROS",VLOOKUP(Tableau1[[#This Row],[EAN]],Grille_Tarifs_Modulable!B200:P293,9,FALSE)+VLOOKUP(Tableau1[[#This Row],[EAN]],Grille_Tarifs_Modulable!B200:P293,12,FALSE)+VLOOKUP(Tableau1[[#This Row],[EAN]],Grille_Tarifs_Modulable!B200:P293,13,FALSE)*1.1,IF(Tableau1[[#This Row],[Tarificat° client]]="CHR",VLOOKUP(Tableau1[[#This Row],[EAN]],Grille_Tarifs_Modulable!B200:P293,8,FALSE)," "))</f>
        <v xml:space="preserve"> </v>
      </c>
      <c r="L192" s="1">
        <v>6</v>
      </c>
      <c r="M192" s="1">
        <v>6</v>
      </c>
      <c r="O192" s="1"/>
    </row>
    <row r="193" spans="1:15" ht="12.75" x14ac:dyDescent="0.2">
      <c r="A193" s="2">
        <v>43711</v>
      </c>
      <c r="B193" s="1" t="s">
        <v>24</v>
      </c>
      <c r="C193" s="1" t="s">
        <v>12</v>
      </c>
      <c r="F193" s="1" t="s">
        <v>14</v>
      </c>
      <c r="G193" s="7" t="s">
        <v>1196</v>
      </c>
      <c r="H193" s="61">
        <v>70</v>
      </c>
      <c r="I193" s="88">
        <f t="array" ref="I193">INDEX(Grille_Tarifs_Modulable!$B$2:B706,MATCH(Tableau1[[#This Row],[Designation]]&amp;Tableau1[[#This Row],[CL]],Grille_Tarifs_Modulable!$C$2:C706&amp;Grille_Tarifs_Modulable!$F$2:F706,0))</f>
        <v>3257150100228</v>
      </c>
      <c r="J19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93" s="1" t="str">
        <f>IF(Tableau1[[#This Row],[Tarificat° client]]="GROS",VLOOKUP(Tableau1[[#This Row],[EAN]],Grille_Tarifs_Modulable!B201:P294,9,FALSE)+VLOOKUP(Tableau1[[#This Row],[EAN]],Grille_Tarifs_Modulable!B201:P294,12,FALSE)+VLOOKUP(Tableau1[[#This Row],[EAN]],Grille_Tarifs_Modulable!B201:P294,13,FALSE)*1.1,IF(Tableau1[[#This Row],[Tarificat° client]]="CHR",VLOOKUP(Tableau1[[#This Row],[EAN]],Grille_Tarifs_Modulable!B201:P294,8,FALSE)," "))</f>
        <v xml:space="preserve"> </v>
      </c>
      <c r="L193" s="1">
        <v>6</v>
      </c>
      <c r="M193" s="1">
        <v>6</v>
      </c>
      <c r="O193" s="1"/>
    </row>
    <row r="194" spans="1:15" ht="12.75" x14ac:dyDescent="0.2">
      <c r="A194" s="2">
        <v>43711</v>
      </c>
      <c r="B194" s="1" t="s">
        <v>22</v>
      </c>
      <c r="C194" s="1" t="s">
        <v>21</v>
      </c>
      <c r="F194" s="1" t="s">
        <v>23</v>
      </c>
      <c r="G194" s="7" t="s">
        <v>1196</v>
      </c>
      <c r="H194" s="61">
        <v>70</v>
      </c>
      <c r="I194" s="88">
        <f t="array" ref="I194">INDEX(Grille_Tarifs_Modulable!$B$2:B541,MATCH(Tableau1[[#This Row],[Designation]]&amp;Tableau1[[#This Row],[CL]],Grille_Tarifs_Modulable!$C$2:C541&amp;Grille_Tarifs_Modulable!$F$2:F541,0))</f>
        <v>3257150100228</v>
      </c>
      <c r="J19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94" s="1" t="str">
        <f>IF(Tableau1[[#This Row],[Tarificat° client]]="GROS",VLOOKUP(Tableau1[[#This Row],[EAN]],Grille_Tarifs_Modulable!B202:P295,9,FALSE)+VLOOKUP(Tableau1[[#This Row],[EAN]],Grille_Tarifs_Modulable!B202:P295,12,FALSE)+VLOOKUP(Tableau1[[#This Row],[EAN]],Grille_Tarifs_Modulable!B202:P295,13,FALSE)*1.1,IF(Tableau1[[#This Row],[Tarificat° client]]="CHR",VLOOKUP(Tableau1[[#This Row],[EAN]],Grille_Tarifs_Modulable!B202:P295,8,FALSE)," "))</f>
        <v xml:space="preserve"> </v>
      </c>
      <c r="L194" s="1">
        <v>6</v>
      </c>
      <c r="M194" s="1">
        <v>6</v>
      </c>
      <c r="O194" s="1"/>
    </row>
    <row r="195" spans="1:15" ht="12.75" x14ac:dyDescent="0.2">
      <c r="A195" s="2">
        <v>43711</v>
      </c>
      <c r="B195" s="1" t="s">
        <v>58</v>
      </c>
      <c r="C195" s="1" t="s">
        <v>57</v>
      </c>
      <c r="F195" s="1" t="s">
        <v>30</v>
      </c>
      <c r="G195" s="7" t="s">
        <v>1196</v>
      </c>
      <c r="H195" s="61">
        <v>70</v>
      </c>
      <c r="I195" s="88">
        <f t="array" ref="I195">INDEX(Grille_Tarifs_Modulable!$B$2:B552,MATCH(Tableau1[[#This Row],[Designation]]&amp;Tableau1[[#This Row],[CL]],Grille_Tarifs_Modulable!$C$2:C552&amp;Grille_Tarifs_Modulable!$F$2:F552,0))</f>
        <v>3257150100228</v>
      </c>
      <c r="J19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95" s="1" t="str">
        <f>IF(Tableau1[[#This Row],[Tarificat° client]]="GROS",VLOOKUP(Tableau1[[#This Row],[EAN]],Grille_Tarifs_Modulable!B203:P296,9,FALSE)+VLOOKUP(Tableau1[[#This Row],[EAN]],Grille_Tarifs_Modulable!B203:P296,12,FALSE)+VLOOKUP(Tableau1[[#This Row],[EAN]],Grille_Tarifs_Modulable!B203:P296,13,FALSE)*1.1,IF(Tableau1[[#This Row],[Tarificat° client]]="CHR",VLOOKUP(Tableau1[[#This Row],[EAN]],Grille_Tarifs_Modulable!B203:P296,8,FALSE)," "))</f>
        <v xml:space="preserve"> </v>
      </c>
      <c r="L195" s="1">
        <v>3</v>
      </c>
      <c r="M195" s="1">
        <v>3</v>
      </c>
      <c r="O195" s="1"/>
    </row>
    <row r="196" spans="1:15" ht="12.75" x14ac:dyDescent="0.2">
      <c r="A196" s="2">
        <v>43731</v>
      </c>
      <c r="B196" s="1" t="s">
        <v>25</v>
      </c>
      <c r="C196" s="1" t="s">
        <v>9</v>
      </c>
      <c r="F196" s="1" t="s">
        <v>11</v>
      </c>
      <c r="G196" s="7" t="s">
        <v>1196</v>
      </c>
      <c r="H196" s="61">
        <v>70</v>
      </c>
      <c r="I196" s="88">
        <f t="array" ref="I196">INDEX(Grille_Tarifs_Modulable!$B$2:B570,MATCH(Tableau1[[#This Row],[Designation]]&amp;Tableau1[[#This Row],[CL]],Grille_Tarifs_Modulable!$C$2:C570&amp;Grille_Tarifs_Modulable!$F$2:F570,0))</f>
        <v>3257150100228</v>
      </c>
      <c r="J19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96" s="1" t="str">
        <f>IF(Tableau1[[#This Row],[Tarificat° client]]="GROS",VLOOKUP(Tableau1[[#This Row],[EAN]],Grille_Tarifs_Modulable!B204:P297,9,FALSE)+VLOOKUP(Tableau1[[#This Row],[EAN]],Grille_Tarifs_Modulable!B204:P297,12,FALSE)+VLOOKUP(Tableau1[[#This Row],[EAN]],Grille_Tarifs_Modulable!B204:P297,13,FALSE)*1.1,IF(Tableau1[[#This Row],[Tarificat° client]]="CHR",VLOOKUP(Tableau1[[#This Row],[EAN]],Grille_Tarifs_Modulable!B204:P297,8,FALSE)," "))</f>
        <v xml:space="preserve"> </v>
      </c>
      <c r="L196" s="1">
        <v>6</v>
      </c>
      <c r="M196" s="1">
        <v>6</v>
      </c>
      <c r="O196" s="1"/>
    </row>
    <row r="197" spans="1:15" ht="12.75" x14ac:dyDescent="0.2">
      <c r="A197" s="2">
        <v>43731</v>
      </c>
      <c r="B197" s="1" t="s">
        <v>32</v>
      </c>
      <c r="C197" s="1" t="s">
        <v>31</v>
      </c>
      <c r="F197" s="1" t="s">
        <v>33</v>
      </c>
      <c r="G197" s="7" t="s">
        <v>1196</v>
      </c>
      <c r="H197" s="61">
        <v>70</v>
      </c>
      <c r="I197" s="88">
        <f t="array" ref="I197">INDEX(Grille_Tarifs_Modulable!$B$2:B710,MATCH(Tableau1[[#This Row],[Designation]]&amp;Tableau1[[#This Row],[CL]],Grille_Tarifs_Modulable!$C$2:C710&amp;Grille_Tarifs_Modulable!$F$2:F710,0))</f>
        <v>3257150100228</v>
      </c>
      <c r="J19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97" s="1" t="str">
        <f>IF(Tableau1[[#This Row],[Tarificat° client]]="GROS",VLOOKUP(Tableau1[[#This Row],[EAN]],Grille_Tarifs_Modulable!B205:P298,9,FALSE)+VLOOKUP(Tableau1[[#This Row],[EAN]],Grille_Tarifs_Modulable!B205:P298,12,FALSE)+VLOOKUP(Tableau1[[#This Row],[EAN]],Grille_Tarifs_Modulable!B205:P298,13,FALSE)*1.1,IF(Tableau1[[#This Row],[Tarificat° client]]="CHR",VLOOKUP(Tableau1[[#This Row],[EAN]],Grille_Tarifs_Modulable!B205:P298,8,FALSE)," "))</f>
        <v xml:space="preserve"> </v>
      </c>
      <c r="L197" s="1">
        <v>6</v>
      </c>
      <c r="M197" s="1">
        <v>6</v>
      </c>
      <c r="O197" s="1"/>
    </row>
    <row r="198" spans="1:15" ht="12.75" x14ac:dyDescent="0.2">
      <c r="A198" s="2">
        <v>43731</v>
      </c>
      <c r="B198" s="1" t="s">
        <v>29</v>
      </c>
      <c r="C198" s="1" t="s">
        <v>28</v>
      </c>
      <c r="F198" s="1" t="s">
        <v>30</v>
      </c>
      <c r="G198" s="7" t="s">
        <v>1196</v>
      </c>
      <c r="H198" s="61">
        <v>70</v>
      </c>
      <c r="I198" s="88">
        <f t="array" ref="I198">INDEX(Grille_Tarifs_Modulable!$B$2:B545,MATCH(Tableau1[[#This Row],[Designation]]&amp;Tableau1[[#This Row],[CL]],Grille_Tarifs_Modulable!$C$2:C545&amp;Grille_Tarifs_Modulable!$F$2:F545,0))</f>
        <v>3257150100228</v>
      </c>
      <c r="J19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98" s="1" t="str">
        <f>IF(Tableau1[[#This Row],[Tarificat° client]]="GROS",VLOOKUP(Tableau1[[#This Row],[EAN]],Grille_Tarifs_Modulable!B206:P299,9,FALSE)+VLOOKUP(Tableau1[[#This Row],[EAN]],Grille_Tarifs_Modulable!B206:P299,12,FALSE)+VLOOKUP(Tableau1[[#This Row],[EAN]],Grille_Tarifs_Modulable!B206:P299,13,FALSE)*1.1,IF(Tableau1[[#This Row],[Tarificat° client]]="CHR",VLOOKUP(Tableau1[[#This Row],[EAN]],Grille_Tarifs_Modulable!B206:P299,8,FALSE)," "))</f>
        <v xml:space="preserve"> </v>
      </c>
      <c r="L198" s="1">
        <v>12</v>
      </c>
      <c r="M198" s="1">
        <v>12</v>
      </c>
      <c r="O198" s="1"/>
    </row>
    <row r="199" spans="1:15" ht="12.75" x14ac:dyDescent="0.2">
      <c r="A199" s="2">
        <v>43741</v>
      </c>
      <c r="B199" s="1" t="s">
        <v>34</v>
      </c>
      <c r="C199" s="1" t="s">
        <v>12</v>
      </c>
      <c r="F199" s="1" t="s">
        <v>14</v>
      </c>
      <c r="G199" s="7" t="s">
        <v>1196</v>
      </c>
      <c r="H199" s="61">
        <v>70</v>
      </c>
      <c r="I199" s="88">
        <f t="array" ref="I199">INDEX(Grille_Tarifs_Modulable!$B$2:B556,MATCH(Tableau1[[#This Row],[Designation]]&amp;Tableau1[[#This Row],[CL]],Grille_Tarifs_Modulable!$C$2:C556&amp;Grille_Tarifs_Modulable!$F$2:F556,0))</f>
        <v>3257150100228</v>
      </c>
      <c r="J19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99" s="1" t="str">
        <f>IF(Tableau1[[#This Row],[Tarificat° client]]="GROS",VLOOKUP(Tableau1[[#This Row],[EAN]],Grille_Tarifs_Modulable!B207:P300,9,FALSE)+VLOOKUP(Tableau1[[#This Row],[EAN]],Grille_Tarifs_Modulable!B207:P300,12,FALSE)+VLOOKUP(Tableau1[[#This Row],[EAN]],Grille_Tarifs_Modulable!B207:P300,13,FALSE)*1.1,IF(Tableau1[[#This Row],[Tarificat° client]]="CHR",VLOOKUP(Tableau1[[#This Row],[EAN]],Grille_Tarifs_Modulable!B207:P300,8,FALSE)," "))</f>
        <v xml:space="preserve"> </v>
      </c>
      <c r="L199" s="1">
        <v>12</v>
      </c>
      <c r="M199" s="1">
        <v>12</v>
      </c>
      <c r="O199" s="1"/>
    </row>
    <row r="200" spans="1:15" ht="12.75" x14ac:dyDescent="0.2">
      <c r="A200" s="2">
        <v>43742</v>
      </c>
      <c r="B200" s="1" t="s">
        <v>27</v>
      </c>
      <c r="C200" s="1" t="s">
        <v>26</v>
      </c>
      <c r="F200" s="1" t="s">
        <v>11</v>
      </c>
      <c r="G200" s="7" t="s">
        <v>1196</v>
      </c>
      <c r="H200" s="61">
        <v>70</v>
      </c>
      <c r="I200" s="88">
        <f t="array" ref="I200">INDEX(Grille_Tarifs_Modulable!$B$2:B574,MATCH(Tableau1[[#This Row],[Designation]]&amp;Tableau1[[#This Row],[CL]],Grille_Tarifs_Modulable!$C$2:C574&amp;Grille_Tarifs_Modulable!$F$2:F574,0))</f>
        <v>3257150100228</v>
      </c>
      <c r="J20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00" s="1" t="str">
        <f>IF(Tableau1[[#This Row],[Tarificat° client]]="GROS",VLOOKUP(Tableau1[[#This Row],[EAN]],Grille_Tarifs_Modulable!B208:P301,9,FALSE)+VLOOKUP(Tableau1[[#This Row],[EAN]],Grille_Tarifs_Modulable!B208:P301,12,FALSE)+VLOOKUP(Tableau1[[#This Row],[EAN]],Grille_Tarifs_Modulable!B208:P301,13,FALSE)*1.1,IF(Tableau1[[#This Row],[Tarificat° client]]="CHR",VLOOKUP(Tableau1[[#This Row],[EAN]],Grille_Tarifs_Modulable!B208:P301,8,FALSE)," "))</f>
        <v xml:space="preserve"> </v>
      </c>
      <c r="L200" s="1">
        <v>6</v>
      </c>
      <c r="M200" s="1">
        <v>6</v>
      </c>
      <c r="O200" s="1"/>
    </row>
    <row r="201" spans="1:15" ht="12.75" x14ac:dyDescent="0.2">
      <c r="A201" s="2">
        <v>43759</v>
      </c>
      <c r="B201" s="1" t="s">
        <v>36</v>
      </c>
      <c r="C201" s="1" t="s">
        <v>35</v>
      </c>
      <c r="F201" s="1" t="s">
        <v>37</v>
      </c>
      <c r="G201" s="7" t="s">
        <v>1196</v>
      </c>
      <c r="H201" s="61">
        <v>70</v>
      </c>
      <c r="I201" s="88">
        <f t="array" ref="I201">INDEX(Grille_Tarifs_Modulable!$B$2:B714,MATCH(Tableau1[[#This Row],[Designation]]&amp;Tableau1[[#This Row],[CL]],Grille_Tarifs_Modulable!$C$2:C714&amp;Grille_Tarifs_Modulable!$F$2:F714,0))</f>
        <v>3257150100228</v>
      </c>
      <c r="J20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01" s="1" t="str">
        <f>IF(Tableau1[[#This Row],[Tarificat° client]]="GROS",VLOOKUP(Tableau1[[#This Row],[EAN]],Grille_Tarifs_Modulable!B209:P302,9,FALSE)+VLOOKUP(Tableau1[[#This Row],[EAN]],Grille_Tarifs_Modulable!B209:P302,12,FALSE)+VLOOKUP(Tableau1[[#This Row],[EAN]],Grille_Tarifs_Modulable!B209:P302,13,FALSE)*1.1,IF(Tableau1[[#This Row],[Tarificat° client]]="CHR",VLOOKUP(Tableau1[[#This Row],[EAN]],Grille_Tarifs_Modulable!B209:P302,8,FALSE)," "))</f>
        <v xml:space="preserve"> </v>
      </c>
      <c r="L201" s="1">
        <v>6</v>
      </c>
      <c r="M201" s="1">
        <v>6</v>
      </c>
      <c r="O201" s="1"/>
    </row>
    <row r="202" spans="1:15" ht="12.75" x14ac:dyDescent="0.2">
      <c r="A202" s="2">
        <v>43759</v>
      </c>
      <c r="B202" s="1" t="s">
        <v>41</v>
      </c>
      <c r="C202" s="1" t="s">
        <v>35</v>
      </c>
      <c r="F202" s="1" t="s">
        <v>37</v>
      </c>
      <c r="G202" s="7" t="s">
        <v>1196</v>
      </c>
      <c r="H202" s="61">
        <v>70</v>
      </c>
      <c r="I202" s="88">
        <f t="array" ref="I202">INDEX(Grille_Tarifs_Modulable!$B$2:B549,MATCH(Tableau1[[#This Row],[Designation]]&amp;Tableau1[[#This Row],[CL]],Grille_Tarifs_Modulable!$C$2:C549&amp;Grille_Tarifs_Modulable!$F$2:F549,0))</f>
        <v>3257150100228</v>
      </c>
      <c r="J20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02" s="1" t="str">
        <f>IF(Tableau1[[#This Row],[Tarificat° client]]="GROS",VLOOKUP(Tableau1[[#This Row],[EAN]],Grille_Tarifs_Modulable!B210:P303,9,FALSE)+VLOOKUP(Tableau1[[#This Row],[EAN]],Grille_Tarifs_Modulable!B210:P303,12,FALSE)+VLOOKUP(Tableau1[[#This Row],[EAN]],Grille_Tarifs_Modulable!B210:P303,13,FALSE)*1.1,IF(Tableau1[[#This Row],[Tarificat° client]]="CHR",VLOOKUP(Tableau1[[#This Row],[EAN]],Grille_Tarifs_Modulable!B210:P303,8,FALSE)," "))</f>
        <v xml:space="preserve"> </v>
      </c>
      <c r="L202" s="1">
        <v>-6</v>
      </c>
      <c r="M202" s="1">
        <v>-6</v>
      </c>
      <c r="O202" s="1"/>
    </row>
    <row r="203" spans="1:15" ht="12.75" x14ac:dyDescent="0.2">
      <c r="A203" s="2">
        <v>43783</v>
      </c>
      <c r="B203" s="1" t="s">
        <v>39</v>
      </c>
      <c r="C203" s="1" t="s">
        <v>38</v>
      </c>
      <c r="F203" s="1" t="s">
        <v>40</v>
      </c>
      <c r="G203" s="7" t="s">
        <v>1196</v>
      </c>
      <c r="H203" s="61">
        <v>70</v>
      </c>
      <c r="I203" s="88">
        <f t="array" ref="I203">INDEX(Grille_Tarifs_Modulable!$B$2:B560,MATCH(Tableau1[[#This Row],[Designation]]&amp;Tableau1[[#This Row],[CL]],Grille_Tarifs_Modulable!$C$2:C560&amp;Grille_Tarifs_Modulable!$F$2:F560,0))</f>
        <v>3257150100228</v>
      </c>
      <c r="J20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03" s="1" t="str">
        <f>IF(Tableau1[[#This Row],[Tarificat° client]]="GROS",VLOOKUP(Tableau1[[#This Row],[EAN]],Grille_Tarifs_Modulable!B211:P304,9,FALSE)+VLOOKUP(Tableau1[[#This Row],[EAN]],Grille_Tarifs_Modulable!B211:P304,12,FALSE)+VLOOKUP(Tableau1[[#This Row],[EAN]],Grille_Tarifs_Modulable!B211:P304,13,FALSE)*1.1,IF(Tableau1[[#This Row],[Tarificat° client]]="CHR",VLOOKUP(Tableau1[[#This Row],[EAN]],Grille_Tarifs_Modulable!B211:P304,8,FALSE)," "))</f>
        <v xml:space="preserve"> </v>
      </c>
      <c r="L203" s="1">
        <v>18</v>
      </c>
      <c r="M203" s="1">
        <v>18</v>
      </c>
      <c r="O203" s="1"/>
    </row>
    <row r="204" spans="1:15" ht="12.75" x14ac:dyDescent="0.2">
      <c r="A204" s="2">
        <v>43783</v>
      </c>
      <c r="B204" s="1" t="s">
        <v>43</v>
      </c>
      <c r="C204" s="1" t="s">
        <v>42</v>
      </c>
      <c r="F204" s="1" t="s">
        <v>44</v>
      </c>
      <c r="G204" s="7" t="s">
        <v>1196</v>
      </c>
      <c r="H204" s="61">
        <v>70</v>
      </c>
      <c r="I204" s="88">
        <f t="array" ref="I204">INDEX(Grille_Tarifs_Modulable!$B$2:B578,MATCH(Tableau1[[#This Row],[Designation]]&amp;Tableau1[[#This Row],[CL]],Grille_Tarifs_Modulable!$C$2:C578&amp;Grille_Tarifs_Modulable!$F$2:F578,0))</f>
        <v>3257150100228</v>
      </c>
      <c r="J20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04" s="1" t="str">
        <f>IF(Tableau1[[#This Row],[Tarificat° client]]="GROS",VLOOKUP(Tableau1[[#This Row],[EAN]],Grille_Tarifs_Modulable!B212:P305,9,FALSE)+VLOOKUP(Tableau1[[#This Row],[EAN]],Grille_Tarifs_Modulable!B212:P305,12,FALSE)+VLOOKUP(Tableau1[[#This Row],[EAN]],Grille_Tarifs_Modulable!B212:P305,13,FALSE)*1.1,IF(Tableau1[[#This Row],[Tarificat° client]]="CHR",VLOOKUP(Tableau1[[#This Row],[EAN]],Grille_Tarifs_Modulable!B212:P305,8,FALSE)," "))</f>
        <v xml:space="preserve"> </v>
      </c>
      <c r="L204" s="1">
        <v>12</v>
      </c>
      <c r="M204" s="1">
        <v>12</v>
      </c>
      <c r="O204" s="1"/>
    </row>
    <row r="205" spans="1:15" ht="12.75" x14ac:dyDescent="0.2">
      <c r="A205" s="2">
        <v>43784</v>
      </c>
      <c r="B205" s="1" t="s">
        <v>48</v>
      </c>
      <c r="C205" s="1" t="s">
        <v>6</v>
      </c>
      <c r="F205" s="1" t="s">
        <v>8</v>
      </c>
      <c r="G205" s="7" t="s">
        <v>1196</v>
      </c>
      <c r="H205" s="61">
        <v>70</v>
      </c>
      <c r="I205" s="88">
        <f t="array" ref="I205">INDEX(Grille_Tarifs_Modulable!$B$2:B718,MATCH(Tableau1[[#This Row],[Designation]]&amp;Tableau1[[#This Row],[CL]],Grille_Tarifs_Modulable!$C$2:C718&amp;Grille_Tarifs_Modulable!$F$2:F718,0))</f>
        <v>3257150100228</v>
      </c>
      <c r="J20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05" s="1" t="str">
        <f>IF(Tableau1[[#This Row],[Tarificat° client]]="GROS",VLOOKUP(Tableau1[[#This Row],[EAN]],Grille_Tarifs_Modulable!B213:P306,9,FALSE)+VLOOKUP(Tableau1[[#This Row],[EAN]],Grille_Tarifs_Modulable!B213:P306,12,FALSE)+VLOOKUP(Tableau1[[#This Row],[EAN]],Grille_Tarifs_Modulable!B213:P306,13,FALSE)*1.1,IF(Tableau1[[#This Row],[Tarificat° client]]="CHR",VLOOKUP(Tableau1[[#This Row],[EAN]],Grille_Tarifs_Modulable!B213:P306,8,FALSE)," "))</f>
        <v xml:space="preserve"> </v>
      </c>
      <c r="L205" s="1">
        <v>18</v>
      </c>
      <c r="M205" s="1">
        <v>18</v>
      </c>
      <c r="O205" s="1"/>
    </row>
    <row r="206" spans="1:15" ht="12.75" x14ac:dyDescent="0.2">
      <c r="A206" s="2">
        <v>43787</v>
      </c>
      <c r="B206" s="1" t="s">
        <v>46</v>
      </c>
      <c r="C206" s="1" t="s">
        <v>45</v>
      </c>
      <c r="F206" s="1" t="s">
        <v>47</v>
      </c>
      <c r="G206" s="7" t="s">
        <v>1196</v>
      </c>
      <c r="H206" s="61">
        <v>70</v>
      </c>
      <c r="I206" s="88">
        <f t="array" ref="I206">INDEX(Grille_Tarifs_Modulable!$B$2:B553,MATCH(Tableau1[[#This Row],[Designation]]&amp;Tableau1[[#This Row],[CL]],Grille_Tarifs_Modulable!$C$2:C553&amp;Grille_Tarifs_Modulable!$F$2:F553,0))</f>
        <v>3257150100228</v>
      </c>
      <c r="J20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06" s="1" t="str">
        <f>IF(Tableau1[[#This Row],[Tarificat° client]]="GROS",VLOOKUP(Tableau1[[#This Row],[EAN]],Grille_Tarifs_Modulable!B214:P307,9,FALSE)+VLOOKUP(Tableau1[[#This Row],[EAN]],Grille_Tarifs_Modulable!B214:P307,12,FALSE)+VLOOKUP(Tableau1[[#This Row],[EAN]],Grille_Tarifs_Modulable!B214:P307,13,FALSE)*1.1,IF(Tableau1[[#This Row],[Tarificat° client]]="CHR",VLOOKUP(Tableau1[[#This Row],[EAN]],Grille_Tarifs_Modulable!B214:P307,8,FALSE)," "))</f>
        <v xml:space="preserve"> </v>
      </c>
      <c r="L206" s="1">
        <v>6</v>
      </c>
      <c r="M206" s="1">
        <v>6</v>
      </c>
      <c r="O206" s="1"/>
    </row>
    <row r="207" spans="1:15" ht="12.75" x14ac:dyDescent="0.2">
      <c r="A207" s="2">
        <v>43791</v>
      </c>
      <c r="B207" s="1" t="s">
        <v>50</v>
      </c>
      <c r="C207" s="1" t="s">
        <v>49</v>
      </c>
      <c r="F207" s="1" t="s">
        <v>51</v>
      </c>
      <c r="G207" s="7" t="s">
        <v>1196</v>
      </c>
      <c r="H207" s="61">
        <v>70</v>
      </c>
      <c r="I207" s="88">
        <f t="array" ref="I207">INDEX(Grille_Tarifs_Modulable!$B$2:B564,MATCH(Tableau1[[#This Row],[Designation]]&amp;Tableau1[[#This Row],[CL]],Grille_Tarifs_Modulable!$C$2:C564&amp;Grille_Tarifs_Modulable!$F$2:F564,0))</f>
        <v>3257150100228</v>
      </c>
      <c r="J20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07" s="1" t="str">
        <f>IF(Tableau1[[#This Row],[Tarificat° client]]="GROS",VLOOKUP(Tableau1[[#This Row],[EAN]],Grille_Tarifs_Modulable!B215:P308,9,FALSE)+VLOOKUP(Tableau1[[#This Row],[EAN]],Grille_Tarifs_Modulable!B215:P308,12,FALSE)+VLOOKUP(Tableau1[[#This Row],[EAN]],Grille_Tarifs_Modulable!B215:P308,13,FALSE)*1.1,IF(Tableau1[[#This Row],[Tarificat° client]]="CHR",VLOOKUP(Tableau1[[#This Row],[EAN]],Grille_Tarifs_Modulable!B215:P308,8,FALSE)," "))</f>
        <v xml:space="preserve"> </v>
      </c>
      <c r="L207" s="1">
        <v>12</v>
      </c>
      <c r="M207" s="1">
        <v>12</v>
      </c>
      <c r="O207" s="1"/>
    </row>
    <row r="208" spans="1:15" ht="12.75" x14ac:dyDescent="0.2">
      <c r="A208" s="2">
        <v>43808</v>
      </c>
      <c r="B208" s="1" t="s">
        <v>53</v>
      </c>
      <c r="C208" s="1" t="s">
        <v>52</v>
      </c>
      <c r="F208" s="1" t="s">
        <v>4</v>
      </c>
      <c r="G208" s="7" t="s">
        <v>1196</v>
      </c>
      <c r="H208" s="61">
        <v>70</v>
      </c>
      <c r="I208" s="88">
        <f t="array" ref="I208">INDEX(Grille_Tarifs_Modulable!$B$2:B582,MATCH(Tableau1[[#This Row],[Designation]]&amp;Tableau1[[#This Row],[CL]],Grille_Tarifs_Modulable!$C$2:C582&amp;Grille_Tarifs_Modulable!$F$2:F582,0))</f>
        <v>3257150100228</v>
      </c>
      <c r="J20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08" s="1" t="str">
        <f>IF(Tableau1[[#This Row],[Tarificat° client]]="GROS",VLOOKUP(Tableau1[[#This Row],[EAN]],Grille_Tarifs_Modulable!B216:P309,9,FALSE)+VLOOKUP(Tableau1[[#This Row],[EAN]],Grille_Tarifs_Modulable!B216:P309,12,FALSE)+VLOOKUP(Tableau1[[#This Row],[EAN]],Grille_Tarifs_Modulable!B216:P309,13,FALSE)*1.1,IF(Tableau1[[#This Row],[Tarificat° client]]="CHR",VLOOKUP(Tableau1[[#This Row],[EAN]],Grille_Tarifs_Modulable!B216:P309,8,FALSE)," "))</f>
        <v xml:space="preserve"> </v>
      </c>
      <c r="L208" s="1">
        <v>12</v>
      </c>
      <c r="M208" s="1">
        <v>12</v>
      </c>
      <c r="O208" s="1"/>
    </row>
    <row r="209" spans="1:15" ht="12.75" x14ac:dyDescent="0.2">
      <c r="A209" s="2">
        <v>43812</v>
      </c>
      <c r="B209" s="1" t="s">
        <v>55</v>
      </c>
      <c r="C209" s="1" t="s">
        <v>54</v>
      </c>
      <c r="F209" s="1" t="s">
        <v>56</v>
      </c>
      <c r="G209" s="7" t="s">
        <v>1196</v>
      </c>
      <c r="H209" s="61">
        <v>70</v>
      </c>
      <c r="I209" s="88">
        <f t="array" ref="I209">INDEX(Grille_Tarifs_Modulable!$B$2:B722,MATCH(Tableau1[[#This Row],[Designation]]&amp;Tableau1[[#This Row],[CL]],Grille_Tarifs_Modulable!$C$2:C722&amp;Grille_Tarifs_Modulable!$F$2:F722,0))</f>
        <v>3257150100228</v>
      </c>
      <c r="J20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09" s="1" t="str">
        <f>IF(Tableau1[[#This Row],[Tarificat° client]]="GROS",VLOOKUP(Tableau1[[#This Row],[EAN]],Grille_Tarifs_Modulable!B217:P310,9,FALSE)+VLOOKUP(Tableau1[[#This Row],[EAN]],Grille_Tarifs_Modulable!B217:P310,12,FALSE)+VLOOKUP(Tableau1[[#This Row],[EAN]],Grille_Tarifs_Modulable!B217:P310,13,FALSE)*1.1,IF(Tableau1[[#This Row],[Tarificat° client]]="CHR",VLOOKUP(Tableau1[[#This Row],[EAN]],Grille_Tarifs_Modulable!B217:P310,8,FALSE)," "))</f>
        <v xml:space="preserve"> </v>
      </c>
      <c r="L209" s="1">
        <v>30</v>
      </c>
      <c r="M209" s="1">
        <v>30</v>
      </c>
      <c r="O209" s="1"/>
    </row>
    <row r="210" spans="1:15" ht="12.75" x14ac:dyDescent="0.2">
      <c r="A210" s="2">
        <v>43816</v>
      </c>
      <c r="B210" s="1" t="s">
        <v>60</v>
      </c>
      <c r="C210" s="1" t="s">
        <v>59</v>
      </c>
      <c r="F210" s="1" t="s">
        <v>61</v>
      </c>
      <c r="G210" s="7" t="s">
        <v>1196</v>
      </c>
      <c r="H210" s="61">
        <v>70</v>
      </c>
      <c r="I210" s="88">
        <f t="array" ref="I210">INDEX(Grille_Tarifs_Modulable!$B$2:B557,MATCH(Tableau1[[#This Row],[Designation]]&amp;Tableau1[[#This Row],[CL]],Grille_Tarifs_Modulable!$C$2:C557&amp;Grille_Tarifs_Modulable!$F$2:F557,0))</f>
        <v>3257150100228</v>
      </c>
      <c r="J21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10" s="1" t="str">
        <f>IF(Tableau1[[#This Row],[Tarificat° client]]="GROS",VLOOKUP(Tableau1[[#This Row],[EAN]],Grille_Tarifs_Modulable!B218:P311,9,FALSE)+VLOOKUP(Tableau1[[#This Row],[EAN]],Grille_Tarifs_Modulable!B218:P311,12,FALSE)+VLOOKUP(Tableau1[[#This Row],[EAN]],Grille_Tarifs_Modulable!B218:P311,13,FALSE)*1.1,IF(Tableau1[[#This Row],[Tarificat° client]]="CHR",VLOOKUP(Tableau1[[#This Row],[EAN]],Grille_Tarifs_Modulable!B218:P311,8,FALSE)," "))</f>
        <v xml:space="preserve"> </v>
      </c>
      <c r="L210" s="1">
        <v>3</v>
      </c>
      <c r="M210" s="1">
        <v>3</v>
      </c>
      <c r="O210" s="1"/>
    </row>
    <row r="211" spans="1:15" ht="12.75" x14ac:dyDescent="0.2">
      <c r="A211" s="2">
        <v>42492</v>
      </c>
      <c r="B211" s="1" t="s">
        <v>1031</v>
      </c>
      <c r="C211" s="1" t="s">
        <v>915</v>
      </c>
      <c r="D211" s="1" t="s">
        <v>1255</v>
      </c>
      <c r="F211" s="1" t="s">
        <v>11</v>
      </c>
      <c r="G211" s="7" t="s">
        <v>1200</v>
      </c>
      <c r="H211" s="61">
        <v>70</v>
      </c>
      <c r="I211" s="88">
        <f t="array" ref="I211">INDEX(Grille_Tarifs_Modulable!$B$2:B568,MATCH(Tableau1[[#This Row],[Designation]]&amp;Tableau1[[#This Row],[CL]],Grille_Tarifs_Modulable!$C$2:C568&amp;Grille_Tarifs_Modulable!$F$2:F568,0))</f>
        <v>3257150100167</v>
      </c>
      <c r="J21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11" s="1" t="str">
        <f>IF(Tableau1[[#This Row],[Tarificat° client]]="GROS",VLOOKUP(Tableau1[[#This Row],[EAN]],Grille_Tarifs_Modulable!B219:P312,9,FALSE)+VLOOKUP(Tableau1[[#This Row],[EAN]],Grille_Tarifs_Modulable!B219:P312,12,FALSE)+VLOOKUP(Tableau1[[#This Row],[EAN]],Grille_Tarifs_Modulable!B219:P312,13,FALSE)*1.1,IF(Tableau1[[#This Row],[Tarificat° client]]="CHR",VLOOKUP(Tableau1[[#This Row],[EAN]],Grille_Tarifs_Modulable!B219:P312,8,FALSE)," "))</f>
        <v xml:space="preserve"> </v>
      </c>
      <c r="L211" s="1">
        <v>6</v>
      </c>
      <c r="M211" s="1">
        <v>6</v>
      </c>
      <c r="O211" s="1"/>
    </row>
    <row r="212" spans="1:15" ht="12.75" x14ac:dyDescent="0.2">
      <c r="A212" s="2">
        <v>42787</v>
      </c>
      <c r="B212" s="1" t="s">
        <v>781</v>
      </c>
      <c r="C212" s="1" t="s">
        <v>158</v>
      </c>
      <c r="F212" s="1" t="s">
        <v>160</v>
      </c>
      <c r="G212" s="7" t="s">
        <v>1200</v>
      </c>
      <c r="H212" s="61">
        <v>70</v>
      </c>
      <c r="I212" s="88">
        <f t="array" ref="I212">INDEX(Grille_Tarifs_Modulable!$B$2:B586,MATCH(Tableau1[[#This Row],[Designation]]&amp;Tableau1[[#This Row],[CL]],Grille_Tarifs_Modulable!$C$2:C586&amp;Grille_Tarifs_Modulable!$F$2:F586,0))</f>
        <v>3257150100167</v>
      </c>
      <c r="J21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12" s="1" t="str">
        <f>IF(Tableau1[[#This Row],[Tarificat° client]]="GROS",VLOOKUP(Tableau1[[#This Row],[EAN]],Grille_Tarifs_Modulable!B220:P313,9,FALSE)+VLOOKUP(Tableau1[[#This Row],[EAN]],Grille_Tarifs_Modulable!B220:P313,12,FALSE)+VLOOKUP(Tableau1[[#This Row],[EAN]],Grille_Tarifs_Modulable!B220:P313,13,FALSE)*1.1,IF(Tableau1[[#This Row],[Tarificat° client]]="CHR",VLOOKUP(Tableau1[[#This Row],[EAN]],Grille_Tarifs_Modulable!B220:P313,8,FALSE)," "))</f>
        <v xml:space="preserve"> </v>
      </c>
      <c r="L212" s="1">
        <v>6</v>
      </c>
      <c r="M212" s="1">
        <v>6</v>
      </c>
      <c r="O212" s="1"/>
    </row>
    <row r="213" spans="1:15" ht="12.75" x14ac:dyDescent="0.2">
      <c r="A213" s="2">
        <v>43315</v>
      </c>
      <c r="B213" s="1" t="s">
        <v>407</v>
      </c>
      <c r="C213" s="1" t="s">
        <v>95</v>
      </c>
      <c r="F213" s="1" t="s">
        <v>97</v>
      </c>
      <c r="G213" s="7" t="s">
        <v>1200</v>
      </c>
      <c r="H213" s="61">
        <v>70</v>
      </c>
      <c r="I213" s="88">
        <f t="array" ref="I213">INDEX(Grille_Tarifs_Modulable!$B$2:B726,MATCH(Tableau1[[#This Row],[Designation]]&amp;Tableau1[[#This Row],[CL]],Grille_Tarifs_Modulable!$C$2:C726&amp;Grille_Tarifs_Modulable!$F$2:F726,0))</f>
        <v>3257150100167</v>
      </c>
      <c r="J21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13" s="1" t="str">
        <f>IF(Tableau1[[#This Row],[Tarificat° client]]="GROS",VLOOKUP(Tableau1[[#This Row],[EAN]],Grille_Tarifs_Modulable!B221:P314,9,FALSE)+VLOOKUP(Tableau1[[#This Row],[EAN]],Grille_Tarifs_Modulable!B221:P314,12,FALSE)+VLOOKUP(Tableau1[[#This Row],[EAN]],Grille_Tarifs_Modulable!B221:P314,13,FALSE)*1.1,IF(Tableau1[[#This Row],[Tarificat° client]]="CHR",VLOOKUP(Tableau1[[#This Row],[EAN]],Grille_Tarifs_Modulable!B221:P314,8,FALSE)," "))</f>
        <v xml:space="preserve"> </v>
      </c>
      <c r="L213" s="1">
        <v>6</v>
      </c>
      <c r="M213" s="1">
        <v>6</v>
      </c>
      <c r="O213" s="1"/>
    </row>
    <row r="214" spans="1:15" ht="12.75" x14ac:dyDescent="0.2">
      <c r="A214" s="2">
        <v>43416</v>
      </c>
      <c r="B214" s="1" t="s">
        <v>425</v>
      </c>
      <c r="C214" s="1" t="s">
        <v>45</v>
      </c>
      <c r="F214" s="1" t="s">
        <v>47</v>
      </c>
      <c r="G214" s="7" t="s">
        <v>1200</v>
      </c>
      <c r="H214" s="61">
        <v>70</v>
      </c>
      <c r="I214" s="88">
        <f t="array" ref="I214">INDEX(Grille_Tarifs_Modulable!$B$2:B561,MATCH(Tableau1[[#This Row],[Designation]]&amp;Tableau1[[#This Row],[CL]],Grille_Tarifs_Modulable!$C$2:C561&amp;Grille_Tarifs_Modulable!$F$2:F561,0))</f>
        <v>3257150100167</v>
      </c>
      <c r="J21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14" s="1" t="str">
        <f>IF(Tableau1[[#This Row],[Tarificat° client]]="GROS",VLOOKUP(Tableau1[[#This Row],[EAN]],Grille_Tarifs_Modulable!B222:P315,9,FALSE)+VLOOKUP(Tableau1[[#This Row],[EAN]],Grille_Tarifs_Modulable!B222:P315,12,FALSE)+VLOOKUP(Tableau1[[#This Row],[EAN]],Grille_Tarifs_Modulable!B222:P315,13,FALSE)*1.1,IF(Tableau1[[#This Row],[Tarificat° client]]="CHR",VLOOKUP(Tableau1[[#This Row],[EAN]],Grille_Tarifs_Modulable!B222:P315,8,FALSE)," "))</f>
        <v xml:space="preserve"> </v>
      </c>
      <c r="L214" s="1">
        <v>6</v>
      </c>
      <c r="M214" s="1">
        <v>6</v>
      </c>
      <c r="O214" s="1"/>
    </row>
    <row r="215" spans="1:15" ht="12.75" x14ac:dyDescent="0.2">
      <c r="A215" s="2">
        <v>43441</v>
      </c>
      <c r="B215" s="1" t="s">
        <v>424</v>
      </c>
      <c r="C215" s="1" t="s">
        <v>95</v>
      </c>
      <c r="F215" s="1" t="s">
        <v>97</v>
      </c>
      <c r="G215" s="7" t="s">
        <v>1200</v>
      </c>
      <c r="H215" s="61">
        <v>70</v>
      </c>
      <c r="I215" s="88">
        <f t="array" ref="I215">INDEX(Grille_Tarifs_Modulable!$B$2:B572,MATCH(Tableau1[[#This Row],[Designation]]&amp;Tableau1[[#This Row],[CL]],Grille_Tarifs_Modulable!$C$2:C572&amp;Grille_Tarifs_Modulable!$F$2:F572,0))</f>
        <v>3257150100167</v>
      </c>
      <c r="J21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15" s="1" t="str">
        <f>IF(Tableau1[[#This Row],[Tarificat° client]]="GROS",VLOOKUP(Tableau1[[#This Row],[EAN]],Grille_Tarifs_Modulable!B223:P316,9,FALSE)+VLOOKUP(Tableau1[[#This Row],[EAN]],Grille_Tarifs_Modulable!B223:P316,12,FALSE)+VLOOKUP(Tableau1[[#This Row],[EAN]],Grille_Tarifs_Modulable!B223:P316,13,FALSE)*1.1,IF(Tableau1[[#This Row],[Tarificat° client]]="CHR",VLOOKUP(Tableau1[[#This Row],[EAN]],Grille_Tarifs_Modulable!B223:P316,8,FALSE)," "))</f>
        <v xml:space="preserve"> </v>
      </c>
      <c r="L215" s="1">
        <v>6</v>
      </c>
      <c r="M215" s="1">
        <v>6</v>
      </c>
      <c r="O215" s="1"/>
    </row>
    <row r="216" spans="1:15" ht="12.75" x14ac:dyDescent="0.2">
      <c r="A216" s="2">
        <v>43447</v>
      </c>
      <c r="B216" s="1" t="s">
        <v>431</v>
      </c>
      <c r="C216" s="1" t="s">
        <v>83</v>
      </c>
      <c r="F216" s="1" t="s">
        <v>4</v>
      </c>
      <c r="G216" s="7" t="s">
        <v>1200</v>
      </c>
      <c r="H216" s="61">
        <v>70</v>
      </c>
      <c r="I216" s="88">
        <f t="array" ref="I216">INDEX(Grille_Tarifs_Modulable!$B$2:B590,MATCH(Tableau1[[#This Row],[Designation]]&amp;Tableau1[[#This Row],[CL]],Grille_Tarifs_Modulable!$C$2:C590&amp;Grille_Tarifs_Modulable!$F$2:F590,0))</f>
        <v>3257150100167</v>
      </c>
      <c r="J21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16" s="1" t="str">
        <f>IF(Tableau1[[#This Row],[Tarificat° client]]="GROS",VLOOKUP(Tableau1[[#This Row],[EAN]],Grille_Tarifs_Modulable!B224:P317,9,FALSE)+VLOOKUP(Tableau1[[#This Row],[EAN]],Grille_Tarifs_Modulable!B224:P317,12,FALSE)+VLOOKUP(Tableau1[[#This Row],[EAN]],Grille_Tarifs_Modulable!B224:P317,13,FALSE)*1.1,IF(Tableau1[[#This Row],[Tarificat° client]]="CHR",VLOOKUP(Tableau1[[#This Row],[EAN]],Grille_Tarifs_Modulable!B224:P317,8,FALSE)," "))</f>
        <v xml:space="preserve"> </v>
      </c>
      <c r="L216" s="1">
        <v>12</v>
      </c>
      <c r="M216" s="1">
        <v>12</v>
      </c>
      <c r="O216" s="1"/>
    </row>
    <row r="217" spans="1:15" ht="12.75" x14ac:dyDescent="0.2">
      <c r="A217" s="2">
        <v>43480</v>
      </c>
      <c r="B217" s="1" t="s">
        <v>84</v>
      </c>
      <c r="C217" s="1" t="s">
        <v>83</v>
      </c>
      <c r="F217" s="1" t="s">
        <v>4</v>
      </c>
      <c r="G217" s="7" t="s">
        <v>1200</v>
      </c>
      <c r="H217" s="61">
        <v>70</v>
      </c>
      <c r="I217" s="88">
        <f t="array" ref="I217">INDEX(Grille_Tarifs_Modulable!$B$2:B730,MATCH(Tableau1[[#This Row],[Designation]]&amp;Tableau1[[#This Row],[CL]],Grille_Tarifs_Modulable!$C$2:C730&amp;Grille_Tarifs_Modulable!$F$2:F730,0))</f>
        <v>3257150100167</v>
      </c>
      <c r="J21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17" s="1" t="str">
        <f>IF(Tableau1[[#This Row],[Tarificat° client]]="GROS",VLOOKUP(Tableau1[[#This Row],[EAN]],Grille_Tarifs_Modulable!B225:P318,9,FALSE)+VLOOKUP(Tableau1[[#This Row],[EAN]],Grille_Tarifs_Modulable!B225:P318,12,FALSE)+VLOOKUP(Tableau1[[#This Row],[EAN]],Grille_Tarifs_Modulable!B225:P318,13,FALSE)*1.1,IF(Tableau1[[#This Row],[Tarificat° client]]="CHR",VLOOKUP(Tableau1[[#This Row],[EAN]],Grille_Tarifs_Modulable!B225:P318,8,FALSE)," "))</f>
        <v xml:space="preserve"> </v>
      </c>
      <c r="L217" s="1">
        <v>-12</v>
      </c>
      <c r="M217" s="1">
        <v>-12</v>
      </c>
      <c r="O217" s="1"/>
    </row>
    <row r="218" spans="1:15" ht="12.75" x14ac:dyDescent="0.2">
      <c r="A218" s="2">
        <v>43490</v>
      </c>
      <c r="B218" s="1" t="s">
        <v>85</v>
      </c>
      <c r="C218" s="1" t="s">
        <v>83</v>
      </c>
      <c r="F218" s="1" t="s">
        <v>4</v>
      </c>
      <c r="G218" s="7" t="s">
        <v>1200</v>
      </c>
      <c r="H218" s="61">
        <v>70</v>
      </c>
      <c r="I218" s="88">
        <f t="array" ref="I218">INDEX(Grille_Tarifs_Modulable!$B$2:B565,MATCH(Tableau1[[#This Row],[Designation]]&amp;Tableau1[[#This Row],[CL]],Grille_Tarifs_Modulable!$C$2:C565&amp;Grille_Tarifs_Modulable!$F$2:F565,0))</f>
        <v>3257150100167</v>
      </c>
      <c r="J21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18" s="1" t="str">
        <f>IF(Tableau1[[#This Row],[Tarificat° client]]="GROS",VLOOKUP(Tableau1[[#This Row],[EAN]],Grille_Tarifs_Modulable!B226:P319,9,FALSE)+VLOOKUP(Tableau1[[#This Row],[EAN]],Grille_Tarifs_Modulable!B226:P319,12,FALSE)+VLOOKUP(Tableau1[[#This Row],[EAN]],Grille_Tarifs_Modulable!B226:P319,13,FALSE)*1.1,IF(Tableau1[[#This Row],[Tarificat° client]]="CHR",VLOOKUP(Tableau1[[#This Row],[EAN]],Grille_Tarifs_Modulable!B226:P319,8,FALSE)," "))</f>
        <v xml:space="preserve"> </v>
      </c>
      <c r="L218" s="1">
        <v>12</v>
      </c>
      <c r="M218" s="1">
        <v>12</v>
      </c>
      <c r="O218" s="1"/>
    </row>
    <row r="219" spans="1:15" ht="12.75" x14ac:dyDescent="0.2">
      <c r="A219" s="2">
        <v>43634</v>
      </c>
      <c r="B219" s="1" t="s">
        <v>69</v>
      </c>
      <c r="C219" s="1" t="s">
        <v>68</v>
      </c>
      <c r="F219" s="1" t="s">
        <v>20</v>
      </c>
      <c r="G219" s="7" t="s">
        <v>1200</v>
      </c>
      <c r="H219" s="61">
        <v>70</v>
      </c>
      <c r="I219" s="88">
        <f t="array" ref="I219">INDEX(Grille_Tarifs_Modulable!$B$2:B576,MATCH(Tableau1[[#This Row],[Designation]]&amp;Tableau1[[#This Row],[CL]],Grille_Tarifs_Modulable!$C$2:C576&amp;Grille_Tarifs_Modulable!$F$2:F576,0))</f>
        <v>3257150100167</v>
      </c>
      <c r="J21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19" s="1" t="str">
        <f>IF(Tableau1[[#This Row],[Tarificat° client]]="GROS",VLOOKUP(Tableau1[[#This Row],[EAN]],Grille_Tarifs_Modulable!B227:P320,9,FALSE)+VLOOKUP(Tableau1[[#This Row],[EAN]],Grille_Tarifs_Modulable!B227:P320,12,FALSE)+VLOOKUP(Tableau1[[#This Row],[EAN]],Grille_Tarifs_Modulable!B227:P320,13,FALSE)*1.1,IF(Tableau1[[#This Row],[Tarificat° client]]="CHR",VLOOKUP(Tableau1[[#This Row],[EAN]],Grille_Tarifs_Modulable!B227:P320,8,FALSE)," "))</f>
        <v xml:space="preserve"> </v>
      </c>
      <c r="L219" s="1">
        <v>12</v>
      </c>
      <c r="M219" s="1">
        <v>12</v>
      </c>
      <c r="O219" s="1"/>
    </row>
    <row r="220" spans="1:15" ht="12.75" x14ac:dyDescent="0.2">
      <c r="A220" s="2">
        <v>43742</v>
      </c>
      <c r="B220" s="1" t="s">
        <v>27</v>
      </c>
      <c r="C220" s="1" t="s">
        <v>26</v>
      </c>
      <c r="F220" s="1" t="s">
        <v>11</v>
      </c>
      <c r="G220" s="7" t="s">
        <v>1200</v>
      </c>
      <c r="H220" s="61">
        <v>70</v>
      </c>
      <c r="I220" s="88">
        <f t="array" ref="I220">INDEX(Grille_Tarifs_Modulable!$B$2:B594,MATCH(Tableau1[[#This Row],[Designation]]&amp;Tableau1[[#This Row],[CL]],Grille_Tarifs_Modulable!$C$2:C594&amp;Grille_Tarifs_Modulable!$F$2:F594,0))</f>
        <v>3257150100167</v>
      </c>
      <c r="J22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20" s="1" t="str">
        <f>IF(Tableau1[[#This Row],[Tarificat° client]]="GROS",VLOOKUP(Tableau1[[#This Row],[EAN]],Grille_Tarifs_Modulable!B228:P321,9,FALSE)+VLOOKUP(Tableau1[[#This Row],[EAN]],Grille_Tarifs_Modulable!B228:P321,12,FALSE)+VLOOKUP(Tableau1[[#This Row],[EAN]],Grille_Tarifs_Modulable!B228:P321,13,FALSE)*1.1,IF(Tableau1[[#This Row],[Tarificat° client]]="CHR",VLOOKUP(Tableau1[[#This Row],[EAN]],Grille_Tarifs_Modulable!B228:P321,8,FALSE)," "))</f>
        <v xml:space="preserve"> </v>
      </c>
      <c r="L220" s="1">
        <v>6</v>
      </c>
      <c r="M220" s="1">
        <v>6</v>
      </c>
      <c r="O220" s="1"/>
    </row>
    <row r="221" spans="1:15" ht="12.75" x14ac:dyDescent="0.2">
      <c r="A221" s="2">
        <v>43783</v>
      </c>
      <c r="B221" s="1" t="s">
        <v>39</v>
      </c>
      <c r="C221" s="1" t="s">
        <v>38</v>
      </c>
      <c r="F221" s="1" t="s">
        <v>40</v>
      </c>
      <c r="G221" s="7" t="s">
        <v>1200</v>
      </c>
      <c r="H221" s="61">
        <v>70</v>
      </c>
      <c r="I221" s="88">
        <f t="array" ref="I221">INDEX(Grille_Tarifs_Modulable!$B$2:B734,MATCH(Tableau1[[#This Row],[Designation]]&amp;Tableau1[[#This Row],[CL]],Grille_Tarifs_Modulable!$C$2:C734&amp;Grille_Tarifs_Modulable!$F$2:F734,0))</f>
        <v>3257150100167</v>
      </c>
      <c r="J22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21" s="1" t="str">
        <f>IF(Tableau1[[#This Row],[Tarificat° client]]="GROS",VLOOKUP(Tableau1[[#This Row],[EAN]],Grille_Tarifs_Modulable!B229:P322,9,FALSE)+VLOOKUP(Tableau1[[#This Row],[EAN]],Grille_Tarifs_Modulable!B229:P322,12,FALSE)+VLOOKUP(Tableau1[[#This Row],[EAN]],Grille_Tarifs_Modulable!B229:P322,13,FALSE)*1.1,IF(Tableau1[[#This Row],[Tarificat° client]]="CHR",VLOOKUP(Tableau1[[#This Row],[EAN]],Grille_Tarifs_Modulable!B229:P322,8,FALSE)," "))</f>
        <v xml:space="preserve"> </v>
      </c>
      <c r="L221" s="1">
        <v>12</v>
      </c>
      <c r="M221" s="1">
        <v>12</v>
      </c>
      <c r="O221" s="1"/>
    </row>
    <row r="222" spans="1:15" ht="12.75" x14ac:dyDescent="0.2">
      <c r="A222" s="2">
        <v>43787</v>
      </c>
      <c r="B222" s="1" t="s">
        <v>46</v>
      </c>
      <c r="C222" s="1" t="s">
        <v>45</v>
      </c>
      <c r="F222" s="1" t="s">
        <v>47</v>
      </c>
      <c r="G222" s="7" t="s">
        <v>1200</v>
      </c>
      <c r="H222" s="61">
        <v>70</v>
      </c>
      <c r="I222" s="88">
        <f t="array" ref="I222">INDEX(Grille_Tarifs_Modulable!$B$2:B569,MATCH(Tableau1[[#This Row],[Designation]]&amp;Tableau1[[#This Row],[CL]],Grille_Tarifs_Modulable!$C$2:C569&amp;Grille_Tarifs_Modulable!$F$2:F569,0))</f>
        <v>3257150100167</v>
      </c>
      <c r="J22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22" s="1" t="str">
        <f>IF(Tableau1[[#This Row],[Tarificat° client]]="GROS",VLOOKUP(Tableau1[[#This Row],[EAN]],Grille_Tarifs_Modulable!B230:P323,9,FALSE)+VLOOKUP(Tableau1[[#This Row],[EAN]],Grille_Tarifs_Modulable!B230:P323,12,FALSE)+VLOOKUP(Tableau1[[#This Row],[EAN]],Grille_Tarifs_Modulable!B230:P323,13,FALSE)*1.1,IF(Tableau1[[#This Row],[Tarificat° client]]="CHR",VLOOKUP(Tableau1[[#This Row],[EAN]],Grille_Tarifs_Modulable!B230:P323,8,FALSE)," "))</f>
        <v xml:space="preserve"> </v>
      </c>
      <c r="L222" s="1">
        <v>6</v>
      </c>
      <c r="M222" s="1">
        <v>6</v>
      </c>
      <c r="O222" s="1"/>
    </row>
    <row r="223" spans="1:15" ht="12.75" x14ac:dyDescent="0.2">
      <c r="A223" s="2">
        <v>43787</v>
      </c>
      <c r="B223" s="1" t="s">
        <v>87</v>
      </c>
      <c r="C223" s="1" t="s">
        <v>86</v>
      </c>
      <c r="F223" s="1" t="s">
        <v>88</v>
      </c>
      <c r="G223" s="7" t="s">
        <v>1200</v>
      </c>
      <c r="H223" s="61">
        <v>70</v>
      </c>
      <c r="I223" s="88">
        <f t="array" ref="I223">INDEX(Grille_Tarifs_Modulable!$B$2:B580,MATCH(Tableau1[[#This Row],[Designation]]&amp;Tableau1[[#This Row],[CL]],Grille_Tarifs_Modulable!$C$2:C580&amp;Grille_Tarifs_Modulable!$F$2:F580,0))</f>
        <v>3257150100167</v>
      </c>
      <c r="J22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23" s="1" t="str">
        <f>IF(Tableau1[[#This Row],[Tarificat° client]]="GROS",VLOOKUP(Tableau1[[#This Row],[EAN]],Grille_Tarifs_Modulable!B231:P324,9,FALSE)+VLOOKUP(Tableau1[[#This Row],[EAN]],Grille_Tarifs_Modulable!B231:P324,12,FALSE)+VLOOKUP(Tableau1[[#This Row],[EAN]],Grille_Tarifs_Modulable!B231:P324,13,FALSE)*1.1,IF(Tableau1[[#This Row],[Tarificat° client]]="CHR",VLOOKUP(Tableau1[[#This Row],[EAN]],Grille_Tarifs_Modulable!B231:P324,8,FALSE)," "))</f>
        <v xml:space="preserve"> </v>
      </c>
      <c r="L223" s="1">
        <v>6</v>
      </c>
      <c r="M223" s="1">
        <v>6</v>
      </c>
      <c r="O223" s="1"/>
    </row>
    <row r="224" spans="1:15" ht="12.75" x14ac:dyDescent="0.2">
      <c r="A224" s="2">
        <v>43787</v>
      </c>
      <c r="B224" s="1" t="s">
        <v>89</v>
      </c>
      <c r="C224" s="1" t="s">
        <v>83</v>
      </c>
      <c r="F224" s="1" t="s">
        <v>4</v>
      </c>
      <c r="G224" s="7" t="s">
        <v>1200</v>
      </c>
      <c r="H224" s="61">
        <v>70</v>
      </c>
      <c r="I224" s="88">
        <f t="array" ref="I224">INDEX(Grille_Tarifs_Modulable!$B$2:B598,MATCH(Tableau1[[#This Row],[Designation]]&amp;Tableau1[[#This Row],[CL]],Grille_Tarifs_Modulable!$C$2:C598&amp;Grille_Tarifs_Modulable!$F$2:F598,0))</f>
        <v>3257150100167</v>
      </c>
      <c r="J22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24" s="1" t="str">
        <f>IF(Tableau1[[#This Row],[Tarificat° client]]="GROS",VLOOKUP(Tableau1[[#This Row],[EAN]],Grille_Tarifs_Modulable!B232:P325,9,FALSE)+VLOOKUP(Tableau1[[#This Row],[EAN]],Grille_Tarifs_Modulable!B232:P325,12,FALSE)+VLOOKUP(Tableau1[[#This Row],[EAN]],Grille_Tarifs_Modulable!B232:P325,13,FALSE)*1.1,IF(Tableau1[[#This Row],[Tarificat° client]]="CHR",VLOOKUP(Tableau1[[#This Row],[EAN]],Grille_Tarifs_Modulable!B232:P325,8,FALSE)," "))</f>
        <v xml:space="preserve"> </v>
      </c>
      <c r="L224" s="1">
        <v>12</v>
      </c>
      <c r="M224" s="1">
        <v>12</v>
      </c>
      <c r="O224" s="1"/>
    </row>
    <row r="225" spans="1:15" ht="12.75" x14ac:dyDescent="0.2">
      <c r="A225" s="2">
        <v>43791</v>
      </c>
      <c r="B225" s="1" t="s">
        <v>50</v>
      </c>
      <c r="C225" s="1" t="s">
        <v>49</v>
      </c>
      <c r="F225" s="1" t="s">
        <v>51</v>
      </c>
      <c r="G225" s="7" t="s">
        <v>1200</v>
      </c>
      <c r="H225" s="61">
        <v>70</v>
      </c>
      <c r="I225" s="88">
        <f t="array" ref="I225">INDEX(Grille_Tarifs_Modulable!$B$2:B738,MATCH(Tableau1[[#This Row],[Designation]]&amp;Tableau1[[#This Row],[CL]],Grille_Tarifs_Modulable!$C$2:C738&amp;Grille_Tarifs_Modulable!$F$2:F738,0))</f>
        <v>3257150100167</v>
      </c>
      <c r="J22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25" s="1" t="str">
        <f>IF(Tableau1[[#This Row],[Tarificat° client]]="GROS",VLOOKUP(Tableau1[[#This Row],[EAN]],Grille_Tarifs_Modulable!B233:P326,9,FALSE)+VLOOKUP(Tableau1[[#This Row],[EAN]],Grille_Tarifs_Modulable!B233:P326,12,FALSE)+VLOOKUP(Tableau1[[#This Row],[EAN]],Grille_Tarifs_Modulable!B233:P326,13,FALSE)*1.1,IF(Tableau1[[#This Row],[Tarificat° client]]="CHR",VLOOKUP(Tableau1[[#This Row],[EAN]],Grille_Tarifs_Modulable!B233:P326,8,FALSE)," "))</f>
        <v xml:space="preserve"> </v>
      </c>
      <c r="L225" s="1">
        <v>6</v>
      </c>
      <c r="M225" s="1">
        <v>6</v>
      </c>
      <c r="O225" s="1"/>
    </row>
    <row r="226" spans="1:15" ht="12.75" x14ac:dyDescent="0.2">
      <c r="A226" s="2">
        <v>43808</v>
      </c>
      <c r="B226" s="1" t="s">
        <v>53</v>
      </c>
      <c r="C226" s="1" t="s">
        <v>52</v>
      </c>
      <c r="F226" s="1" t="s">
        <v>4</v>
      </c>
      <c r="G226" s="7" t="s">
        <v>1200</v>
      </c>
      <c r="H226" s="61">
        <v>70</v>
      </c>
      <c r="I226" s="88">
        <f t="array" ref="I226">INDEX(Grille_Tarifs_Modulable!$B$2:B573,MATCH(Tableau1[[#This Row],[Designation]]&amp;Tableau1[[#This Row],[CL]],Grille_Tarifs_Modulable!$C$2:C573&amp;Grille_Tarifs_Modulable!$F$2:F573,0))</f>
        <v>3257150100167</v>
      </c>
      <c r="J22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26" s="1" t="str">
        <f>IF(Tableau1[[#This Row],[Tarificat° client]]="GROS",VLOOKUP(Tableau1[[#This Row],[EAN]],Grille_Tarifs_Modulable!B234:P327,9,FALSE)+VLOOKUP(Tableau1[[#This Row],[EAN]],Grille_Tarifs_Modulable!B234:P327,12,FALSE)+VLOOKUP(Tableau1[[#This Row],[EAN]],Grille_Tarifs_Modulable!B234:P327,13,FALSE)*1.1,IF(Tableau1[[#This Row],[Tarificat° client]]="CHR",VLOOKUP(Tableau1[[#This Row],[EAN]],Grille_Tarifs_Modulable!B234:P327,8,FALSE)," "))</f>
        <v xml:space="preserve"> </v>
      </c>
      <c r="L226" s="1">
        <v>12</v>
      </c>
      <c r="M226" s="1">
        <v>12</v>
      </c>
      <c r="O226" s="1"/>
    </row>
    <row r="227" spans="1:15" ht="12.75" x14ac:dyDescent="0.2">
      <c r="A227" s="2">
        <v>43816</v>
      </c>
      <c r="B227" s="1" t="s">
        <v>60</v>
      </c>
      <c r="C227" s="1" t="s">
        <v>59</v>
      </c>
      <c r="F227" s="1" t="s">
        <v>61</v>
      </c>
      <c r="G227" s="7" t="s">
        <v>1200</v>
      </c>
      <c r="H227" s="61">
        <v>70</v>
      </c>
      <c r="I227" s="88">
        <f t="array" ref="I227">INDEX(Grille_Tarifs_Modulable!$B$2:B584,MATCH(Tableau1[[#This Row],[Designation]]&amp;Tableau1[[#This Row],[CL]],Grille_Tarifs_Modulable!$C$2:C584&amp;Grille_Tarifs_Modulable!$F$2:F584,0))</f>
        <v>3257150100167</v>
      </c>
      <c r="J22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27" s="1" t="str">
        <f>IF(Tableau1[[#This Row],[Tarificat° client]]="GROS",VLOOKUP(Tableau1[[#This Row],[EAN]],Grille_Tarifs_Modulable!B235:P328,9,FALSE)+VLOOKUP(Tableau1[[#This Row],[EAN]],Grille_Tarifs_Modulable!B235:P328,12,FALSE)+VLOOKUP(Tableau1[[#This Row],[EAN]],Grille_Tarifs_Modulable!B235:P328,13,FALSE)*1.1,IF(Tableau1[[#This Row],[Tarificat° client]]="CHR",VLOOKUP(Tableau1[[#This Row],[EAN]],Grille_Tarifs_Modulable!B235:P328,8,FALSE)," "))</f>
        <v xml:space="preserve"> </v>
      </c>
      <c r="L227" s="1">
        <v>3</v>
      </c>
      <c r="M227" s="1">
        <v>3</v>
      </c>
      <c r="O227" s="1"/>
    </row>
    <row r="228" spans="1:15" ht="12.75" x14ac:dyDescent="0.2">
      <c r="A228" s="2">
        <v>42902</v>
      </c>
      <c r="B228" s="1" t="s">
        <v>782</v>
      </c>
      <c r="C228" s="1" t="s">
        <v>12</v>
      </c>
      <c r="F228" s="1" t="s">
        <v>14</v>
      </c>
      <c r="G228" s="7" t="s">
        <v>1205</v>
      </c>
      <c r="H228" s="61">
        <v>70</v>
      </c>
      <c r="I228" s="88">
        <f t="array" ref="I228">INDEX(Grille_Tarifs_Modulable!$B$2:B602,MATCH(Tableau1[[#This Row],[Designation]]&amp;Tableau1[[#This Row],[CL]],Grille_Tarifs_Modulable!$C$2:C602&amp;Grille_Tarifs_Modulable!$F$2:F602,0))</f>
        <v>3257150100792</v>
      </c>
      <c r="J22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28" s="1" t="str">
        <f>IF(Tableau1[[#This Row],[Tarificat° client]]="GROS",VLOOKUP(Tableau1[[#This Row],[EAN]],Grille_Tarifs_Modulable!B236:P329,9,FALSE)+VLOOKUP(Tableau1[[#This Row],[EAN]],Grille_Tarifs_Modulable!B236:P329,12,FALSE)+VLOOKUP(Tableau1[[#This Row],[EAN]],Grille_Tarifs_Modulable!B236:P329,13,FALSE)*1.1,IF(Tableau1[[#This Row],[Tarificat° client]]="CHR",VLOOKUP(Tableau1[[#This Row],[EAN]],Grille_Tarifs_Modulable!B236:P329,8,FALSE)," "))</f>
        <v xml:space="preserve"> </v>
      </c>
      <c r="L228" s="1">
        <v>3</v>
      </c>
      <c r="M228" s="1">
        <v>3</v>
      </c>
      <c r="O228" s="1"/>
    </row>
    <row r="229" spans="1:15" ht="12.75" x14ac:dyDescent="0.2">
      <c r="A229" s="2">
        <v>43150</v>
      </c>
      <c r="B229" s="1" t="s">
        <v>516</v>
      </c>
      <c r="C229" s="1" t="s">
        <v>95</v>
      </c>
      <c r="F229" s="1" t="s">
        <v>97</v>
      </c>
      <c r="G229" s="7" t="s">
        <v>1205</v>
      </c>
      <c r="H229" s="61">
        <v>70</v>
      </c>
      <c r="I229" s="88">
        <f t="array" ref="I229">INDEX(Grille_Tarifs_Modulable!$B$2:B742,MATCH(Tableau1[[#This Row],[Designation]]&amp;Tableau1[[#This Row],[CL]],Grille_Tarifs_Modulable!$C$2:C742&amp;Grille_Tarifs_Modulable!$F$2:F742,0))</f>
        <v>3257150100792</v>
      </c>
      <c r="J22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29" s="1" t="str">
        <f>IF(Tableau1[[#This Row],[Tarificat° client]]="GROS",VLOOKUP(Tableau1[[#This Row],[EAN]],Grille_Tarifs_Modulable!B237:P330,9,FALSE)+VLOOKUP(Tableau1[[#This Row],[EAN]],Grille_Tarifs_Modulable!B237:P330,12,FALSE)+VLOOKUP(Tableau1[[#This Row],[EAN]],Grille_Tarifs_Modulable!B237:P330,13,FALSE)*1.1,IF(Tableau1[[#This Row],[Tarificat° client]]="CHR",VLOOKUP(Tableau1[[#This Row],[EAN]],Grille_Tarifs_Modulable!B237:P330,8,FALSE)," "))</f>
        <v xml:space="preserve"> </v>
      </c>
      <c r="L229" s="1">
        <v>2</v>
      </c>
      <c r="M229" s="1">
        <v>2</v>
      </c>
      <c r="O229" s="1"/>
    </row>
    <row r="230" spans="1:15" ht="12.75" x14ac:dyDescent="0.2">
      <c r="A230" s="2">
        <v>43193</v>
      </c>
      <c r="B230" s="1" t="s">
        <v>523</v>
      </c>
      <c r="C230" s="1" t="s">
        <v>31</v>
      </c>
      <c r="F230" s="1" t="s">
        <v>33</v>
      </c>
      <c r="G230" s="7" t="s">
        <v>1205</v>
      </c>
      <c r="H230" s="61">
        <v>70</v>
      </c>
      <c r="I230" s="88">
        <f t="array" ref="I230">INDEX(Grille_Tarifs_Modulable!$B$2:B577,MATCH(Tableau1[[#This Row],[Designation]]&amp;Tableau1[[#This Row],[CL]],Grille_Tarifs_Modulable!$C$2:C577&amp;Grille_Tarifs_Modulable!$F$2:F577,0))</f>
        <v>3257150100792</v>
      </c>
      <c r="J23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30" s="1" t="str">
        <f>IF(Tableau1[[#This Row],[Tarificat° client]]="GROS",VLOOKUP(Tableau1[[#This Row],[EAN]],Grille_Tarifs_Modulable!B238:P331,9,FALSE)+VLOOKUP(Tableau1[[#This Row],[EAN]],Grille_Tarifs_Modulable!B238:P331,12,FALSE)+VLOOKUP(Tableau1[[#This Row],[EAN]],Grille_Tarifs_Modulable!B238:P331,13,FALSE)*1.1,IF(Tableau1[[#This Row],[Tarificat° client]]="CHR",VLOOKUP(Tableau1[[#This Row],[EAN]],Grille_Tarifs_Modulable!B238:P331,8,FALSE)," "))</f>
        <v xml:space="preserve"> </v>
      </c>
      <c r="L230" s="1">
        <v>1</v>
      </c>
      <c r="M230" s="1">
        <v>1</v>
      </c>
      <c r="O230" s="1"/>
    </row>
    <row r="231" spans="1:15" ht="12.75" x14ac:dyDescent="0.2">
      <c r="A231" s="2">
        <v>43220</v>
      </c>
      <c r="B231" s="1" t="s">
        <v>467</v>
      </c>
      <c r="C231" s="1" t="s">
        <v>468</v>
      </c>
      <c r="F231" s="1" t="s">
        <v>11</v>
      </c>
      <c r="G231" s="7" t="s">
        <v>1205</v>
      </c>
      <c r="H231" s="61">
        <v>70</v>
      </c>
      <c r="I231" s="88">
        <f t="array" ref="I231">INDEX(Grille_Tarifs_Modulable!$B$2:B588,MATCH(Tableau1[[#This Row],[Designation]]&amp;Tableau1[[#This Row],[CL]],Grille_Tarifs_Modulable!$C$2:C588&amp;Grille_Tarifs_Modulable!$F$2:F588,0))</f>
        <v>3257150100792</v>
      </c>
      <c r="J23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31" s="1" t="str">
        <f>IF(Tableau1[[#This Row],[Tarificat° client]]="GROS",VLOOKUP(Tableau1[[#This Row],[EAN]],Grille_Tarifs_Modulable!B239:P332,9,FALSE)+VLOOKUP(Tableau1[[#This Row],[EAN]],Grille_Tarifs_Modulable!B239:P332,12,FALSE)+VLOOKUP(Tableau1[[#This Row],[EAN]],Grille_Tarifs_Modulable!B239:P332,13,FALSE)*1.1,IF(Tableau1[[#This Row],[Tarificat° client]]="CHR",VLOOKUP(Tableau1[[#This Row],[EAN]],Grille_Tarifs_Modulable!B239:P332,8,FALSE)," "))</f>
        <v xml:space="preserve"> </v>
      </c>
      <c r="L231" s="1">
        <v>1</v>
      </c>
      <c r="M231" s="1">
        <v>1</v>
      </c>
      <c r="O231" s="1"/>
    </row>
    <row r="232" spans="1:15" ht="12.75" x14ac:dyDescent="0.2">
      <c r="A232" s="2">
        <v>43224</v>
      </c>
      <c r="B232" s="1" t="s">
        <v>411</v>
      </c>
      <c r="C232" s="1" t="s">
        <v>412</v>
      </c>
      <c r="F232" s="1" t="s">
        <v>413</v>
      </c>
      <c r="G232" s="7" t="s">
        <v>1205</v>
      </c>
      <c r="H232" s="61">
        <v>70</v>
      </c>
      <c r="I232" s="88">
        <f t="array" ref="I232">INDEX(Grille_Tarifs_Modulable!$B$2:B606,MATCH(Tableau1[[#This Row],[Designation]]&amp;Tableau1[[#This Row],[CL]],Grille_Tarifs_Modulable!$C$2:C606&amp;Grille_Tarifs_Modulable!$F$2:F606,0))</f>
        <v>3257150100792</v>
      </c>
      <c r="J23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32" s="1" t="str">
        <f>IF(Tableau1[[#This Row],[Tarificat° client]]="GROS",VLOOKUP(Tableau1[[#This Row],[EAN]],Grille_Tarifs_Modulable!B240:P333,9,FALSE)+VLOOKUP(Tableau1[[#This Row],[EAN]],Grille_Tarifs_Modulable!B240:P333,12,FALSE)+VLOOKUP(Tableau1[[#This Row],[EAN]],Grille_Tarifs_Modulable!B240:P333,13,FALSE)*1.1,IF(Tableau1[[#This Row],[Tarificat° client]]="CHR",VLOOKUP(Tableau1[[#This Row],[EAN]],Grille_Tarifs_Modulable!B240:P333,8,FALSE)," "))</f>
        <v xml:space="preserve"> </v>
      </c>
      <c r="L232" s="1">
        <v>6</v>
      </c>
      <c r="M232" s="1">
        <v>6</v>
      </c>
      <c r="O232" s="1"/>
    </row>
    <row r="233" spans="1:15" ht="12.75" x14ac:dyDescent="0.2">
      <c r="A233" s="2">
        <v>43237</v>
      </c>
      <c r="B233" s="1" t="s">
        <v>469</v>
      </c>
      <c r="C233" s="1" t="s">
        <v>12</v>
      </c>
      <c r="F233" s="1" t="s">
        <v>14</v>
      </c>
      <c r="G233" s="7" t="s">
        <v>1205</v>
      </c>
      <c r="H233" s="61">
        <v>70</v>
      </c>
      <c r="I233" s="88">
        <f t="array" ref="I233">INDEX(Grille_Tarifs_Modulable!$B$2:B746,MATCH(Tableau1[[#This Row],[Designation]]&amp;Tableau1[[#This Row],[CL]],Grille_Tarifs_Modulable!$C$2:C746&amp;Grille_Tarifs_Modulable!$F$2:F746,0))</f>
        <v>3257150100792</v>
      </c>
      <c r="J23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33" s="1" t="str">
        <f>IF(Tableau1[[#This Row],[Tarificat° client]]="GROS",VLOOKUP(Tableau1[[#This Row],[EAN]],Grille_Tarifs_Modulable!B241:P334,9,FALSE)+VLOOKUP(Tableau1[[#This Row],[EAN]],Grille_Tarifs_Modulable!B241:P334,12,FALSE)+VLOOKUP(Tableau1[[#This Row],[EAN]],Grille_Tarifs_Modulable!B241:P334,13,FALSE)*1.1,IF(Tableau1[[#This Row],[Tarificat° client]]="CHR",VLOOKUP(Tableau1[[#This Row],[EAN]],Grille_Tarifs_Modulable!B241:P334,8,FALSE)," "))</f>
        <v xml:space="preserve"> </v>
      </c>
      <c r="L233" s="1">
        <v>1</v>
      </c>
      <c r="M233" s="1">
        <v>1</v>
      </c>
      <c r="O233" s="1"/>
    </row>
    <row r="234" spans="1:15" ht="12.75" x14ac:dyDescent="0.2">
      <c r="A234" s="2">
        <v>43306</v>
      </c>
      <c r="B234" s="1" t="s">
        <v>432</v>
      </c>
      <c r="C234" s="1" t="s">
        <v>12</v>
      </c>
      <c r="F234" s="1" t="s">
        <v>14</v>
      </c>
      <c r="G234" s="7" t="s">
        <v>1205</v>
      </c>
      <c r="H234" s="61">
        <v>70</v>
      </c>
      <c r="I234" s="88">
        <f t="array" ref="I234">INDEX(Grille_Tarifs_Modulable!$B$2:B581,MATCH(Tableau1[[#This Row],[Designation]]&amp;Tableau1[[#This Row],[CL]],Grille_Tarifs_Modulable!$C$2:C581&amp;Grille_Tarifs_Modulable!$F$2:F581,0))</f>
        <v>3257150100792</v>
      </c>
      <c r="J23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34" s="1" t="str">
        <f>IF(Tableau1[[#This Row],[Tarificat° client]]="GROS",VLOOKUP(Tableau1[[#This Row],[EAN]],Grille_Tarifs_Modulable!B242:P335,9,FALSE)+VLOOKUP(Tableau1[[#This Row],[EAN]],Grille_Tarifs_Modulable!B242:P335,12,FALSE)+VLOOKUP(Tableau1[[#This Row],[EAN]],Grille_Tarifs_Modulable!B242:P335,13,FALSE)*1.1,IF(Tableau1[[#This Row],[Tarificat° client]]="CHR",VLOOKUP(Tableau1[[#This Row],[EAN]],Grille_Tarifs_Modulable!B242:P335,8,FALSE)," "))</f>
        <v xml:space="preserve"> </v>
      </c>
      <c r="L234" s="1">
        <v>6</v>
      </c>
      <c r="M234" s="1">
        <v>6</v>
      </c>
      <c r="O234" s="1"/>
    </row>
    <row r="235" spans="1:15" ht="12.75" x14ac:dyDescent="0.2">
      <c r="A235" s="2">
        <v>43314</v>
      </c>
      <c r="B235" s="1" t="s">
        <v>524</v>
      </c>
      <c r="C235" s="1" t="s">
        <v>340</v>
      </c>
      <c r="F235" s="1" t="s">
        <v>342</v>
      </c>
      <c r="G235" s="7" t="s">
        <v>1205</v>
      </c>
      <c r="H235" s="61">
        <v>70</v>
      </c>
      <c r="I235" s="88">
        <f t="array" ref="I235">INDEX(Grille_Tarifs_Modulable!$B$2:B592,MATCH(Tableau1[[#This Row],[Designation]]&amp;Tableau1[[#This Row],[CL]],Grille_Tarifs_Modulable!$C$2:C592&amp;Grille_Tarifs_Modulable!$F$2:F592,0))</f>
        <v>3257150100792</v>
      </c>
      <c r="J23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35" s="1" t="str">
        <f>IF(Tableau1[[#This Row],[Tarificat° client]]="GROS",VLOOKUP(Tableau1[[#This Row],[EAN]],Grille_Tarifs_Modulable!B243:P336,9,FALSE)+VLOOKUP(Tableau1[[#This Row],[EAN]],Grille_Tarifs_Modulable!B243:P336,12,FALSE)+VLOOKUP(Tableau1[[#This Row],[EAN]],Grille_Tarifs_Modulable!B243:P336,13,FALSE)*1.1,IF(Tableau1[[#This Row],[Tarificat° client]]="CHR",VLOOKUP(Tableau1[[#This Row],[EAN]],Grille_Tarifs_Modulable!B243:P336,8,FALSE)," "))</f>
        <v xml:space="preserve"> </v>
      </c>
      <c r="L235" s="1">
        <v>2</v>
      </c>
      <c r="M235" s="1">
        <v>2</v>
      </c>
      <c r="O235" s="1"/>
    </row>
    <row r="236" spans="1:15" ht="12.75" x14ac:dyDescent="0.2">
      <c r="A236" s="2">
        <v>43374</v>
      </c>
      <c r="B236" s="1" t="s">
        <v>493</v>
      </c>
      <c r="C236" s="1" t="s">
        <v>448</v>
      </c>
      <c r="F236" s="1" t="s">
        <v>20</v>
      </c>
      <c r="G236" s="7" t="s">
        <v>1205</v>
      </c>
      <c r="H236" s="61">
        <v>70</v>
      </c>
      <c r="I236" s="88">
        <f t="array" ref="I236">INDEX(Grille_Tarifs_Modulable!$B$2:B610,MATCH(Tableau1[[#This Row],[Designation]]&amp;Tableau1[[#This Row],[CL]],Grille_Tarifs_Modulable!$C$2:C610&amp;Grille_Tarifs_Modulable!$F$2:F610,0))</f>
        <v>3257150100792</v>
      </c>
      <c r="J23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36" s="1" t="str">
        <f>IF(Tableau1[[#This Row],[Tarificat° client]]="GROS",VLOOKUP(Tableau1[[#This Row],[EAN]],Grille_Tarifs_Modulable!B244:P337,9,FALSE)+VLOOKUP(Tableau1[[#This Row],[EAN]],Grille_Tarifs_Modulable!B244:P337,12,FALSE)+VLOOKUP(Tableau1[[#This Row],[EAN]],Grille_Tarifs_Modulable!B244:P337,13,FALSE)*1.1,IF(Tableau1[[#This Row],[Tarificat° client]]="CHR",VLOOKUP(Tableau1[[#This Row],[EAN]],Grille_Tarifs_Modulable!B244:P337,8,FALSE)," "))</f>
        <v xml:space="preserve"> </v>
      </c>
      <c r="L236" s="1">
        <v>1</v>
      </c>
      <c r="M236" s="1">
        <v>1</v>
      </c>
      <c r="O236" s="1"/>
    </row>
    <row r="237" spans="1:15" ht="12.75" x14ac:dyDescent="0.2">
      <c r="A237" s="2">
        <v>43389</v>
      </c>
      <c r="B237" s="1" t="s">
        <v>500</v>
      </c>
      <c r="C237" s="1" t="s">
        <v>501</v>
      </c>
      <c r="F237" s="1" t="s">
        <v>502</v>
      </c>
      <c r="G237" s="7" t="s">
        <v>1205</v>
      </c>
      <c r="H237" s="61">
        <v>70</v>
      </c>
      <c r="I237" s="88">
        <f t="array" ref="I237">INDEX(Grille_Tarifs_Modulable!$B$2:B750,MATCH(Tableau1[[#This Row],[Designation]]&amp;Tableau1[[#This Row],[CL]],Grille_Tarifs_Modulable!$C$2:C750&amp;Grille_Tarifs_Modulable!$F$2:F750,0))</f>
        <v>3257150100792</v>
      </c>
      <c r="J23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37" s="1" t="str">
        <f>IF(Tableau1[[#This Row],[Tarificat° client]]="GROS",VLOOKUP(Tableau1[[#This Row],[EAN]],Grille_Tarifs_Modulable!B245:P338,9,FALSE)+VLOOKUP(Tableau1[[#This Row],[EAN]],Grille_Tarifs_Modulable!B245:P338,12,FALSE)+VLOOKUP(Tableau1[[#This Row],[EAN]],Grille_Tarifs_Modulable!B245:P338,13,FALSE)*1.1,IF(Tableau1[[#This Row],[Tarificat° client]]="CHR",VLOOKUP(Tableau1[[#This Row],[EAN]],Grille_Tarifs_Modulable!B245:P338,8,FALSE)," "))</f>
        <v xml:space="preserve"> </v>
      </c>
      <c r="L237" s="1">
        <v>1</v>
      </c>
      <c r="M237" s="1">
        <v>1</v>
      </c>
      <c r="O237" s="1"/>
    </row>
    <row r="238" spans="1:15" ht="12.75" x14ac:dyDescent="0.2">
      <c r="A238" s="2">
        <v>43420</v>
      </c>
      <c r="B238" s="1" t="s">
        <v>429</v>
      </c>
      <c r="C238" s="1" t="s">
        <v>38</v>
      </c>
      <c r="F238" s="1" t="s">
        <v>40</v>
      </c>
      <c r="G238" s="7" t="s">
        <v>1205</v>
      </c>
      <c r="H238" s="61">
        <v>70</v>
      </c>
      <c r="I238" s="88">
        <f t="array" ref="I238">INDEX(Grille_Tarifs_Modulable!$B$2:B585,MATCH(Tableau1[[#This Row],[Designation]]&amp;Tableau1[[#This Row],[CL]],Grille_Tarifs_Modulable!$C$2:C585&amp;Grille_Tarifs_Modulable!$F$2:F585,0))</f>
        <v>3257150100792</v>
      </c>
      <c r="J23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38" s="1" t="str">
        <f>IF(Tableau1[[#This Row],[Tarificat° client]]="GROS",VLOOKUP(Tableau1[[#This Row],[EAN]],Grille_Tarifs_Modulable!B246:P339,9,FALSE)+VLOOKUP(Tableau1[[#This Row],[EAN]],Grille_Tarifs_Modulable!B246:P339,12,FALSE)+VLOOKUP(Tableau1[[#This Row],[EAN]],Grille_Tarifs_Modulable!B246:P339,13,FALSE)*1.1,IF(Tableau1[[#This Row],[Tarificat° client]]="CHR",VLOOKUP(Tableau1[[#This Row],[EAN]],Grille_Tarifs_Modulable!B246:P339,8,FALSE)," "))</f>
        <v xml:space="preserve"> </v>
      </c>
      <c r="L238" s="1">
        <v>6</v>
      </c>
      <c r="M238" s="1">
        <v>6</v>
      </c>
      <c r="O238" s="1"/>
    </row>
    <row r="239" spans="1:15" ht="12.75" x14ac:dyDescent="0.2">
      <c r="A239" s="2">
        <v>43431</v>
      </c>
      <c r="B239" s="1" t="s">
        <v>427</v>
      </c>
      <c r="C239" s="1" t="s">
        <v>115</v>
      </c>
      <c r="F239" s="1" t="s">
        <v>117</v>
      </c>
      <c r="G239" s="7" t="s">
        <v>1205</v>
      </c>
      <c r="H239" s="61">
        <v>70</v>
      </c>
      <c r="I239" s="88">
        <f t="array" ref="I239">INDEX(Grille_Tarifs_Modulable!$B$2:B596,MATCH(Tableau1[[#This Row],[Designation]]&amp;Tableau1[[#This Row],[CL]],Grille_Tarifs_Modulable!$C$2:C596&amp;Grille_Tarifs_Modulable!$F$2:F596,0))</f>
        <v>3257150100792</v>
      </c>
      <c r="J23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39" s="1" t="str">
        <f>IF(Tableau1[[#This Row],[Tarificat° client]]="GROS",VLOOKUP(Tableau1[[#This Row],[EAN]],Grille_Tarifs_Modulable!B247:P340,9,FALSE)+VLOOKUP(Tableau1[[#This Row],[EAN]],Grille_Tarifs_Modulable!B247:P340,12,FALSE)+VLOOKUP(Tableau1[[#This Row],[EAN]],Grille_Tarifs_Modulable!B247:P340,13,FALSE)*1.1,IF(Tableau1[[#This Row],[Tarificat° client]]="CHR",VLOOKUP(Tableau1[[#This Row],[EAN]],Grille_Tarifs_Modulable!B247:P340,8,FALSE)," "))</f>
        <v xml:space="preserve"> </v>
      </c>
      <c r="L239" s="1">
        <v>6</v>
      </c>
      <c r="M239" s="1">
        <v>6</v>
      </c>
      <c r="O239" s="1"/>
    </row>
    <row r="240" spans="1:15" ht="12.75" x14ac:dyDescent="0.2">
      <c r="A240" s="2">
        <v>43508</v>
      </c>
      <c r="B240" s="1" t="s">
        <v>3</v>
      </c>
      <c r="C240" s="1" t="s">
        <v>2</v>
      </c>
      <c r="F240" s="1" t="s">
        <v>4</v>
      </c>
      <c r="G240" s="7" t="s">
        <v>1205</v>
      </c>
      <c r="H240" s="61">
        <v>70</v>
      </c>
      <c r="I240" s="88">
        <f t="array" ref="I240">INDEX(Grille_Tarifs_Modulable!$B$2:B614,MATCH(Tableau1[[#This Row],[Designation]]&amp;Tableau1[[#This Row],[CL]],Grille_Tarifs_Modulable!$C$2:C614&amp;Grille_Tarifs_Modulable!$F$2:F614,0))</f>
        <v>3257150100792</v>
      </c>
      <c r="J24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40" s="1" t="str">
        <f>IF(Tableau1[[#This Row],[Tarificat° client]]="GROS",VLOOKUP(Tableau1[[#This Row],[EAN]],Grille_Tarifs_Modulable!B248:P341,9,FALSE)+VLOOKUP(Tableau1[[#This Row],[EAN]],Grille_Tarifs_Modulable!B248:P341,12,FALSE)+VLOOKUP(Tableau1[[#This Row],[EAN]],Grille_Tarifs_Modulable!B248:P341,13,FALSE)*1.1,IF(Tableau1[[#This Row],[Tarificat° client]]="CHR",VLOOKUP(Tableau1[[#This Row],[EAN]],Grille_Tarifs_Modulable!B248:P341,8,FALSE)," "))</f>
        <v xml:space="preserve"> </v>
      </c>
      <c r="L240" s="1">
        <v>6</v>
      </c>
      <c r="M240" s="1">
        <v>6</v>
      </c>
      <c r="O240" s="1"/>
    </row>
    <row r="241" spans="1:15" ht="12.75" x14ac:dyDescent="0.2">
      <c r="A241" s="2">
        <v>43622</v>
      </c>
      <c r="B241" s="1" t="s">
        <v>91</v>
      </c>
      <c r="C241" s="1" t="s">
        <v>90</v>
      </c>
      <c r="F241" s="1" t="s">
        <v>61</v>
      </c>
      <c r="G241" s="7" t="s">
        <v>1205</v>
      </c>
      <c r="H241" s="61">
        <v>5</v>
      </c>
      <c r="I241" s="88" t="e">
        <f t="array" ref="I241">INDEX(Grille_Tarifs_Modulable!$B$2:B754,MATCH(Tableau1[[#This Row],[Designation]]&amp;Tableau1[[#This Row],[CL]],Grille_Tarifs_Modulable!$C$2:C754&amp;Grille_Tarifs_Modulable!$F$2:F754,0))</f>
        <v>#N/A</v>
      </c>
      <c r="J24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41" s="1" t="str">
        <f>IF(Tableau1[[#This Row],[Tarificat° client]]="GROS",VLOOKUP(Tableau1[[#This Row],[EAN]],Grille_Tarifs_Modulable!B249:P342,9,FALSE)+VLOOKUP(Tableau1[[#This Row],[EAN]],Grille_Tarifs_Modulable!B249:P342,12,FALSE)+VLOOKUP(Tableau1[[#This Row],[EAN]],Grille_Tarifs_Modulable!B249:P342,13,FALSE)*1.1,IF(Tableau1[[#This Row],[Tarificat° client]]="CHR",VLOOKUP(Tableau1[[#This Row],[EAN]],Grille_Tarifs_Modulable!B249:P342,8,FALSE)," "))</f>
        <v xml:space="preserve"> </v>
      </c>
      <c r="L241" s="1">
        <v>30</v>
      </c>
      <c r="M241" s="1">
        <v>2.14</v>
      </c>
      <c r="O241" s="1"/>
    </row>
    <row r="242" spans="1:15" ht="12.75" x14ac:dyDescent="0.2">
      <c r="A242" s="2">
        <v>43634</v>
      </c>
      <c r="B242" s="1" t="s">
        <v>69</v>
      </c>
      <c r="C242" s="1" t="s">
        <v>68</v>
      </c>
      <c r="F242" s="1" t="s">
        <v>20</v>
      </c>
      <c r="G242" s="7" t="s">
        <v>1205</v>
      </c>
      <c r="H242" s="61">
        <v>70</v>
      </c>
      <c r="I242" s="88">
        <f t="array" ref="I242">INDEX(Grille_Tarifs_Modulable!$B$2:B589,MATCH(Tableau1[[#This Row],[Designation]]&amp;Tableau1[[#This Row],[CL]],Grille_Tarifs_Modulable!$C$2:C589&amp;Grille_Tarifs_Modulable!$F$2:F589,0))</f>
        <v>3257150100792</v>
      </c>
      <c r="J24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42" s="1" t="str">
        <f>IF(Tableau1[[#This Row],[Tarificat° client]]="GROS",VLOOKUP(Tableau1[[#This Row],[EAN]],Grille_Tarifs_Modulable!B250:P343,9,FALSE)+VLOOKUP(Tableau1[[#This Row],[EAN]],Grille_Tarifs_Modulable!B250:P343,12,FALSE)+VLOOKUP(Tableau1[[#This Row],[EAN]],Grille_Tarifs_Modulable!B250:P343,13,FALSE)*1.1,IF(Tableau1[[#This Row],[Tarificat° client]]="CHR",VLOOKUP(Tableau1[[#This Row],[EAN]],Grille_Tarifs_Modulable!B250:P343,8,FALSE)," "))</f>
        <v xml:space="preserve"> </v>
      </c>
      <c r="L242" s="1">
        <v>3</v>
      </c>
      <c r="M242" s="1">
        <v>3</v>
      </c>
      <c r="O242" s="1"/>
    </row>
    <row r="243" spans="1:15" ht="12.75" x14ac:dyDescent="0.2">
      <c r="A243" s="2">
        <v>43710</v>
      </c>
      <c r="B243" s="1" t="s">
        <v>96</v>
      </c>
      <c r="C243" s="1" t="s">
        <v>95</v>
      </c>
      <c r="F243" s="1" t="s">
        <v>97</v>
      </c>
      <c r="G243" s="7" t="s">
        <v>1205</v>
      </c>
      <c r="H243" s="61">
        <v>70</v>
      </c>
      <c r="I243" s="88">
        <f t="array" ref="I243">INDEX(Grille_Tarifs_Modulable!$B$2:B600,MATCH(Tableau1[[#This Row],[Designation]]&amp;Tableau1[[#This Row],[CL]],Grille_Tarifs_Modulable!$C$2:C600&amp;Grille_Tarifs_Modulable!$F$2:F600,0))</f>
        <v>3257150100792</v>
      </c>
      <c r="J24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43" s="1" t="str">
        <f>IF(Tableau1[[#This Row],[Tarificat° client]]="GROS",VLOOKUP(Tableau1[[#This Row],[EAN]],Grille_Tarifs_Modulable!B251:P344,9,FALSE)+VLOOKUP(Tableau1[[#This Row],[EAN]],Grille_Tarifs_Modulable!B251:P344,12,FALSE)+VLOOKUP(Tableau1[[#This Row],[EAN]],Grille_Tarifs_Modulable!B251:P344,13,FALSE)*1.1,IF(Tableau1[[#This Row],[Tarificat° client]]="CHR",VLOOKUP(Tableau1[[#This Row],[EAN]],Grille_Tarifs_Modulable!B251:P344,8,FALSE)," "))</f>
        <v xml:space="preserve"> </v>
      </c>
      <c r="L243" s="1">
        <v>2</v>
      </c>
      <c r="M243" s="1">
        <v>2</v>
      </c>
      <c r="O243" s="1"/>
    </row>
    <row r="244" spans="1:15" ht="12.75" x14ac:dyDescent="0.2">
      <c r="A244" s="2">
        <v>43711</v>
      </c>
      <c r="B244" s="1" t="s">
        <v>24</v>
      </c>
      <c r="C244" s="1" t="s">
        <v>12</v>
      </c>
      <c r="F244" s="1" t="s">
        <v>14</v>
      </c>
      <c r="G244" s="7" t="s">
        <v>1205</v>
      </c>
      <c r="H244" s="61">
        <v>70</v>
      </c>
      <c r="I244" s="88">
        <f t="array" ref="I244">INDEX(Grille_Tarifs_Modulable!$B$2:B618,MATCH(Tableau1[[#This Row],[Designation]]&amp;Tableau1[[#This Row],[CL]],Grille_Tarifs_Modulable!$C$2:C618&amp;Grille_Tarifs_Modulable!$F$2:F618,0))</f>
        <v>3257150100792</v>
      </c>
      <c r="J24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44" s="1" t="str">
        <f>IF(Tableau1[[#This Row],[Tarificat° client]]="GROS",VLOOKUP(Tableau1[[#This Row],[EAN]],Grille_Tarifs_Modulable!B252:P345,9,FALSE)+VLOOKUP(Tableau1[[#This Row],[EAN]],Grille_Tarifs_Modulable!B252:P345,12,FALSE)+VLOOKUP(Tableau1[[#This Row],[EAN]],Grille_Tarifs_Modulable!B252:P345,13,FALSE)*1.1,IF(Tableau1[[#This Row],[Tarificat° client]]="CHR",VLOOKUP(Tableau1[[#This Row],[EAN]],Grille_Tarifs_Modulable!B252:P345,8,FALSE)," "))</f>
        <v xml:space="preserve"> </v>
      </c>
      <c r="L244" s="1">
        <v>6</v>
      </c>
      <c r="M244" s="1">
        <v>6</v>
      </c>
      <c r="O244" s="1"/>
    </row>
    <row r="245" spans="1:15" ht="12.75" x14ac:dyDescent="0.2">
      <c r="A245" s="2">
        <v>43759</v>
      </c>
      <c r="B245" s="1" t="s">
        <v>36</v>
      </c>
      <c r="C245" s="1" t="s">
        <v>35</v>
      </c>
      <c r="F245" s="1" t="s">
        <v>37</v>
      </c>
      <c r="G245" s="7" t="s">
        <v>1205</v>
      </c>
      <c r="H245" s="61">
        <v>70</v>
      </c>
      <c r="I245" s="88">
        <f t="array" ref="I245">INDEX(Grille_Tarifs_Modulable!$B$2:B758,MATCH(Tableau1[[#This Row],[Designation]]&amp;Tableau1[[#This Row],[CL]],Grille_Tarifs_Modulable!$C$2:C758&amp;Grille_Tarifs_Modulable!$F$2:F758,0))</f>
        <v>3257150100792</v>
      </c>
      <c r="J24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45" s="1" t="str">
        <f>IF(Tableau1[[#This Row],[Tarificat° client]]="GROS",VLOOKUP(Tableau1[[#This Row],[EAN]],Grille_Tarifs_Modulable!B253:P346,9,FALSE)+VLOOKUP(Tableau1[[#This Row],[EAN]],Grille_Tarifs_Modulable!B253:P346,12,FALSE)+VLOOKUP(Tableau1[[#This Row],[EAN]],Grille_Tarifs_Modulable!B253:P346,13,FALSE)*1.1,IF(Tableau1[[#This Row],[Tarificat° client]]="CHR",VLOOKUP(Tableau1[[#This Row],[EAN]],Grille_Tarifs_Modulable!B253:P346,8,FALSE)," "))</f>
        <v xml:space="preserve"> </v>
      </c>
      <c r="L245" s="1">
        <v>2</v>
      </c>
      <c r="M245" s="1">
        <v>2</v>
      </c>
      <c r="O245" s="1"/>
    </row>
    <row r="246" spans="1:15" ht="12.75" x14ac:dyDescent="0.2">
      <c r="A246" s="2">
        <v>43759</v>
      </c>
      <c r="B246" s="1" t="s">
        <v>41</v>
      </c>
      <c r="C246" s="1" t="s">
        <v>35</v>
      </c>
      <c r="F246" s="1" t="s">
        <v>37</v>
      </c>
      <c r="G246" s="7" t="s">
        <v>1205</v>
      </c>
      <c r="H246" s="61">
        <v>70</v>
      </c>
      <c r="I246" s="88">
        <f t="array" ref="I246">INDEX(Grille_Tarifs_Modulable!$B$2:B593,MATCH(Tableau1[[#This Row],[Designation]]&amp;Tableau1[[#This Row],[CL]],Grille_Tarifs_Modulable!$C$2:C593&amp;Grille_Tarifs_Modulable!$F$2:F593,0))</f>
        <v>3257150100792</v>
      </c>
      <c r="J24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46" s="1" t="str">
        <f>IF(Tableau1[[#This Row],[Tarificat° client]]="GROS",VLOOKUP(Tableau1[[#This Row],[EAN]],Grille_Tarifs_Modulable!B254:P347,9,FALSE)+VLOOKUP(Tableau1[[#This Row],[EAN]],Grille_Tarifs_Modulable!B254:P347,12,FALSE)+VLOOKUP(Tableau1[[#This Row],[EAN]],Grille_Tarifs_Modulable!B254:P347,13,FALSE)*1.1,IF(Tableau1[[#This Row],[Tarificat° client]]="CHR",VLOOKUP(Tableau1[[#This Row],[EAN]],Grille_Tarifs_Modulable!B254:P347,8,FALSE)," "))</f>
        <v xml:space="preserve"> </v>
      </c>
      <c r="L246" s="1">
        <v>-2</v>
      </c>
      <c r="M246" s="1">
        <v>-2</v>
      </c>
      <c r="O246" s="1"/>
    </row>
    <row r="247" spans="1:15" ht="12.75" x14ac:dyDescent="0.2">
      <c r="A247" s="2">
        <v>43783</v>
      </c>
      <c r="B247" s="1" t="s">
        <v>43</v>
      </c>
      <c r="C247" s="1" t="s">
        <v>42</v>
      </c>
      <c r="F247" s="1" t="s">
        <v>44</v>
      </c>
      <c r="G247" s="7" t="s">
        <v>1205</v>
      </c>
      <c r="H247" s="61">
        <v>70</v>
      </c>
      <c r="I247" s="88">
        <f t="array" ref="I247">INDEX(Grille_Tarifs_Modulable!$B$2:B604,MATCH(Tableau1[[#This Row],[Designation]]&amp;Tableau1[[#This Row],[CL]],Grille_Tarifs_Modulable!$C$2:C604&amp;Grille_Tarifs_Modulable!$F$2:F604,0))</f>
        <v>3257150100792</v>
      </c>
      <c r="J24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47" s="1" t="str">
        <f>IF(Tableau1[[#This Row],[Tarificat° client]]="GROS",VLOOKUP(Tableau1[[#This Row],[EAN]],Grille_Tarifs_Modulable!B255:P348,9,FALSE)+VLOOKUP(Tableau1[[#This Row],[EAN]],Grille_Tarifs_Modulable!B255:P348,12,FALSE)+VLOOKUP(Tableau1[[#This Row],[EAN]],Grille_Tarifs_Modulable!B255:P348,13,FALSE)*1.1,IF(Tableau1[[#This Row],[Tarificat° client]]="CHR",VLOOKUP(Tableau1[[#This Row],[EAN]],Grille_Tarifs_Modulable!B255:P348,8,FALSE)," "))</f>
        <v xml:space="preserve"> </v>
      </c>
      <c r="L247" s="1">
        <v>6</v>
      </c>
      <c r="M247" s="1">
        <v>6</v>
      </c>
      <c r="O247" s="1"/>
    </row>
    <row r="248" spans="1:15" ht="12.75" x14ac:dyDescent="0.2">
      <c r="A248" s="2">
        <v>43802</v>
      </c>
      <c r="B248" s="1" t="s">
        <v>92</v>
      </c>
      <c r="C248" s="1" t="s">
        <v>90</v>
      </c>
      <c r="F248" s="1" t="s">
        <v>61</v>
      </c>
      <c r="G248" s="7" t="s">
        <v>1205</v>
      </c>
      <c r="H248" s="61">
        <v>5</v>
      </c>
      <c r="I248" s="88" t="e">
        <f t="array" ref="I248">INDEX(Grille_Tarifs_Modulable!$B$2:B622,MATCH(Tableau1[[#This Row],[Designation]]&amp;Tableau1[[#This Row],[CL]],Grille_Tarifs_Modulable!$C$2:C622&amp;Grille_Tarifs_Modulable!$F$2:F622,0))</f>
        <v>#N/A</v>
      </c>
      <c r="J24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48" s="1" t="str">
        <f>IF(Tableau1[[#This Row],[Tarificat° client]]="GROS",VLOOKUP(Tableau1[[#This Row],[EAN]],Grille_Tarifs_Modulable!B256:P349,9,FALSE)+VLOOKUP(Tableau1[[#This Row],[EAN]],Grille_Tarifs_Modulable!B256:P349,12,FALSE)+VLOOKUP(Tableau1[[#This Row],[EAN]],Grille_Tarifs_Modulable!B256:P349,13,FALSE)*1.1,IF(Tableau1[[#This Row],[Tarificat° client]]="CHR",VLOOKUP(Tableau1[[#This Row],[EAN]],Grille_Tarifs_Modulable!B256:P349,8,FALSE)," "))</f>
        <v xml:space="preserve"> </v>
      </c>
      <c r="L248" s="1">
        <v>31</v>
      </c>
      <c r="M248" s="1">
        <v>2.21</v>
      </c>
      <c r="O248" s="1"/>
    </row>
    <row r="249" spans="1:15" ht="12.75" x14ac:dyDescent="0.2">
      <c r="A249" s="2">
        <v>43815</v>
      </c>
      <c r="B249" s="1" t="s">
        <v>94</v>
      </c>
      <c r="C249" s="1" t="s">
        <v>93</v>
      </c>
      <c r="F249" s="1" t="s">
        <v>61</v>
      </c>
      <c r="G249" s="7" t="s">
        <v>1205</v>
      </c>
      <c r="H249" s="61">
        <v>70</v>
      </c>
      <c r="I249" s="88">
        <f t="array" ref="I249">INDEX(Grille_Tarifs_Modulable!$B$2:B762,MATCH(Tableau1[[#This Row],[Designation]]&amp;Tableau1[[#This Row],[CL]],Grille_Tarifs_Modulable!$C$2:C762&amp;Grille_Tarifs_Modulable!$F$2:F762,0))</f>
        <v>3257150100792</v>
      </c>
      <c r="J24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49" s="1" t="str">
        <f>IF(Tableau1[[#This Row],[Tarificat° client]]="GROS",VLOOKUP(Tableau1[[#This Row],[EAN]],Grille_Tarifs_Modulable!B257:P350,9,FALSE)+VLOOKUP(Tableau1[[#This Row],[EAN]],Grille_Tarifs_Modulable!B257:P350,12,FALSE)+VLOOKUP(Tableau1[[#This Row],[EAN]],Grille_Tarifs_Modulable!B257:P350,13,FALSE)*1.1,IF(Tableau1[[#This Row],[Tarificat° client]]="CHR",VLOOKUP(Tableau1[[#This Row],[EAN]],Grille_Tarifs_Modulable!B257:P350,8,FALSE)," "))</f>
        <v xml:space="preserve"> </v>
      </c>
      <c r="L249" s="1">
        <v>6</v>
      </c>
      <c r="M249" s="1">
        <v>6</v>
      </c>
      <c r="O249" s="1"/>
    </row>
    <row r="250" spans="1:15" ht="12.75" x14ac:dyDescent="0.2">
      <c r="A250" s="2">
        <v>43815</v>
      </c>
      <c r="B250" s="1" t="s">
        <v>99</v>
      </c>
      <c r="C250" s="1" t="s">
        <v>98</v>
      </c>
      <c r="F250" s="1" t="s">
        <v>20</v>
      </c>
      <c r="G250" s="7" t="s">
        <v>1205</v>
      </c>
      <c r="H250" s="61">
        <v>70</v>
      </c>
      <c r="I250" s="88">
        <f t="array" ref="I250">INDEX(Grille_Tarifs_Modulable!$B$2:B597,MATCH(Tableau1[[#This Row],[Designation]]&amp;Tableau1[[#This Row],[CL]],Grille_Tarifs_Modulable!$C$2:C597&amp;Grille_Tarifs_Modulable!$F$2:F597,0))</f>
        <v>3257150100792</v>
      </c>
      <c r="J25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50" s="1" t="str">
        <f>IF(Tableau1[[#This Row],[Tarificat° client]]="GROS",VLOOKUP(Tableau1[[#This Row],[EAN]],Grille_Tarifs_Modulable!B258:P351,9,FALSE)+VLOOKUP(Tableau1[[#This Row],[EAN]],Grille_Tarifs_Modulable!B258:P351,12,FALSE)+VLOOKUP(Tableau1[[#This Row],[EAN]],Grille_Tarifs_Modulable!B258:P351,13,FALSE)*1.1,IF(Tableau1[[#This Row],[Tarificat° client]]="CHR",VLOOKUP(Tableau1[[#This Row],[EAN]],Grille_Tarifs_Modulable!B258:P351,8,FALSE)," "))</f>
        <v xml:space="preserve"> </v>
      </c>
      <c r="L250" s="1">
        <v>3</v>
      </c>
      <c r="M250" s="1">
        <v>3</v>
      </c>
      <c r="O250" s="1"/>
    </row>
    <row r="251" spans="1:15" ht="12.75" x14ac:dyDescent="0.2">
      <c r="A251" s="2">
        <v>43783</v>
      </c>
      <c r="B251" s="1" t="s">
        <v>39</v>
      </c>
      <c r="C251" s="1" t="s">
        <v>38</v>
      </c>
      <c r="F251" s="1" t="s">
        <v>40</v>
      </c>
      <c r="G251" s="7" t="s">
        <v>1207</v>
      </c>
      <c r="H251" s="61">
        <v>70</v>
      </c>
      <c r="I251" s="88">
        <f t="array" ref="I251">INDEX(Grille_Tarifs_Modulable!$B$2:B608,MATCH(Tableau1[[#This Row],[Designation]]&amp;Tableau1[[#This Row],[CL]],Grille_Tarifs_Modulable!$C$2:C608&amp;Grille_Tarifs_Modulable!$F$2:F608,0))</f>
        <v>3257150101300</v>
      </c>
      <c r="J25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51" s="1" t="str">
        <f>IF(Tableau1[[#This Row],[Tarificat° client]]="GROS",VLOOKUP(Tableau1[[#This Row],[EAN]],Grille_Tarifs_Modulable!B259:P352,9,FALSE)+VLOOKUP(Tableau1[[#This Row],[EAN]],Grille_Tarifs_Modulable!B259:P352,12,FALSE)+VLOOKUP(Tableau1[[#This Row],[EAN]],Grille_Tarifs_Modulable!B259:P352,13,FALSE)*1.1,IF(Tableau1[[#This Row],[Tarificat° client]]="CHR",VLOOKUP(Tableau1[[#This Row],[EAN]],Grille_Tarifs_Modulable!B259:P352,8,FALSE)," "))</f>
        <v xml:space="preserve"> </v>
      </c>
      <c r="L251" s="1">
        <v>6</v>
      </c>
      <c r="M251" s="1">
        <v>6</v>
      </c>
      <c r="O251" s="1"/>
    </row>
    <row r="252" spans="1:15" ht="12.75" x14ac:dyDescent="0.2">
      <c r="A252" s="2">
        <v>43815</v>
      </c>
      <c r="B252" s="1" t="s">
        <v>99</v>
      </c>
      <c r="C252" s="1" t="s">
        <v>98</v>
      </c>
      <c r="F252" s="1" t="s">
        <v>20</v>
      </c>
      <c r="G252" s="7" t="s">
        <v>1207</v>
      </c>
      <c r="H252" s="61">
        <v>70</v>
      </c>
      <c r="I252" s="88">
        <f t="array" ref="I252">INDEX(Grille_Tarifs_Modulable!$B$2:B626,MATCH(Tableau1[[#This Row],[Designation]]&amp;Tableau1[[#This Row],[CL]],Grille_Tarifs_Modulable!$C$2:C626&amp;Grille_Tarifs_Modulable!$F$2:F626,0))</f>
        <v>3257150101300</v>
      </c>
      <c r="J25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52" s="1" t="str">
        <f>IF(Tableau1[[#This Row],[Tarificat° client]]="GROS",VLOOKUP(Tableau1[[#This Row],[EAN]],Grille_Tarifs_Modulable!B260:P353,9,FALSE)+VLOOKUP(Tableau1[[#This Row],[EAN]],Grille_Tarifs_Modulable!B260:P353,12,FALSE)+VLOOKUP(Tableau1[[#This Row],[EAN]],Grille_Tarifs_Modulable!B260:P353,13,FALSE)*1.1,IF(Tableau1[[#This Row],[Tarificat° client]]="CHR",VLOOKUP(Tableau1[[#This Row],[EAN]],Grille_Tarifs_Modulable!B260:P353,8,FALSE)," "))</f>
        <v xml:space="preserve"> </v>
      </c>
      <c r="L252" s="1">
        <v>3</v>
      </c>
      <c r="M252" s="1">
        <v>3</v>
      </c>
      <c r="O252" s="1"/>
    </row>
    <row r="253" spans="1:15" ht="12.75" x14ac:dyDescent="0.2">
      <c r="A253" s="2">
        <v>42522</v>
      </c>
      <c r="B253" s="1" t="s">
        <v>1141</v>
      </c>
      <c r="C253" s="1" t="s">
        <v>163</v>
      </c>
      <c r="F253" s="1" t="s">
        <v>176</v>
      </c>
      <c r="G253" s="7" t="s">
        <v>1248</v>
      </c>
      <c r="H253" s="61">
        <v>20</v>
      </c>
      <c r="I253" s="88">
        <f t="array" ref="I253">INDEX(Grille_Tarifs_Modulable!$B$2:B766,MATCH(Tableau1[[#This Row],[Designation]]&amp;Tableau1[[#This Row],[CL]],Grille_Tarifs_Modulable!$C$2:C766&amp;Grille_Tarifs_Modulable!$F$2:F766,0))</f>
        <v>4260310553863</v>
      </c>
      <c r="J25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53" s="1" t="str">
        <f>IF(Tableau1[[#This Row],[Tarificat° client]]="GROS",VLOOKUP(Tableau1[[#This Row],[EAN]],Grille_Tarifs_Modulable!B261:P354,9,FALSE)+VLOOKUP(Tableau1[[#This Row],[EAN]],Grille_Tarifs_Modulable!B261:P354,12,FALSE)+VLOOKUP(Tableau1[[#This Row],[EAN]],Grille_Tarifs_Modulable!B261:P354,13,FALSE)*1.1,IF(Tableau1[[#This Row],[Tarificat° client]]="CHR",VLOOKUP(Tableau1[[#This Row],[EAN]],Grille_Tarifs_Modulable!B261:P354,8,FALSE)," "))</f>
        <v xml:space="preserve"> </v>
      </c>
      <c r="L253" s="1">
        <v>288</v>
      </c>
      <c r="M253" s="1">
        <v>82.29</v>
      </c>
      <c r="O253" s="1"/>
    </row>
    <row r="254" spans="1:15" ht="12.75" x14ac:dyDescent="0.2">
      <c r="A254" s="2">
        <v>42529</v>
      </c>
      <c r="B254" s="1" t="s">
        <v>1013</v>
      </c>
      <c r="C254" s="1" t="s">
        <v>95</v>
      </c>
      <c r="F254" s="1" t="s">
        <v>97</v>
      </c>
      <c r="G254" s="7" t="s">
        <v>1248</v>
      </c>
      <c r="H254" s="61">
        <v>20</v>
      </c>
      <c r="I254" s="88">
        <f t="array" ref="I254">INDEX(Grille_Tarifs_Modulable!$B$2:B601,MATCH(Tableau1[[#This Row],[Designation]]&amp;Tableau1[[#This Row],[CL]],Grille_Tarifs_Modulable!$C$2:C601&amp;Grille_Tarifs_Modulable!$F$2:F601,0))</f>
        <v>4260310553863</v>
      </c>
      <c r="J25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54" s="1" t="str">
        <f>IF(Tableau1[[#This Row],[Tarificat° client]]="GROS",VLOOKUP(Tableau1[[#This Row],[EAN]],Grille_Tarifs_Modulable!B262:P355,9,FALSE)+VLOOKUP(Tableau1[[#This Row],[EAN]],Grille_Tarifs_Modulable!B262:P355,12,FALSE)+VLOOKUP(Tableau1[[#This Row],[EAN]],Grille_Tarifs_Modulable!B262:P355,13,FALSE)*1.1,IF(Tableau1[[#This Row],[Tarificat° client]]="CHR",VLOOKUP(Tableau1[[#This Row],[EAN]],Grille_Tarifs_Modulable!B262:P355,8,FALSE)," "))</f>
        <v xml:space="preserve"> </v>
      </c>
      <c r="L254" s="1">
        <v>192</v>
      </c>
      <c r="M254" s="1">
        <v>54.86</v>
      </c>
      <c r="O254" s="1"/>
    </row>
    <row r="255" spans="1:15" ht="12.75" x14ac:dyDescent="0.2">
      <c r="A255" s="2">
        <v>42550</v>
      </c>
      <c r="B255" s="1" t="s">
        <v>1144</v>
      </c>
      <c r="C255" s="1" t="s">
        <v>163</v>
      </c>
      <c r="F255" s="1" t="s">
        <v>176</v>
      </c>
      <c r="G255" s="7" t="s">
        <v>1248</v>
      </c>
      <c r="H255" s="61">
        <v>20</v>
      </c>
      <c r="I255" s="88">
        <f t="array" ref="I255">INDEX(Grille_Tarifs_Modulable!$B$2:B612,MATCH(Tableau1[[#This Row],[Designation]]&amp;Tableau1[[#This Row],[CL]],Grille_Tarifs_Modulable!$C$2:C612&amp;Grille_Tarifs_Modulable!$F$2:F612,0))</f>
        <v>4260310553863</v>
      </c>
      <c r="J25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55" s="1" t="str">
        <f>IF(Tableau1[[#This Row],[Tarificat° client]]="GROS",VLOOKUP(Tableau1[[#This Row],[EAN]],Grille_Tarifs_Modulable!B263:P356,9,FALSE)+VLOOKUP(Tableau1[[#This Row],[EAN]],Grille_Tarifs_Modulable!B263:P356,12,FALSE)+VLOOKUP(Tableau1[[#This Row],[EAN]],Grille_Tarifs_Modulable!B263:P356,13,FALSE)*1.1,IF(Tableau1[[#This Row],[Tarificat° client]]="CHR",VLOOKUP(Tableau1[[#This Row],[EAN]],Grille_Tarifs_Modulable!B263:P356,8,FALSE)," "))</f>
        <v xml:space="preserve"> </v>
      </c>
      <c r="L255" s="1">
        <v>0</v>
      </c>
      <c r="M255" s="1">
        <v>0</v>
      </c>
      <c r="O255" s="1"/>
    </row>
    <row r="256" spans="1:15" ht="12.75" x14ac:dyDescent="0.2">
      <c r="A256" s="2">
        <v>42690</v>
      </c>
      <c r="B256" s="1" t="s">
        <v>1143</v>
      </c>
      <c r="C256" s="1" t="s">
        <v>934</v>
      </c>
      <c r="F256" s="1" t="s">
        <v>4</v>
      </c>
      <c r="G256" s="7" t="s">
        <v>1248</v>
      </c>
      <c r="H256" s="61">
        <v>20</v>
      </c>
      <c r="I256" s="88">
        <f t="array" ref="I256">INDEX(Grille_Tarifs_Modulable!$B$2:B630,MATCH(Tableau1[[#This Row],[Designation]]&amp;Tableau1[[#This Row],[CL]],Grille_Tarifs_Modulable!$C$2:C630&amp;Grille_Tarifs_Modulable!$F$2:F630,0))</f>
        <v>4260310553863</v>
      </c>
      <c r="J25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56" s="1" t="str">
        <f>IF(Tableau1[[#This Row],[Tarificat° client]]="GROS",VLOOKUP(Tableau1[[#This Row],[EAN]],Grille_Tarifs_Modulable!B264:P357,9,FALSE)+VLOOKUP(Tableau1[[#This Row],[EAN]],Grille_Tarifs_Modulable!B264:P357,12,FALSE)+VLOOKUP(Tableau1[[#This Row],[EAN]],Grille_Tarifs_Modulable!B264:P357,13,FALSE)*1.1,IF(Tableau1[[#This Row],[Tarificat° client]]="CHR",VLOOKUP(Tableau1[[#This Row],[EAN]],Grille_Tarifs_Modulable!B264:P357,8,FALSE)," "))</f>
        <v xml:space="preserve"> </v>
      </c>
      <c r="L256" s="1">
        <v>24</v>
      </c>
      <c r="M256" s="1">
        <v>6.86</v>
      </c>
      <c r="O256" s="1"/>
    </row>
    <row r="257" spans="1:15" ht="12.75" x14ac:dyDescent="0.2">
      <c r="A257" s="2">
        <v>42718</v>
      </c>
      <c r="B257" s="1" t="s">
        <v>1109</v>
      </c>
      <c r="C257" s="1" t="s">
        <v>45</v>
      </c>
      <c r="F257" s="1" t="s">
        <v>47</v>
      </c>
      <c r="G257" s="7" t="s">
        <v>1248</v>
      </c>
      <c r="H257" s="61">
        <v>20</v>
      </c>
      <c r="I257" s="88">
        <f t="array" ref="I257">INDEX(Grille_Tarifs_Modulable!$B$2:B770,MATCH(Tableau1[[#This Row],[Designation]]&amp;Tableau1[[#This Row],[CL]],Grille_Tarifs_Modulable!$C$2:C770&amp;Grille_Tarifs_Modulable!$F$2:F770,0))</f>
        <v>4260310553863</v>
      </c>
      <c r="J25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57" s="1" t="str">
        <f>IF(Tableau1[[#This Row],[Tarificat° client]]="GROS",VLOOKUP(Tableau1[[#This Row],[EAN]],Grille_Tarifs_Modulable!B265:P358,9,FALSE)+VLOOKUP(Tableau1[[#This Row],[EAN]],Grille_Tarifs_Modulable!B265:P358,12,FALSE)+VLOOKUP(Tableau1[[#This Row],[EAN]],Grille_Tarifs_Modulable!B265:P358,13,FALSE)*1.1,IF(Tableau1[[#This Row],[Tarificat° client]]="CHR",VLOOKUP(Tableau1[[#This Row],[EAN]],Grille_Tarifs_Modulable!B265:P358,8,FALSE)," "))</f>
        <v xml:space="preserve"> </v>
      </c>
      <c r="L257" s="1">
        <v>48</v>
      </c>
      <c r="M257" s="1">
        <v>13.71</v>
      </c>
      <c r="O257" s="1"/>
    </row>
    <row r="258" spans="1:15" ht="12.75" x14ac:dyDescent="0.2">
      <c r="A258" s="2">
        <v>42787</v>
      </c>
      <c r="B258" s="1" t="s">
        <v>750</v>
      </c>
      <c r="C258" s="1" t="s">
        <v>95</v>
      </c>
      <c r="F258" s="1" t="s">
        <v>97</v>
      </c>
      <c r="G258" s="7" t="s">
        <v>1248</v>
      </c>
      <c r="H258" s="61">
        <v>20</v>
      </c>
      <c r="I258" s="88">
        <f t="array" ref="I258">INDEX(Grille_Tarifs_Modulable!$B$2:B605,MATCH(Tableau1[[#This Row],[Designation]]&amp;Tableau1[[#This Row],[CL]],Grille_Tarifs_Modulable!$C$2:C605&amp;Grille_Tarifs_Modulable!$F$2:F605,0))</f>
        <v>4260310553863</v>
      </c>
      <c r="J25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58" s="1" t="str">
        <f>IF(Tableau1[[#This Row],[Tarificat° client]]="GROS",VLOOKUP(Tableau1[[#This Row],[EAN]],Grille_Tarifs_Modulable!B266:P359,9,FALSE)+VLOOKUP(Tableau1[[#This Row],[EAN]],Grille_Tarifs_Modulable!B266:P359,12,FALSE)+VLOOKUP(Tableau1[[#This Row],[EAN]],Grille_Tarifs_Modulable!B266:P359,13,FALSE)*1.1,IF(Tableau1[[#This Row],[Tarificat° client]]="CHR",VLOOKUP(Tableau1[[#This Row],[EAN]],Grille_Tarifs_Modulable!B266:P359,8,FALSE)," "))</f>
        <v xml:space="preserve"> </v>
      </c>
      <c r="L258" s="1">
        <v>48</v>
      </c>
      <c r="M258" s="1">
        <v>13.71</v>
      </c>
      <c r="O258" s="1"/>
    </row>
    <row r="259" spans="1:15" ht="12.75" x14ac:dyDescent="0.2">
      <c r="A259" s="2">
        <v>42787</v>
      </c>
      <c r="B259" s="1" t="s">
        <v>781</v>
      </c>
      <c r="C259" s="1" t="s">
        <v>158</v>
      </c>
      <c r="F259" s="1" t="s">
        <v>160</v>
      </c>
      <c r="G259" s="7" t="s">
        <v>1248</v>
      </c>
      <c r="H259" s="61">
        <v>20</v>
      </c>
      <c r="I259" s="88">
        <f t="array" ref="I259">INDEX(Grille_Tarifs_Modulable!$B$2:B616,MATCH(Tableau1[[#This Row],[Designation]]&amp;Tableau1[[#This Row],[CL]],Grille_Tarifs_Modulable!$C$2:C616&amp;Grille_Tarifs_Modulable!$F$2:F616,0))</f>
        <v>4260310553863</v>
      </c>
      <c r="J25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59" s="1" t="str">
        <f>IF(Tableau1[[#This Row],[Tarificat° client]]="GROS",VLOOKUP(Tableau1[[#This Row],[EAN]],Grille_Tarifs_Modulable!B267:P360,9,FALSE)+VLOOKUP(Tableau1[[#This Row],[EAN]],Grille_Tarifs_Modulable!B267:P360,12,FALSE)+VLOOKUP(Tableau1[[#This Row],[EAN]],Grille_Tarifs_Modulable!B267:P360,13,FALSE)*1.1,IF(Tableau1[[#This Row],[Tarificat° client]]="CHR",VLOOKUP(Tableau1[[#This Row],[EAN]],Grille_Tarifs_Modulable!B267:P360,8,FALSE)," "))</f>
        <v xml:space="preserve"> </v>
      </c>
      <c r="L259" s="1">
        <v>24</v>
      </c>
      <c r="M259" s="1">
        <v>6.86</v>
      </c>
      <c r="O259" s="1"/>
    </row>
    <row r="260" spans="1:15" ht="12.75" x14ac:dyDescent="0.2">
      <c r="A260" s="2">
        <v>42796</v>
      </c>
      <c r="B260" s="1" t="s">
        <v>741</v>
      </c>
      <c r="C260" s="1" t="s">
        <v>12</v>
      </c>
      <c r="F260" s="1" t="s">
        <v>14</v>
      </c>
      <c r="G260" s="7" t="s">
        <v>1248</v>
      </c>
      <c r="H260" s="61">
        <v>20</v>
      </c>
      <c r="I260" s="88">
        <f t="array" ref="I260">INDEX(Grille_Tarifs_Modulable!$B$2:B634,MATCH(Tableau1[[#This Row],[Designation]]&amp;Tableau1[[#This Row],[CL]],Grille_Tarifs_Modulable!$C$2:C634&amp;Grille_Tarifs_Modulable!$F$2:F634,0))</f>
        <v>4260310553863</v>
      </c>
      <c r="J26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60" s="1" t="str">
        <f>IF(Tableau1[[#This Row],[Tarificat° client]]="GROS",VLOOKUP(Tableau1[[#This Row],[EAN]],Grille_Tarifs_Modulable!B268:P361,9,FALSE)+VLOOKUP(Tableau1[[#This Row],[EAN]],Grille_Tarifs_Modulable!B268:P361,12,FALSE)+VLOOKUP(Tableau1[[#This Row],[EAN]],Grille_Tarifs_Modulable!B268:P361,13,FALSE)*1.1,IF(Tableau1[[#This Row],[Tarificat° client]]="CHR",VLOOKUP(Tableau1[[#This Row],[EAN]],Grille_Tarifs_Modulable!B268:P361,8,FALSE)," "))</f>
        <v xml:space="preserve"> </v>
      </c>
      <c r="L260" s="1">
        <v>24</v>
      </c>
      <c r="M260" s="1">
        <v>6.86</v>
      </c>
      <c r="O260" s="1"/>
    </row>
    <row r="261" spans="1:15" ht="12.75" x14ac:dyDescent="0.2">
      <c r="A261" s="2">
        <v>42810</v>
      </c>
      <c r="B261" s="1" t="s">
        <v>935</v>
      </c>
      <c r="C261" s="1" t="s">
        <v>62</v>
      </c>
      <c r="F261" s="1" t="s">
        <v>64</v>
      </c>
      <c r="G261" s="7" t="s">
        <v>1248</v>
      </c>
      <c r="H261" s="61">
        <v>20</v>
      </c>
      <c r="I261" s="88">
        <f t="array" ref="I261">INDEX(Grille_Tarifs_Modulable!$B$2:B774,MATCH(Tableau1[[#This Row],[Designation]]&amp;Tableau1[[#This Row],[CL]],Grille_Tarifs_Modulable!$C$2:C774&amp;Grille_Tarifs_Modulable!$F$2:F774,0))</f>
        <v>4260310553863</v>
      </c>
      <c r="J26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61" s="1" t="str">
        <f>IF(Tableau1[[#This Row],[Tarificat° client]]="GROS",VLOOKUP(Tableau1[[#This Row],[EAN]],Grille_Tarifs_Modulable!B269:P362,9,FALSE)+VLOOKUP(Tableau1[[#This Row],[EAN]],Grille_Tarifs_Modulable!B269:P362,12,FALSE)+VLOOKUP(Tableau1[[#This Row],[EAN]],Grille_Tarifs_Modulable!B269:P362,13,FALSE)*1.1,IF(Tableau1[[#This Row],[Tarificat° client]]="CHR",VLOOKUP(Tableau1[[#This Row],[EAN]],Grille_Tarifs_Modulable!B269:P362,8,FALSE)," "))</f>
        <v xml:space="preserve"> </v>
      </c>
      <c r="L261" s="1">
        <v>96</v>
      </c>
      <c r="M261" s="1">
        <v>27.43</v>
      </c>
      <c r="O261" s="1"/>
    </row>
    <row r="262" spans="1:15" ht="12.75" x14ac:dyDescent="0.2">
      <c r="A262" s="2">
        <v>42873</v>
      </c>
      <c r="B262" s="1" t="s">
        <v>747</v>
      </c>
      <c r="C262" s="1" t="s">
        <v>95</v>
      </c>
      <c r="F262" s="1" t="s">
        <v>97</v>
      </c>
      <c r="G262" s="7" t="s">
        <v>1248</v>
      </c>
      <c r="H262" s="61">
        <v>20</v>
      </c>
      <c r="I262" s="88">
        <f t="array" ref="I262">INDEX(Grille_Tarifs_Modulable!$B$2:B609,MATCH(Tableau1[[#This Row],[Designation]]&amp;Tableau1[[#This Row],[CL]],Grille_Tarifs_Modulable!$C$2:C609&amp;Grille_Tarifs_Modulable!$F$2:F609,0))</f>
        <v>4260310553863</v>
      </c>
      <c r="J26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62" s="1" t="str">
        <f>IF(Tableau1[[#This Row],[Tarificat° client]]="GROS",VLOOKUP(Tableau1[[#This Row],[EAN]],Grille_Tarifs_Modulable!B270:P363,9,FALSE)+VLOOKUP(Tableau1[[#This Row],[EAN]],Grille_Tarifs_Modulable!B270:P363,12,FALSE)+VLOOKUP(Tableau1[[#This Row],[EAN]],Grille_Tarifs_Modulable!B270:P363,13,FALSE)*1.1,IF(Tableau1[[#This Row],[Tarificat° client]]="CHR",VLOOKUP(Tableau1[[#This Row],[EAN]],Grille_Tarifs_Modulable!B270:P363,8,FALSE)," "))</f>
        <v xml:space="preserve"> </v>
      </c>
      <c r="L262" s="1">
        <v>72</v>
      </c>
      <c r="M262" s="1">
        <v>20.57</v>
      </c>
      <c r="O262" s="1"/>
    </row>
    <row r="263" spans="1:15" ht="12.75" x14ac:dyDescent="0.2">
      <c r="A263" s="2">
        <v>42954</v>
      </c>
      <c r="B263" s="1" t="s">
        <v>933</v>
      </c>
      <c r="C263" s="1" t="s">
        <v>934</v>
      </c>
      <c r="F263" s="1" t="s">
        <v>4</v>
      </c>
      <c r="G263" s="7" t="s">
        <v>1248</v>
      </c>
      <c r="H263" s="61">
        <v>20</v>
      </c>
      <c r="I263" s="88">
        <f t="array" ref="I263">INDEX(Grille_Tarifs_Modulable!$B$2:B620,MATCH(Tableau1[[#This Row],[Designation]]&amp;Tableau1[[#This Row],[CL]],Grille_Tarifs_Modulable!$C$2:C620&amp;Grille_Tarifs_Modulable!$F$2:F620,0))</f>
        <v>4260310553863</v>
      </c>
      <c r="J26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63" s="1" t="str">
        <f>IF(Tableau1[[#This Row],[Tarificat° client]]="GROS",VLOOKUP(Tableau1[[#This Row],[EAN]],Grille_Tarifs_Modulable!B271:P364,9,FALSE)+VLOOKUP(Tableau1[[#This Row],[EAN]],Grille_Tarifs_Modulable!B271:P364,12,FALSE)+VLOOKUP(Tableau1[[#This Row],[EAN]],Grille_Tarifs_Modulable!B271:P364,13,FALSE)*1.1,IF(Tableau1[[#This Row],[Tarificat° client]]="CHR",VLOOKUP(Tableau1[[#This Row],[EAN]],Grille_Tarifs_Modulable!B271:P364,8,FALSE)," "))</f>
        <v xml:space="preserve"> </v>
      </c>
      <c r="L263" s="1">
        <v>48</v>
      </c>
      <c r="M263" s="1">
        <v>13.71</v>
      </c>
      <c r="O263" s="1"/>
    </row>
    <row r="264" spans="1:15" ht="12.75" x14ac:dyDescent="0.2">
      <c r="A264" s="2">
        <v>43042</v>
      </c>
      <c r="B264" s="1" t="s">
        <v>757</v>
      </c>
      <c r="C264" s="1" t="s">
        <v>65</v>
      </c>
      <c r="F264" s="1" t="s">
        <v>67</v>
      </c>
      <c r="G264" s="7" t="s">
        <v>1248</v>
      </c>
      <c r="H264" s="61">
        <v>20</v>
      </c>
      <c r="I264" s="88">
        <f t="array" ref="I264">INDEX(Grille_Tarifs_Modulable!$B$2:B638,MATCH(Tableau1[[#This Row],[Designation]]&amp;Tableau1[[#This Row],[CL]],Grille_Tarifs_Modulable!$C$2:C638&amp;Grille_Tarifs_Modulable!$F$2:F638,0))</f>
        <v>4260310553863</v>
      </c>
      <c r="J26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64" s="1" t="str">
        <f>IF(Tableau1[[#This Row],[Tarificat° client]]="GROS",VLOOKUP(Tableau1[[#This Row],[EAN]],Grille_Tarifs_Modulable!B272:P365,9,FALSE)+VLOOKUP(Tableau1[[#This Row],[EAN]],Grille_Tarifs_Modulable!B272:P365,12,FALSE)+VLOOKUP(Tableau1[[#This Row],[EAN]],Grille_Tarifs_Modulable!B272:P365,13,FALSE)*1.1,IF(Tableau1[[#This Row],[Tarificat° client]]="CHR",VLOOKUP(Tableau1[[#This Row],[EAN]],Grille_Tarifs_Modulable!B272:P365,8,FALSE)," "))</f>
        <v xml:space="preserve"> </v>
      </c>
      <c r="L264" s="1">
        <v>120</v>
      </c>
      <c r="M264" s="1">
        <v>34.29</v>
      </c>
      <c r="O264" s="1"/>
    </row>
    <row r="265" spans="1:15" ht="12.75" x14ac:dyDescent="0.2">
      <c r="A265" s="2">
        <v>43049</v>
      </c>
      <c r="B265" s="1" t="s">
        <v>926</v>
      </c>
      <c r="C265" s="1" t="s">
        <v>643</v>
      </c>
      <c r="F265" s="1" t="s">
        <v>478</v>
      </c>
      <c r="G265" s="7" t="s">
        <v>1248</v>
      </c>
      <c r="H265" s="61">
        <v>20</v>
      </c>
      <c r="I265" s="88">
        <f t="array" ref="I265">INDEX(Grille_Tarifs_Modulable!$B$2:B778,MATCH(Tableau1[[#This Row],[Designation]]&amp;Tableau1[[#This Row],[CL]],Grille_Tarifs_Modulable!$C$2:C778&amp;Grille_Tarifs_Modulable!$F$2:F778,0))</f>
        <v>4260310553863</v>
      </c>
      <c r="J26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65" s="1" t="str">
        <f>IF(Tableau1[[#This Row],[Tarificat° client]]="GROS",VLOOKUP(Tableau1[[#This Row],[EAN]],Grille_Tarifs_Modulable!B273:P366,9,FALSE)+VLOOKUP(Tableau1[[#This Row],[EAN]],Grille_Tarifs_Modulable!B273:P366,12,FALSE)+VLOOKUP(Tableau1[[#This Row],[EAN]],Grille_Tarifs_Modulable!B273:P366,13,FALSE)*1.1,IF(Tableau1[[#This Row],[Tarificat° client]]="CHR",VLOOKUP(Tableau1[[#This Row],[EAN]],Grille_Tarifs_Modulable!B273:P366,8,FALSE)," "))</f>
        <v xml:space="preserve"> </v>
      </c>
      <c r="L265" s="1">
        <v>24</v>
      </c>
      <c r="M265" s="1">
        <v>6.86</v>
      </c>
      <c r="O265" s="1"/>
    </row>
    <row r="266" spans="1:15" ht="12.75" x14ac:dyDescent="0.2">
      <c r="A266" s="2">
        <v>43055</v>
      </c>
      <c r="B266" s="1" t="s">
        <v>778</v>
      </c>
      <c r="C266" s="1" t="s">
        <v>95</v>
      </c>
      <c r="F266" s="1" t="s">
        <v>97</v>
      </c>
      <c r="G266" s="7" t="s">
        <v>1248</v>
      </c>
      <c r="H266" s="61">
        <v>20</v>
      </c>
      <c r="I266" s="88">
        <f t="array" ref="I266">INDEX(Grille_Tarifs_Modulable!$B$2:B613,MATCH(Tableau1[[#This Row],[Designation]]&amp;Tableau1[[#This Row],[CL]],Grille_Tarifs_Modulable!$C$2:C613&amp;Grille_Tarifs_Modulable!$F$2:F613,0))</f>
        <v>4260310553863</v>
      </c>
      <c r="J26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66" s="1" t="str">
        <f>IF(Tableau1[[#This Row],[Tarificat° client]]="GROS",VLOOKUP(Tableau1[[#This Row],[EAN]],Grille_Tarifs_Modulable!B274:P367,9,FALSE)+VLOOKUP(Tableau1[[#This Row],[EAN]],Grille_Tarifs_Modulable!B274:P367,12,FALSE)+VLOOKUP(Tableau1[[#This Row],[EAN]],Grille_Tarifs_Modulable!B274:P367,13,FALSE)*1.1,IF(Tableau1[[#This Row],[Tarificat° client]]="CHR",VLOOKUP(Tableau1[[#This Row],[EAN]],Grille_Tarifs_Modulable!B274:P367,8,FALSE)," "))</f>
        <v xml:space="preserve"> </v>
      </c>
      <c r="L266" s="1">
        <v>48</v>
      </c>
      <c r="M266" s="1">
        <v>13.71</v>
      </c>
      <c r="O266" s="1"/>
    </row>
    <row r="267" spans="1:15" ht="12.75" x14ac:dyDescent="0.2">
      <c r="A267" s="2">
        <v>43067</v>
      </c>
      <c r="B267" s="1" t="s">
        <v>771</v>
      </c>
      <c r="C267" s="1" t="s">
        <v>12</v>
      </c>
      <c r="F267" s="1" t="s">
        <v>14</v>
      </c>
      <c r="G267" s="7" t="s">
        <v>1248</v>
      </c>
      <c r="H267" s="61">
        <v>20</v>
      </c>
      <c r="I267" s="88">
        <f t="array" ref="I267">INDEX(Grille_Tarifs_Modulable!$B$2:B624,MATCH(Tableau1[[#This Row],[Designation]]&amp;Tableau1[[#This Row],[CL]],Grille_Tarifs_Modulable!$C$2:C624&amp;Grille_Tarifs_Modulable!$F$2:F624,0))</f>
        <v>4260310553863</v>
      </c>
      <c r="J26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67" s="1" t="str">
        <f>IF(Tableau1[[#This Row],[Tarificat° client]]="GROS",VLOOKUP(Tableau1[[#This Row],[EAN]],Grille_Tarifs_Modulable!B275:P368,9,FALSE)+VLOOKUP(Tableau1[[#This Row],[EAN]],Grille_Tarifs_Modulable!B275:P368,12,FALSE)+VLOOKUP(Tableau1[[#This Row],[EAN]],Grille_Tarifs_Modulable!B275:P368,13,FALSE)*1.1,IF(Tableau1[[#This Row],[Tarificat° client]]="CHR",VLOOKUP(Tableau1[[#This Row],[EAN]],Grille_Tarifs_Modulable!B275:P368,8,FALSE)," "))</f>
        <v xml:space="preserve"> </v>
      </c>
      <c r="L267" s="1">
        <v>72</v>
      </c>
      <c r="M267" s="1">
        <v>20.57</v>
      </c>
      <c r="O267" s="1"/>
    </row>
    <row r="268" spans="1:15" ht="12.75" x14ac:dyDescent="0.2">
      <c r="A268" s="2">
        <v>43069</v>
      </c>
      <c r="B268" s="1" t="s">
        <v>755</v>
      </c>
      <c r="C268" s="1" t="s">
        <v>62</v>
      </c>
      <c r="F268" s="1" t="s">
        <v>64</v>
      </c>
      <c r="G268" s="7" t="s">
        <v>1248</v>
      </c>
      <c r="H268" s="61">
        <v>20</v>
      </c>
      <c r="I268" s="88">
        <f t="array" ref="I268">INDEX(Grille_Tarifs_Modulable!$B$2:B642,MATCH(Tableau1[[#This Row],[Designation]]&amp;Tableau1[[#This Row],[CL]],Grille_Tarifs_Modulable!$C$2:C642&amp;Grille_Tarifs_Modulable!$F$2:F642,0))</f>
        <v>4260310553863</v>
      </c>
      <c r="J26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68" s="1" t="str">
        <f>IF(Tableau1[[#This Row],[Tarificat° client]]="GROS",VLOOKUP(Tableau1[[#This Row],[EAN]],Grille_Tarifs_Modulable!B276:P369,9,FALSE)+VLOOKUP(Tableau1[[#This Row],[EAN]],Grille_Tarifs_Modulable!B276:P369,12,FALSE)+VLOOKUP(Tableau1[[#This Row],[EAN]],Grille_Tarifs_Modulable!B276:P369,13,FALSE)*1.1,IF(Tableau1[[#This Row],[Tarificat° client]]="CHR",VLOOKUP(Tableau1[[#This Row],[EAN]],Grille_Tarifs_Modulable!B276:P369,8,FALSE)," "))</f>
        <v xml:space="preserve"> </v>
      </c>
      <c r="L268" s="1">
        <v>24</v>
      </c>
      <c r="M268" s="1">
        <v>6.86</v>
      </c>
      <c r="O268" s="1"/>
    </row>
    <row r="269" spans="1:15" ht="12.75" x14ac:dyDescent="0.2">
      <c r="A269" s="2">
        <v>43069</v>
      </c>
      <c r="B269" s="1" t="s">
        <v>755</v>
      </c>
      <c r="C269" s="1" t="s">
        <v>62</v>
      </c>
      <c r="F269" s="1" t="s">
        <v>64</v>
      </c>
      <c r="G269" s="7" t="s">
        <v>1248</v>
      </c>
      <c r="H269" s="61">
        <v>20</v>
      </c>
      <c r="I269" s="88">
        <f t="array" ref="I269">INDEX(Grille_Tarifs_Modulable!$B$2:B782,MATCH(Tableau1[[#This Row],[Designation]]&amp;Tableau1[[#This Row],[CL]],Grille_Tarifs_Modulable!$C$2:C782&amp;Grille_Tarifs_Modulable!$F$2:F782,0))</f>
        <v>4260310553863</v>
      </c>
      <c r="J26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69" s="1" t="str">
        <f>IF(Tableau1[[#This Row],[Tarificat° client]]="GROS",VLOOKUP(Tableau1[[#This Row],[EAN]],Grille_Tarifs_Modulable!B277:P370,9,FALSE)+VLOOKUP(Tableau1[[#This Row],[EAN]],Grille_Tarifs_Modulable!B277:P370,12,FALSE)+VLOOKUP(Tableau1[[#This Row],[EAN]],Grille_Tarifs_Modulable!B277:P370,13,FALSE)*1.1,IF(Tableau1[[#This Row],[Tarificat° client]]="CHR",VLOOKUP(Tableau1[[#This Row],[EAN]],Grille_Tarifs_Modulable!B277:P370,8,FALSE)," "))</f>
        <v xml:space="preserve"> </v>
      </c>
      <c r="L269" s="1">
        <v>216</v>
      </c>
      <c r="M269" s="1">
        <v>61.71</v>
      </c>
      <c r="O269" s="1"/>
    </row>
    <row r="270" spans="1:15" ht="12.75" x14ac:dyDescent="0.2">
      <c r="A270" s="2">
        <v>43129</v>
      </c>
      <c r="B270" s="1" t="s">
        <v>642</v>
      </c>
      <c r="C270" s="1" t="s">
        <v>643</v>
      </c>
      <c r="F270" s="1" t="s">
        <v>478</v>
      </c>
      <c r="G270" s="7" t="s">
        <v>1248</v>
      </c>
      <c r="H270" s="61">
        <v>20</v>
      </c>
      <c r="I270" s="88">
        <f t="array" ref="I270">INDEX(Grille_Tarifs_Modulable!$B$2:B617,MATCH(Tableau1[[#This Row],[Designation]]&amp;Tableau1[[#This Row],[CL]],Grille_Tarifs_Modulable!$C$2:C617&amp;Grille_Tarifs_Modulable!$F$2:F617,0))</f>
        <v>4260310553863</v>
      </c>
      <c r="J27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70" s="1" t="str">
        <f>IF(Tableau1[[#This Row],[Tarificat° client]]="GROS",VLOOKUP(Tableau1[[#This Row],[EAN]],Grille_Tarifs_Modulable!B278:P371,9,FALSE)+VLOOKUP(Tableau1[[#This Row],[EAN]],Grille_Tarifs_Modulable!B278:P371,12,FALSE)+VLOOKUP(Tableau1[[#This Row],[EAN]],Grille_Tarifs_Modulable!B278:P371,13,FALSE)*1.1,IF(Tableau1[[#This Row],[Tarificat° client]]="CHR",VLOOKUP(Tableau1[[#This Row],[EAN]],Grille_Tarifs_Modulable!B278:P371,8,FALSE)," "))</f>
        <v xml:space="preserve"> </v>
      </c>
      <c r="L270" s="1">
        <v>48</v>
      </c>
      <c r="M270" s="1">
        <v>13.71</v>
      </c>
      <c r="O270" s="1"/>
    </row>
    <row r="271" spans="1:15" ht="12.75" x14ac:dyDescent="0.2">
      <c r="A271" s="2">
        <v>43157</v>
      </c>
      <c r="B271" s="1" t="s">
        <v>409</v>
      </c>
      <c r="C271" s="1" t="s">
        <v>9</v>
      </c>
      <c r="F271" s="1" t="s">
        <v>11</v>
      </c>
      <c r="G271" s="7" t="s">
        <v>1248</v>
      </c>
      <c r="H271" s="61">
        <v>20</v>
      </c>
      <c r="I271" s="88">
        <f t="array" ref="I271">INDEX(Grille_Tarifs_Modulable!$B$2:B628,MATCH(Tableau1[[#This Row],[Designation]]&amp;Tableau1[[#This Row],[CL]],Grille_Tarifs_Modulable!$C$2:C628&amp;Grille_Tarifs_Modulable!$F$2:F628,0))</f>
        <v>4260310553863</v>
      </c>
      <c r="J27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71" s="1" t="str">
        <f>IF(Tableau1[[#This Row],[Tarificat° client]]="GROS",VLOOKUP(Tableau1[[#This Row],[EAN]],Grille_Tarifs_Modulable!B279:P372,9,FALSE)+VLOOKUP(Tableau1[[#This Row],[EAN]],Grille_Tarifs_Modulable!B279:P372,12,FALSE)+VLOOKUP(Tableau1[[#This Row],[EAN]],Grille_Tarifs_Modulable!B279:P372,13,FALSE)*1.1,IF(Tableau1[[#This Row],[Tarificat° client]]="CHR",VLOOKUP(Tableau1[[#This Row],[EAN]],Grille_Tarifs_Modulable!B279:P372,8,FALSE)," "))</f>
        <v xml:space="preserve"> </v>
      </c>
      <c r="L271" s="1">
        <v>48</v>
      </c>
      <c r="M271" s="1">
        <v>13.71</v>
      </c>
      <c r="O271" s="1"/>
    </row>
    <row r="272" spans="1:15" ht="12.75" x14ac:dyDescent="0.2">
      <c r="A272" s="2">
        <v>43194</v>
      </c>
      <c r="B272" s="1" t="s">
        <v>644</v>
      </c>
      <c r="C272" s="1" t="s">
        <v>65</v>
      </c>
      <c r="F272" s="1" t="s">
        <v>67</v>
      </c>
      <c r="G272" s="7" t="s">
        <v>1248</v>
      </c>
      <c r="H272" s="61">
        <v>20</v>
      </c>
      <c r="I272" s="88">
        <f t="array" ref="I272">INDEX(Grille_Tarifs_Modulable!$B$2:B646,MATCH(Tableau1[[#This Row],[Designation]]&amp;Tableau1[[#This Row],[CL]],Grille_Tarifs_Modulable!$C$2:C646&amp;Grille_Tarifs_Modulable!$F$2:F646,0))</f>
        <v>4260310553863</v>
      </c>
      <c r="J27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72" s="1" t="str">
        <f>IF(Tableau1[[#This Row],[Tarificat° client]]="GROS",VLOOKUP(Tableau1[[#This Row],[EAN]],Grille_Tarifs_Modulable!B280:P373,9,FALSE)+VLOOKUP(Tableau1[[#This Row],[EAN]],Grille_Tarifs_Modulable!B280:P373,12,FALSE)+VLOOKUP(Tableau1[[#This Row],[EAN]],Grille_Tarifs_Modulable!B280:P373,13,FALSE)*1.1,IF(Tableau1[[#This Row],[Tarificat° client]]="CHR",VLOOKUP(Tableau1[[#This Row],[EAN]],Grille_Tarifs_Modulable!B280:P373,8,FALSE)," "))</f>
        <v xml:space="preserve"> </v>
      </c>
      <c r="L272" s="1">
        <v>48</v>
      </c>
      <c r="M272" s="1">
        <v>13.71</v>
      </c>
      <c r="O272" s="1"/>
    </row>
    <row r="273" spans="1:15" ht="12.75" x14ac:dyDescent="0.2">
      <c r="A273" s="2">
        <v>43207</v>
      </c>
      <c r="B273" s="1" t="s">
        <v>645</v>
      </c>
      <c r="C273" s="1" t="s">
        <v>65</v>
      </c>
      <c r="F273" s="1" t="s">
        <v>67</v>
      </c>
      <c r="G273" s="7" t="s">
        <v>1248</v>
      </c>
      <c r="H273" s="61">
        <v>20</v>
      </c>
      <c r="I273" s="88">
        <f t="array" ref="I273">INDEX(Grille_Tarifs_Modulable!$B$2:B786,MATCH(Tableau1[[#This Row],[Designation]]&amp;Tableau1[[#This Row],[CL]],Grille_Tarifs_Modulable!$C$2:C786&amp;Grille_Tarifs_Modulable!$F$2:F786,0))</f>
        <v>4260310553863</v>
      </c>
      <c r="J27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73" s="1" t="str">
        <f>IF(Tableau1[[#This Row],[Tarificat° client]]="GROS",VLOOKUP(Tableau1[[#This Row],[EAN]],Grille_Tarifs_Modulable!B281:P374,9,FALSE)+VLOOKUP(Tableau1[[#This Row],[EAN]],Grille_Tarifs_Modulable!B281:P374,12,FALSE)+VLOOKUP(Tableau1[[#This Row],[EAN]],Grille_Tarifs_Modulable!B281:P374,13,FALSE)*1.1,IF(Tableau1[[#This Row],[Tarificat° client]]="CHR",VLOOKUP(Tableau1[[#This Row],[EAN]],Grille_Tarifs_Modulable!B281:P374,8,FALSE)," "))</f>
        <v xml:space="preserve"> </v>
      </c>
      <c r="L273" s="1">
        <v>48</v>
      </c>
      <c r="M273" s="1">
        <v>13.71</v>
      </c>
      <c r="O273" s="1"/>
    </row>
    <row r="274" spans="1:15" ht="12.75" x14ac:dyDescent="0.2">
      <c r="A274" s="2">
        <v>43258</v>
      </c>
      <c r="B274" s="1" t="s">
        <v>472</v>
      </c>
      <c r="C274" s="1" t="s">
        <v>473</v>
      </c>
      <c r="F274" s="1" t="s">
        <v>286</v>
      </c>
      <c r="G274" s="7" t="s">
        <v>1248</v>
      </c>
      <c r="H274" s="61">
        <v>20</v>
      </c>
      <c r="I274" s="88">
        <f t="array" ref="I274">INDEX(Grille_Tarifs_Modulable!$B$2:B621,MATCH(Tableau1[[#This Row],[Designation]]&amp;Tableau1[[#This Row],[CL]],Grille_Tarifs_Modulable!$C$2:C621&amp;Grille_Tarifs_Modulable!$F$2:F621,0))</f>
        <v>4260310553863</v>
      </c>
      <c r="J27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74" s="1" t="str">
        <f>IF(Tableau1[[#This Row],[Tarificat° client]]="GROS",VLOOKUP(Tableau1[[#This Row],[EAN]],Grille_Tarifs_Modulable!B282:P375,9,FALSE)+VLOOKUP(Tableau1[[#This Row],[EAN]],Grille_Tarifs_Modulable!B282:P375,12,FALSE)+VLOOKUP(Tableau1[[#This Row],[EAN]],Grille_Tarifs_Modulable!B282:P375,13,FALSE)*1.1,IF(Tableau1[[#This Row],[Tarificat° client]]="CHR",VLOOKUP(Tableau1[[#This Row],[EAN]],Grille_Tarifs_Modulable!B282:P375,8,FALSE)," "))</f>
        <v xml:space="preserve"> </v>
      </c>
      <c r="L274" s="1">
        <v>24</v>
      </c>
      <c r="M274" s="1">
        <v>6.86</v>
      </c>
      <c r="O274" s="1"/>
    </row>
    <row r="275" spans="1:15" ht="12.75" x14ac:dyDescent="0.2">
      <c r="A275" s="2">
        <v>43266</v>
      </c>
      <c r="B275" s="1" t="s">
        <v>626</v>
      </c>
      <c r="C275" s="1" t="s">
        <v>169</v>
      </c>
      <c r="F275" s="1" t="s">
        <v>171</v>
      </c>
      <c r="G275" s="7" t="s">
        <v>1248</v>
      </c>
      <c r="H275" s="61">
        <v>20</v>
      </c>
      <c r="I275" s="88">
        <f t="array" ref="I275">INDEX(Grille_Tarifs_Modulable!$B$2:B632,MATCH(Tableau1[[#This Row],[Designation]]&amp;Tableau1[[#This Row],[CL]],Grille_Tarifs_Modulable!$C$2:C632&amp;Grille_Tarifs_Modulable!$F$2:F632,0))</f>
        <v>4260310553863</v>
      </c>
      <c r="J27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75" s="1" t="str">
        <f>IF(Tableau1[[#This Row],[Tarificat° client]]="GROS",VLOOKUP(Tableau1[[#This Row],[EAN]],Grille_Tarifs_Modulable!B283:P376,9,FALSE)+VLOOKUP(Tableau1[[#This Row],[EAN]],Grille_Tarifs_Modulable!B283:P376,12,FALSE)+VLOOKUP(Tableau1[[#This Row],[EAN]],Grille_Tarifs_Modulable!B283:P376,13,FALSE)*1.1,IF(Tableau1[[#This Row],[Tarificat° client]]="CHR",VLOOKUP(Tableau1[[#This Row],[EAN]],Grille_Tarifs_Modulable!B283:P376,8,FALSE)," "))</f>
        <v xml:space="preserve"> </v>
      </c>
      <c r="L275" s="1">
        <v>24</v>
      </c>
      <c r="M275" s="1">
        <v>6.86</v>
      </c>
      <c r="O275" s="1"/>
    </row>
    <row r="276" spans="1:15" ht="12.75" x14ac:dyDescent="0.2">
      <c r="A276" s="2">
        <v>43279</v>
      </c>
      <c r="B276" s="1" t="s">
        <v>649</v>
      </c>
      <c r="C276" s="1" t="s">
        <v>65</v>
      </c>
      <c r="F276" s="1" t="s">
        <v>67</v>
      </c>
      <c r="G276" s="7" t="s">
        <v>1248</v>
      </c>
      <c r="H276" s="61">
        <v>20</v>
      </c>
      <c r="I276" s="88">
        <f t="array" ref="I276">INDEX(Grille_Tarifs_Modulable!$B$2:B650,MATCH(Tableau1[[#This Row],[Designation]]&amp;Tableau1[[#This Row],[CL]],Grille_Tarifs_Modulable!$C$2:C650&amp;Grille_Tarifs_Modulable!$F$2:F650,0))</f>
        <v>4260310553863</v>
      </c>
      <c r="J27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76" s="1" t="str">
        <f>IF(Tableau1[[#This Row],[Tarificat° client]]="GROS",VLOOKUP(Tableau1[[#This Row],[EAN]],Grille_Tarifs_Modulable!B284:P377,9,FALSE)+VLOOKUP(Tableau1[[#This Row],[EAN]],Grille_Tarifs_Modulable!B284:P377,12,FALSE)+VLOOKUP(Tableau1[[#This Row],[EAN]],Grille_Tarifs_Modulable!B284:P377,13,FALSE)*1.1,IF(Tableau1[[#This Row],[Tarificat° client]]="CHR",VLOOKUP(Tableau1[[#This Row],[EAN]],Grille_Tarifs_Modulable!B284:P377,8,FALSE)," "))</f>
        <v xml:space="preserve"> </v>
      </c>
      <c r="L276" s="1">
        <v>120</v>
      </c>
      <c r="M276" s="1">
        <v>34.29</v>
      </c>
      <c r="O276" s="1"/>
    </row>
    <row r="277" spans="1:15" ht="12.75" x14ac:dyDescent="0.2">
      <c r="A277" s="2">
        <v>43348</v>
      </c>
      <c r="B277" s="1" t="s">
        <v>652</v>
      </c>
      <c r="C277" s="1" t="s">
        <v>65</v>
      </c>
      <c r="F277" s="1" t="s">
        <v>67</v>
      </c>
      <c r="G277" s="7" t="s">
        <v>1248</v>
      </c>
      <c r="H277" s="61">
        <v>20</v>
      </c>
      <c r="I277" s="88">
        <f t="array" ref="I277">INDEX(Grille_Tarifs_Modulable!$B$2:B790,MATCH(Tableau1[[#This Row],[Designation]]&amp;Tableau1[[#This Row],[CL]],Grille_Tarifs_Modulable!$C$2:C790&amp;Grille_Tarifs_Modulable!$F$2:F790,0))</f>
        <v>4260310553863</v>
      </c>
      <c r="J27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77" s="1" t="str">
        <f>IF(Tableau1[[#This Row],[Tarificat° client]]="GROS",VLOOKUP(Tableau1[[#This Row],[EAN]],Grille_Tarifs_Modulable!B285:P378,9,FALSE)+VLOOKUP(Tableau1[[#This Row],[EAN]],Grille_Tarifs_Modulable!B285:P378,12,FALSE)+VLOOKUP(Tableau1[[#This Row],[EAN]],Grille_Tarifs_Modulable!B285:P378,13,FALSE)*1.1,IF(Tableau1[[#This Row],[Tarificat° client]]="CHR",VLOOKUP(Tableau1[[#This Row],[EAN]],Grille_Tarifs_Modulable!B285:P378,8,FALSE)," "))</f>
        <v xml:space="preserve"> </v>
      </c>
      <c r="L277" s="1">
        <v>72</v>
      </c>
      <c r="M277" s="1">
        <v>20.57</v>
      </c>
      <c r="O277" s="1"/>
    </row>
    <row r="278" spans="1:15" ht="12.75" x14ac:dyDescent="0.2">
      <c r="A278" s="2">
        <v>43360</v>
      </c>
      <c r="B278" s="1" t="s">
        <v>653</v>
      </c>
      <c r="C278" s="1" t="s">
        <v>62</v>
      </c>
      <c r="F278" s="1" t="s">
        <v>64</v>
      </c>
      <c r="G278" s="7" t="s">
        <v>1248</v>
      </c>
      <c r="H278" s="61">
        <v>20</v>
      </c>
      <c r="I278" s="88">
        <f t="array" ref="I278">INDEX(Grille_Tarifs_Modulable!$B$2:B625,MATCH(Tableau1[[#This Row],[Designation]]&amp;Tableau1[[#This Row],[CL]],Grille_Tarifs_Modulable!$C$2:C625&amp;Grille_Tarifs_Modulable!$F$2:F625,0))</f>
        <v>4260310553863</v>
      </c>
      <c r="J27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78" s="1" t="str">
        <f>IF(Tableau1[[#This Row],[Tarificat° client]]="GROS",VLOOKUP(Tableau1[[#This Row],[EAN]],Grille_Tarifs_Modulable!B286:P379,9,FALSE)+VLOOKUP(Tableau1[[#This Row],[EAN]],Grille_Tarifs_Modulable!B286:P379,12,FALSE)+VLOOKUP(Tableau1[[#This Row],[EAN]],Grille_Tarifs_Modulable!B286:P379,13,FALSE)*1.1,IF(Tableau1[[#This Row],[Tarificat° client]]="CHR",VLOOKUP(Tableau1[[#This Row],[EAN]],Grille_Tarifs_Modulable!B286:P379,8,FALSE)," "))</f>
        <v xml:space="preserve"> </v>
      </c>
      <c r="L278" s="1">
        <v>96</v>
      </c>
      <c r="M278" s="1">
        <v>27.43</v>
      </c>
      <c r="O278" s="1"/>
    </row>
    <row r="279" spans="1:15" ht="12.75" x14ac:dyDescent="0.2">
      <c r="A279" s="2">
        <v>43367</v>
      </c>
      <c r="B279" s="1" t="s">
        <v>487</v>
      </c>
      <c r="C279" s="1" t="s">
        <v>488</v>
      </c>
      <c r="F279" s="1" t="s">
        <v>286</v>
      </c>
      <c r="G279" s="7" t="s">
        <v>1248</v>
      </c>
      <c r="H279" s="61">
        <v>20</v>
      </c>
      <c r="I279" s="88">
        <f t="array" ref="I279">INDEX(Grille_Tarifs_Modulable!$B$2:B636,MATCH(Tableau1[[#This Row],[Designation]]&amp;Tableau1[[#This Row],[CL]],Grille_Tarifs_Modulable!$C$2:C636&amp;Grille_Tarifs_Modulable!$F$2:F636,0))</f>
        <v>4260310553863</v>
      </c>
      <c r="J27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79" s="1" t="str">
        <f>IF(Tableau1[[#This Row],[Tarificat° client]]="GROS",VLOOKUP(Tableau1[[#This Row],[EAN]],Grille_Tarifs_Modulable!B287:P380,9,FALSE)+VLOOKUP(Tableau1[[#This Row],[EAN]],Grille_Tarifs_Modulable!B287:P380,12,FALSE)+VLOOKUP(Tableau1[[#This Row],[EAN]],Grille_Tarifs_Modulable!B287:P380,13,FALSE)*1.1,IF(Tableau1[[#This Row],[Tarificat° client]]="CHR",VLOOKUP(Tableau1[[#This Row],[EAN]],Grille_Tarifs_Modulable!B287:P380,8,FALSE)," "))</f>
        <v xml:space="preserve"> </v>
      </c>
      <c r="L279" s="1">
        <v>24</v>
      </c>
      <c r="M279" s="1">
        <v>6.86</v>
      </c>
      <c r="O279" s="1"/>
    </row>
    <row r="280" spans="1:15" ht="12.75" x14ac:dyDescent="0.2">
      <c r="A280" s="2">
        <v>43370</v>
      </c>
      <c r="B280" s="1" t="s">
        <v>490</v>
      </c>
      <c r="C280" s="1" t="s">
        <v>491</v>
      </c>
      <c r="F280" s="1" t="s">
        <v>4</v>
      </c>
      <c r="G280" s="7" t="s">
        <v>1248</v>
      </c>
      <c r="H280" s="61">
        <v>20</v>
      </c>
      <c r="I280" s="88">
        <f t="array" ref="I280">INDEX(Grille_Tarifs_Modulable!$B$2:B654,MATCH(Tableau1[[#This Row],[Designation]]&amp;Tableau1[[#This Row],[CL]],Grille_Tarifs_Modulable!$C$2:C654&amp;Grille_Tarifs_Modulable!$F$2:F654,0))</f>
        <v>4260310553863</v>
      </c>
      <c r="J28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80" s="1" t="str">
        <f>IF(Tableau1[[#This Row],[Tarificat° client]]="GROS",VLOOKUP(Tableau1[[#This Row],[EAN]],Grille_Tarifs_Modulable!B288:P381,9,FALSE)+VLOOKUP(Tableau1[[#This Row],[EAN]],Grille_Tarifs_Modulable!B288:P381,12,FALSE)+VLOOKUP(Tableau1[[#This Row],[EAN]],Grille_Tarifs_Modulable!B288:P381,13,FALSE)*1.1,IF(Tableau1[[#This Row],[Tarificat° client]]="CHR",VLOOKUP(Tableau1[[#This Row],[EAN]],Grille_Tarifs_Modulable!B288:P381,8,FALSE)," "))</f>
        <v xml:space="preserve"> </v>
      </c>
      <c r="L280" s="1">
        <v>24</v>
      </c>
      <c r="M280" s="1">
        <v>6.86</v>
      </c>
      <c r="O280" s="1"/>
    </row>
    <row r="281" spans="1:15" ht="12.75" x14ac:dyDescent="0.2">
      <c r="A281" s="2">
        <v>43391</v>
      </c>
      <c r="B281" s="1" t="s">
        <v>655</v>
      </c>
      <c r="C281" s="1" t="s">
        <v>65</v>
      </c>
      <c r="F281" s="1" t="s">
        <v>67</v>
      </c>
      <c r="G281" s="7" t="s">
        <v>1248</v>
      </c>
      <c r="H281" s="61">
        <v>20</v>
      </c>
      <c r="I281" s="88">
        <f t="array" ref="I281">INDEX(Grille_Tarifs_Modulable!$B$2:B794,MATCH(Tableau1[[#This Row],[Designation]]&amp;Tableau1[[#This Row],[CL]],Grille_Tarifs_Modulable!$C$2:C794&amp;Grille_Tarifs_Modulable!$F$2:F794,0))</f>
        <v>4260310553863</v>
      </c>
      <c r="J28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81" s="1" t="str">
        <f>IF(Tableau1[[#This Row],[Tarificat° client]]="GROS",VLOOKUP(Tableau1[[#This Row],[EAN]],Grille_Tarifs_Modulable!B289:P382,9,FALSE)+VLOOKUP(Tableau1[[#This Row],[EAN]],Grille_Tarifs_Modulable!B289:P382,12,FALSE)+VLOOKUP(Tableau1[[#This Row],[EAN]],Grille_Tarifs_Modulable!B289:P382,13,FALSE)*1.1,IF(Tableau1[[#This Row],[Tarificat° client]]="CHR",VLOOKUP(Tableau1[[#This Row],[EAN]],Grille_Tarifs_Modulable!B289:P382,8,FALSE)," "))</f>
        <v xml:space="preserve"> </v>
      </c>
      <c r="L281" s="1">
        <v>144</v>
      </c>
      <c r="M281" s="1">
        <v>41.14</v>
      </c>
      <c r="O281" s="1"/>
    </row>
    <row r="282" spans="1:15" ht="12.75" x14ac:dyDescent="0.2">
      <c r="A282" s="2">
        <v>43434</v>
      </c>
      <c r="B282" s="1" t="s">
        <v>508</v>
      </c>
      <c r="C282" s="1" t="s">
        <v>163</v>
      </c>
      <c r="F282" s="1" t="s">
        <v>176</v>
      </c>
      <c r="G282" s="7" t="s">
        <v>1248</v>
      </c>
      <c r="H282" s="61">
        <v>20</v>
      </c>
      <c r="I282" s="88">
        <f t="array" ref="I282">INDEX(Grille_Tarifs_Modulable!$B$2:B629,MATCH(Tableau1[[#This Row],[Designation]]&amp;Tableau1[[#This Row],[CL]],Grille_Tarifs_Modulable!$C$2:C629&amp;Grille_Tarifs_Modulable!$F$2:F629,0))</f>
        <v>4260310553863</v>
      </c>
      <c r="J28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82" s="1" t="str">
        <f>IF(Tableau1[[#This Row],[Tarificat° client]]="GROS",VLOOKUP(Tableau1[[#This Row],[EAN]],Grille_Tarifs_Modulable!B290:P383,9,FALSE)+VLOOKUP(Tableau1[[#This Row],[EAN]],Grille_Tarifs_Modulable!B290:P383,12,FALSE)+VLOOKUP(Tableau1[[#This Row],[EAN]],Grille_Tarifs_Modulable!B290:P383,13,FALSE)*1.1,IF(Tableau1[[#This Row],[Tarificat° client]]="CHR",VLOOKUP(Tableau1[[#This Row],[EAN]],Grille_Tarifs_Modulable!B290:P383,8,FALSE)," "))</f>
        <v xml:space="preserve"> </v>
      </c>
      <c r="L282" s="1">
        <v>72</v>
      </c>
      <c r="M282" s="1">
        <v>20.57</v>
      </c>
      <c r="O282" s="1"/>
    </row>
    <row r="283" spans="1:15" ht="12.75" x14ac:dyDescent="0.2">
      <c r="A283" s="2">
        <v>43479</v>
      </c>
      <c r="B283" s="1" t="s">
        <v>202</v>
      </c>
      <c r="C283" s="1" t="s">
        <v>65</v>
      </c>
      <c r="F283" s="1" t="s">
        <v>67</v>
      </c>
      <c r="G283" s="7" t="s">
        <v>1248</v>
      </c>
      <c r="H283" s="61">
        <v>20</v>
      </c>
      <c r="I283" s="88">
        <f t="array" ref="I283">INDEX(Grille_Tarifs_Modulable!$B$2:B640,MATCH(Tableau1[[#This Row],[Designation]]&amp;Tableau1[[#This Row],[CL]],Grille_Tarifs_Modulable!$C$2:C640&amp;Grille_Tarifs_Modulable!$F$2:F640,0))</f>
        <v>4260310553863</v>
      </c>
      <c r="J28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83" s="1" t="str">
        <f>IF(Tableau1[[#This Row],[Tarificat° client]]="GROS",VLOOKUP(Tableau1[[#This Row],[EAN]],Grille_Tarifs_Modulable!B291:P384,9,FALSE)+VLOOKUP(Tableau1[[#This Row],[EAN]],Grille_Tarifs_Modulable!B291:P384,12,FALSE)+VLOOKUP(Tableau1[[#This Row],[EAN]],Grille_Tarifs_Modulable!B291:P384,13,FALSE)*1.1,IF(Tableau1[[#This Row],[Tarificat° client]]="CHR",VLOOKUP(Tableau1[[#This Row],[EAN]],Grille_Tarifs_Modulable!B291:P384,8,FALSE)," "))</f>
        <v xml:space="preserve"> </v>
      </c>
      <c r="L283" s="1">
        <v>120</v>
      </c>
      <c r="M283" s="1">
        <v>34.29</v>
      </c>
      <c r="O283" s="1"/>
    </row>
    <row r="284" spans="1:15" ht="12.75" x14ac:dyDescent="0.2">
      <c r="A284" s="2">
        <v>43488</v>
      </c>
      <c r="B284" s="1" t="s">
        <v>183</v>
      </c>
      <c r="C284" s="1" t="s">
        <v>62</v>
      </c>
      <c r="F284" s="1" t="s">
        <v>64</v>
      </c>
      <c r="G284" s="7" t="s">
        <v>1248</v>
      </c>
      <c r="H284" s="61">
        <v>20</v>
      </c>
      <c r="I284" s="88">
        <f t="array" ref="I284">INDEX(Grille_Tarifs_Modulable!$B$2:B658,MATCH(Tableau1[[#This Row],[Designation]]&amp;Tableau1[[#This Row],[CL]],Grille_Tarifs_Modulable!$C$2:C658&amp;Grille_Tarifs_Modulable!$F$2:F658,0))</f>
        <v>4260310553863</v>
      </c>
      <c r="J28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84" s="1" t="str">
        <f>IF(Tableau1[[#This Row],[Tarificat° client]]="GROS",VLOOKUP(Tableau1[[#This Row],[EAN]],Grille_Tarifs_Modulable!B292:P385,9,FALSE)+VLOOKUP(Tableau1[[#This Row],[EAN]],Grille_Tarifs_Modulable!B292:P385,12,FALSE)+VLOOKUP(Tableau1[[#This Row],[EAN]],Grille_Tarifs_Modulable!B292:P385,13,FALSE)*1.1,IF(Tableau1[[#This Row],[Tarificat° client]]="CHR",VLOOKUP(Tableau1[[#This Row],[EAN]],Grille_Tarifs_Modulable!B292:P385,8,FALSE)," "))</f>
        <v xml:space="preserve"> </v>
      </c>
      <c r="L284" s="1">
        <v>24</v>
      </c>
      <c r="M284" s="1">
        <v>6.86</v>
      </c>
      <c r="O284" s="1"/>
    </row>
    <row r="285" spans="1:15" ht="12.75" x14ac:dyDescent="0.2">
      <c r="A285" s="2">
        <v>43511</v>
      </c>
      <c r="B285" s="1" t="s">
        <v>187</v>
      </c>
      <c r="C285" s="1" t="s">
        <v>62</v>
      </c>
      <c r="F285" s="1" t="s">
        <v>64</v>
      </c>
      <c r="G285" s="7" t="s">
        <v>1248</v>
      </c>
      <c r="H285" s="61">
        <v>20</v>
      </c>
      <c r="I285" s="88">
        <f t="array" ref="I285">INDEX(Grille_Tarifs_Modulable!$B$2:B798,MATCH(Tableau1[[#This Row],[Designation]]&amp;Tableau1[[#This Row],[CL]],Grille_Tarifs_Modulable!$C$2:C798&amp;Grille_Tarifs_Modulable!$F$2:F798,0))</f>
        <v>4260310553863</v>
      </c>
      <c r="J28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85" s="1" t="str">
        <f>IF(Tableau1[[#This Row],[Tarificat° client]]="GROS",VLOOKUP(Tableau1[[#This Row],[EAN]],Grille_Tarifs_Modulable!B293:P386,9,FALSE)+VLOOKUP(Tableau1[[#This Row],[EAN]],Grille_Tarifs_Modulable!B293:P386,12,FALSE)+VLOOKUP(Tableau1[[#This Row],[EAN]],Grille_Tarifs_Modulable!B293:P386,13,FALSE)*1.1,IF(Tableau1[[#This Row],[Tarificat° client]]="CHR",VLOOKUP(Tableau1[[#This Row],[EAN]],Grille_Tarifs_Modulable!B293:P386,8,FALSE)," "))</f>
        <v xml:space="preserve"> </v>
      </c>
      <c r="L285" s="1">
        <v>24</v>
      </c>
      <c r="M285" s="1">
        <v>6.86</v>
      </c>
      <c r="O285" s="1"/>
    </row>
    <row r="286" spans="1:15" ht="12.75" x14ac:dyDescent="0.2">
      <c r="A286" s="2">
        <v>43532</v>
      </c>
      <c r="B286" s="1" t="s">
        <v>188</v>
      </c>
      <c r="C286" s="1" t="s">
        <v>62</v>
      </c>
      <c r="F286" s="1" t="s">
        <v>64</v>
      </c>
      <c r="G286" s="7" t="s">
        <v>1248</v>
      </c>
      <c r="H286" s="61">
        <v>20</v>
      </c>
      <c r="I286" s="88">
        <f t="array" ref="I286">INDEX(Grille_Tarifs_Modulable!$B$2:B633,MATCH(Tableau1[[#This Row],[Designation]]&amp;Tableau1[[#This Row],[CL]],Grille_Tarifs_Modulable!$C$2:C633&amp;Grille_Tarifs_Modulable!$F$2:F633,0))</f>
        <v>4260310553863</v>
      </c>
      <c r="J28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86" s="1" t="str">
        <f>IF(Tableau1[[#This Row],[Tarificat° client]]="GROS",VLOOKUP(Tableau1[[#This Row],[EAN]],Grille_Tarifs_Modulable!B294:P387,9,FALSE)+VLOOKUP(Tableau1[[#This Row],[EAN]],Grille_Tarifs_Modulable!B294:P387,12,FALSE)+VLOOKUP(Tableau1[[#This Row],[EAN]],Grille_Tarifs_Modulable!B294:P387,13,FALSE)*1.1,IF(Tableau1[[#This Row],[Tarificat° client]]="CHR",VLOOKUP(Tableau1[[#This Row],[EAN]],Grille_Tarifs_Modulable!B294:P387,8,FALSE)," "))</f>
        <v xml:space="preserve"> </v>
      </c>
      <c r="L286" s="1">
        <v>120</v>
      </c>
      <c r="M286" s="1">
        <v>34.29</v>
      </c>
      <c r="O286" s="1"/>
    </row>
    <row r="287" spans="1:15" ht="12.75" x14ac:dyDescent="0.2">
      <c r="A287" s="2">
        <v>43581</v>
      </c>
      <c r="B287" s="1" t="s">
        <v>106</v>
      </c>
      <c r="C287" s="1" t="s">
        <v>105</v>
      </c>
      <c r="F287" s="1" t="s">
        <v>4</v>
      </c>
      <c r="G287" s="7" t="s">
        <v>1248</v>
      </c>
      <c r="H287" s="61">
        <v>20</v>
      </c>
      <c r="I287" s="88">
        <f t="array" ref="I287">INDEX(Grille_Tarifs_Modulable!$B$2:B644,MATCH(Tableau1[[#This Row],[Designation]]&amp;Tableau1[[#This Row],[CL]],Grille_Tarifs_Modulable!$C$2:C644&amp;Grille_Tarifs_Modulable!$F$2:F644,0))</f>
        <v>4260310553863</v>
      </c>
      <c r="J28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87" s="1" t="str">
        <f>IF(Tableau1[[#This Row],[Tarificat° client]]="GROS",VLOOKUP(Tableau1[[#This Row],[EAN]],Grille_Tarifs_Modulable!B295:P388,9,FALSE)+VLOOKUP(Tableau1[[#This Row],[EAN]],Grille_Tarifs_Modulable!B295:P388,12,FALSE)+VLOOKUP(Tableau1[[#This Row],[EAN]],Grille_Tarifs_Modulable!B295:P388,13,FALSE)*1.1,IF(Tableau1[[#This Row],[Tarificat° client]]="CHR",VLOOKUP(Tableau1[[#This Row],[EAN]],Grille_Tarifs_Modulable!B295:P388,8,FALSE)," "))</f>
        <v xml:space="preserve"> </v>
      </c>
      <c r="L287" s="1">
        <v>24</v>
      </c>
      <c r="M287" s="1">
        <v>6.86</v>
      </c>
      <c r="O287" s="1"/>
    </row>
    <row r="288" spans="1:15" ht="12.75" x14ac:dyDescent="0.2">
      <c r="A288" s="2">
        <v>43620</v>
      </c>
      <c r="B288" s="1" t="s">
        <v>63</v>
      </c>
      <c r="C288" s="1" t="s">
        <v>62</v>
      </c>
      <c r="F288" s="1" t="s">
        <v>64</v>
      </c>
      <c r="G288" s="7" t="s">
        <v>1248</v>
      </c>
      <c r="H288" s="61">
        <v>20</v>
      </c>
      <c r="I288" s="88">
        <f t="array" ref="I288">INDEX(Grille_Tarifs_Modulable!$B$2:B662,MATCH(Tableau1[[#This Row],[Designation]]&amp;Tableau1[[#This Row],[CL]],Grille_Tarifs_Modulable!$C$2:C662&amp;Grille_Tarifs_Modulable!$F$2:F662,0))</f>
        <v>4260310553863</v>
      </c>
      <c r="J28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88" s="1" t="str">
        <f>IF(Tableau1[[#This Row],[Tarificat° client]]="GROS",VLOOKUP(Tableau1[[#This Row],[EAN]],Grille_Tarifs_Modulable!B296:P389,9,FALSE)+VLOOKUP(Tableau1[[#This Row],[EAN]],Grille_Tarifs_Modulable!B296:P389,12,FALSE)+VLOOKUP(Tableau1[[#This Row],[EAN]],Grille_Tarifs_Modulable!B296:P389,13,FALSE)*1.1,IF(Tableau1[[#This Row],[Tarificat° client]]="CHR",VLOOKUP(Tableau1[[#This Row],[EAN]],Grille_Tarifs_Modulable!B296:P389,8,FALSE)," "))</f>
        <v xml:space="preserve"> </v>
      </c>
      <c r="L288" s="1">
        <v>120</v>
      </c>
      <c r="M288" s="1">
        <v>34.29</v>
      </c>
      <c r="O288" s="1"/>
    </row>
    <row r="289" spans="1:15" ht="12.75" x14ac:dyDescent="0.2">
      <c r="A289" s="2">
        <v>43623</v>
      </c>
      <c r="B289" s="1" t="s">
        <v>190</v>
      </c>
      <c r="C289" s="1" t="s">
        <v>105</v>
      </c>
      <c r="F289" s="1" t="s">
        <v>4</v>
      </c>
      <c r="G289" s="7" t="s">
        <v>1248</v>
      </c>
      <c r="H289" s="61">
        <v>20</v>
      </c>
      <c r="I289" s="88">
        <f t="array" ref="I289">INDEX(Grille_Tarifs_Modulable!$B$2:B802,MATCH(Tableau1[[#This Row],[Designation]]&amp;Tableau1[[#This Row],[CL]],Grille_Tarifs_Modulable!$C$2:C802&amp;Grille_Tarifs_Modulable!$F$2:F802,0))</f>
        <v>4260310553863</v>
      </c>
      <c r="J28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89" s="1" t="str">
        <f>IF(Tableau1[[#This Row],[Tarificat° client]]="GROS",VLOOKUP(Tableau1[[#This Row],[EAN]],Grille_Tarifs_Modulable!B297:P390,9,FALSE)+VLOOKUP(Tableau1[[#This Row],[EAN]],Grille_Tarifs_Modulable!B297:P390,12,FALSE)+VLOOKUP(Tableau1[[#This Row],[EAN]],Grille_Tarifs_Modulable!B297:P390,13,FALSE)*1.1,IF(Tableau1[[#This Row],[Tarificat° client]]="CHR",VLOOKUP(Tableau1[[#This Row],[EAN]],Grille_Tarifs_Modulable!B297:P390,8,FALSE)," "))</f>
        <v xml:space="preserve"> </v>
      </c>
      <c r="L289" s="1">
        <v>48</v>
      </c>
      <c r="M289" s="1">
        <v>13.71</v>
      </c>
      <c r="O289" s="1"/>
    </row>
    <row r="290" spans="1:15" ht="12.75" x14ac:dyDescent="0.2">
      <c r="A290" s="2">
        <v>43654</v>
      </c>
      <c r="B290" s="1" t="s">
        <v>70</v>
      </c>
      <c r="C290" s="1" t="s">
        <v>12</v>
      </c>
      <c r="F290" s="1" t="s">
        <v>14</v>
      </c>
      <c r="G290" s="7" t="s">
        <v>1248</v>
      </c>
      <c r="H290" s="61">
        <v>20</v>
      </c>
      <c r="I290" s="88">
        <f t="array" ref="I290">INDEX(Grille_Tarifs_Modulable!$B$2:B637,MATCH(Tableau1[[#This Row],[Designation]]&amp;Tableau1[[#This Row],[CL]],Grille_Tarifs_Modulable!$C$2:C637&amp;Grille_Tarifs_Modulable!$F$2:F637,0))</f>
        <v>4260310553863</v>
      </c>
      <c r="J29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90" s="1" t="str">
        <f>IF(Tableau1[[#This Row],[Tarificat° client]]="GROS",VLOOKUP(Tableau1[[#This Row],[EAN]],Grille_Tarifs_Modulable!B298:P391,9,FALSE)+VLOOKUP(Tableau1[[#This Row],[EAN]],Grille_Tarifs_Modulable!B298:P391,12,FALSE)+VLOOKUP(Tableau1[[#This Row],[EAN]],Grille_Tarifs_Modulable!B298:P391,13,FALSE)*1.1,IF(Tableau1[[#This Row],[Tarificat° client]]="CHR",VLOOKUP(Tableau1[[#This Row],[EAN]],Grille_Tarifs_Modulable!B298:P391,8,FALSE)," "))</f>
        <v xml:space="preserve"> </v>
      </c>
      <c r="L290" s="1">
        <v>144</v>
      </c>
      <c r="M290" s="1">
        <v>41.14</v>
      </c>
      <c r="O290" s="1"/>
    </row>
    <row r="291" spans="1:15" ht="12.75" x14ac:dyDescent="0.2">
      <c r="A291" s="2">
        <v>43657</v>
      </c>
      <c r="B291" s="1" t="s">
        <v>110</v>
      </c>
      <c r="C291" s="1" t="s">
        <v>65</v>
      </c>
      <c r="F291" s="1" t="s">
        <v>67</v>
      </c>
      <c r="G291" s="7" t="s">
        <v>1248</v>
      </c>
      <c r="H291" s="61">
        <v>20</v>
      </c>
      <c r="I291" s="88">
        <f t="array" ref="I291">INDEX(Grille_Tarifs_Modulable!$B$2:B648,MATCH(Tableau1[[#This Row],[Designation]]&amp;Tableau1[[#This Row],[CL]],Grille_Tarifs_Modulable!$C$2:C648&amp;Grille_Tarifs_Modulable!$F$2:F648,0))</f>
        <v>4260310553863</v>
      </c>
      <c r="J29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91" s="1" t="str">
        <f>IF(Tableau1[[#This Row],[Tarificat° client]]="GROS",VLOOKUP(Tableau1[[#This Row],[EAN]],Grille_Tarifs_Modulable!B299:P392,9,FALSE)+VLOOKUP(Tableau1[[#This Row],[EAN]],Grille_Tarifs_Modulable!B299:P392,12,FALSE)+VLOOKUP(Tableau1[[#This Row],[EAN]],Grille_Tarifs_Modulable!B299:P392,13,FALSE)*1.1,IF(Tableau1[[#This Row],[Tarificat° client]]="CHR",VLOOKUP(Tableau1[[#This Row],[EAN]],Grille_Tarifs_Modulable!B299:P392,8,FALSE)," "))</f>
        <v xml:space="preserve"> </v>
      </c>
      <c r="L291" s="1">
        <v>24</v>
      </c>
      <c r="M291" s="1">
        <v>6.86</v>
      </c>
      <c r="O291" s="1"/>
    </row>
    <row r="292" spans="1:15" ht="12.75" x14ac:dyDescent="0.2">
      <c r="A292" s="2">
        <v>43731</v>
      </c>
      <c r="B292" s="1" t="s">
        <v>194</v>
      </c>
      <c r="C292" s="1" t="s">
        <v>62</v>
      </c>
      <c r="F292" s="1" t="s">
        <v>64</v>
      </c>
      <c r="G292" s="7" t="s">
        <v>1248</v>
      </c>
      <c r="H292" s="61">
        <v>20</v>
      </c>
      <c r="I292" s="88">
        <f t="array" ref="I292">INDEX(Grille_Tarifs_Modulable!$B$2:B666,MATCH(Tableau1[[#This Row],[Designation]]&amp;Tableau1[[#This Row],[CL]],Grille_Tarifs_Modulable!$C$2:C666&amp;Grille_Tarifs_Modulable!$F$2:F666,0))</f>
        <v>4260310553863</v>
      </c>
      <c r="J29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92" s="1" t="str">
        <f>IF(Tableau1[[#This Row],[Tarificat° client]]="GROS",VLOOKUP(Tableau1[[#This Row],[EAN]],Grille_Tarifs_Modulable!B300:P393,9,FALSE)+VLOOKUP(Tableau1[[#This Row],[EAN]],Grille_Tarifs_Modulable!B300:P393,12,FALSE)+VLOOKUP(Tableau1[[#This Row],[EAN]],Grille_Tarifs_Modulable!B300:P393,13,FALSE)*1.1,IF(Tableau1[[#This Row],[Tarificat° client]]="CHR",VLOOKUP(Tableau1[[#This Row],[EAN]],Grille_Tarifs_Modulable!B300:P393,8,FALSE)," "))</f>
        <v xml:space="preserve"> </v>
      </c>
      <c r="L292" s="1">
        <v>144</v>
      </c>
      <c r="M292" s="1">
        <v>41.14</v>
      </c>
      <c r="O292" s="1"/>
    </row>
    <row r="293" spans="1:15" ht="12.75" x14ac:dyDescent="0.2">
      <c r="A293" s="2">
        <v>43812</v>
      </c>
      <c r="B293" s="1" t="s">
        <v>198</v>
      </c>
      <c r="C293" s="1" t="s">
        <v>54</v>
      </c>
      <c r="E293" s="1" t="s">
        <v>1167</v>
      </c>
      <c r="F293" s="1" t="s">
        <v>56</v>
      </c>
      <c r="G293" s="7" t="s">
        <v>1248</v>
      </c>
      <c r="H293" s="61">
        <v>20</v>
      </c>
      <c r="I293" s="88">
        <f t="array" ref="I293">INDEX(Grille_Tarifs_Modulable!$B$2:B806,MATCH(Tableau1[[#This Row],[Designation]]&amp;Tableau1[[#This Row],[CL]],Grille_Tarifs_Modulable!$C$2:C806&amp;Grille_Tarifs_Modulable!$F$2:F806,0))</f>
        <v>4260310553863</v>
      </c>
      <c r="J293" s="62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>0.89</v>
      </c>
      <c r="K293" s="1" t="e">
        <f>IF(Tableau1[[#This Row],[Tarificat° client]]="GROS",VLOOKUP(Tableau1[[#This Row],[EAN]],Grille_Tarifs_Modulable!B301:P394,9,FALSE)+VLOOKUP(Tableau1[[#This Row],[EAN]],Grille_Tarifs_Modulable!B301:P394,12,FALSE)+VLOOKUP(Tableau1[[#This Row],[EAN]],Grille_Tarifs_Modulable!B301:P394,13,FALSE)*1.1,IF(Tableau1[[#This Row],[Tarificat° client]]="CHR",VLOOKUP(Tableau1[[#This Row],[EAN]],Grille_Tarifs_Modulable!B301:P394,8,FALSE)," "))</f>
        <v>#N/A</v>
      </c>
      <c r="L293" s="1">
        <v>96</v>
      </c>
      <c r="M293" s="1">
        <v>27.43</v>
      </c>
      <c r="O293" s="1"/>
    </row>
    <row r="294" spans="1:15" ht="12.75" x14ac:dyDescent="0.2">
      <c r="A294" s="2">
        <v>43774</v>
      </c>
      <c r="B294" s="1" t="s">
        <v>181</v>
      </c>
      <c r="C294" s="1" t="s">
        <v>169</v>
      </c>
      <c r="E294" s="1" t="s">
        <v>1167</v>
      </c>
      <c r="F294" s="1" t="s">
        <v>171</v>
      </c>
      <c r="G294" s="1" t="s">
        <v>180</v>
      </c>
      <c r="H294" s="62" t="s">
        <v>5</v>
      </c>
      <c r="I294" s="88" t="e">
        <f t="array" ref="I294">INDEX(Grille_Tarifs_Modulable!$B$2:B641,MATCH(Tableau1[[#This Row],[Designation]]&amp;Tableau1[[#This Row],[CL]],Grille_Tarifs_Modulable!$C$2:C641&amp;Grille_Tarifs_Modulable!$F$2:F641,0))</f>
        <v>#N/A</v>
      </c>
      <c r="J294" s="62" t="e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>#N/A</v>
      </c>
      <c r="K294" s="1" t="e">
        <f>IF(Tableau1[[#This Row],[Tarificat° client]]="GROS",VLOOKUP(Tableau1[[#This Row],[EAN]],Grille_Tarifs_Modulable!B302:P395,9,FALSE)+VLOOKUP(Tableau1[[#This Row],[EAN]],Grille_Tarifs_Modulable!B302:P395,12,FALSE)+VLOOKUP(Tableau1[[#This Row],[EAN]],Grille_Tarifs_Modulable!B302:P395,13,FALSE)*1.1,IF(Tableau1[[#This Row],[Tarificat° client]]="CHR",VLOOKUP(Tableau1[[#This Row],[EAN]],Grille_Tarifs_Modulable!B302:P395,8,FALSE)," "))</f>
        <v>#N/A</v>
      </c>
      <c r="L294" s="1">
        <v>1</v>
      </c>
      <c r="M294" s="1">
        <v>1</v>
      </c>
      <c r="O294" s="1"/>
    </row>
    <row r="295" spans="1:15" ht="12.75" x14ac:dyDescent="0.2">
      <c r="A295" s="2">
        <v>42404</v>
      </c>
      <c r="B295" s="1" t="s">
        <v>1110</v>
      </c>
      <c r="C295" s="1" t="s">
        <v>282</v>
      </c>
      <c r="E295" s="1" t="s">
        <v>1167</v>
      </c>
      <c r="F295" s="1" t="s">
        <v>47</v>
      </c>
      <c r="G295" s="1" t="s">
        <v>916</v>
      </c>
      <c r="H295" s="131">
        <v>6</v>
      </c>
      <c r="I295" s="88">
        <f t="array" ref="I295">INDEX(Grille_Tarifs_Modulable!$B$2:B652,MATCH(Tableau1[[#This Row],[Designation]]&amp;Tableau1[[#This Row],[CL]],Grille_Tarifs_Modulable!$C$2:C652&amp;Grille_Tarifs_Modulable!$F$2:F652,0))</f>
        <v>125</v>
      </c>
      <c r="J295" s="62" t="e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>#N/A</v>
      </c>
      <c r="K295" s="1" t="e">
        <f>IF(Tableau1[[#This Row],[Tarificat° client]]="GROS",VLOOKUP(Tableau1[[#This Row],[EAN]],Grille_Tarifs_Modulable!B303:P396,9,FALSE)+VLOOKUP(Tableau1[[#This Row],[EAN]],Grille_Tarifs_Modulable!B303:P396,12,FALSE)+VLOOKUP(Tableau1[[#This Row],[EAN]],Grille_Tarifs_Modulable!B303:P396,13,FALSE)*1.1,IF(Tableau1[[#This Row],[Tarificat° client]]="CHR",VLOOKUP(Tableau1[[#This Row],[EAN]],Grille_Tarifs_Modulable!B303:P396,8,FALSE)," "))</f>
        <v>#N/A</v>
      </c>
      <c r="L295" s="1">
        <v>1</v>
      </c>
      <c r="M295" s="1">
        <v>1</v>
      </c>
      <c r="O295" s="1"/>
    </row>
    <row r="296" spans="1:15" ht="12.75" x14ac:dyDescent="0.2">
      <c r="A296" s="2">
        <v>42472</v>
      </c>
      <c r="B296" s="1" t="s">
        <v>1111</v>
      </c>
      <c r="C296" s="1" t="s">
        <v>327</v>
      </c>
      <c r="F296" s="1" t="s">
        <v>11</v>
      </c>
      <c r="G296" s="1" t="s">
        <v>916</v>
      </c>
      <c r="H296" s="62" t="s">
        <v>5</v>
      </c>
      <c r="I296" s="88" t="e">
        <f t="array" ref="I296">INDEX(Grille_Tarifs_Modulable!$B$2:B670,MATCH(Tableau1[[#This Row],[Designation]]&amp;Tableau1[[#This Row],[CL]],Grille_Tarifs_Modulable!$C$2:C670&amp;Grille_Tarifs_Modulable!$F$2:F670,0))</f>
        <v>#N/A</v>
      </c>
      <c r="J29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96" s="1" t="str">
        <f>IF(Tableau1[[#This Row],[Tarificat° client]]="GROS",VLOOKUP(Tableau1[[#This Row],[EAN]],Grille_Tarifs_Modulable!B304:P397,9,FALSE)+VLOOKUP(Tableau1[[#This Row],[EAN]],Grille_Tarifs_Modulable!B304:P397,12,FALSE)+VLOOKUP(Tableau1[[#This Row],[EAN]],Grille_Tarifs_Modulable!B304:P397,13,FALSE)*1.1,IF(Tableau1[[#This Row],[Tarificat° client]]="CHR",VLOOKUP(Tableau1[[#This Row],[EAN]],Grille_Tarifs_Modulable!B304:P397,8,FALSE)," "))</f>
        <v xml:space="preserve"> </v>
      </c>
      <c r="L296" s="1">
        <v>1</v>
      </c>
      <c r="M296" s="1">
        <v>1</v>
      </c>
      <c r="O296" s="1"/>
    </row>
    <row r="297" spans="1:15" ht="12.75" x14ac:dyDescent="0.2">
      <c r="A297" s="2">
        <v>42472</v>
      </c>
      <c r="B297" s="1" t="s">
        <v>1112</v>
      </c>
      <c r="C297" s="1" t="s">
        <v>1113</v>
      </c>
      <c r="F297" s="1" t="s">
        <v>11</v>
      </c>
      <c r="G297" s="1" t="s">
        <v>916</v>
      </c>
      <c r="H297" s="62" t="s">
        <v>5</v>
      </c>
      <c r="I297" s="88" t="e">
        <f t="array" ref="I297">INDEX(Grille_Tarifs_Modulable!$B$2:B810,MATCH(Tableau1[[#This Row],[Designation]]&amp;Tableau1[[#This Row],[CL]],Grille_Tarifs_Modulable!$C$2:C810&amp;Grille_Tarifs_Modulable!$F$2:F810,0))</f>
        <v>#N/A</v>
      </c>
      <c r="J29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97" s="1" t="str">
        <f>IF(Tableau1[[#This Row],[Tarificat° client]]="GROS",VLOOKUP(Tableau1[[#This Row],[EAN]],Grille_Tarifs_Modulable!B305:P398,9,FALSE)+VLOOKUP(Tableau1[[#This Row],[EAN]],Grille_Tarifs_Modulable!B305:P398,12,FALSE)+VLOOKUP(Tableau1[[#This Row],[EAN]],Grille_Tarifs_Modulable!B305:P398,13,FALSE)*1.1,IF(Tableau1[[#This Row],[Tarificat° client]]="CHR",VLOOKUP(Tableau1[[#This Row],[EAN]],Grille_Tarifs_Modulable!B305:P398,8,FALSE)," "))</f>
        <v xml:space="preserve"> </v>
      </c>
      <c r="L297" s="1">
        <v>1</v>
      </c>
      <c r="M297" s="1">
        <v>1</v>
      </c>
      <c r="O297" s="1"/>
    </row>
    <row r="298" spans="1:15" ht="12.75" x14ac:dyDescent="0.2">
      <c r="A298" s="2">
        <v>42527</v>
      </c>
      <c r="B298" s="1" t="s">
        <v>1114</v>
      </c>
      <c r="C298" s="1" t="s">
        <v>100</v>
      </c>
      <c r="F298" s="1" t="s">
        <v>4</v>
      </c>
      <c r="G298" s="1" t="s">
        <v>916</v>
      </c>
      <c r="H298" s="62" t="s">
        <v>5</v>
      </c>
      <c r="I298" s="88" t="e">
        <f t="array" ref="I298">INDEX(Grille_Tarifs_Modulable!$B$2:B645,MATCH(Tableau1[[#This Row],[Designation]]&amp;Tableau1[[#This Row],[CL]],Grille_Tarifs_Modulable!$C$2:C645&amp;Grille_Tarifs_Modulable!$F$2:F645,0))</f>
        <v>#N/A</v>
      </c>
      <c r="J29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98" s="1" t="str">
        <f>IF(Tableau1[[#This Row],[Tarificat° client]]="GROS",VLOOKUP(Tableau1[[#This Row],[EAN]],Grille_Tarifs_Modulable!B306:P399,9,FALSE)+VLOOKUP(Tableau1[[#This Row],[EAN]],Grille_Tarifs_Modulable!B306:P399,12,FALSE)+VLOOKUP(Tableau1[[#This Row],[EAN]],Grille_Tarifs_Modulable!B306:P399,13,FALSE)*1.1,IF(Tableau1[[#This Row],[Tarificat° client]]="CHR",VLOOKUP(Tableau1[[#This Row],[EAN]],Grille_Tarifs_Modulable!B306:P399,8,FALSE)," "))</f>
        <v xml:space="preserve"> </v>
      </c>
      <c r="L298" s="1">
        <v>1</v>
      </c>
      <c r="M298" s="1">
        <v>1</v>
      </c>
      <c r="O298" s="1"/>
    </row>
    <row r="299" spans="1:15" ht="12.75" x14ac:dyDescent="0.2">
      <c r="A299" s="2">
        <v>42599</v>
      </c>
      <c r="B299" s="1" t="s">
        <v>1081</v>
      </c>
      <c r="C299" s="1" t="s">
        <v>1082</v>
      </c>
      <c r="F299" s="1" t="s">
        <v>314</v>
      </c>
      <c r="G299" s="1" t="s">
        <v>916</v>
      </c>
      <c r="H299" s="62" t="s">
        <v>5</v>
      </c>
      <c r="I299" s="88" t="e">
        <f t="array" ref="I299">INDEX(Grille_Tarifs_Modulable!$B$2:B656,MATCH(Tableau1[[#This Row],[Designation]]&amp;Tableau1[[#This Row],[CL]],Grille_Tarifs_Modulable!$C$2:C656&amp;Grille_Tarifs_Modulable!$F$2:F656,0))</f>
        <v>#N/A</v>
      </c>
      <c r="J29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299" s="1" t="str">
        <f>IF(Tableau1[[#This Row],[Tarificat° client]]="GROS",VLOOKUP(Tableau1[[#This Row],[EAN]],Grille_Tarifs_Modulable!B307:P400,9,FALSE)+VLOOKUP(Tableau1[[#This Row],[EAN]],Grille_Tarifs_Modulable!B307:P400,12,FALSE)+VLOOKUP(Tableau1[[#This Row],[EAN]],Grille_Tarifs_Modulable!B307:P400,13,FALSE)*1.1,IF(Tableau1[[#This Row],[Tarificat° client]]="CHR",VLOOKUP(Tableau1[[#This Row],[EAN]],Grille_Tarifs_Modulable!B307:P400,8,FALSE)," "))</f>
        <v xml:space="preserve"> </v>
      </c>
      <c r="L299" s="1">
        <v>1</v>
      </c>
      <c r="M299" s="1">
        <v>1</v>
      </c>
      <c r="O299" s="1"/>
    </row>
    <row r="300" spans="1:15" ht="12.75" x14ac:dyDescent="0.2">
      <c r="A300" s="2">
        <v>42599</v>
      </c>
      <c r="B300" s="1" t="s">
        <v>1115</v>
      </c>
      <c r="C300" s="1" t="s">
        <v>291</v>
      </c>
      <c r="F300" s="1" t="s">
        <v>20</v>
      </c>
      <c r="G300" s="1" t="s">
        <v>916</v>
      </c>
      <c r="H300" s="62" t="s">
        <v>5</v>
      </c>
      <c r="I300" s="88" t="e">
        <f t="array" ref="I300">INDEX(Grille_Tarifs_Modulable!$B$2:B674,MATCH(Tableau1[[#This Row],[Designation]]&amp;Tableau1[[#This Row],[CL]],Grille_Tarifs_Modulable!$C$2:C674&amp;Grille_Tarifs_Modulable!$F$2:F674,0))</f>
        <v>#N/A</v>
      </c>
      <c r="J30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00" s="1" t="str">
        <f>IF(Tableau1[[#This Row],[Tarificat° client]]="GROS",VLOOKUP(Tableau1[[#This Row],[EAN]],Grille_Tarifs_Modulable!B308:P401,9,FALSE)+VLOOKUP(Tableau1[[#This Row],[EAN]],Grille_Tarifs_Modulable!B308:P401,12,FALSE)+VLOOKUP(Tableau1[[#This Row],[EAN]],Grille_Tarifs_Modulable!B308:P401,13,FALSE)*1.1,IF(Tableau1[[#This Row],[Tarificat° client]]="CHR",VLOOKUP(Tableau1[[#This Row],[EAN]],Grille_Tarifs_Modulable!B308:P401,8,FALSE)," "))</f>
        <v xml:space="preserve"> </v>
      </c>
      <c r="L300" s="1">
        <v>1</v>
      </c>
      <c r="M300" s="1">
        <v>1</v>
      </c>
      <c r="O300" s="1"/>
    </row>
    <row r="301" spans="1:15" ht="12.75" x14ac:dyDescent="0.2">
      <c r="A301" s="2">
        <v>42599</v>
      </c>
      <c r="B301" s="1" t="s">
        <v>1116</v>
      </c>
      <c r="C301" s="1" t="s">
        <v>375</v>
      </c>
      <c r="F301" s="1" t="s">
        <v>4</v>
      </c>
      <c r="G301" s="1" t="s">
        <v>916</v>
      </c>
      <c r="H301" s="62" t="s">
        <v>5</v>
      </c>
      <c r="I301" s="88" t="e">
        <f t="array" ref="I301">INDEX(Grille_Tarifs_Modulable!$B$2:B814,MATCH(Tableau1[[#This Row],[Designation]]&amp;Tableau1[[#This Row],[CL]],Grille_Tarifs_Modulable!$C$2:C814&amp;Grille_Tarifs_Modulable!$F$2:F814,0))</f>
        <v>#N/A</v>
      </c>
      <c r="J30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01" s="1" t="str">
        <f>IF(Tableau1[[#This Row],[Tarificat° client]]="GROS",VLOOKUP(Tableau1[[#This Row],[EAN]],Grille_Tarifs_Modulable!B309:P402,9,FALSE)+VLOOKUP(Tableau1[[#This Row],[EAN]],Grille_Tarifs_Modulable!B309:P402,12,FALSE)+VLOOKUP(Tableau1[[#This Row],[EAN]],Grille_Tarifs_Modulable!B309:P402,13,FALSE)*1.1,IF(Tableau1[[#This Row],[Tarificat° client]]="CHR",VLOOKUP(Tableau1[[#This Row],[EAN]],Grille_Tarifs_Modulable!B309:P402,8,FALSE)," "))</f>
        <v xml:space="preserve"> </v>
      </c>
      <c r="L301" s="1">
        <v>1</v>
      </c>
      <c r="M301" s="1">
        <v>1</v>
      </c>
      <c r="O301" s="1"/>
    </row>
    <row r="302" spans="1:15" ht="12.75" x14ac:dyDescent="0.2">
      <c r="A302" s="2">
        <v>42599</v>
      </c>
      <c r="B302" s="1" t="s">
        <v>1117</v>
      </c>
      <c r="C302" s="1" t="s">
        <v>1118</v>
      </c>
      <c r="F302" s="1" t="s">
        <v>20</v>
      </c>
      <c r="G302" s="1" t="s">
        <v>916</v>
      </c>
      <c r="H302" s="62" t="s">
        <v>5</v>
      </c>
      <c r="I302" s="88" t="e">
        <f t="array" ref="I302">INDEX(Grille_Tarifs_Modulable!$B$2:B649,MATCH(Tableau1[[#This Row],[Designation]]&amp;Tableau1[[#This Row],[CL]],Grille_Tarifs_Modulable!$C$2:C649&amp;Grille_Tarifs_Modulable!$F$2:F649,0))</f>
        <v>#N/A</v>
      </c>
      <c r="J30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02" s="1" t="str">
        <f>IF(Tableau1[[#This Row],[Tarificat° client]]="GROS",VLOOKUP(Tableau1[[#This Row],[EAN]],Grille_Tarifs_Modulable!B310:P403,9,FALSE)+VLOOKUP(Tableau1[[#This Row],[EAN]],Grille_Tarifs_Modulable!B310:P403,12,FALSE)+VLOOKUP(Tableau1[[#This Row],[EAN]],Grille_Tarifs_Modulable!B310:P403,13,FALSE)*1.1,IF(Tableau1[[#This Row],[Tarificat° client]]="CHR",VLOOKUP(Tableau1[[#This Row],[EAN]],Grille_Tarifs_Modulable!B310:P403,8,FALSE)," "))</f>
        <v xml:space="preserve"> </v>
      </c>
      <c r="L302" s="1">
        <v>2</v>
      </c>
      <c r="M302" s="1">
        <v>2</v>
      </c>
      <c r="O302" s="1"/>
    </row>
    <row r="303" spans="1:15" ht="12.75" x14ac:dyDescent="0.2">
      <c r="A303" s="2">
        <v>42599</v>
      </c>
      <c r="B303" s="1" t="s">
        <v>1119</v>
      </c>
      <c r="C303" s="1" t="s">
        <v>1118</v>
      </c>
      <c r="F303" s="1" t="s">
        <v>20</v>
      </c>
      <c r="G303" s="1" t="s">
        <v>916</v>
      </c>
      <c r="H303" s="62" t="s">
        <v>5</v>
      </c>
      <c r="I303" s="88" t="e">
        <f t="array" ref="I303">INDEX(Grille_Tarifs_Modulable!$B$2:B660,MATCH(Tableau1[[#This Row],[Designation]]&amp;Tableau1[[#This Row],[CL]],Grille_Tarifs_Modulable!$C$2:C660&amp;Grille_Tarifs_Modulable!$F$2:F660,0))</f>
        <v>#N/A</v>
      </c>
      <c r="J30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03" s="1" t="str">
        <f>IF(Tableau1[[#This Row],[Tarificat° client]]="GROS",VLOOKUP(Tableau1[[#This Row],[EAN]],Grille_Tarifs_Modulable!B311:P404,9,FALSE)+VLOOKUP(Tableau1[[#This Row],[EAN]],Grille_Tarifs_Modulable!B311:P404,12,FALSE)+VLOOKUP(Tableau1[[#This Row],[EAN]],Grille_Tarifs_Modulable!B311:P404,13,FALSE)*1.1,IF(Tableau1[[#This Row],[Tarificat° client]]="CHR",VLOOKUP(Tableau1[[#This Row],[EAN]],Grille_Tarifs_Modulable!B311:P404,8,FALSE)," "))</f>
        <v xml:space="preserve"> </v>
      </c>
      <c r="L303" s="1">
        <v>2</v>
      </c>
      <c r="M303" s="1">
        <v>2</v>
      </c>
      <c r="O303" s="1"/>
    </row>
    <row r="304" spans="1:15" ht="12.75" x14ac:dyDescent="0.2">
      <c r="A304" s="2">
        <v>42599</v>
      </c>
      <c r="B304" s="1" t="s">
        <v>1120</v>
      </c>
      <c r="C304" s="1" t="s">
        <v>1118</v>
      </c>
      <c r="F304" s="1" t="s">
        <v>20</v>
      </c>
      <c r="G304" s="1" t="s">
        <v>916</v>
      </c>
      <c r="H304" s="62" t="s">
        <v>5</v>
      </c>
      <c r="I304" s="88" t="e">
        <f t="array" ref="I304">INDEX(Grille_Tarifs_Modulable!$B$2:B678,MATCH(Tableau1[[#This Row],[Designation]]&amp;Tableau1[[#This Row],[CL]],Grille_Tarifs_Modulable!$C$2:C678&amp;Grille_Tarifs_Modulable!$F$2:F678,0))</f>
        <v>#N/A</v>
      </c>
      <c r="J30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04" s="1" t="str">
        <f>IF(Tableau1[[#This Row],[Tarificat° client]]="GROS",VLOOKUP(Tableau1[[#This Row],[EAN]],Grille_Tarifs_Modulable!B312:P405,9,FALSE)+VLOOKUP(Tableau1[[#This Row],[EAN]],Grille_Tarifs_Modulable!B312:P405,12,FALSE)+VLOOKUP(Tableau1[[#This Row],[EAN]],Grille_Tarifs_Modulable!B312:P405,13,FALSE)*1.1,IF(Tableau1[[#This Row],[Tarificat° client]]="CHR",VLOOKUP(Tableau1[[#This Row],[EAN]],Grille_Tarifs_Modulable!B312:P405,8,FALSE)," "))</f>
        <v xml:space="preserve"> </v>
      </c>
      <c r="L304" s="1">
        <v>1</v>
      </c>
      <c r="M304" s="1">
        <v>1</v>
      </c>
      <c r="O304" s="1"/>
    </row>
    <row r="305" spans="1:15" ht="12.75" x14ac:dyDescent="0.2">
      <c r="A305" s="2">
        <v>42599</v>
      </c>
      <c r="B305" s="1" t="s">
        <v>1121</v>
      </c>
      <c r="C305" s="1" t="s">
        <v>1118</v>
      </c>
      <c r="F305" s="1" t="s">
        <v>20</v>
      </c>
      <c r="G305" s="1" t="s">
        <v>916</v>
      </c>
      <c r="H305" s="62" t="s">
        <v>5</v>
      </c>
      <c r="I305" s="88" t="e">
        <f t="array" ref="I305">INDEX(Grille_Tarifs_Modulable!$B$2:B818,MATCH(Tableau1[[#This Row],[Designation]]&amp;Tableau1[[#This Row],[CL]],Grille_Tarifs_Modulable!$C$2:C818&amp;Grille_Tarifs_Modulable!$F$2:F818,0))</f>
        <v>#N/A</v>
      </c>
      <c r="J30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05" s="1" t="str">
        <f>IF(Tableau1[[#This Row],[Tarificat° client]]="GROS",VLOOKUP(Tableau1[[#This Row],[EAN]],Grille_Tarifs_Modulable!B313:P406,9,FALSE)+VLOOKUP(Tableau1[[#This Row],[EAN]],Grille_Tarifs_Modulable!B313:P406,12,FALSE)+VLOOKUP(Tableau1[[#This Row],[EAN]],Grille_Tarifs_Modulable!B313:P406,13,FALSE)*1.1,IF(Tableau1[[#This Row],[Tarificat° client]]="CHR",VLOOKUP(Tableau1[[#This Row],[EAN]],Grille_Tarifs_Modulable!B313:P406,8,FALSE)," "))</f>
        <v xml:space="preserve"> </v>
      </c>
      <c r="L305" s="1">
        <v>1</v>
      </c>
      <c r="M305" s="1">
        <v>1</v>
      </c>
      <c r="O305" s="1"/>
    </row>
    <row r="306" spans="1:15" ht="12.75" x14ac:dyDescent="0.2">
      <c r="A306" s="2">
        <v>42599</v>
      </c>
      <c r="B306" s="1" t="s">
        <v>1122</v>
      </c>
      <c r="C306" s="1" t="s">
        <v>978</v>
      </c>
      <c r="F306" s="1" t="s">
        <v>979</v>
      </c>
      <c r="G306" s="1" t="s">
        <v>916</v>
      </c>
      <c r="H306" s="62" t="s">
        <v>5</v>
      </c>
      <c r="I306" s="88" t="e">
        <f t="array" ref="I306">INDEX(Grille_Tarifs_Modulable!$B$2:B653,MATCH(Tableau1[[#This Row],[Designation]]&amp;Tableau1[[#This Row],[CL]],Grille_Tarifs_Modulable!$C$2:C653&amp;Grille_Tarifs_Modulable!$F$2:F653,0))</f>
        <v>#N/A</v>
      </c>
      <c r="J30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06" s="1" t="str">
        <f>IF(Tableau1[[#This Row],[Tarificat° client]]="GROS",VLOOKUP(Tableau1[[#This Row],[EAN]],Grille_Tarifs_Modulable!B314:P407,9,FALSE)+VLOOKUP(Tableau1[[#This Row],[EAN]],Grille_Tarifs_Modulable!B314:P407,12,FALSE)+VLOOKUP(Tableau1[[#This Row],[EAN]],Grille_Tarifs_Modulable!B314:P407,13,FALSE)*1.1,IF(Tableau1[[#This Row],[Tarificat° client]]="CHR",VLOOKUP(Tableau1[[#This Row],[EAN]],Grille_Tarifs_Modulable!B314:P407,8,FALSE)," "))</f>
        <v xml:space="preserve"> </v>
      </c>
      <c r="L306" s="1">
        <v>1</v>
      </c>
      <c r="M306" s="1">
        <v>1</v>
      </c>
      <c r="O306" s="1"/>
    </row>
    <row r="307" spans="1:15" ht="12.75" x14ac:dyDescent="0.2">
      <c r="A307" s="2">
        <v>42599</v>
      </c>
      <c r="B307" s="1" t="s">
        <v>1123</v>
      </c>
      <c r="C307" s="1" t="s">
        <v>100</v>
      </c>
      <c r="F307" s="1" t="s">
        <v>4</v>
      </c>
      <c r="G307" s="1" t="s">
        <v>916</v>
      </c>
      <c r="H307" s="62" t="s">
        <v>5</v>
      </c>
      <c r="I307" s="88" t="e">
        <f t="array" ref="I307">INDEX(Grille_Tarifs_Modulable!$B$2:B664,MATCH(Tableau1[[#This Row],[Designation]]&amp;Tableau1[[#This Row],[CL]],Grille_Tarifs_Modulable!$C$2:C664&amp;Grille_Tarifs_Modulable!$F$2:F664,0))</f>
        <v>#N/A</v>
      </c>
      <c r="J30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07" s="1" t="str">
        <f>IF(Tableau1[[#This Row],[Tarificat° client]]="GROS",VLOOKUP(Tableau1[[#This Row],[EAN]],Grille_Tarifs_Modulable!B315:P408,9,FALSE)+VLOOKUP(Tableau1[[#This Row],[EAN]],Grille_Tarifs_Modulable!B315:P408,12,FALSE)+VLOOKUP(Tableau1[[#This Row],[EAN]],Grille_Tarifs_Modulable!B315:P408,13,FALSE)*1.1,IF(Tableau1[[#This Row],[Tarificat° client]]="CHR",VLOOKUP(Tableau1[[#This Row],[EAN]],Grille_Tarifs_Modulable!B315:P408,8,FALSE)," "))</f>
        <v xml:space="preserve"> </v>
      </c>
      <c r="L307" s="1">
        <v>1</v>
      </c>
      <c r="M307" s="1">
        <v>1</v>
      </c>
      <c r="O307" s="1"/>
    </row>
    <row r="308" spans="1:15" ht="12.75" x14ac:dyDescent="0.2">
      <c r="A308" s="2">
        <v>42607</v>
      </c>
      <c r="B308" s="1" t="s">
        <v>1124</v>
      </c>
      <c r="C308" s="1" t="s">
        <v>537</v>
      </c>
      <c r="F308" s="1" t="s">
        <v>538</v>
      </c>
      <c r="G308" s="1" t="s">
        <v>916</v>
      </c>
      <c r="H308" s="62" t="s">
        <v>5</v>
      </c>
      <c r="I308" s="88" t="e">
        <f t="array" ref="I308">INDEX(Grille_Tarifs_Modulable!$B$2:B682,MATCH(Tableau1[[#This Row],[Designation]]&amp;Tableau1[[#This Row],[CL]],Grille_Tarifs_Modulable!$C$2:C682&amp;Grille_Tarifs_Modulable!$F$2:F682,0))</f>
        <v>#N/A</v>
      </c>
      <c r="J30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08" s="1" t="str">
        <f>IF(Tableau1[[#This Row],[Tarificat° client]]="GROS",VLOOKUP(Tableau1[[#This Row],[EAN]],Grille_Tarifs_Modulable!B316:P409,9,FALSE)+VLOOKUP(Tableau1[[#This Row],[EAN]],Grille_Tarifs_Modulable!B316:P409,12,FALSE)+VLOOKUP(Tableau1[[#This Row],[EAN]],Grille_Tarifs_Modulable!B316:P409,13,FALSE)*1.1,IF(Tableau1[[#This Row],[Tarificat° client]]="CHR",VLOOKUP(Tableau1[[#This Row],[EAN]],Grille_Tarifs_Modulable!B316:P409,8,FALSE)," "))</f>
        <v xml:space="preserve"> </v>
      </c>
      <c r="L308" s="1">
        <v>1</v>
      </c>
      <c r="M308" s="1">
        <v>1</v>
      </c>
      <c r="O308" s="1"/>
    </row>
    <row r="309" spans="1:15" ht="12.75" x14ac:dyDescent="0.2">
      <c r="A309" s="2">
        <v>42619</v>
      </c>
      <c r="B309" s="1" t="s">
        <v>1125</v>
      </c>
      <c r="C309" s="1" t="s">
        <v>1118</v>
      </c>
      <c r="F309" s="1" t="s">
        <v>20</v>
      </c>
      <c r="G309" s="1" t="s">
        <v>916</v>
      </c>
      <c r="H309" s="62" t="s">
        <v>5</v>
      </c>
      <c r="I309" s="88" t="e">
        <f t="array" ref="I309">INDEX(Grille_Tarifs_Modulable!$B$2:B822,MATCH(Tableau1[[#This Row],[Designation]]&amp;Tableau1[[#This Row],[CL]],Grille_Tarifs_Modulable!$C$2:C822&amp;Grille_Tarifs_Modulable!$F$2:F822,0))</f>
        <v>#N/A</v>
      </c>
      <c r="J30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09" s="1" t="str">
        <f>IF(Tableau1[[#This Row],[Tarificat° client]]="GROS",VLOOKUP(Tableau1[[#This Row],[EAN]],Grille_Tarifs_Modulable!B317:P410,9,FALSE)+VLOOKUP(Tableau1[[#This Row],[EAN]],Grille_Tarifs_Modulable!B317:P410,12,FALSE)+VLOOKUP(Tableau1[[#This Row],[EAN]],Grille_Tarifs_Modulable!B317:P410,13,FALSE)*1.1,IF(Tableau1[[#This Row],[Tarificat° client]]="CHR",VLOOKUP(Tableau1[[#This Row],[EAN]],Grille_Tarifs_Modulable!B317:P410,8,FALSE)," "))</f>
        <v xml:space="preserve"> </v>
      </c>
      <c r="L309" s="1">
        <v>1</v>
      </c>
      <c r="M309" s="1">
        <v>1</v>
      </c>
      <c r="O309" s="1"/>
    </row>
    <row r="310" spans="1:15" ht="12.75" x14ac:dyDescent="0.2">
      <c r="A310" s="2">
        <v>42619</v>
      </c>
      <c r="B310" s="1" t="s">
        <v>1086</v>
      </c>
      <c r="C310" s="1" t="s">
        <v>1087</v>
      </c>
      <c r="F310" s="1" t="s">
        <v>11</v>
      </c>
      <c r="G310" s="1" t="s">
        <v>916</v>
      </c>
      <c r="H310" s="62" t="s">
        <v>5</v>
      </c>
      <c r="I310" s="88" t="e">
        <f t="array" ref="I310">INDEX(Grille_Tarifs_Modulable!$B$2:B657,MATCH(Tableau1[[#This Row],[Designation]]&amp;Tableau1[[#This Row],[CL]],Grille_Tarifs_Modulable!$C$2:C657&amp;Grille_Tarifs_Modulable!$F$2:F657,0))</f>
        <v>#N/A</v>
      </c>
      <c r="J31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10" s="1" t="str">
        <f>IF(Tableau1[[#This Row],[Tarificat° client]]="GROS",VLOOKUP(Tableau1[[#This Row],[EAN]],Grille_Tarifs_Modulable!B318:P411,9,FALSE)+VLOOKUP(Tableau1[[#This Row],[EAN]],Grille_Tarifs_Modulable!B318:P411,12,FALSE)+VLOOKUP(Tableau1[[#This Row],[EAN]],Grille_Tarifs_Modulable!B318:P411,13,FALSE)*1.1,IF(Tableau1[[#This Row],[Tarificat° client]]="CHR",VLOOKUP(Tableau1[[#This Row],[EAN]],Grille_Tarifs_Modulable!B318:P411,8,FALSE)," "))</f>
        <v xml:space="preserve"> </v>
      </c>
      <c r="L310" s="1">
        <v>1</v>
      </c>
      <c r="M310" s="1">
        <v>1</v>
      </c>
      <c r="O310" s="1"/>
    </row>
    <row r="311" spans="1:15" ht="12.75" x14ac:dyDescent="0.2">
      <c r="A311" s="2">
        <v>42622</v>
      </c>
      <c r="B311" s="1" t="s">
        <v>1126</v>
      </c>
      <c r="C311" s="1" t="s">
        <v>613</v>
      </c>
      <c r="F311" s="1" t="s">
        <v>614</v>
      </c>
      <c r="G311" s="1" t="s">
        <v>916</v>
      </c>
      <c r="H311" s="62" t="s">
        <v>5</v>
      </c>
      <c r="I311" s="88" t="e">
        <f t="array" ref="I311">INDEX(Grille_Tarifs_Modulable!$B$2:B668,MATCH(Tableau1[[#This Row],[Designation]]&amp;Tableau1[[#This Row],[CL]],Grille_Tarifs_Modulable!$C$2:C668&amp;Grille_Tarifs_Modulable!$F$2:F668,0))</f>
        <v>#N/A</v>
      </c>
      <c r="J31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11" s="1" t="str">
        <f>IF(Tableau1[[#This Row],[Tarificat° client]]="GROS",VLOOKUP(Tableau1[[#This Row],[EAN]],Grille_Tarifs_Modulable!B319:P412,9,FALSE)+VLOOKUP(Tableau1[[#This Row],[EAN]],Grille_Tarifs_Modulable!B319:P412,12,FALSE)+VLOOKUP(Tableau1[[#This Row],[EAN]],Grille_Tarifs_Modulable!B319:P412,13,FALSE)*1.1,IF(Tableau1[[#This Row],[Tarificat° client]]="CHR",VLOOKUP(Tableau1[[#This Row],[EAN]],Grille_Tarifs_Modulable!B319:P412,8,FALSE)," "))</f>
        <v xml:space="preserve"> </v>
      </c>
      <c r="L311" s="1">
        <v>1</v>
      </c>
      <c r="M311" s="1">
        <v>1</v>
      </c>
      <c r="O311" s="1"/>
    </row>
    <row r="312" spans="1:15" ht="12.75" x14ac:dyDescent="0.2">
      <c r="A312" s="2">
        <v>42622</v>
      </c>
      <c r="B312" s="1" t="s">
        <v>1091</v>
      </c>
      <c r="C312" s="1" t="s">
        <v>331</v>
      </c>
      <c r="F312" s="1" t="s">
        <v>314</v>
      </c>
      <c r="G312" s="1" t="s">
        <v>916</v>
      </c>
      <c r="H312" s="62" t="s">
        <v>5</v>
      </c>
      <c r="I312" s="88" t="e">
        <f t="array" ref="I312">INDEX(Grille_Tarifs_Modulable!$B$2:B686,MATCH(Tableau1[[#This Row],[Designation]]&amp;Tableau1[[#This Row],[CL]],Grille_Tarifs_Modulable!$C$2:C686&amp;Grille_Tarifs_Modulable!$F$2:F686,0))</f>
        <v>#N/A</v>
      </c>
      <c r="J31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12" s="1" t="str">
        <f>IF(Tableau1[[#This Row],[Tarificat° client]]="GROS",VLOOKUP(Tableau1[[#This Row],[EAN]],Grille_Tarifs_Modulable!B320:P413,9,FALSE)+VLOOKUP(Tableau1[[#This Row],[EAN]],Grille_Tarifs_Modulable!B320:P413,12,FALSE)+VLOOKUP(Tableau1[[#This Row],[EAN]],Grille_Tarifs_Modulable!B320:P413,13,FALSE)*1.1,IF(Tableau1[[#This Row],[Tarificat° client]]="CHR",VLOOKUP(Tableau1[[#This Row],[EAN]],Grille_Tarifs_Modulable!B320:P413,8,FALSE)," "))</f>
        <v xml:space="preserve"> </v>
      </c>
      <c r="L312" s="1">
        <v>1</v>
      </c>
      <c r="M312" s="1">
        <v>1</v>
      </c>
      <c r="O312" s="1"/>
    </row>
    <row r="313" spans="1:15" ht="12.75" x14ac:dyDescent="0.2">
      <c r="A313" s="2">
        <v>42626</v>
      </c>
      <c r="B313" s="1" t="s">
        <v>1093</v>
      </c>
      <c r="C313" s="1" t="s">
        <v>1094</v>
      </c>
      <c r="F313" s="1" t="s">
        <v>314</v>
      </c>
      <c r="G313" s="1" t="s">
        <v>916</v>
      </c>
      <c r="H313" s="62" t="s">
        <v>5</v>
      </c>
      <c r="I313" s="88" t="e">
        <f t="array" ref="I313">INDEX(Grille_Tarifs_Modulable!$B$2:B826,MATCH(Tableau1[[#This Row],[Designation]]&amp;Tableau1[[#This Row],[CL]],Grille_Tarifs_Modulable!$C$2:C826&amp;Grille_Tarifs_Modulable!$F$2:F826,0))</f>
        <v>#N/A</v>
      </c>
      <c r="J31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13" s="1" t="str">
        <f>IF(Tableau1[[#This Row],[Tarificat° client]]="GROS",VLOOKUP(Tableau1[[#This Row],[EAN]],Grille_Tarifs_Modulable!B321:P414,9,FALSE)+VLOOKUP(Tableau1[[#This Row],[EAN]],Grille_Tarifs_Modulable!B321:P414,12,FALSE)+VLOOKUP(Tableau1[[#This Row],[EAN]],Grille_Tarifs_Modulable!B321:P414,13,FALSE)*1.1,IF(Tableau1[[#This Row],[Tarificat° client]]="CHR",VLOOKUP(Tableau1[[#This Row],[EAN]],Grille_Tarifs_Modulable!B321:P414,8,FALSE)," "))</f>
        <v xml:space="preserve"> </v>
      </c>
      <c r="L313" s="1">
        <v>1</v>
      </c>
      <c r="M313" s="1">
        <v>1</v>
      </c>
      <c r="O313" s="1"/>
    </row>
    <row r="314" spans="1:15" ht="12.75" x14ac:dyDescent="0.2">
      <c r="A314" s="2">
        <v>42626</v>
      </c>
      <c r="B314" s="1" t="s">
        <v>1127</v>
      </c>
      <c r="C314" s="1" t="s">
        <v>312</v>
      </c>
      <c r="F314" s="1" t="s">
        <v>314</v>
      </c>
      <c r="G314" s="1" t="s">
        <v>916</v>
      </c>
      <c r="H314" s="62" t="s">
        <v>5</v>
      </c>
      <c r="I314" s="88" t="e">
        <f t="array" ref="I314">INDEX(Grille_Tarifs_Modulable!$B$2:B661,MATCH(Tableau1[[#This Row],[Designation]]&amp;Tableau1[[#This Row],[CL]],Grille_Tarifs_Modulable!$C$2:C661&amp;Grille_Tarifs_Modulable!$F$2:F661,0))</f>
        <v>#N/A</v>
      </c>
      <c r="J31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14" s="1" t="str">
        <f>IF(Tableau1[[#This Row],[Tarificat° client]]="GROS",VLOOKUP(Tableau1[[#This Row],[EAN]],Grille_Tarifs_Modulable!B322:P415,9,FALSE)+VLOOKUP(Tableau1[[#This Row],[EAN]],Grille_Tarifs_Modulable!B322:P415,12,FALSE)+VLOOKUP(Tableau1[[#This Row],[EAN]],Grille_Tarifs_Modulable!B322:P415,13,FALSE)*1.1,IF(Tableau1[[#This Row],[Tarificat° client]]="CHR",VLOOKUP(Tableau1[[#This Row],[EAN]],Grille_Tarifs_Modulable!B322:P415,8,FALSE)," "))</f>
        <v xml:space="preserve"> </v>
      </c>
      <c r="L314" s="1">
        <v>1</v>
      </c>
      <c r="M314" s="1">
        <v>1</v>
      </c>
      <c r="O314" s="1"/>
    </row>
    <row r="315" spans="1:15" ht="12.75" x14ac:dyDescent="0.2">
      <c r="A315" s="2">
        <v>42626</v>
      </c>
      <c r="B315" s="1" t="s">
        <v>1128</v>
      </c>
      <c r="C315" s="1" t="s">
        <v>1118</v>
      </c>
      <c r="F315" s="1" t="s">
        <v>20</v>
      </c>
      <c r="G315" s="1" t="s">
        <v>916</v>
      </c>
      <c r="H315" s="62" t="s">
        <v>5</v>
      </c>
      <c r="I315" s="88" t="e">
        <f t="array" ref="I315">INDEX(Grille_Tarifs_Modulable!$B$2:B672,MATCH(Tableau1[[#This Row],[Designation]]&amp;Tableau1[[#This Row],[CL]],Grille_Tarifs_Modulable!$C$2:C672&amp;Grille_Tarifs_Modulable!$F$2:F672,0))</f>
        <v>#N/A</v>
      </c>
      <c r="J31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15" s="1" t="str">
        <f>IF(Tableau1[[#This Row],[Tarificat° client]]="GROS",VLOOKUP(Tableau1[[#This Row],[EAN]],Grille_Tarifs_Modulable!B323:P416,9,FALSE)+VLOOKUP(Tableau1[[#This Row],[EAN]],Grille_Tarifs_Modulable!B323:P416,12,FALSE)+VLOOKUP(Tableau1[[#This Row],[EAN]],Grille_Tarifs_Modulable!B323:P416,13,FALSE)*1.1,IF(Tableau1[[#This Row],[Tarificat° client]]="CHR",VLOOKUP(Tableau1[[#This Row],[EAN]],Grille_Tarifs_Modulable!B323:P416,8,FALSE)," "))</f>
        <v xml:space="preserve"> </v>
      </c>
      <c r="L315" s="1">
        <v>2</v>
      </c>
      <c r="M315" s="1">
        <v>2</v>
      </c>
      <c r="O315" s="1"/>
    </row>
    <row r="316" spans="1:15" ht="12.75" x14ac:dyDescent="0.2">
      <c r="A316" s="2">
        <v>42639</v>
      </c>
      <c r="B316" s="1" t="s">
        <v>1129</v>
      </c>
      <c r="C316" s="1" t="s">
        <v>1118</v>
      </c>
      <c r="F316" s="1" t="s">
        <v>20</v>
      </c>
      <c r="G316" s="1" t="s">
        <v>916</v>
      </c>
      <c r="H316" s="62" t="s">
        <v>5</v>
      </c>
      <c r="I316" s="88" t="e">
        <f t="array" ref="I316">INDEX(Grille_Tarifs_Modulable!$B$2:B690,MATCH(Tableau1[[#This Row],[Designation]]&amp;Tableau1[[#This Row],[CL]],Grille_Tarifs_Modulable!$C$2:C690&amp;Grille_Tarifs_Modulable!$F$2:F690,0))</f>
        <v>#N/A</v>
      </c>
      <c r="J31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16" s="1" t="str">
        <f>IF(Tableau1[[#This Row],[Tarificat° client]]="GROS",VLOOKUP(Tableau1[[#This Row],[EAN]],Grille_Tarifs_Modulable!B324:P417,9,FALSE)+VLOOKUP(Tableau1[[#This Row],[EAN]],Grille_Tarifs_Modulable!B324:P417,12,FALSE)+VLOOKUP(Tableau1[[#This Row],[EAN]],Grille_Tarifs_Modulable!B324:P417,13,FALSE)*1.1,IF(Tableau1[[#This Row],[Tarificat° client]]="CHR",VLOOKUP(Tableau1[[#This Row],[EAN]],Grille_Tarifs_Modulable!B324:P417,8,FALSE)," "))</f>
        <v xml:space="preserve"> </v>
      </c>
      <c r="L316" s="1">
        <v>1</v>
      </c>
      <c r="M316" s="1">
        <v>1</v>
      </c>
      <c r="O316" s="1"/>
    </row>
    <row r="317" spans="1:15" ht="12.75" x14ac:dyDescent="0.2">
      <c r="A317" s="2">
        <v>42656</v>
      </c>
      <c r="B317" s="1" t="s">
        <v>1100</v>
      </c>
      <c r="C317" s="1" t="s">
        <v>1101</v>
      </c>
      <c r="F317" s="1" t="s">
        <v>8</v>
      </c>
      <c r="G317" s="1" t="s">
        <v>916</v>
      </c>
      <c r="H317" s="62" t="s">
        <v>5</v>
      </c>
      <c r="I317" s="88" t="e">
        <f t="array" ref="I317">INDEX(Grille_Tarifs_Modulable!$B$2:B830,MATCH(Tableau1[[#This Row],[Designation]]&amp;Tableau1[[#This Row],[CL]],Grille_Tarifs_Modulable!$C$2:C830&amp;Grille_Tarifs_Modulable!$F$2:F830,0))</f>
        <v>#N/A</v>
      </c>
      <c r="J31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17" s="1" t="str">
        <f>IF(Tableau1[[#This Row],[Tarificat° client]]="GROS",VLOOKUP(Tableau1[[#This Row],[EAN]],Grille_Tarifs_Modulable!B325:P418,9,FALSE)+VLOOKUP(Tableau1[[#This Row],[EAN]],Grille_Tarifs_Modulable!B325:P418,12,FALSE)+VLOOKUP(Tableau1[[#This Row],[EAN]],Grille_Tarifs_Modulable!B325:P418,13,FALSE)*1.1,IF(Tableau1[[#This Row],[Tarificat° client]]="CHR",VLOOKUP(Tableau1[[#This Row],[EAN]],Grille_Tarifs_Modulable!B325:P418,8,FALSE)," "))</f>
        <v xml:space="preserve"> </v>
      </c>
      <c r="L317" s="1">
        <v>1</v>
      </c>
      <c r="M317" s="1">
        <v>1</v>
      </c>
      <c r="O317" s="1"/>
    </row>
    <row r="318" spans="1:15" ht="12.75" x14ac:dyDescent="0.2">
      <c r="A318" s="2">
        <v>42713</v>
      </c>
      <c r="B318" s="1" t="s">
        <v>1130</v>
      </c>
      <c r="C318" s="1" t="s">
        <v>1131</v>
      </c>
      <c r="F318" s="1" t="s">
        <v>47</v>
      </c>
      <c r="G318" s="1" t="s">
        <v>916</v>
      </c>
      <c r="H318" s="62" t="s">
        <v>5</v>
      </c>
      <c r="I318" s="88" t="e">
        <f t="array" ref="I318">INDEX(Grille_Tarifs_Modulable!$B$2:B665,MATCH(Tableau1[[#This Row],[Designation]]&amp;Tableau1[[#This Row],[CL]],Grille_Tarifs_Modulable!$C$2:C665&amp;Grille_Tarifs_Modulable!$F$2:F665,0))</f>
        <v>#N/A</v>
      </c>
      <c r="J31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18" s="1" t="str">
        <f>IF(Tableau1[[#This Row],[Tarificat° client]]="GROS",VLOOKUP(Tableau1[[#This Row],[EAN]],Grille_Tarifs_Modulable!B326:P419,9,FALSE)+VLOOKUP(Tableau1[[#This Row],[EAN]],Grille_Tarifs_Modulable!B326:P419,12,FALSE)+VLOOKUP(Tableau1[[#This Row],[EAN]],Grille_Tarifs_Modulable!B326:P419,13,FALSE)*1.1,IF(Tableau1[[#This Row],[Tarificat° client]]="CHR",VLOOKUP(Tableau1[[#This Row],[EAN]],Grille_Tarifs_Modulable!B326:P419,8,FALSE)," "))</f>
        <v xml:space="preserve"> </v>
      </c>
      <c r="L318" s="1">
        <v>1</v>
      </c>
      <c r="M318" s="1">
        <v>1</v>
      </c>
      <c r="O318" s="1"/>
    </row>
    <row r="319" spans="1:15" ht="12.75" x14ac:dyDescent="0.2">
      <c r="A319" s="2">
        <v>42794</v>
      </c>
      <c r="B319" s="1" t="s">
        <v>914</v>
      </c>
      <c r="C319" s="1" t="s">
        <v>915</v>
      </c>
      <c r="D319" s="1" t="s">
        <v>1255</v>
      </c>
      <c r="F319" s="1" t="s">
        <v>11</v>
      </c>
      <c r="G319" s="1" t="s">
        <v>916</v>
      </c>
      <c r="H319" s="62" t="s">
        <v>5</v>
      </c>
      <c r="I319" s="88" t="e">
        <f t="array" ref="I319">INDEX(Grille_Tarifs_Modulable!$B$2:B676,MATCH(Tableau1[[#This Row],[Designation]]&amp;Tableau1[[#This Row],[CL]],Grille_Tarifs_Modulable!$C$2:C676&amp;Grille_Tarifs_Modulable!$F$2:F676,0))</f>
        <v>#N/A</v>
      </c>
      <c r="J31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19" s="1" t="str">
        <f>IF(Tableau1[[#This Row],[Tarificat° client]]="GROS",VLOOKUP(Tableau1[[#This Row],[EAN]],Grille_Tarifs_Modulable!B327:P420,9,FALSE)+VLOOKUP(Tableau1[[#This Row],[EAN]],Grille_Tarifs_Modulable!B327:P420,12,FALSE)+VLOOKUP(Tableau1[[#This Row],[EAN]],Grille_Tarifs_Modulable!B327:P420,13,FALSE)*1.1,IF(Tableau1[[#This Row],[Tarificat° client]]="CHR",VLOOKUP(Tableau1[[#This Row],[EAN]],Grille_Tarifs_Modulable!B327:P420,8,FALSE)," "))</f>
        <v xml:space="preserve"> </v>
      </c>
      <c r="L319" s="1">
        <v>1</v>
      </c>
      <c r="M319" s="1">
        <v>1</v>
      </c>
      <c r="O319" s="1"/>
    </row>
    <row r="320" spans="1:15" ht="12.75" x14ac:dyDescent="0.2">
      <c r="A320" s="2">
        <v>42825</v>
      </c>
      <c r="B320" s="1" t="s">
        <v>917</v>
      </c>
      <c r="C320" s="1" t="s">
        <v>276</v>
      </c>
      <c r="F320" s="1" t="s">
        <v>8</v>
      </c>
      <c r="G320" s="1" t="s">
        <v>916</v>
      </c>
      <c r="H320" s="62" t="s">
        <v>5</v>
      </c>
      <c r="I320" s="88" t="e">
        <f t="array" ref="I320">INDEX(Grille_Tarifs_Modulable!$B$2:B694,MATCH(Tableau1[[#This Row],[Designation]]&amp;Tableau1[[#This Row],[CL]],Grille_Tarifs_Modulable!$C$2:C694&amp;Grille_Tarifs_Modulable!$F$2:F694,0))</f>
        <v>#N/A</v>
      </c>
      <c r="J32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20" s="1" t="str">
        <f>IF(Tableau1[[#This Row],[Tarificat° client]]="GROS",VLOOKUP(Tableau1[[#This Row],[EAN]],Grille_Tarifs_Modulable!B328:P421,9,FALSE)+VLOOKUP(Tableau1[[#This Row],[EAN]],Grille_Tarifs_Modulable!B328:P421,12,FALSE)+VLOOKUP(Tableau1[[#This Row],[EAN]],Grille_Tarifs_Modulable!B328:P421,13,FALSE)*1.1,IF(Tableau1[[#This Row],[Tarificat° client]]="CHR",VLOOKUP(Tableau1[[#This Row],[EAN]],Grille_Tarifs_Modulable!B328:P421,8,FALSE)," "))</f>
        <v xml:space="preserve"> </v>
      </c>
      <c r="L320" s="1">
        <v>1</v>
      </c>
      <c r="M320" s="1">
        <v>1</v>
      </c>
      <c r="O320" s="1"/>
    </row>
    <row r="321" spans="1:15" ht="12.75" x14ac:dyDescent="0.2">
      <c r="A321" s="2">
        <v>42825</v>
      </c>
      <c r="B321" s="1" t="s">
        <v>918</v>
      </c>
      <c r="C321" s="1" t="s">
        <v>305</v>
      </c>
      <c r="F321" s="1" t="s">
        <v>47</v>
      </c>
      <c r="G321" s="1" t="s">
        <v>916</v>
      </c>
      <c r="H321" s="62" t="s">
        <v>5</v>
      </c>
      <c r="I321" s="88" t="e">
        <f t="array" ref="I321">INDEX(Grille_Tarifs_Modulable!$B$2:B834,MATCH(Tableau1[[#This Row],[Designation]]&amp;Tableau1[[#This Row],[CL]],Grille_Tarifs_Modulable!$C$2:C834&amp;Grille_Tarifs_Modulable!$F$2:F834,0))</f>
        <v>#N/A</v>
      </c>
      <c r="J32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21" s="1" t="str">
        <f>IF(Tableau1[[#This Row],[Tarificat° client]]="GROS",VLOOKUP(Tableau1[[#This Row],[EAN]],Grille_Tarifs_Modulable!B329:P422,9,FALSE)+VLOOKUP(Tableau1[[#This Row],[EAN]],Grille_Tarifs_Modulable!B329:P422,12,FALSE)+VLOOKUP(Tableau1[[#This Row],[EAN]],Grille_Tarifs_Modulable!B329:P422,13,FALSE)*1.1,IF(Tableau1[[#This Row],[Tarificat° client]]="CHR",VLOOKUP(Tableau1[[#This Row],[EAN]],Grille_Tarifs_Modulable!B329:P422,8,FALSE)," "))</f>
        <v xml:space="preserve"> </v>
      </c>
      <c r="L321" s="1">
        <v>1</v>
      </c>
      <c r="M321" s="1">
        <v>1</v>
      </c>
      <c r="O321" s="1"/>
    </row>
    <row r="322" spans="1:15" ht="12.75" x14ac:dyDescent="0.2">
      <c r="A322" s="2">
        <v>42825</v>
      </c>
      <c r="B322" s="1" t="s">
        <v>919</v>
      </c>
      <c r="C322" s="1" t="s">
        <v>920</v>
      </c>
      <c r="F322" s="1" t="s">
        <v>20</v>
      </c>
      <c r="G322" s="1" t="s">
        <v>916</v>
      </c>
      <c r="H322" s="62" t="s">
        <v>5</v>
      </c>
      <c r="I322" s="88" t="e">
        <f t="array" ref="I322">INDEX(Grille_Tarifs_Modulable!$B$2:B669,MATCH(Tableau1[[#This Row],[Designation]]&amp;Tableau1[[#This Row],[CL]],Grille_Tarifs_Modulable!$C$2:C669&amp;Grille_Tarifs_Modulable!$F$2:F669,0))</f>
        <v>#N/A</v>
      </c>
      <c r="J32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22" s="1" t="str">
        <f>IF(Tableau1[[#This Row],[Tarificat° client]]="GROS",VLOOKUP(Tableau1[[#This Row],[EAN]],Grille_Tarifs_Modulable!B330:P423,9,FALSE)+VLOOKUP(Tableau1[[#This Row],[EAN]],Grille_Tarifs_Modulable!B330:P423,12,FALSE)+VLOOKUP(Tableau1[[#This Row],[EAN]],Grille_Tarifs_Modulable!B330:P423,13,FALSE)*1.1,IF(Tableau1[[#This Row],[Tarificat° client]]="CHR",VLOOKUP(Tableau1[[#This Row],[EAN]],Grille_Tarifs_Modulable!B330:P423,8,FALSE)," "))</f>
        <v xml:space="preserve"> </v>
      </c>
      <c r="L322" s="1">
        <v>1</v>
      </c>
      <c r="M322" s="1">
        <v>1</v>
      </c>
      <c r="O322" s="1"/>
    </row>
    <row r="323" spans="1:15" ht="12.75" x14ac:dyDescent="0.2">
      <c r="A323" s="2">
        <v>42825</v>
      </c>
      <c r="B323" s="1" t="s">
        <v>921</v>
      </c>
      <c r="C323" s="1" t="s">
        <v>31</v>
      </c>
      <c r="F323" s="1" t="s">
        <v>33</v>
      </c>
      <c r="G323" s="1" t="s">
        <v>916</v>
      </c>
      <c r="H323" s="62" t="s">
        <v>5</v>
      </c>
      <c r="I323" s="88" t="e">
        <f t="array" ref="I323">INDEX(Grille_Tarifs_Modulable!$B$2:B680,MATCH(Tableau1[[#This Row],[Designation]]&amp;Tableau1[[#This Row],[CL]],Grille_Tarifs_Modulable!$C$2:C680&amp;Grille_Tarifs_Modulable!$F$2:F680,0))</f>
        <v>#N/A</v>
      </c>
      <c r="J32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23" s="1" t="str">
        <f>IF(Tableau1[[#This Row],[Tarificat° client]]="GROS",VLOOKUP(Tableau1[[#This Row],[EAN]],Grille_Tarifs_Modulable!B331:P424,9,FALSE)+VLOOKUP(Tableau1[[#This Row],[EAN]],Grille_Tarifs_Modulable!B331:P424,12,FALSE)+VLOOKUP(Tableau1[[#This Row],[EAN]],Grille_Tarifs_Modulable!B331:P424,13,FALSE)*1.1,IF(Tableau1[[#This Row],[Tarificat° client]]="CHR",VLOOKUP(Tableau1[[#This Row],[EAN]],Grille_Tarifs_Modulable!B331:P424,8,FALSE)," "))</f>
        <v xml:space="preserve"> </v>
      </c>
      <c r="L323" s="1">
        <v>1</v>
      </c>
      <c r="M323" s="1">
        <v>1</v>
      </c>
      <c r="O323" s="1"/>
    </row>
    <row r="324" spans="1:15" ht="12.75" x14ac:dyDescent="0.2">
      <c r="A324" s="2">
        <v>42825</v>
      </c>
      <c r="B324" s="1" t="s">
        <v>795</v>
      </c>
      <c r="C324" s="1" t="s">
        <v>796</v>
      </c>
      <c r="F324" s="1" t="s">
        <v>314</v>
      </c>
      <c r="G324" s="1" t="s">
        <v>916</v>
      </c>
      <c r="H324" s="62" t="s">
        <v>5</v>
      </c>
      <c r="I324" s="88" t="e">
        <f t="array" ref="I324">INDEX(Grille_Tarifs_Modulable!$B$2:B698,MATCH(Tableau1[[#This Row],[Designation]]&amp;Tableau1[[#This Row],[CL]],Grille_Tarifs_Modulable!$C$2:C698&amp;Grille_Tarifs_Modulable!$F$2:F698,0))</f>
        <v>#N/A</v>
      </c>
      <c r="J32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24" s="1" t="str">
        <f>IF(Tableau1[[#This Row],[Tarificat° client]]="GROS",VLOOKUP(Tableau1[[#This Row],[EAN]],Grille_Tarifs_Modulable!B332:P425,9,FALSE)+VLOOKUP(Tableau1[[#This Row],[EAN]],Grille_Tarifs_Modulable!B332:P425,12,FALSE)+VLOOKUP(Tableau1[[#This Row],[EAN]],Grille_Tarifs_Modulable!B332:P425,13,FALSE)*1.1,IF(Tableau1[[#This Row],[Tarificat° client]]="CHR",VLOOKUP(Tableau1[[#This Row],[EAN]],Grille_Tarifs_Modulable!B332:P425,8,FALSE)," "))</f>
        <v xml:space="preserve"> </v>
      </c>
      <c r="L324" s="1">
        <v>1</v>
      </c>
      <c r="M324" s="1">
        <v>1</v>
      </c>
      <c r="O324" s="1"/>
    </row>
    <row r="325" spans="1:15" ht="12.75" x14ac:dyDescent="0.2">
      <c r="A325" s="2">
        <v>43220</v>
      </c>
      <c r="B325" s="1" t="s">
        <v>467</v>
      </c>
      <c r="C325" s="1" t="s">
        <v>468</v>
      </c>
      <c r="F325" s="1" t="s">
        <v>11</v>
      </c>
      <c r="G325" s="1" t="s">
        <v>1232</v>
      </c>
      <c r="H325" s="61">
        <v>70</v>
      </c>
      <c r="I325" s="88">
        <f t="array" ref="I325">INDEX(Grille_Tarifs_Modulable!$B$2:B838,MATCH(Tableau1[[#This Row],[Designation]]&amp;Tableau1[[#This Row],[CL]],Grille_Tarifs_Modulable!$C$2:C838&amp;Grille_Tarifs_Modulable!$F$2:F838,0))</f>
        <v>3257150673005</v>
      </c>
      <c r="J32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25" s="1" t="str">
        <f>IF(Tableau1[[#This Row],[Tarificat° client]]="GROS",VLOOKUP(Tableau1[[#This Row],[EAN]],Grille_Tarifs_Modulable!B333:P426,9,FALSE)+VLOOKUP(Tableau1[[#This Row],[EAN]],Grille_Tarifs_Modulable!B333:P426,12,FALSE)+VLOOKUP(Tableau1[[#This Row],[EAN]],Grille_Tarifs_Modulable!B333:P426,13,FALSE)*1.1,IF(Tableau1[[#This Row],[Tarificat° client]]="CHR",VLOOKUP(Tableau1[[#This Row],[EAN]],Grille_Tarifs_Modulable!B333:P426,8,FALSE)," "))</f>
        <v xml:space="preserve"> </v>
      </c>
      <c r="L325" s="1">
        <v>3</v>
      </c>
      <c r="M325" s="1">
        <v>3</v>
      </c>
      <c r="O325" s="1"/>
    </row>
    <row r="326" spans="1:15" ht="12.75" x14ac:dyDescent="0.2">
      <c r="A326" s="2">
        <v>43258</v>
      </c>
      <c r="B326" s="1" t="s">
        <v>414</v>
      </c>
      <c r="C326" s="1" t="s">
        <v>2</v>
      </c>
      <c r="F326" s="1" t="s">
        <v>4</v>
      </c>
      <c r="G326" s="1" t="s">
        <v>1232</v>
      </c>
      <c r="H326" s="61">
        <v>70</v>
      </c>
      <c r="I326" s="88">
        <f t="array" ref="I326">INDEX(Grille_Tarifs_Modulable!$B$2:B673,MATCH(Tableau1[[#This Row],[Designation]]&amp;Tableau1[[#This Row],[CL]],Grille_Tarifs_Modulable!$C$2:C673&amp;Grille_Tarifs_Modulable!$F$2:F673,0))</f>
        <v>3257150673005</v>
      </c>
      <c r="J32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26" s="1" t="str">
        <f>IF(Tableau1[[#This Row],[Tarificat° client]]="GROS",VLOOKUP(Tableau1[[#This Row],[EAN]],Grille_Tarifs_Modulable!B334:P427,9,FALSE)+VLOOKUP(Tableau1[[#This Row],[EAN]],Grille_Tarifs_Modulable!B334:P427,12,FALSE)+VLOOKUP(Tableau1[[#This Row],[EAN]],Grille_Tarifs_Modulable!B334:P427,13,FALSE)*1.1,IF(Tableau1[[#This Row],[Tarificat° client]]="CHR",VLOOKUP(Tableau1[[#This Row],[EAN]],Grille_Tarifs_Modulable!B334:P427,8,FALSE)," "))</f>
        <v xml:space="preserve"> </v>
      </c>
      <c r="L326" s="1">
        <v>6</v>
      </c>
      <c r="M326" s="1">
        <v>6</v>
      </c>
      <c r="O326" s="1"/>
    </row>
    <row r="327" spans="1:15" ht="12.75" x14ac:dyDescent="0.2">
      <c r="A327" s="2">
        <v>43343</v>
      </c>
      <c r="B327" s="1" t="s">
        <v>666</v>
      </c>
      <c r="C327" s="1" t="s">
        <v>2</v>
      </c>
      <c r="F327" s="1" t="s">
        <v>4</v>
      </c>
      <c r="G327" s="1" t="s">
        <v>1232</v>
      </c>
      <c r="H327" s="61">
        <v>70</v>
      </c>
      <c r="I327" s="88">
        <f t="array" ref="I327">INDEX(Grille_Tarifs_Modulable!$B$2:B684,MATCH(Tableau1[[#This Row],[Designation]]&amp;Tableau1[[#This Row],[CL]],Grille_Tarifs_Modulable!$C$2:C684&amp;Grille_Tarifs_Modulable!$F$2:F684,0))</f>
        <v>3257150673005</v>
      </c>
      <c r="J32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27" s="1" t="str">
        <f>IF(Tableau1[[#This Row],[Tarificat° client]]="GROS",VLOOKUP(Tableau1[[#This Row],[EAN]],Grille_Tarifs_Modulable!B335:P428,9,FALSE)+VLOOKUP(Tableau1[[#This Row],[EAN]],Grille_Tarifs_Modulable!B335:P428,12,FALSE)+VLOOKUP(Tableau1[[#This Row],[EAN]],Grille_Tarifs_Modulable!B335:P428,13,FALSE)*1.1,IF(Tableau1[[#This Row],[Tarificat° client]]="CHR",VLOOKUP(Tableau1[[#This Row],[EAN]],Grille_Tarifs_Modulable!B335:P428,8,FALSE)," "))</f>
        <v xml:space="preserve"> </v>
      </c>
      <c r="L327" s="1">
        <v>2</v>
      </c>
      <c r="M327" s="1">
        <v>2</v>
      </c>
      <c r="O327" s="1"/>
    </row>
    <row r="328" spans="1:15" ht="12.75" x14ac:dyDescent="0.2">
      <c r="A328" s="2">
        <v>43361</v>
      </c>
      <c r="B328" s="1" t="s">
        <v>419</v>
      </c>
      <c r="C328" s="1" t="s">
        <v>420</v>
      </c>
      <c r="F328" s="1" t="s">
        <v>20</v>
      </c>
      <c r="G328" s="1" t="s">
        <v>1232</v>
      </c>
      <c r="H328" s="61">
        <v>70</v>
      </c>
      <c r="I328" s="88">
        <f t="array" ref="I328">INDEX(Grille_Tarifs_Modulable!$B$2:B702,MATCH(Tableau1[[#This Row],[Designation]]&amp;Tableau1[[#This Row],[CL]],Grille_Tarifs_Modulable!$C$2:C702&amp;Grille_Tarifs_Modulable!$F$2:F702,0))</f>
        <v>3257150673005</v>
      </c>
      <c r="J32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28" s="1" t="str">
        <f>IF(Tableau1[[#This Row],[Tarificat° client]]="GROS",VLOOKUP(Tableau1[[#This Row],[EAN]],Grille_Tarifs_Modulable!B336:P429,9,FALSE)+VLOOKUP(Tableau1[[#This Row],[EAN]],Grille_Tarifs_Modulable!B336:P429,12,FALSE)+VLOOKUP(Tableau1[[#This Row],[EAN]],Grille_Tarifs_Modulable!B336:P429,13,FALSE)*1.1,IF(Tableau1[[#This Row],[Tarificat° client]]="CHR",VLOOKUP(Tableau1[[#This Row],[EAN]],Grille_Tarifs_Modulable!B336:P429,8,FALSE)," "))</f>
        <v xml:space="preserve"> </v>
      </c>
      <c r="L328" s="1">
        <v>6</v>
      </c>
      <c r="M328" s="1">
        <v>6</v>
      </c>
      <c r="O328" s="1"/>
    </row>
    <row r="329" spans="1:15" ht="12.75" x14ac:dyDescent="0.2">
      <c r="A329" s="2">
        <v>43361</v>
      </c>
      <c r="B329" s="1" t="s">
        <v>483</v>
      </c>
      <c r="C329" s="1" t="s">
        <v>484</v>
      </c>
      <c r="F329" s="1" t="s">
        <v>485</v>
      </c>
      <c r="G329" s="1" t="s">
        <v>1232</v>
      </c>
      <c r="H329" s="61">
        <v>70</v>
      </c>
      <c r="I329" s="88">
        <f t="array" ref="I329">INDEX(Grille_Tarifs_Modulable!$B$2:B842,MATCH(Tableau1[[#This Row],[Designation]]&amp;Tableau1[[#This Row],[CL]],Grille_Tarifs_Modulable!$C$2:C842&amp;Grille_Tarifs_Modulable!$F$2:F842,0))</f>
        <v>3257150673005</v>
      </c>
      <c r="J32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29" s="1" t="str">
        <f>IF(Tableau1[[#This Row],[Tarificat° client]]="GROS",VLOOKUP(Tableau1[[#This Row],[EAN]],Grille_Tarifs_Modulable!B337:P430,9,FALSE)+VLOOKUP(Tableau1[[#This Row],[EAN]],Grille_Tarifs_Modulable!B337:P430,12,FALSE)+VLOOKUP(Tableau1[[#This Row],[EAN]],Grille_Tarifs_Modulable!B337:P430,13,FALSE)*1.1,IF(Tableau1[[#This Row],[Tarificat° client]]="CHR",VLOOKUP(Tableau1[[#This Row],[EAN]],Grille_Tarifs_Modulable!B337:P430,8,FALSE)," "))</f>
        <v xml:space="preserve"> </v>
      </c>
      <c r="L329" s="1">
        <v>6</v>
      </c>
      <c r="M329" s="1">
        <v>6</v>
      </c>
      <c r="O329" s="1"/>
    </row>
    <row r="330" spans="1:15" ht="12.75" x14ac:dyDescent="0.2">
      <c r="A330" s="2">
        <v>43361</v>
      </c>
      <c r="B330" s="1" t="s">
        <v>421</v>
      </c>
      <c r="C330" s="1" t="s">
        <v>422</v>
      </c>
      <c r="F330" s="1" t="s">
        <v>20</v>
      </c>
      <c r="G330" s="1" t="s">
        <v>1232</v>
      </c>
      <c r="H330" s="61">
        <v>70</v>
      </c>
      <c r="I330" s="88">
        <f t="array" ref="I330">INDEX(Grille_Tarifs_Modulable!$B$2:B677,MATCH(Tableau1[[#This Row],[Designation]]&amp;Tableau1[[#This Row],[CL]],Grille_Tarifs_Modulable!$C$2:C677&amp;Grille_Tarifs_Modulable!$F$2:F677,0))</f>
        <v>3257150673005</v>
      </c>
      <c r="J33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30" s="1" t="str">
        <f>IF(Tableau1[[#This Row],[Tarificat° client]]="GROS",VLOOKUP(Tableau1[[#This Row],[EAN]],Grille_Tarifs_Modulable!B338:P431,9,FALSE)+VLOOKUP(Tableau1[[#This Row],[EAN]],Grille_Tarifs_Modulable!B338:P431,12,FALSE)+VLOOKUP(Tableau1[[#This Row],[EAN]],Grille_Tarifs_Modulable!B338:P431,13,FALSE)*1.1,IF(Tableau1[[#This Row],[Tarificat° client]]="CHR",VLOOKUP(Tableau1[[#This Row],[EAN]],Grille_Tarifs_Modulable!B338:P431,8,FALSE)," "))</f>
        <v xml:space="preserve"> </v>
      </c>
      <c r="L330" s="1">
        <v>6</v>
      </c>
      <c r="M330" s="1">
        <v>6</v>
      </c>
      <c r="O330" s="1"/>
    </row>
    <row r="331" spans="1:15" ht="12.75" x14ac:dyDescent="0.2">
      <c r="A331" s="2">
        <v>43367</v>
      </c>
      <c r="B331" s="1" t="s">
        <v>627</v>
      </c>
      <c r="C331" s="1" t="s">
        <v>473</v>
      </c>
      <c r="F331" s="1" t="s">
        <v>286</v>
      </c>
      <c r="G331" s="1" t="s">
        <v>1232</v>
      </c>
      <c r="H331" s="61">
        <v>70</v>
      </c>
      <c r="I331" s="88">
        <f t="array" ref="I331">INDEX(Grille_Tarifs_Modulable!$B$2:B688,MATCH(Tableau1[[#This Row],[Designation]]&amp;Tableau1[[#This Row],[CL]],Grille_Tarifs_Modulable!$C$2:C688&amp;Grille_Tarifs_Modulable!$F$2:F688,0))</f>
        <v>3257150673005</v>
      </c>
      <c r="J33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31" s="1" t="str">
        <f>IF(Tableau1[[#This Row],[Tarificat° client]]="GROS",VLOOKUP(Tableau1[[#This Row],[EAN]],Grille_Tarifs_Modulable!B339:P432,9,FALSE)+VLOOKUP(Tableau1[[#This Row],[EAN]],Grille_Tarifs_Modulable!B339:P432,12,FALSE)+VLOOKUP(Tableau1[[#This Row],[EAN]],Grille_Tarifs_Modulable!B339:P432,13,FALSE)*1.1,IF(Tableau1[[#This Row],[Tarificat° client]]="CHR",VLOOKUP(Tableau1[[#This Row],[EAN]],Grille_Tarifs_Modulable!B339:P432,8,FALSE)," "))</f>
        <v xml:space="preserve"> </v>
      </c>
      <c r="L331" s="1">
        <v>6</v>
      </c>
      <c r="M331" s="1">
        <v>6</v>
      </c>
      <c r="O331" s="1"/>
    </row>
    <row r="332" spans="1:15" ht="12.75" x14ac:dyDescent="0.2">
      <c r="A332" s="2">
        <v>43367</v>
      </c>
      <c r="B332" s="1" t="s">
        <v>487</v>
      </c>
      <c r="C332" s="1" t="s">
        <v>488</v>
      </c>
      <c r="F332" s="1" t="s">
        <v>286</v>
      </c>
      <c r="G332" s="1" t="s">
        <v>1232</v>
      </c>
      <c r="H332" s="61">
        <v>70</v>
      </c>
      <c r="I332" s="88">
        <f t="array" ref="I332">INDEX(Grille_Tarifs_Modulable!$B$2:B706,MATCH(Tableau1[[#This Row],[Designation]]&amp;Tableau1[[#This Row],[CL]],Grille_Tarifs_Modulable!$C$2:C706&amp;Grille_Tarifs_Modulable!$F$2:F706,0))</f>
        <v>3257150673005</v>
      </c>
      <c r="J33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32" s="1" t="str">
        <f>IF(Tableau1[[#This Row],[Tarificat° client]]="GROS",VLOOKUP(Tableau1[[#This Row],[EAN]],Grille_Tarifs_Modulable!B340:P433,9,FALSE)+VLOOKUP(Tableau1[[#This Row],[EAN]],Grille_Tarifs_Modulable!B340:P433,12,FALSE)+VLOOKUP(Tableau1[[#This Row],[EAN]],Grille_Tarifs_Modulable!B340:P433,13,FALSE)*1.1,IF(Tableau1[[#This Row],[Tarificat° client]]="CHR",VLOOKUP(Tableau1[[#This Row],[EAN]],Grille_Tarifs_Modulable!B340:P433,8,FALSE)," "))</f>
        <v xml:space="preserve"> </v>
      </c>
      <c r="L332" s="1">
        <v>6</v>
      </c>
      <c r="M332" s="1">
        <v>6</v>
      </c>
      <c r="O332" s="1"/>
    </row>
    <row r="333" spans="1:15" ht="12.75" x14ac:dyDescent="0.2">
      <c r="A333" s="2">
        <v>43370</v>
      </c>
      <c r="B333" s="1" t="s">
        <v>490</v>
      </c>
      <c r="C333" s="1" t="s">
        <v>491</v>
      </c>
      <c r="F333" s="1" t="s">
        <v>4</v>
      </c>
      <c r="G333" s="1" t="s">
        <v>1232</v>
      </c>
      <c r="H333" s="61">
        <v>70</v>
      </c>
      <c r="I333" s="88">
        <f t="array" ref="I333">INDEX(Grille_Tarifs_Modulable!$B$2:B846,MATCH(Tableau1[[#This Row],[Designation]]&amp;Tableau1[[#This Row],[CL]],Grille_Tarifs_Modulable!$C$2:C846&amp;Grille_Tarifs_Modulable!$F$2:F846,0))</f>
        <v>3257150673005</v>
      </c>
      <c r="J33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33" s="1" t="str">
        <f>IF(Tableau1[[#This Row],[Tarificat° client]]="GROS",VLOOKUP(Tableau1[[#This Row],[EAN]],Grille_Tarifs_Modulable!B341:P434,9,FALSE)+VLOOKUP(Tableau1[[#This Row],[EAN]],Grille_Tarifs_Modulable!B341:P434,12,FALSE)+VLOOKUP(Tableau1[[#This Row],[EAN]],Grille_Tarifs_Modulable!B341:P434,13,FALSE)*1.1,IF(Tableau1[[#This Row],[Tarificat° client]]="CHR",VLOOKUP(Tableau1[[#This Row],[EAN]],Grille_Tarifs_Modulable!B341:P434,8,FALSE)," "))</f>
        <v xml:space="preserve"> </v>
      </c>
      <c r="L333" s="1">
        <v>3</v>
      </c>
      <c r="M333" s="1">
        <v>3</v>
      </c>
      <c r="O333" s="1"/>
    </row>
    <row r="334" spans="1:15" ht="12.75" x14ac:dyDescent="0.2">
      <c r="A334" s="2">
        <v>43376</v>
      </c>
      <c r="B334" s="1" t="s">
        <v>720</v>
      </c>
      <c r="C334" s="1" t="s">
        <v>2</v>
      </c>
      <c r="F334" s="1" t="s">
        <v>4</v>
      </c>
      <c r="G334" s="1" t="s">
        <v>1232</v>
      </c>
      <c r="H334" s="61">
        <v>70</v>
      </c>
      <c r="I334" s="88">
        <f t="array" ref="I334">INDEX(Grille_Tarifs_Modulable!$B$2:B681,MATCH(Tableau1[[#This Row],[Designation]]&amp;Tableau1[[#This Row],[CL]],Grille_Tarifs_Modulable!$C$2:C681&amp;Grille_Tarifs_Modulable!$F$2:F681,0))</f>
        <v>3257150673005</v>
      </c>
      <c r="J33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34" s="1" t="str">
        <f>IF(Tableau1[[#This Row],[Tarificat° client]]="GROS",VLOOKUP(Tableau1[[#This Row],[EAN]],Grille_Tarifs_Modulable!B342:P435,9,FALSE)+VLOOKUP(Tableau1[[#This Row],[EAN]],Grille_Tarifs_Modulable!B342:P435,12,FALSE)+VLOOKUP(Tableau1[[#This Row],[EAN]],Grille_Tarifs_Modulable!B342:P435,13,FALSE)*1.1,IF(Tableau1[[#This Row],[Tarificat° client]]="CHR",VLOOKUP(Tableau1[[#This Row],[EAN]],Grille_Tarifs_Modulable!B342:P435,8,FALSE)," "))</f>
        <v xml:space="preserve"> </v>
      </c>
      <c r="L334" s="1">
        <v>12</v>
      </c>
      <c r="M334" s="1">
        <v>12</v>
      </c>
      <c r="O334" s="1"/>
    </row>
    <row r="335" spans="1:15" ht="12.75" x14ac:dyDescent="0.2">
      <c r="A335" s="2">
        <v>43396</v>
      </c>
      <c r="B335" s="1" t="s">
        <v>503</v>
      </c>
      <c r="C335" s="1" t="s">
        <v>504</v>
      </c>
      <c r="F335" s="1" t="s">
        <v>61</v>
      </c>
      <c r="G335" s="1" t="s">
        <v>1232</v>
      </c>
      <c r="H335" s="61">
        <v>70</v>
      </c>
      <c r="I335" s="88">
        <f t="array" ref="I335">INDEX(Grille_Tarifs_Modulable!$B$2:B692,MATCH(Tableau1[[#This Row],[Designation]]&amp;Tableau1[[#This Row],[CL]],Grille_Tarifs_Modulable!$C$2:C692&amp;Grille_Tarifs_Modulable!$F$2:F692,0))</f>
        <v>3257150673005</v>
      </c>
      <c r="J33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35" s="1" t="str">
        <f>IF(Tableau1[[#This Row],[Tarificat° client]]="GROS",VLOOKUP(Tableau1[[#This Row],[EAN]],Grille_Tarifs_Modulable!B343:P436,9,FALSE)+VLOOKUP(Tableau1[[#This Row],[EAN]],Grille_Tarifs_Modulable!B343:P436,12,FALSE)+VLOOKUP(Tableau1[[#This Row],[EAN]],Grille_Tarifs_Modulable!B343:P436,13,FALSE)*1.1,IF(Tableau1[[#This Row],[Tarificat° client]]="CHR",VLOOKUP(Tableau1[[#This Row],[EAN]],Grille_Tarifs_Modulable!B343:P436,8,FALSE)," "))</f>
        <v xml:space="preserve"> </v>
      </c>
      <c r="L335" s="1">
        <v>3</v>
      </c>
      <c r="M335" s="1">
        <v>3</v>
      </c>
      <c r="O335" s="1"/>
    </row>
    <row r="336" spans="1:15" ht="12.75" x14ac:dyDescent="0.2">
      <c r="A336" s="2">
        <v>43420</v>
      </c>
      <c r="B336" s="1" t="s">
        <v>429</v>
      </c>
      <c r="C336" s="1" t="s">
        <v>38</v>
      </c>
      <c r="F336" s="1" t="s">
        <v>40</v>
      </c>
      <c r="G336" s="1" t="s">
        <v>1232</v>
      </c>
      <c r="H336" s="61">
        <v>70</v>
      </c>
      <c r="I336" s="88">
        <f t="array" ref="I336">INDEX(Grille_Tarifs_Modulable!$B$2:B710,MATCH(Tableau1[[#This Row],[Designation]]&amp;Tableau1[[#This Row],[CL]],Grille_Tarifs_Modulable!$C$2:C710&amp;Grille_Tarifs_Modulable!$F$2:F710,0))</f>
        <v>3257150673005</v>
      </c>
      <c r="J33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36" s="1" t="str">
        <f>IF(Tableau1[[#This Row],[Tarificat° client]]="GROS",VLOOKUP(Tableau1[[#This Row],[EAN]],Grille_Tarifs_Modulable!B344:P437,9,FALSE)+VLOOKUP(Tableau1[[#This Row],[EAN]],Grille_Tarifs_Modulable!B344:P437,12,FALSE)+VLOOKUP(Tableau1[[#This Row],[EAN]],Grille_Tarifs_Modulable!B344:P437,13,FALSE)*1.1,IF(Tableau1[[#This Row],[Tarificat° client]]="CHR",VLOOKUP(Tableau1[[#This Row],[EAN]],Grille_Tarifs_Modulable!B344:P437,8,FALSE)," "))</f>
        <v xml:space="preserve"> </v>
      </c>
      <c r="L336" s="1">
        <v>12</v>
      </c>
      <c r="M336" s="1">
        <v>12</v>
      </c>
      <c r="O336" s="1"/>
    </row>
    <row r="337" spans="1:15" ht="12.75" x14ac:dyDescent="0.2">
      <c r="A337" s="2">
        <v>43431</v>
      </c>
      <c r="B337" s="1" t="s">
        <v>427</v>
      </c>
      <c r="C337" s="1" t="s">
        <v>115</v>
      </c>
      <c r="F337" s="1" t="s">
        <v>117</v>
      </c>
      <c r="G337" s="1" t="s">
        <v>1232</v>
      </c>
      <c r="H337" s="61">
        <v>70</v>
      </c>
      <c r="I337" s="88">
        <f t="array" ref="I337">INDEX(Grille_Tarifs_Modulable!$B$2:B850,MATCH(Tableau1[[#This Row],[Designation]]&amp;Tableau1[[#This Row],[CL]],Grille_Tarifs_Modulable!$C$2:C850&amp;Grille_Tarifs_Modulable!$F$2:F850,0))</f>
        <v>3257150673005</v>
      </c>
      <c r="J33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37" s="1" t="str">
        <f>IF(Tableau1[[#This Row],[Tarificat° client]]="GROS",VLOOKUP(Tableau1[[#This Row],[EAN]],Grille_Tarifs_Modulable!B345:P438,9,FALSE)+VLOOKUP(Tableau1[[#This Row],[EAN]],Grille_Tarifs_Modulable!B345:P438,12,FALSE)+VLOOKUP(Tableau1[[#This Row],[EAN]],Grille_Tarifs_Modulable!B345:P438,13,FALSE)*1.1,IF(Tableau1[[#This Row],[Tarificat° client]]="CHR",VLOOKUP(Tableau1[[#This Row],[EAN]],Grille_Tarifs_Modulable!B345:P438,8,FALSE)," "))</f>
        <v xml:space="preserve"> </v>
      </c>
      <c r="L337" s="1">
        <v>6</v>
      </c>
      <c r="M337" s="1">
        <v>6</v>
      </c>
      <c r="O337" s="1"/>
    </row>
    <row r="338" spans="1:15" ht="12.75" x14ac:dyDescent="0.2">
      <c r="A338" s="2">
        <v>43508</v>
      </c>
      <c r="B338" s="1" t="s">
        <v>3</v>
      </c>
      <c r="C338" s="1" t="s">
        <v>2</v>
      </c>
      <c r="F338" s="1" t="s">
        <v>4</v>
      </c>
      <c r="G338" s="1" t="s">
        <v>1232</v>
      </c>
      <c r="H338" s="61">
        <v>70</v>
      </c>
      <c r="I338" s="88">
        <f t="array" ref="I338">INDEX(Grille_Tarifs_Modulable!$B$2:B685,MATCH(Tableau1[[#This Row],[Designation]]&amp;Tableau1[[#This Row],[CL]],Grille_Tarifs_Modulable!$C$2:C685&amp;Grille_Tarifs_Modulable!$F$2:F685,0))</f>
        <v>3257150673005</v>
      </c>
      <c r="J33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38" s="1" t="str">
        <f>IF(Tableau1[[#This Row],[Tarificat° client]]="GROS",VLOOKUP(Tableau1[[#This Row],[EAN]],Grille_Tarifs_Modulable!B346:P439,9,FALSE)+VLOOKUP(Tableau1[[#This Row],[EAN]],Grille_Tarifs_Modulable!B346:P439,12,FALSE)+VLOOKUP(Tableau1[[#This Row],[EAN]],Grille_Tarifs_Modulable!B346:P439,13,FALSE)*1.1,IF(Tableau1[[#This Row],[Tarificat° client]]="CHR",VLOOKUP(Tableau1[[#This Row],[EAN]],Grille_Tarifs_Modulable!B346:P439,8,FALSE)," "))</f>
        <v xml:space="preserve"> </v>
      </c>
      <c r="L338" s="1">
        <v>12</v>
      </c>
      <c r="M338" s="1">
        <v>12</v>
      </c>
      <c r="O338" s="1"/>
    </row>
    <row r="339" spans="1:15" ht="12.75" x14ac:dyDescent="0.2">
      <c r="A339" s="2">
        <v>43531</v>
      </c>
      <c r="B339" s="1" t="s">
        <v>7</v>
      </c>
      <c r="C339" s="1" t="s">
        <v>6</v>
      </c>
      <c r="F339" s="1" t="s">
        <v>8</v>
      </c>
      <c r="G339" s="1" t="s">
        <v>1232</v>
      </c>
      <c r="H339" s="61">
        <v>70</v>
      </c>
      <c r="I339" s="88">
        <f t="array" ref="I339">INDEX(Grille_Tarifs_Modulable!$B$2:B696,MATCH(Tableau1[[#This Row],[Designation]]&amp;Tableau1[[#This Row],[CL]],Grille_Tarifs_Modulable!$C$2:C696&amp;Grille_Tarifs_Modulable!$F$2:F696,0))</f>
        <v>3257150673005</v>
      </c>
      <c r="J33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39" s="1" t="str">
        <f>IF(Tableau1[[#This Row],[Tarificat° client]]="GROS",VLOOKUP(Tableau1[[#This Row],[EAN]],Grille_Tarifs_Modulable!B347:P440,9,FALSE)+VLOOKUP(Tableau1[[#This Row],[EAN]],Grille_Tarifs_Modulable!B347:P440,12,FALSE)+VLOOKUP(Tableau1[[#This Row],[EAN]],Grille_Tarifs_Modulable!B347:P440,13,FALSE)*1.1,IF(Tableau1[[#This Row],[Tarificat° client]]="CHR",VLOOKUP(Tableau1[[#This Row],[EAN]],Grille_Tarifs_Modulable!B347:P440,8,FALSE)," "))</f>
        <v xml:space="preserve"> </v>
      </c>
      <c r="L339" s="1">
        <v>6</v>
      </c>
      <c r="M339" s="1">
        <v>6</v>
      </c>
      <c r="O339" s="1"/>
    </row>
    <row r="340" spans="1:15" ht="12.75" x14ac:dyDescent="0.2">
      <c r="A340" s="2">
        <v>43608</v>
      </c>
      <c r="B340" s="1" t="s">
        <v>79</v>
      </c>
      <c r="C340" s="1" t="s">
        <v>2</v>
      </c>
      <c r="F340" s="1" t="s">
        <v>4</v>
      </c>
      <c r="G340" s="1" t="s">
        <v>1232</v>
      </c>
      <c r="H340" s="61">
        <v>70</v>
      </c>
      <c r="I340" s="88">
        <f t="array" ref="I340">INDEX(Grille_Tarifs_Modulable!$B$2:B714,MATCH(Tableau1[[#This Row],[Designation]]&amp;Tableau1[[#This Row],[CL]],Grille_Tarifs_Modulable!$C$2:C714&amp;Grille_Tarifs_Modulable!$F$2:F714,0))</f>
        <v>3257150673005</v>
      </c>
      <c r="J34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40" s="1" t="str">
        <f>IF(Tableau1[[#This Row],[Tarificat° client]]="GROS",VLOOKUP(Tableau1[[#This Row],[EAN]],Grille_Tarifs_Modulable!B348:P441,9,FALSE)+VLOOKUP(Tableau1[[#This Row],[EAN]],Grille_Tarifs_Modulable!B348:P441,12,FALSE)+VLOOKUP(Tableau1[[#This Row],[EAN]],Grille_Tarifs_Modulable!B348:P441,13,FALSE)*1.1,IF(Tableau1[[#This Row],[Tarificat° client]]="CHR",VLOOKUP(Tableau1[[#This Row],[EAN]],Grille_Tarifs_Modulable!B348:P441,8,FALSE)," "))</f>
        <v xml:space="preserve"> </v>
      </c>
      <c r="L340" s="1">
        <v>12</v>
      </c>
      <c r="M340" s="1">
        <v>12</v>
      </c>
      <c r="O340" s="1"/>
    </row>
    <row r="341" spans="1:15" ht="12.75" x14ac:dyDescent="0.2">
      <c r="A341" s="2">
        <v>43683</v>
      </c>
      <c r="B341" s="1" t="s">
        <v>16</v>
      </c>
      <c r="C341" s="1" t="s">
        <v>15</v>
      </c>
      <c r="F341" s="1" t="s">
        <v>4</v>
      </c>
      <c r="G341" s="1" t="s">
        <v>1232</v>
      </c>
      <c r="H341" s="61">
        <v>70</v>
      </c>
      <c r="I341" s="88">
        <f t="array" ref="I341">INDEX(Grille_Tarifs_Modulable!$B$2:B854,MATCH(Tableau1[[#This Row],[Designation]]&amp;Tableau1[[#This Row],[CL]],Grille_Tarifs_Modulable!$C$2:C854&amp;Grille_Tarifs_Modulable!$F$2:F854,0))</f>
        <v>3257150673005</v>
      </c>
      <c r="J34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41" s="1" t="str">
        <f>IF(Tableau1[[#This Row],[Tarificat° client]]="GROS",VLOOKUP(Tableau1[[#This Row],[EAN]],Grille_Tarifs_Modulable!B349:P442,9,FALSE)+VLOOKUP(Tableau1[[#This Row],[EAN]],Grille_Tarifs_Modulable!B349:P442,12,FALSE)+VLOOKUP(Tableau1[[#This Row],[EAN]],Grille_Tarifs_Modulable!B349:P442,13,FALSE)*1.1,IF(Tableau1[[#This Row],[Tarificat° client]]="CHR",VLOOKUP(Tableau1[[#This Row],[EAN]],Grille_Tarifs_Modulable!B349:P442,8,FALSE)," "))</f>
        <v xml:space="preserve"> </v>
      </c>
      <c r="L341" s="1">
        <v>6</v>
      </c>
      <c r="M341" s="1">
        <v>6</v>
      </c>
      <c r="O341" s="1"/>
    </row>
    <row r="342" spans="1:15" ht="12.75" x14ac:dyDescent="0.2">
      <c r="A342" s="2">
        <v>43759</v>
      </c>
      <c r="B342" s="1" t="s">
        <v>36</v>
      </c>
      <c r="C342" s="1" t="s">
        <v>35</v>
      </c>
      <c r="F342" s="1" t="s">
        <v>37</v>
      </c>
      <c r="G342" s="1" t="s">
        <v>1232</v>
      </c>
      <c r="H342" s="61">
        <v>70</v>
      </c>
      <c r="I342" s="88">
        <f t="array" ref="I342">INDEX(Grille_Tarifs_Modulable!$B$2:B689,MATCH(Tableau1[[#This Row],[Designation]]&amp;Tableau1[[#This Row],[CL]],Grille_Tarifs_Modulable!$C$2:C689&amp;Grille_Tarifs_Modulable!$F$2:F689,0))</f>
        <v>3257150673005</v>
      </c>
      <c r="J34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42" s="1" t="str">
        <f>IF(Tableau1[[#This Row],[Tarificat° client]]="GROS",VLOOKUP(Tableau1[[#This Row],[EAN]],Grille_Tarifs_Modulable!B350:P443,9,FALSE)+VLOOKUP(Tableau1[[#This Row],[EAN]],Grille_Tarifs_Modulable!B350:P443,12,FALSE)+VLOOKUP(Tableau1[[#This Row],[EAN]],Grille_Tarifs_Modulable!B350:P443,13,FALSE)*1.1,IF(Tableau1[[#This Row],[Tarificat° client]]="CHR",VLOOKUP(Tableau1[[#This Row],[EAN]],Grille_Tarifs_Modulable!B350:P443,8,FALSE)," "))</f>
        <v xml:space="preserve"> </v>
      </c>
      <c r="L342" s="1">
        <v>2</v>
      </c>
      <c r="M342" s="1">
        <v>2</v>
      </c>
      <c r="O342" s="1"/>
    </row>
    <row r="343" spans="1:15" ht="12.75" x14ac:dyDescent="0.2">
      <c r="A343" s="2">
        <v>43759</v>
      </c>
      <c r="B343" s="1" t="s">
        <v>41</v>
      </c>
      <c r="C343" s="1" t="s">
        <v>35</v>
      </c>
      <c r="F343" s="1" t="s">
        <v>37</v>
      </c>
      <c r="G343" s="1" t="s">
        <v>1232</v>
      </c>
      <c r="H343" s="61">
        <v>70</v>
      </c>
      <c r="I343" s="88">
        <f t="array" ref="I343">INDEX(Grille_Tarifs_Modulable!$B$2:B700,MATCH(Tableau1[[#This Row],[Designation]]&amp;Tableau1[[#This Row],[CL]],Grille_Tarifs_Modulable!$C$2:C700&amp;Grille_Tarifs_Modulable!$F$2:F700,0))</f>
        <v>3257150673005</v>
      </c>
      <c r="J34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43" s="1" t="str">
        <f>IF(Tableau1[[#This Row],[Tarificat° client]]="GROS",VLOOKUP(Tableau1[[#This Row],[EAN]],Grille_Tarifs_Modulable!B351:P444,9,FALSE)+VLOOKUP(Tableau1[[#This Row],[EAN]],Grille_Tarifs_Modulable!B351:P444,12,FALSE)+VLOOKUP(Tableau1[[#This Row],[EAN]],Grille_Tarifs_Modulable!B351:P444,13,FALSE)*1.1,IF(Tableau1[[#This Row],[Tarificat° client]]="CHR",VLOOKUP(Tableau1[[#This Row],[EAN]],Grille_Tarifs_Modulable!B351:P444,8,FALSE)," "))</f>
        <v xml:space="preserve"> </v>
      </c>
      <c r="L343" s="1">
        <v>-2</v>
      </c>
      <c r="M343" s="1">
        <v>-2</v>
      </c>
      <c r="O343" s="1"/>
    </row>
    <row r="344" spans="1:15" ht="12.75" x14ac:dyDescent="0.2">
      <c r="A344" s="2">
        <v>43783</v>
      </c>
      <c r="B344" s="1" t="s">
        <v>39</v>
      </c>
      <c r="C344" s="1" t="s">
        <v>38</v>
      </c>
      <c r="F344" s="1" t="s">
        <v>40</v>
      </c>
      <c r="G344" s="1" t="s">
        <v>1232</v>
      </c>
      <c r="H344" s="61">
        <v>70</v>
      </c>
      <c r="I344" s="88">
        <f t="array" ref="I344">INDEX(Grille_Tarifs_Modulable!$B$2:B718,MATCH(Tableau1[[#This Row],[Designation]]&amp;Tableau1[[#This Row],[CL]],Grille_Tarifs_Modulable!$C$2:C718&amp;Grille_Tarifs_Modulable!$F$2:F718,0))</f>
        <v>3257150673005</v>
      </c>
      <c r="J34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44" s="1" t="str">
        <f>IF(Tableau1[[#This Row],[Tarificat° client]]="GROS",VLOOKUP(Tableau1[[#This Row],[EAN]],Grille_Tarifs_Modulable!B352:P445,9,FALSE)+VLOOKUP(Tableau1[[#This Row],[EAN]],Grille_Tarifs_Modulable!B352:P445,12,FALSE)+VLOOKUP(Tableau1[[#This Row],[EAN]],Grille_Tarifs_Modulable!B352:P445,13,FALSE)*1.1,IF(Tableau1[[#This Row],[Tarificat° client]]="CHR",VLOOKUP(Tableau1[[#This Row],[EAN]],Grille_Tarifs_Modulable!B352:P445,8,FALSE)," "))</f>
        <v xml:space="preserve"> </v>
      </c>
      <c r="L344" s="1">
        <v>12</v>
      </c>
      <c r="M344" s="1">
        <v>12</v>
      </c>
      <c r="O344" s="1"/>
    </row>
    <row r="345" spans="1:15" ht="12.75" x14ac:dyDescent="0.2">
      <c r="A345" s="2">
        <v>43370</v>
      </c>
      <c r="B345" s="1" t="s">
        <v>492</v>
      </c>
      <c r="C345" s="1" t="s">
        <v>2</v>
      </c>
      <c r="F345" s="1" t="s">
        <v>4</v>
      </c>
      <c r="G345" s="1" t="s">
        <v>1233</v>
      </c>
      <c r="H345" s="61">
        <v>70</v>
      </c>
      <c r="I345" s="88">
        <f t="array" ref="I345">INDEX(Grille_Tarifs_Modulable!$B$2:B858,MATCH(Tableau1[[#This Row],[Designation]]&amp;Tableau1[[#This Row],[CL]],Grille_Tarifs_Modulable!$C$2:C858&amp;Grille_Tarifs_Modulable!$F$2:F858,0))</f>
        <v>3257150673029</v>
      </c>
      <c r="J34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45" s="1" t="str">
        <f>IF(Tableau1[[#This Row],[Tarificat° client]]="GROS",VLOOKUP(Tableau1[[#This Row],[EAN]],Grille_Tarifs_Modulable!B353:P446,9,FALSE)+VLOOKUP(Tableau1[[#This Row],[EAN]],Grille_Tarifs_Modulable!B353:P446,12,FALSE)+VLOOKUP(Tableau1[[#This Row],[EAN]],Grille_Tarifs_Modulable!B353:P446,13,FALSE)*1.1,IF(Tableau1[[#This Row],[Tarificat° client]]="CHR",VLOOKUP(Tableau1[[#This Row],[EAN]],Grille_Tarifs_Modulable!B353:P446,8,FALSE)," "))</f>
        <v xml:space="preserve"> </v>
      </c>
      <c r="L345" s="1">
        <v>18</v>
      </c>
      <c r="M345" s="1">
        <v>18</v>
      </c>
      <c r="O345" s="1"/>
    </row>
    <row r="346" spans="1:15" ht="12.75" x14ac:dyDescent="0.2">
      <c r="A346" s="2">
        <v>43370</v>
      </c>
      <c r="B346" s="1" t="s">
        <v>489</v>
      </c>
      <c r="C346" s="1" t="s">
        <v>453</v>
      </c>
      <c r="F346" s="1" t="s">
        <v>454</v>
      </c>
      <c r="G346" s="1" t="s">
        <v>1233</v>
      </c>
      <c r="H346" s="61">
        <v>70</v>
      </c>
      <c r="I346" s="88">
        <f t="array" ref="I346">INDEX(Grille_Tarifs_Modulable!$B$2:B693,MATCH(Tableau1[[#This Row],[Designation]]&amp;Tableau1[[#This Row],[CL]],Grille_Tarifs_Modulable!$C$2:C693&amp;Grille_Tarifs_Modulable!$F$2:F693,0))</f>
        <v>3257150673029</v>
      </c>
      <c r="J34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46" s="1" t="str">
        <f>IF(Tableau1[[#This Row],[Tarificat° client]]="GROS",VLOOKUP(Tableau1[[#This Row],[EAN]],Grille_Tarifs_Modulable!B354:P447,9,FALSE)+VLOOKUP(Tableau1[[#This Row],[EAN]],Grille_Tarifs_Modulable!B354:P447,12,FALSE)+VLOOKUP(Tableau1[[#This Row],[EAN]],Grille_Tarifs_Modulable!B354:P447,13,FALSE)*1.1,IF(Tableau1[[#This Row],[Tarificat° client]]="CHR",VLOOKUP(Tableau1[[#This Row],[EAN]],Grille_Tarifs_Modulable!B354:P447,8,FALSE)," "))</f>
        <v xml:space="preserve"> </v>
      </c>
      <c r="L346" s="1">
        <v>2</v>
      </c>
      <c r="M346" s="1">
        <v>2</v>
      </c>
      <c r="O346" s="1"/>
    </row>
    <row r="347" spans="1:15" ht="12.75" x14ac:dyDescent="0.2">
      <c r="A347" s="2">
        <v>43599</v>
      </c>
      <c r="B347" s="1" t="s">
        <v>109</v>
      </c>
      <c r="C347" s="1" t="s">
        <v>108</v>
      </c>
      <c r="F347" s="1" t="s">
        <v>4</v>
      </c>
      <c r="G347" s="1" t="s">
        <v>1233</v>
      </c>
      <c r="H347" s="61">
        <v>70</v>
      </c>
      <c r="I347" s="88">
        <f t="array" ref="I347">INDEX(Grille_Tarifs_Modulable!$B$2:B704,MATCH(Tableau1[[#This Row],[Designation]]&amp;Tableau1[[#This Row],[CL]],Grille_Tarifs_Modulable!$C$2:C704&amp;Grille_Tarifs_Modulable!$F$2:F704,0))</f>
        <v>3257150673029</v>
      </c>
      <c r="J34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47" s="1" t="str">
        <f>IF(Tableau1[[#This Row],[Tarificat° client]]="GROS",VLOOKUP(Tableau1[[#This Row],[EAN]],Grille_Tarifs_Modulable!B355:P448,9,FALSE)+VLOOKUP(Tableau1[[#This Row],[EAN]],Grille_Tarifs_Modulable!B355:P448,12,FALSE)+VLOOKUP(Tableau1[[#This Row],[EAN]],Grille_Tarifs_Modulable!B355:P448,13,FALSE)*1.1,IF(Tableau1[[#This Row],[Tarificat° client]]="CHR",VLOOKUP(Tableau1[[#This Row],[EAN]],Grille_Tarifs_Modulable!B355:P448,8,FALSE)," "))</f>
        <v xml:space="preserve"> </v>
      </c>
      <c r="L347" s="1">
        <v>6</v>
      </c>
      <c r="M347" s="1">
        <v>6</v>
      </c>
      <c r="O347" s="1"/>
    </row>
    <row r="348" spans="1:15" ht="12.75" x14ac:dyDescent="0.2">
      <c r="A348" s="2">
        <v>43608</v>
      </c>
      <c r="B348" s="1" t="s">
        <v>17</v>
      </c>
      <c r="C348" s="1" t="s">
        <v>6</v>
      </c>
      <c r="F348" s="1" t="s">
        <v>8</v>
      </c>
      <c r="G348" s="1" t="s">
        <v>1233</v>
      </c>
      <c r="H348" s="61">
        <v>70</v>
      </c>
      <c r="I348" s="88">
        <f t="array" ref="I348">INDEX(Grille_Tarifs_Modulable!$B$2:B722,MATCH(Tableau1[[#This Row],[Designation]]&amp;Tableau1[[#This Row],[CL]],Grille_Tarifs_Modulable!$C$2:C722&amp;Grille_Tarifs_Modulable!$F$2:F722,0))</f>
        <v>3257150673029</v>
      </c>
      <c r="J34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48" s="1" t="str">
        <f>IF(Tableau1[[#This Row],[Tarificat° client]]="GROS",VLOOKUP(Tableau1[[#This Row],[EAN]],Grille_Tarifs_Modulable!B356:P449,9,FALSE)+VLOOKUP(Tableau1[[#This Row],[EAN]],Grille_Tarifs_Modulable!B356:P449,12,FALSE)+VLOOKUP(Tableau1[[#This Row],[EAN]],Grille_Tarifs_Modulable!B356:P449,13,FALSE)*1.1,IF(Tableau1[[#This Row],[Tarificat° client]]="CHR",VLOOKUP(Tableau1[[#This Row],[EAN]],Grille_Tarifs_Modulable!B356:P449,8,FALSE)," "))</f>
        <v xml:space="preserve"> </v>
      </c>
      <c r="L348" s="1">
        <v>6</v>
      </c>
      <c r="M348" s="1">
        <v>6</v>
      </c>
      <c r="O348" s="1"/>
    </row>
    <row r="349" spans="1:15" ht="12.75" x14ac:dyDescent="0.2">
      <c r="A349" s="2">
        <v>43634</v>
      </c>
      <c r="B349" s="1" t="s">
        <v>69</v>
      </c>
      <c r="C349" s="1" t="s">
        <v>68</v>
      </c>
      <c r="F349" s="1" t="s">
        <v>20</v>
      </c>
      <c r="G349" s="1" t="s">
        <v>1233</v>
      </c>
      <c r="H349" s="61">
        <v>70</v>
      </c>
      <c r="I349" s="88">
        <f t="array" ref="I349">INDEX(Grille_Tarifs_Modulable!$B$2:B862,MATCH(Tableau1[[#This Row],[Designation]]&amp;Tableau1[[#This Row],[CL]],Grille_Tarifs_Modulable!$C$2:C862&amp;Grille_Tarifs_Modulable!$F$2:F862,0))</f>
        <v>3257150673029</v>
      </c>
      <c r="J34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49" s="1" t="str">
        <f>IF(Tableau1[[#This Row],[Tarificat° client]]="GROS",VLOOKUP(Tableau1[[#This Row],[EAN]],Grille_Tarifs_Modulable!B357:P450,9,FALSE)+VLOOKUP(Tableau1[[#This Row],[EAN]],Grille_Tarifs_Modulable!B357:P450,12,FALSE)+VLOOKUP(Tableau1[[#This Row],[EAN]],Grille_Tarifs_Modulable!B357:P450,13,FALSE)*1.1,IF(Tableau1[[#This Row],[Tarificat° client]]="CHR",VLOOKUP(Tableau1[[#This Row],[EAN]],Grille_Tarifs_Modulable!B357:P450,8,FALSE)," "))</f>
        <v xml:space="preserve"> </v>
      </c>
      <c r="L349" s="1">
        <v>12</v>
      </c>
      <c r="M349" s="1">
        <v>12</v>
      </c>
      <c r="O349" s="1"/>
    </row>
    <row r="350" spans="1:15" ht="12.75" x14ac:dyDescent="0.2">
      <c r="A350" s="2">
        <v>43641</v>
      </c>
      <c r="B350" s="1" t="s">
        <v>19</v>
      </c>
      <c r="C350" s="1" t="s">
        <v>18</v>
      </c>
      <c r="F350" s="1" t="s">
        <v>20</v>
      </c>
      <c r="G350" s="1" t="s">
        <v>1233</v>
      </c>
      <c r="H350" s="61">
        <v>70</v>
      </c>
      <c r="I350" s="88">
        <f t="array" ref="I350">INDEX(Grille_Tarifs_Modulable!$B$2:B697,MATCH(Tableau1[[#This Row],[Designation]]&amp;Tableau1[[#This Row],[CL]],Grille_Tarifs_Modulable!$C$2:C697&amp;Grille_Tarifs_Modulable!$F$2:F697,0))</f>
        <v>3257150673029</v>
      </c>
      <c r="J35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50" s="1" t="str">
        <f>IF(Tableau1[[#This Row],[Tarificat° client]]="GROS",VLOOKUP(Tableau1[[#This Row],[EAN]],Grille_Tarifs_Modulable!B358:P451,9,FALSE)+VLOOKUP(Tableau1[[#This Row],[EAN]],Grille_Tarifs_Modulable!B358:P451,12,FALSE)+VLOOKUP(Tableau1[[#This Row],[EAN]],Grille_Tarifs_Modulable!B358:P451,13,FALSE)*1.1,IF(Tableau1[[#This Row],[Tarificat° client]]="CHR",VLOOKUP(Tableau1[[#This Row],[EAN]],Grille_Tarifs_Modulable!B358:P451,8,FALSE)," "))</f>
        <v xml:space="preserve"> </v>
      </c>
      <c r="L350" s="1">
        <v>6</v>
      </c>
      <c r="M350" s="1">
        <v>6</v>
      </c>
      <c r="O350" s="1"/>
    </row>
    <row r="351" spans="1:15" ht="12.75" x14ac:dyDescent="0.2">
      <c r="A351" s="2">
        <v>43683</v>
      </c>
      <c r="B351" s="1" t="s">
        <v>16</v>
      </c>
      <c r="C351" s="1" t="s">
        <v>15</v>
      </c>
      <c r="F351" s="1" t="s">
        <v>4</v>
      </c>
      <c r="G351" s="1" t="s">
        <v>1233</v>
      </c>
      <c r="H351" s="61">
        <v>70</v>
      </c>
      <c r="I351" s="88">
        <f t="array" ref="I351">INDEX(Grille_Tarifs_Modulable!$B$2:B708,MATCH(Tableau1[[#This Row],[Designation]]&amp;Tableau1[[#This Row],[CL]],Grille_Tarifs_Modulable!$C$2:C708&amp;Grille_Tarifs_Modulable!$F$2:F708,0))</f>
        <v>3257150673029</v>
      </c>
      <c r="J35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51" s="1" t="str">
        <f>IF(Tableau1[[#This Row],[Tarificat° client]]="GROS",VLOOKUP(Tableau1[[#This Row],[EAN]],Grille_Tarifs_Modulable!B359:P452,9,FALSE)+VLOOKUP(Tableau1[[#This Row],[EAN]],Grille_Tarifs_Modulable!B359:P452,12,FALSE)+VLOOKUP(Tableau1[[#This Row],[EAN]],Grille_Tarifs_Modulable!B359:P452,13,FALSE)*1.1,IF(Tableau1[[#This Row],[Tarificat° client]]="CHR",VLOOKUP(Tableau1[[#This Row],[EAN]],Grille_Tarifs_Modulable!B359:P452,8,FALSE)," "))</f>
        <v xml:space="preserve"> </v>
      </c>
      <c r="L351" s="1">
        <v>12</v>
      </c>
      <c r="M351" s="1">
        <v>12</v>
      </c>
      <c r="O351" s="1"/>
    </row>
    <row r="352" spans="1:15" ht="12.75" x14ac:dyDescent="0.2">
      <c r="A352" s="2">
        <v>43725</v>
      </c>
      <c r="B352" s="1" t="s">
        <v>74</v>
      </c>
      <c r="C352" s="1" t="s">
        <v>68</v>
      </c>
      <c r="F352" s="1" t="s">
        <v>20</v>
      </c>
      <c r="G352" s="1" t="s">
        <v>1233</v>
      </c>
      <c r="H352" s="61">
        <v>70</v>
      </c>
      <c r="I352" s="88">
        <f t="array" ref="I352">INDEX(Grille_Tarifs_Modulable!$B$2:B726,MATCH(Tableau1[[#This Row],[Designation]]&amp;Tableau1[[#This Row],[CL]],Grille_Tarifs_Modulable!$C$2:C726&amp;Grille_Tarifs_Modulable!$F$2:F726,0))</f>
        <v>3257150673029</v>
      </c>
      <c r="J35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52" s="1" t="str">
        <f>IF(Tableau1[[#This Row],[Tarificat° client]]="GROS",VLOOKUP(Tableau1[[#This Row],[EAN]],Grille_Tarifs_Modulable!B360:P453,9,FALSE)+VLOOKUP(Tableau1[[#This Row],[EAN]],Grille_Tarifs_Modulable!B360:P453,12,FALSE)+VLOOKUP(Tableau1[[#This Row],[EAN]],Grille_Tarifs_Modulable!B360:P453,13,FALSE)*1.1,IF(Tableau1[[#This Row],[Tarificat° client]]="CHR",VLOOKUP(Tableau1[[#This Row],[EAN]],Grille_Tarifs_Modulable!B360:P453,8,FALSE)," "))</f>
        <v xml:space="preserve"> </v>
      </c>
      <c r="L352" s="1">
        <v>6</v>
      </c>
      <c r="M352" s="1">
        <v>6</v>
      </c>
      <c r="O352" s="1"/>
    </row>
    <row r="353" spans="1:15" ht="12.75" x14ac:dyDescent="0.2">
      <c r="A353" s="2">
        <v>43759</v>
      </c>
      <c r="B353" s="1" t="s">
        <v>36</v>
      </c>
      <c r="C353" s="1" t="s">
        <v>35</v>
      </c>
      <c r="F353" s="1" t="s">
        <v>37</v>
      </c>
      <c r="G353" s="1" t="s">
        <v>1233</v>
      </c>
      <c r="H353" s="61">
        <v>70</v>
      </c>
      <c r="I353" s="88">
        <f t="array" ref="I353">INDEX(Grille_Tarifs_Modulable!$B$2:B866,MATCH(Tableau1[[#This Row],[Designation]]&amp;Tableau1[[#This Row],[CL]],Grille_Tarifs_Modulable!$C$2:C866&amp;Grille_Tarifs_Modulable!$F$2:F866,0))</f>
        <v>3257150673029</v>
      </c>
      <c r="J35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53" s="1" t="str">
        <f>IF(Tableau1[[#This Row],[Tarificat° client]]="GROS",VLOOKUP(Tableau1[[#This Row],[EAN]],Grille_Tarifs_Modulable!B361:P454,9,FALSE)+VLOOKUP(Tableau1[[#This Row],[EAN]],Grille_Tarifs_Modulable!B361:P454,12,FALSE)+VLOOKUP(Tableau1[[#This Row],[EAN]],Grille_Tarifs_Modulable!B361:P454,13,FALSE)*1.1,IF(Tableau1[[#This Row],[Tarificat° client]]="CHR",VLOOKUP(Tableau1[[#This Row],[EAN]],Grille_Tarifs_Modulable!B361:P454,8,FALSE)," "))</f>
        <v xml:space="preserve"> </v>
      </c>
      <c r="L353" s="1">
        <v>2</v>
      </c>
      <c r="M353" s="1">
        <v>2</v>
      </c>
      <c r="O353" s="1"/>
    </row>
    <row r="354" spans="1:15" ht="12.75" x14ac:dyDescent="0.2">
      <c r="A354" s="2">
        <v>43759</v>
      </c>
      <c r="B354" s="1" t="s">
        <v>41</v>
      </c>
      <c r="C354" s="1" t="s">
        <v>35</v>
      </c>
      <c r="F354" s="1" t="s">
        <v>37</v>
      </c>
      <c r="G354" s="1" t="s">
        <v>1233</v>
      </c>
      <c r="H354" s="61">
        <v>70</v>
      </c>
      <c r="I354" s="88">
        <f t="array" ref="I354">INDEX(Grille_Tarifs_Modulable!$B$2:B701,MATCH(Tableau1[[#This Row],[Designation]]&amp;Tableau1[[#This Row],[CL]],Grille_Tarifs_Modulable!$C$2:C701&amp;Grille_Tarifs_Modulable!$F$2:F701,0))</f>
        <v>3257150673029</v>
      </c>
      <c r="J35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54" s="1" t="str">
        <f>IF(Tableau1[[#This Row],[Tarificat° client]]="GROS",VLOOKUP(Tableau1[[#This Row],[EAN]],Grille_Tarifs_Modulable!B362:P455,9,FALSE)+VLOOKUP(Tableau1[[#This Row],[EAN]],Grille_Tarifs_Modulable!B362:P455,12,FALSE)+VLOOKUP(Tableau1[[#This Row],[EAN]],Grille_Tarifs_Modulable!B362:P455,13,FALSE)*1.1,IF(Tableau1[[#This Row],[Tarificat° client]]="CHR",VLOOKUP(Tableau1[[#This Row],[EAN]],Grille_Tarifs_Modulable!B362:P455,8,FALSE)," "))</f>
        <v xml:space="preserve"> </v>
      </c>
      <c r="L354" s="1">
        <v>-2</v>
      </c>
      <c r="M354" s="1">
        <v>-2</v>
      </c>
      <c r="O354" s="1"/>
    </row>
    <row r="355" spans="1:15" ht="12.75" x14ac:dyDescent="0.2">
      <c r="A355" s="2">
        <v>43783</v>
      </c>
      <c r="B355" s="1" t="s">
        <v>43</v>
      </c>
      <c r="C355" s="1" t="s">
        <v>42</v>
      </c>
      <c r="F355" s="1" t="s">
        <v>44</v>
      </c>
      <c r="G355" s="1" t="s">
        <v>1233</v>
      </c>
      <c r="H355" s="61">
        <v>70</v>
      </c>
      <c r="I355" s="88">
        <f t="array" ref="I355">INDEX(Grille_Tarifs_Modulable!$B$2:B712,MATCH(Tableau1[[#This Row],[Designation]]&amp;Tableau1[[#This Row],[CL]],Grille_Tarifs_Modulable!$C$2:C712&amp;Grille_Tarifs_Modulable!$F$2:F712,0))</f>
        <v>3257150673029</v>
      </c>
      <c r="J35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55" s="1" t="str">
        <f>IF(Tableau1[[#This Row],[Tarificat° client]]="GROS",VLOOKUP(Tableau1[[#This Row],[EAN]],Grille_Tarifs_Modulable!B363:P456,9,FALSE)+VLOOKUP(Tableau1[[#This Row],[EAN]],Grille_Tarifs_Modulable!B363:P456,12,FALSE)+VLOOKUP(Tableau1[[#This Row],[EAN]],Grille_Tarifs_Modulable!B363:P456,13,FALSE)*1.1,IF(Tableau1[[#This Row],[Tarificat° client]]="CHR",VLOOKUP(Tableau1[[#This Row],[EAN]],Grille_Tarifs_Modulable!B363:P456,8,FALSE)," "))</f>
        <v xml:space="preserve"> </v>
      </c>
      <c r="L355" s="1">
        <v>12</v>
      </c>
      <c r="M355" s="1">
        <v>12</v>
      </c>
      <c r="O355" s="1"/>
    </row>
    <row r="356" spans="1:15" ht="12.75" x14ac:dyDescent="0.2">
      <c r="A356" s="2">
        <v>43784</v>
      </c>
      <c r="B356" s="1" t="s">
        <v>264</v>
      </c>
      <c r="C356" s="1" t="s">
        <v>263</v>
      </c>
      <c r="F356" s="1" t="s">
        <v>20</v>
      </c>
      <c r="G356" s="1" t="s">
        <v>1233</v>
      </c>
      <c r="H356" s="61">
        <v>70</v>
      </c>
      <c r="I356" s="88">
        <f t="array" ref="I356">INDEX(Grille_Tarifs_Modulable!$B$2:B730,MATCH(Tableau1[[#This Row],[Designation]]&amp;Tableau1[[#This Row],[CL]],Grille_Tarifs_Modulable!$C$2:C730&amp;Grille_Tarifs_Modulable!$F$2:F730,0))</f>
        <v>3257150673029</v>
      </c>
      <c r="J35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56" s="1" t="str">
        <f>IF(Tableau1[[#This Row],[Tarificat° client]]="GROS",VLOOKUP(Tableau1[[#This Row],[EAN]],Grille_Tarifs_Modulable!B364:P457,9,FALSE)+VLOOKUP(Tableau1[[#This Row],[EAN]],Grille_Tarifs_Modulable!B364:P457,12,FALSE)+VLOOKUP(Tableau1[[#This Row],[EAN]],Grille_Tarifs_Modulable!B364:P457,13,FALSE)*1.1,IF(Tableau1[[#This Row],[Tarificat° client]]="CHR",VLOOKUP(Tableau1[[#This Row],[EAN]],Grille_Tarifs_Modulable!B364:P457,8,FALSE)," "))</f>
        <v xml:space="preserve"> </v>
      </c>
      <c r="L356" s="1">
        <v>6</v>
      </c>
      <c r="M356" s="1">
        <v>6</v>
      </c>
      <c r="O356" s="1"/>
    </row>
    <row r="357" spans="1:15" ht="12.75" x14ac:dyDescent="0.2">
      <c r="A357" s="2">
        <v>43784</v>
      </c>
      <c r="B357" s="1" t="s">
        <v>264</v>
      </c>
      <c r="C357" s="1" t="s">
        <v>263</v>
      </c>
      <c r="F357" s="1" t="s">
        <v>20</v>
      </c>
      <c r="G357" s="1" t="s">
        <v>1233</v>
      </c>
      <c r="H357" s="61">
        <v>70</v>
      </c>
      <c r="I357" s="88">
        <f t="array" ref="I357">INDEX(Grille_Tarifs_Modulable!$B$2:B870,MATCH(Tableau1[[#This Row],[Designation]]&amp;Tableau1[[#This Row],[CL]],Grille_Tarifs_Modulable!$C$2:C870&amp;Grille_Tarifs_Modulable!$F$2:F870,0))</f>
        <v>3257150673029</v>
      </c>
      <c r="J35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57" s="1" t="str">
        <f>IF(Tableau1[[#This Row],[Tarificat° client]]="GROS",VLOOKUP(Tableau1[[#This Row],[EAN]],Grille_Tarifs_Modulable!B365:P458,9,FALSE)+VLOOKUP(Tableau1[[#This Row],[EAN]],Grille_Tarifs_Modulable!B365:P458,12,FALSE)+VLOOKUP(Tableau1[[#This Row],[EAN]],Grille_Tarifs_Modulable!B365:P458,13,FALSE)*1.1,IF(Tableau1[[#This Row],[Tarificat° client]]="CHR",VLOOKUP(Tableau1[[#This Row],[EAN]],Grille_Tarifs_Modulable!B365:P458,8,FALSE)," "))</f>
        <v xml:space="preserve"> </v>
      </c>
      <c r="L357" s="1">
        <v>3</v>
      </c>
      <c r="M357" s="1">
        <v>3</v>
      </c>
      <c r="O357" s="1"/>
    </row>
    <row r="358" spans="1:15" ht="12.75" x14ac:dyDescent="0.2">
      <c r="A358" s="2">
        <v>43791</v>
      </c>
      <c r="B358" s="1" t="s">
        <v>50</v>
      </c>
      <c r="C358" s="1" t="s">
        <v>49</v>
      </c>
      <c r="F358" s="1" t="s">
        <v>51</v>
      </c>
      <c r="G358" s="1" t="s">
        <v>1233</v>
      </c>
      <c r="H358" s="61">
        <v>70</v>
      </c>
      <c r="I358" s="88">
        <f t="array" ref="I358">INDEX(Grille_Tarifs_Modulable!$B$2:B705,MATCH(Tableau1[[#This Row],[Designation]]&amp;Tableau1[[#This Row],[CL]],Grille_Tarifs_Modulable!$C$2:C705&amp;Grille_Tarifs_Modulable!$F$2:F705,0))</f>
        <v>3257150673029</v>
      </c>
      <c r="J35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58" s="1" t="str">
        <f>IF(Tableau1[[#This Row],[Tarificat° client]]="GROS",VLOOKUP(Tableau1[[#This Row],[EAN]],Grille_Tarifs_Modulable!B366:P459,9,FALSE)+VLOOKUP(Tableau1[[#This Row],[EAN]],Grille_Tarifs_Modulable!B366:P459,12,FALSE)+VLOOKUP(Tableau1[[#This Row],[EAN]],Grille_Tarifs_Modulable!B366:P459,13,FALSE)*1.1,IF(Tableau1[[#This Row],[Tarificat° client]]="CHR",VLOOKUP(Tableau1[[#This Row],[EAN]],Grille_Tarifs_Modulable!B366:P459,8,FALSE)," "))</f>
        <v xml:space="preserve"> </v>
      </c>
      <c r="L358" s="1">
        <v>12</v>
      </c>
      <c r="M358" s="1">
        <v>12</v>
      </c>
      <c r="O358" s="1"/>
    </row>
    <row r="359" spans="1:15" ht="12.75" x14ac:dyDescent="0.2">
      <c r="A359" s="2">
        <v>43796</v>
      </c>
      <c r="B359" s="1" t="s">
        <v>123</v>
      </c>
      <c r="C359" s="1" t="s">
        <v>112</v>
      </c>
      <c r="F359" s="1" t="s">
        <v>121</v>
      </c>
      <c r="G359" s="1" t="s">
        <v>1233</v>
      </c>
      <c r="H359" s="61">
        <v>70</v>
      </c>
      <c r="I359" s="88">
        <f t="array" ref="I359">INDEX(Grille_Tarifs_Modulable!$B$2:B716,MATCH(Tableau1[[#This Row],[Designation]]&amp;Tableau1[[#This Row],[CL]],Grille_Tarifs_Modulable!$C$2:C716&amp;Grille_Tarifs_Modulable!$F$2:F716,0))</f>
        <v>3257150673029</v>
      </c>
      <c r="J35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59" s="1" t="str">
        <f>IF(Tableau1[[#This Row],[Tarificat° client]]="GROS",VLOOKUP(Tableau1[[#This Row],[EAN]],Grille_Tarifs_Modulable!B367:P460,9,FALSE)+VLOOKUP(Tableau1[[#This Row],[EAN]],Grille_Tarifs_Modulable!B367:P460,12,FALSE)+VLOOKUP(Tableau1[[#This Row],[EAN]],Grille_Tarifs_Modulable!B367:P460,13,FALSE)*1.1,IF(Tableau1[[#This Row],[Tarificat° client]]="CHR",VLOOKUP(Tableau1[[#This Row],[EAN]],Grille_Tarifs_Modulable!B367:P460,8,FALSE)," "))</f>
        <v xml:space="preserve"> </v>
      </c>
      <c r="L359" s="1">
        <v>6</v>
      </c>
      <c r="M359" s="1">
        <v>6</v>
      </c>
      <c r="O359" s="1"/>
    </row>
    <row r="360" spans="1:15" ht="12.75" x14ac:dyDescent="0.2">
      <c r="A360" s="2">
        <v>43676</v>
      </c>
      <c r="B360" s="1" t="s">
        <v>269</v>
      </c>
      <c r="C360" s="1" t="s">
        <v>268</v>
      </c>
      <c r="F360" s="1" t="s">
        <v>20</v>
      </c>
      <c r="G360" s="1" t="s">
        <v>1234</v>
      </c>
      <c r="H360" s="61">
        <v>70</v>
      </c>
      <c r="I360" s="88">
        <f t="array" ref="I360">INDEX(Grille_Tarifs_Modulable!$B$2:B734,MATCH(Tableau1[[#This Row],[Designation]]&amp;Tableau1[[#This Row],[CL]],Grille_Tarifs_Modulable!$C$2:C734&amp;Grille_Tarifs_Modulable!$F$2:F734,0))</f>
        <v>3257150673043</v>
      </c>
      <c r="J36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60" s="1" t="str">
        <f>IF(Tableau1[[#This Row],[Tarificat° client]]="GROS",VLOOKUP(Tableau1[[#This Row],[EAN]],Grille_Tarifs_Modulable!B368:P461,9,FALSE)+VLOOKUP(Tableau1[[#This Row],[EAN]],Grille_Tarifs_Modulable!B368:P461,12,FALSE)+VLOOKUP(Tableau1[[#This Row],[EAN]],Grille_Tarifs_Modulable!B368:P461,13,FALSE)*1.1,IF(Tableau1[[#This Row],[Tarificat° client]]="CHR",VLOOKUP(Tableau1[[#This Row],[EAN]],Grille_Tarifs_Modulable!B368:P461,8,FALSE)," "))</f>
        <v xml:space="preserve"> </v>
      </c>
      <c r="L360" s="1">
        <v>6</v>
      </c>
      <c r="M360" s="1">
        <v>6</v>
      </c>
      <c r="O360" s="1"/>
    </row>
    <row r="361" spans="1:15" ht="12.75" x14ac:dyDescent="0.2">
      <c r="A361" s="2">
        <v>43759</v>
      </c>
      <c r="B361" s="1" t="s">
        <v>36</v>
      </c>
      <c r="C361" s="1" t="s">
        <v>35</v>
      </c>
      <c r="F361" s="1" t="s">
        <v>37</v>
      </c>
      <c r="G361" s="1" t="s">
        <v>1234</v>
      </c>
      <c r="H361" s="61">
        <v>70</v>
      </c>
      <c r="I361" s="88">
        <f t="array" ref="I361">INDEX(Grille_Tarifs_Modulable!$B$2:B874,MATCH(Tableau1[[#This Row],[Designation]]&amp;Tableau1[[#This Row],[CL]],Grille_Tarifs_Modulable!$C$2:C874&amp;Grille_Tarifs_Modulable!$F$2:F874,0))</f>
        <v>3257150673043</v>
      </c>
      <c r="J36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61" s="1" t="str">
        <f>IF(Tableau1[[#This Row],[Tarificat° client]]="GROS",VLOOKUP(Tableau1[[#This Row],[EAN]],Grille_Tarifs_Modulable!B369:P462,9,FALSE)+VLOOKUP(Tableau1[[#This Row],[EAN]],Grille_Tarifs_Modulable!B369:P462,12,FALSE)+VLOOKUP(Tableau1[[#This Row],[EAN]],Grille_Tarifs_Modulable!B369:P462,13,FALSE)*1.1,IF(Tableau1[[#This Row],[Tarificat° client]]="CHR",VLOOKUP(Tableau1[[#This Row],[EAN]],Grille_Tarifs_Modulable!B369:P462,8,FALSE)," "))</f>
        <v xml:space="preserve"> </v>
      </c>
      <c r="L361" s="1">
        <v>2</v>
      </c>
      <c r="M361" s="1">
        <v>2</v>
      </c>
      <c r="O361" s="1"/>
    </row>
    <row r="362" spans="1:15" ht="12.75" x14ac:dyDescent="0.2">
      <c r="A362" s="2">
        <v>43759</v>
      </c>
      <c r="B362" s="1" t="s">
        <v>41</v>
      </c>
      <c r="C362" s="1" t="s">
        <v>35</v>
      </c>
      <c r="F362" s="1" t="s">
        <v>37</v>
      </c>
      <c r="G362" s="1" t="s">
        <v>1234</v>
      </c>
      <c r="H362" s="61">
        <v>70</v>
      </c>
      <c r="I362" s="88">
        <f t="array" ref="I362">INDEX(Grille_Tarifs_Modulable!$B$2:B709,MATCH(Tableau1[[#This Row],[Designation]]&amp;Tableau1[[#This Row],[CL]],Grille_Tarifs_Modulable!$C$2:C709&amp;Grille_Tarifs_Modulable!$F$2:F709,0))</f>
        <v>3257150673043</v>
      </c>
      <c r="J36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62" s="1" t="str">
        <f>IF(Tableau1[[#This Row],[Tarificat° client]]="GROS",VLOOKUP(Tableau1[[#This Row],[EAN]],Grille_Tarifs_Modulable!B370:P463,9,FALSE)+VLOOKUP(Tableau1[[#This Row],[EAN]],Grille_Tarifs_Modulable!B370:P463,12,FALSE)+VLOOKUP(Tableau1[[#This Row],[EAN]],Grille_Tarifs_Modulable!B370:P463,13,FALSE)*1.1,IF(Tableau1[[#This Row],[Tarificat° client]]="CHR",VLOOKUP(Tableau1[[#This Row],[EAN]],Grille_Tarifs_Modulable!B370:P463,8,FALSE)," "))</f>
        <v xml:space="preserve"> </v>
      </c>
      <c r="L362" s="1">
        <v>-2</v>
      </c>
      <c r="M362" s="1">
        <v>-2</v>
      </c>
      <c r="O362" s="1"/>
    </row>
    <row r="363" spans="1:15" ht="12.75" x14ac:dyDescent="0.2">
      <c r="A363" s="2">
        <v>43784</v>
      </c>
      <c r="B363" s="1" t="s">
        <v>264</v>
      </c>
      <c r="C363" s="1" t="s">
        <v>263</v>
      </c>
      <c r="F363" s="1" t="s">
        <v>20</v>
      </c>
      <c r="G363" s="1" t="s">
        <v>1234</v>
      </c>
      <c r="H363" s="61">
        <v>70</v>
      </c>
      <c r="I363" s="88">
        <f t="array" ref="I363">INDEX(Grille_Tarifs_Modulable!$B$2:B720,MATCH(Tableau1[[#This Row],[Designation]]&amp;Tableau1[[#This Row],[CL]],Grille_Tarifs_Modulable!$C$2:C720&amp;Grille_Tarifs_Modulable!$F$2:F720,0))</f>
        <v>3257150673043</v>
      </c>
      <c r="J36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63" s="1" t="str">
        <f>IF(Tableau1[[#This Row],[Tarificat° client]]="GROS",VLOOKUP(Tableau1[[#This Row],[EAN]],Grille_Tarifs_Modulable!B371:P464,9,FALSE)+VLOOKUP(Tableau1[[#This Row],[EAN]],Grille_Tarifs_Modulable!B371:P464,12,FALSE)+VLOOKUP(Tableau1[[#This Row],[EAN]],Grille_Tarifs_Modulable!B371:P464,13,FALSE)*1.1,IF(Tableau1[[#This Row],[Tarificat° client]]="CHR",VLOOKUP(Tableau1[[#This Row],[EAN]],Grille_Tarifs_Modulable!B371:P464,8,FALSE)," "))</f>
        <v xml:space="preserve"> </v>
      </c>
      <c r="L363" s="1">
        <v>3</v>
      </c>
      <c r="M363" s="1">
        <v>3</v>
      </c>
      <c r="O363" s="1"/>
    </row>
    <row r="364" spans="1:15" ht="12.75" x14ac:dyDescent="0.2">
      <c r="A364" s="2">
        <v>42787</v>
      </c>
      <c r="B364" s="1" t="s">
        <v>750</v>
      </c>
      <c r="C364" s="1" t="s">
        <v>95</v>
      </c>
      <c r="F364" s="1" t="s">
        <v>97</v>
      </c>
      <c r="G364" s="1" t="s">
        <v>1229</v>
      </c>
      <c r="H364" s="61">
        <v>50</v>
      </c>
      <c r="I364" s="88">
        <f t="array" ref="I364">INDEX(Grille_Tarifs_Modulable!$B$2:B738,MATCH(Tableau1[[#This Row],[Designation]]&amp;Tableau1[[#This Row],[CL]],Grille_Tarifs_Modulable!$C$2:C738&amp;Grille_Tarifs_Modulable!$F$2:F738,0))</f>
        <v>4260270192645</v>
      </c>
      <c r="J36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64" s="1" t="str">
        <f>IF(Tableau1[[#This Row],[Tarificat° client]]="GROS",VLOOKUP(Tableau1[[#This Row],[EAN]],Grille_Tarifs_Modulable!B372:P465,9,FALSE)+VLOOKUP(Tableau1[[#This Row],[EAN]],Grille_Tarifs_Modulable!B372:P465,12,FALSE)+VLOOKUP(Tableau1[[#This Row],[EAN]],Grille_Tarifs_Modulable!B372:P465,13,FALSE)*1.1,IF(Tableau1[[#This Row],[Tarificat° client]]="CHR",VLOOKUP(Tableau1[[#This Row],[EAN]],Grille_Tarifs_Modulable!B372:P465,8,FALSE)," "))</f>
        <v xml:space="preserve"> </v>
      </c>
      <c r="L364" s="1">
        <v>6</v>
      </c>
      <c r="M364" s="1">
        <v>4.29</v>
      </c>
      <c r="O364" s="1"/>
    </row>
    <row r="365" spans="1:15" ht="12.75" x14ac:dyDescent="0.2">
      <c r="A365" s="2">
        <v>42787</v>
      </c>
      <c r="B365" s="1" t="s">
        <v>781</v>
      </c>
      <c r="C365" s="1" t="s">
        <v>158</v>
      </c>
      <c r="F365" s="1" t="s">
        <v>160</v>
      </c>
      <c r="G365" s="1" t="s">
        <v>1229</v>
      </c>
      <c r="H365" s="61">
        <v>50</v>
      </c>
      <c r="I365" s="88">
        <f t="array" ref="I365">INDEX(Grille_Tarifs_Modulable!$B$2:B878,MATCH(Tableau1[[#This Row],[Designation]]&amp;Tableau1[[#This Row],[CL]],Grille_Tarifs_Modulable!$C$2:C878&amp;Grille_Tarifs_Modulable!$F$2:F878,0))</f>
        <v>4260270192645</v>
      </c>
      <c r="J36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65" s="1" t="str">
        <f>IF(Tableau1[[#This Row],[Tarificat° client]]="GROS",VLOOKUP(Tableau1[[#This Row],[EAN]],Grille_Tarifs_Modulable!B373:P466,9,FALSE)+VLOOKUP(Tableau1[[#This Row],[EAN]],Grille_Tarifs_Modulable!B373:P466,12,FALSE)+VLOOKUP(Tableau1[[#This Row],[EAN]],Grille_Tarifs_Modulable!B373:P466,13,FALSE)*1.1,IF(Tableau1[[#This Row],[Tarificat° client]]="CHR",VLOOKUP(Tableau1[[#This Row],[EAN]],Grille_Tarifs_Modulable!B373:P466,8,FALSE)," "))</f>
        <v xml:space="preserve"> </v>
      </c>
      <c r="L365" s="1">
        <v>6</v>
      </c>
      <c r="M365" s="1">
        <v>4.29</v>
      </c>
      <c r="O365" s="1"/>
    </row>
    <row r="366" spans="1:15" ht="12.75" x14ac:dyDescent="0.2">
      <c r="A366" s="2">
        <v>42796</v>
      </c>
      <c r="B366" s="1" t="s">
        <v>741</v>
      </c>
      <c r="C366" s="1" t="s">
        <v>12</v>
      </c>
      <c r="F366" s="1" t="s">
        <v>14</v>
      </c>
      <c r="G366" s="1" t="s">
        <v>1229</v>
      </c>
      <c r="H366" s="61">
        <v>50</v>
      </c>
      <c r="I366" s="88">
        <f t="array" ref="I366">INDEX(Grille_Tarifs_Modulable!$B$2:B713,MATCH(Tableau1[[#This Row],[Designation]]&amp;Tableau1[[#This Row],[CL]],Grille_Tarifs_Modulable!$C$2:C713&amp;Grille_Tarifs_Modulable!$F$2:F713,0))</f>
        <v>4260270192645</v>
      </c>
      <c r="J36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66" s="1" t="str">
        <f>IF(Tableau1[[#This Row],[Tarificat° client]]="GROS",VLOOKUP(Tableau1[[#This Row],[EAN]],Grille_Tarifs_Modulable!B374:P467,9,FALSE)+VLOOKUP(Tableau1[[#This Row],[EAN]],Grille_Tarifs_Modulable!B374:P467,12,FALSE)+VLOOKUP(Tableau1[[#This Row],[EAN]],Grille_Tarifs_Modulable!B374:P467,13,FALSE)*1.1,IF(Tableau1[[#This Row],[Tarificat° client]]="CHR",VLOOKUP(Tableau1[[#This Row],[EAN]],Grille_Tarifs_Modulable!B374:P467,8,FALSE)," "))</f>
        <v xml:space="preserve"> </v>
      </c>
      <c r="L366" s="1">
        <v>6</v>
      </c>
      <c r="M366" s="1">
        <v>4.29</v>
      </c>
      <c r="O366" s="1"/>
    </row>
    <row r="367" spans="1:15" ht="12.75" x14ac:dyDescent="0.2">
      <c r="A367" s="2">
        <v>42808</v>
      </c>
      <c r="B367" s="1" t="s">
        <v>760</v>
      </c>
      <c r="C367" s="1" t="s">
        <v>31</v>
      </c>
      <c r="F367" s="1" t="s">
        <v>33</v>
      </c>
      <c r="G367" s="1" t="s">
        <v>1229</v>
      </c>
      <c r="H367" s="61">
        <v>50</v>
      </c>
      <c r="I367" s="88">
        <f t="array" ref="I367">INDEX(Grille_Tarifs_Modulable!$B$2:B724,MATCH(Tableau1[[#This Row],[Designation]]&amp;Tableau1[[#This Row],[CL]],Grille_Tarifs_Modulable!$C$2:C724&amp;Grille_Tarifs_Modulable!$F$2:F724,0))</f>
        <v>4260270192645</v>
      </c>
      <c r="J36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67" s="1" t="str">
        <f>IF(Tableau1[[#This Row],[Tarificat° client]]="GROS",VLOOKUP(Tableau1[[#This Row],[EAN]],Grille_Tarifs_Modulable!B375:P468,9,FALSE)+VLOOKUP(Tableau1[[#This Row],[EAN]],Grille_Tarifs_Modulable!B375:P468,12,FALSE)+VLOOKUP(Tableau1[[#This Row],[EAN]],Grille_Tarifs_Modulable!B375:P468,13,FALSE)*1.1,IF(Tableau1[[#This Row],[Tarificat° client]]="CHR",VLOOKUP(Tableau1[[#This Row],[EAN]],Grille_Tarifs_Modulable!B375:P468,8,FALSE)," "))</f>
        <v xml:space="preserve"> </v>
      </c>
      <c r="L367" s="1">
        <v>6</v>
      </c>
      <c r="M367" s="1">
        <v>4.29</v>
      </c>
      <c r="O367" s="1"/>
    </row>
    <row r="368" spans="1:15" ht="12.75" x14ac:dyDescent="0.2">
      <c r="A368" s="2">
        <v>42853</v>
      </c>
      <c r="B368" s="1" t="s">
        <v>746</v>
      </c>
      <c r="C368" s="1" t="s">
        <v>95</v>
      </c>
      <c r="F368" s="1" t="s">
        <v>97</v>
      </c>
      <c r="G368" s="1" t="s">
        <v>1229</v>
      </c>
      <c r="H368" s="61">
        <v>50</v>
      </c>
      <c r="I368" s="88">
        <f t="array" ref="I368">INDEX(Grille_Tarifs_Modulable!$B$2:B742,MATCH(Tableau1[[#This Row],[Designation]]&amp;Tableau1[[#This Row],[CL]],Grille_Tarifs_Modulable!$C$2:C742&amp;Grille_Tarifs_Modulable!$F$2:F742,0))</f>
        <v>4260270192645</v>
      </c>
      <c r="J36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68" s="1" t="str">
        <f>IF(Tableau1[[#This Row],[Tarificat° client]]="GROS",VLOOKUP(Tableau1[[#This Row],[EAN]],Grille_Tarifs_Modulable!B376:P469,9,FALSE)+VLOOKUP(Tableau1[[#This Row],[EAN]],Grille_Tarifs_Modulable!B376:P469,12,FALSE)+VLOOKUP(Tableau1[[#This Row],[EAN]],Grille_Tarifs_Modulable!B376:P469,13,FALSE)*1.1,IF(Tableau1[[#This Row],[Tarificat° client]]="CHR",VLOOKUP(Tableau1[[#This Row],[EAN]],Grille_Tarifs_Modulable!B376:P469,8,FALSE)," "))</f>
        <v xml:space="preserve"> </v>
      </c>
      <c r="L368" s="1">
        <v>6</v>
      </c>
      <c r="M368" s="1">
        <v>4.29</v>
      </c>
      <c r="O368" s="1"/>
    </row>
    <row r="369" spans="1:15" ht="12.75" x14ac:dyDescent="0.2">
      <c r="A369" s="2">
        <v>42943</v>
      </c>
      <c r="B369" s="1" t="s">
        <v>932</v>
      </c>
      <c r="C369" s="1" t="s">
        <v>12</v>
      </c>
      <c r="F369" s="1" t="s">
        <v>14</v>
      </c>
      <c r="G369" s="1" t="s">
        <v>1229</v>
      </c>
      <c r="H369" s="61">
        <v>50</v>
      </c>
      <c r="I369" s="88">
        <f t="array" ref="I369">INDEX(Grille_Tarifs_Modulable!$B$2:B882,MATCH(Tableau1[[#This Row],[Designation]]&amp;Tableau1[[#This Row],[CL]],Grille_Tarifs_Modulable!$C$2:C882&amp;Grille_Tarifs_Modulable!$F$2:F882,0))</f>
        <v>4260270192645</v>
      </c>
      <c r="J36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69" s="1" t="str">
        <f>IF(Tableau1[[#This Row],[Tarificat° client]]="GROS",VLOOKUP(Tableau1[[#This Row],[EAN]],Grille_Tarifs_Modulable!B377:P470,9,FALSE)+VLOOKUP(Tableau1[[#This Row],[EAN]],Grille_Tarifs_Modulable!B377:P470,12,FALSE)+VLOOKUP(Tableau1[[#This Row],[EAN]],Grille_Tarifs_Modulable!B377:P470,13,FALSE)*1.1,IF(Tableau1[[#This Row],[Tarificat° client]]="CHR",VLOOKUP(Tableau1[[#This Row],[EAN]],Grille_Tarifs_Modulable!B377:P470,8,FALSE)," "))</f>
        <v xml:space="preserve"> </v>
      </c>
      <c r="L369" s="1">
        <v>6</v>
      </c>
      <c r="M369" s="1">
        <v>4.29</v>
      </c>
      <c r="O369" s="1"/>
    </row>
    <row r="370" spans="1:15" ht="12.75" x14ac:dyDescent="0.2">
      <c r="A370" s="2">
        <v>42990</v>
      </c>
      <c r="B370" s="1" t="s">
        <v>777</v>
      </c>
      <c r="C370" s="1" t="s">
        <v>95</v>
      </c>
      <c r="F370" s="1" t="s">
        <v>97</v>
      </c>
      <c r="G370" s="1" t="s">
        <v>1229</v>
      </c>
      <c r="H370" s="61">
        <v>50</v>
      </c>
      <c r="I370" s="88">
        <f t="array" ref="I370">INDEX(Grille_Tarifs_Modulable!$B$2:B717,MATCH(Tableau1[[#This Row],[Designation]]&amp;Tableau1[[#This Row],[CL]],Grille_Tarifs_Modulable!$C$2:C717&amp;Grille_Tarifs_Modulable!$F$2:F717,0))</f>
        <v>4260270192645</v>
      </c>
      <c r="J37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70" s="1" t="str">
        <f>IF(Tableau1[[#This Row],[Tarificat° client]]="GROS",VLOOKUP(Tableau1[[#This Row],[EAN]],Grille_Tarifs_Modulable!B378:P471,9,FALSE)+VLOOKUP(Tableau1[[#This Row],[EAN]],Grille_Tarifs_Modulable!B378:P471,12,FALSE)+VLOOKUP(Tableau1[[#This Row],[EAN]],Grille_Tarifs_Modulable!B378:P471,13,FALSE)*1.1,IF(Tableau1[[#This Row],[Tarificat° client]]="CHR",VLOOKUP(Tableau1[[#This Row],[EAN]],Grille_Tarifs_Modulable!B378:P471,8,FALSE)," "))</f>
        <v xml:space="preserve"> </v>
      </c>
      <c r="L370" s="1">
        <v>6</v>
      </c>
      <c r="M370" s="1">
        <v>4.29</v>
      </c>
      <c r="O370" s="1"/>
    </row>
    <row r="371" spans="1:15" ht="12.75" x14ac:dyDescent="0.2">
      <c r="A371" s="2">
        <v>43042</v>
      </c>
      <c r="B371" s="1" t="s">
        <v>757</v>
      </c>
      <c r="C371" s="1" t="s">
        <v>65</v>
      </c>
      <c r="F371" s="1" t="s">
        <v>67</v>
      </c>
      <c r="G371" s="1" t="s">
        <v>1229</v>
      </c>
      <c r="H371" s="61">
        <v>50</v>
      </c>
      <c r="I371" s="88">
        <f t="array" ref="I371">INDEX(Grille_Tarifs_Modulable!$B$2:B728,MATCH(Tableau1[[#This Row],[Designation]]&amp;Tableau1[[#This Row],[CL]],Grille_Tarifs_Modulable!$C$2:C728&amp;Grille_Tarifs_Modulable!$F$2:F728,0))</f>
        <v>4260270192645</v>
      </c>
      <c r="J37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71" s="1" t="str">
        <f>IF(Tableau1[[#This Row],[Tarificat° client]]="GROS",VLOOKUP(Tableau1[[#This Row],[EAN]],Grille_Tarifs_Modulable!B379:P472,9,FALSE)+VLOOKUP(Tableau1[[#This Row],[EAN]],Grille_Tarifs_Modulable!B379:P472,12,FALSE)+VLOOKUP(Tableau1[[#This Row],[EAN]],Grille_Tarifs_Modulable!B379:P472,13,FALSE)*1.1,IF(Tableau1[[#This Row],[Tarificat° client]]="CHR",VLOOKUP(Tableau1[[#This Row],[EAN]],Grille_Tarifs_Modulable!B379:P472,8,FALSE)," "))</f>
        <v xml:space="preserve"> </v>
      </c>
      <c r="L371" s="1">
        <v>12</v>
      </c>
      <c r="M371" s="1">
        <v>8.57</v>
      </c>
      <c r="O371" s="1"/>
    </row>
    <row r="372" spans="1:15" ht="12.75" x14ac:dyDescent="0.2">
      <c r="A372" s="2">
        <v>43049</v>
      </c>
      <c r="B372" s="1" t="s">
        <v>926</v>
      </c>
      <c r="C372" s="1" t="s">
        <v>643</v>
      </c>
      <c r="F372" s="1" t="s">
        <v>478</v>
      </c>
      <c r="G372" s="1" t="s">
        <v>1229</v>
      </c>
      <c r="H372" s="61">
        <v>50</v>
      </c>
      <c r="I372" s="88">
        <f t="array" ref="I372">INDEX(Grille_Tarifs_Modulable!$B$2:B746,MATCH(Tableau1[[#This Row],[Designation]]&amp;Tableau1[[#This Row],[CL]],Grille_Tarifs_Modulable!$C$2:C746&amp;Grille_Tarifs_Modulable!$F$2:F746,0))</f>
        <v>4260270192645</v>
      </c>
      <c r="J37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72" s="1" t="str">
        <f>IF(Tableau1[[#This Row],[Tarificat° client]]="GROS",VLOOKUP(Tableau1[[#This Row],[EAN]],Grille_Tarifs_Modulable!B380:P473,9,FALSE)+VLOOKUP(Tableau1[[#This Row],[EAN]],Grille_Tarifs_Modulable!B380:P473,12,FALSE)+VLOOKUP(Tableau1[[#This Row],[EAN]],Grille_Tarifs_Modulable!B380:P473,13,FALSE)*1.1,IF(Tableau1[[#This Row],[Tarificat° client]]="CHR",VLOOKUP(Tableau1[[#This Row],[EAN]],Grille_Tarifs_Modulable!B380:P473,8,FALSE)," "))</f>
        <v xml:space="preserve"> </v>
      </c>
      <c r="L372" s="1">
        <v>6</v>
      </c>
      <c r="M372" s="1">
        <v>4.29</v>
      </c>
      <c r="O372" s="1"/>
    </row>
    <row r="373" spans="1:15" ht="12.75" x14ac:dyDescent="0.2">
      <c r="A373" s="2">
        <v>43067</v>
      </c>
      <c r="B373" s="1" t="s">
        <v>771</v>
      </c>
      <c r="C373" s="1" t="s">
        <v>12</v>
      </c>
      <c r="F373" s="1" t="s">
        <v>14</v>
      </c>
      <c r="G373" s="1" t="s">
        <v>1229</v>
      </c>
      <c r="H373" s="61">
        <v>50</v>
      </c>
      <c r="I373" s="88">
        <f t="array" ref="I373">INDEX(Grille_Tarifs_Modulable!$B$2:B886,MATCH(Tableau1[[#This Row],[Designation]]&amp;Tableau1[[#This Row],[CL]],Grille_Tarifs_Modulable!$C$2:C886&amp;Grille_Tarifs_Modulable!$F$2:F886,0))</f>
        <v>4260270192645</v>
      </c>
      <c r="J37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73" s="1" t="str">
        <f>IF(Tableau1[[#This Row],[Tarificat° client]]="GROS",VLOOKUP(Tableau1[[#This Row],[EAN]],Grille_Tarifs_Modulable!B381:P474,9,FALSE)+VLOOKUP(Tableau1[[#This Row],[EAN]],Grille_Tarifs_Modulable!B381:P474,12,FALSE)+VLOOKUP(Tableau1[[#This Row],[EAN]],Grille_Tarifs_Modulable!B381:P474,13,FALSE)*1.1,IF(Tableau1[[#This Row],[Tarificat° client]]="CHR",VLOOKUP(Tableau1[[#This Row],[EAN]],Grille_Tarifs_Modulable!B381:P474,8,FALSE)," "))</f>
        <v xml:space="preserve"> </v>
      </c>
      <c r="L373" s="1">
        <v>6</v>
      </c>
      <c r="M373" s="1">
        <v>4.29</v>
      </c>
      <c r="O373" s="1"/>
    </row>
    <row r="374" spans="1:15" ht="12.75" x14ac:dyDescent="0.2">
      <c r="A374" s="2">
        <v>43069</v>
      </c>
      <c r="B374" s="1" t="s">
        <v>755</v>
      </c>
      <c r="C374" s="1" t="s">
        <v>62</v>
      </c>
      <c r="F374" s="1" t="s">
        <v>64</v>
      </c>
      <c r="G374" s="1" t="s">
        <v>1229</v>
      </c>
      <c r="H374" s="61">
        <v>50</v>
      </c>
      <c r="I374" s="88">
        <f t="array" ref="I374">INDEX(Grille_Tarifs_Modulable!$B$2:B721,MATCH(Tableau1[[#This Row],[Designation]]&amp;Tableau1[[#This Row],[CL]],Grille_Tarifs_Modulable!$C$2:C721&amp;Grille_Tarifs_Modulable!$F$2:F721,0))</f>
        <v>4260270192645</v>
      </c>
      <c r="J37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74" s="1" t="str">
        <f>IF(Tableau1[[#This Row],[Tarificat° client]]="GROS",VLOOKUP(Tableau1[[#This Row],[EAN]],Grille_Tarifs_Modulable!B382:P475,9,FALSE)+VLOOKUP(Tableau1[[#This Row],[EAN]],Grille_Tarifs_Modulable!B382:P475,12,FALSE)+VLOOKUP(Tableau1[[#This Row],[EAN]],Grille_Tarifs_Modulable!B382:P475,13,FALSE)*1.1,IF(Tableau1[[#This Row],[Tarificat° client]]="CHR",VLOOKUP(Tableau1[[#This Row],[EAN]],Grille_Tarifs_Modulable!B382:P475,8,FALSE)," "))</f>
        <v xml:space="preserve"> </v>
      </c>
      <c r="L374" s="1">
        <v>6</v>
      </c>
      <c r="M374" s="1">
        <v>4.29</v>
      </c>
      <c r="O374" s="1"/>
    </row>
    <row r="375" spans="1:15" ht="12.75" x14ac:dyDescent="0.2">
      <c r="A375" s="2">
        <v>43069</v>
      </c>
      <c r="B375" s="1" t="s">
        <v>940</v>
      </c>
      <c r="C375" s="1" t="s">
        <v>12</v>
      </c>
      <c r="F375" s="1" t="s">
        <v>14</v>
      </c>
      <c r="G375" s="1" t="s">
        <v>1229</v>
      </c>
      <c r="H375" s="61">
        <v>50</v>
      </c>
      <c r="I375" s="88">
        <f t="array" ref="I375">INDEX(Grille_Tarifs_Modulable!$B$2:B732,MATCH(Tableau1[[#This Row],[Designation]]&amp;Tableau1[[#This Row],[CL]],Grille_Tarifs_Modulable!$C$2:C732&amp;Grille_Tarifs_Modulable!$F$2:F732,0))</f>
        <v>4260270192645</v>
      </c>
      <c r="J37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75" s="1" t="str">
        <f>IF(Tableau1[[#This Row],[Tarificat° client]]="GROS",VLOOKUP(Tableau1[[#This Row],[EAN]],Grille_Tarifs_Modulable!B383:P476,9,FALSE)+VLOOKUP(Tableau1[[#This Row],[EAN]],Grille_Tarifs_Modulable!B383:P476,12,FALSE)+VLOOKUP(Tableau1[[#This Row],[EAN]],Grille_Tarifs_Modulable!B383:P476,13,FALSE)*1.1,IF(Tableau1[[#This Row],[Tarificat° client]]="CHR",VLOOKUP(Tableau1[[#This Row],[EAN]],Grille_Tarifs_Modulable!B383:P476,8,FALSE)," "))</f>
        <v xml:space="preserve"> </v>
      </c>
      <c r="L375" s="1">
        <v>24</v>
      </c>
      <c r="M375" s="1">
        <v>17.14</v>
      </c>
      <c r="O375" s="1"/>
    </row>
    <row r="376" spans="1:15" ht="12.75" x14ac:dyDescent="0.2">
      <c r="A376" s="2">
        <v>43105</v>
      </c>
      <c r="B376" s="1" t="s">
        <v>514</v>
      </c>
      <c r="C376" s="1" t="s">
        <v>95</v>
      </c>
      <c r="F376" s="1" t="s">
        <v>97</v>
      </c>
      <c r="G376" s="1" t="s">
        <v>1229</v>
      </c>
      <c r="H376" s="61">
        <v>50</v>
      </c>
      <c r="I376" s="88">
        <f t="array" ref="I376">INDEX(Grille_Tarifs_Modulable!$B$2:B750,MATCH(Tableau1[[#This Row],[Designation]]&amp;Tableau1[[#This Row],[CL]],Grille_Tarifs_Modulable!$C$2:C750&amp;Grille_Tarifs_Modulable!$F$2:F750,0))</f>
        <v>4260270192645</v>
      </c>
      <c r="J37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76" s="1" t="str">
        <f>IF(Tableau1[[#This Row],[Tarificat° client]]="GROS",VLOOKUP(Tableau1[[#This Row],[EAN]],Grille_Tarifs_Modulable!B384:P477,9,FALSE)+VLOOKUP(Tableau1[[#This Row],[EAN]],Grille_Tarifs_Modulable!B384:P477,12,FALSE)+VLOOKUP(Tableau1[[#This Row],[EAN]],Grille_Tarifs_Modulable!B384:P477,13,FALSE)*1.1,IF(Tableau1[[#This Row],[Tarificat° client]]="CHR",VLOOKUP(Tableau1[[#This Row],[EAN]],Grille_Tarifs_Modulable!B384:P477,8,FALSE)," "))</f>
        <v xml:space="preserve"> </v>
      </c>
      <c r="L376" s="1">
        <v>12</v>
      </c>
      <c r="M376" s="1">
        <v>8.57</v>
      </c>
      <c r="O376" s="1"/>
    </row>
    <row r="377" spans="1:15" ht="12.75" x14ac:dyDescent="0.2">
      <c r="A377" s="2">
        <v>43125</v>
      </c>
      <c r="B377" s="1" t="s">
        <v>441</v>
      </c>
      <c r="C377" s="1" t="s">
        <v>442</v>
      </c>
      <c r="F377" s="1" t="s">
        <v>443</v>
      </c>
      <c r="G377" s="1" t="s">
        <v>1229</v>
      </c>
      <c r="H377" s="61">
        <v>50</v>
      </c>
      <c r="I377" s="88">
        <f t="array" ref="I377">INDEX(Grille_Tarifs_Modulable!$B$2:B890,MATCH(Tableau1[[#This Row],[Designation]]&amp;Tableau1[[#This Row],[CL]],Grille_Tarifs_Modulable!$C$2:C890&amp;Grille_Tarifs_Modulable!$F$2:F890,0))</f>
        <v>4260270192645</v>
      </c>
      <c r="J37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77" s="1" t="str">
        <f>IF(Tableau1[[#This Row],[Tarificat° client]]="GROS",VLOOKUP(Tableau1[[#This Row],[EAN]],Grille_Tarifs_Modulable!B385:P478,9,FALSE)+VLOOKUP(Tableau1[[#This Row],[EAN]],Grille_Tarifs_Modulable!B385:P478,12,FALSE)+VLOOKUP(Tableau1[[#This Row],[EAN]],Grille_Tarifs_Modulable!B385:P478,13,FALSE)*1.1,IF(Tableau1[[#This Row],[Tarificat° client]]="CHR",VLOOKUP(Tableau1[[#This Row],[EAN]],Grille_Tarifs_Modulable!B385:P478,8,FALSE)," "))</f>
        <v xml:space="preserve"> </v>
      </c>
      <c r="L377" s="1">
        <v>36</v>
      </c>
      <c r="M377" s="1">
        <v>25.71</v>
      </c>
      <c r="O377" s="1"/>
    </row>
    <row r="378" spans="1:15" ht="12.75" x14ac:dyDescent="0.2">
      <c r="A378" s="2">
        <v>43129</v>
      </c>
      <c r="B378" s="1" t="s">
        <v>642</v>
      </c>
      <c r="C378" s="1" t="s">
        <v>643</v>
      </c>
      <c r="F378" s="1" t="s">
        <v>478</v>
      </c>
      <c r="G378" s="1" t="s">
        <v>1229</v>
      </c>
      <c r="H378" s="61">
        <v>50</v>
      </c>
      <c r="I378" s="88">
        <f t="array" ref="I378">INDEX(Grille_Tarifs_Modulable!$B$2:B725,MATCH(Tableau1[[#This Row],[Designation]]&amp;Tableau1[[#This Row],[CL]],Grille_Tarifs_Modulable!$C$2:C725&amp;Grille_Tarifs_Modulable!$F$2:F725,0))</f>
        <v>4260270192645</v>
      </c>
      <c r="J37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78" s="1" t="str">
        <f>IF(Tableau1[[#This Row],[Tarificat° client]]="GROS",VLOOKUP(Tableau1[[#This Row],[EAN]],Grille_Tarifs_Modulable!B386:P479,9,FALSE)+VLOOKUP(Tableau1[[#This Row],[EAN]],Grille_Tarifs_Modulable!B386:P479,12,FALSE)+VLOOKUP(Tableau1[[#This Row],[EAN]],Grille_Tarifs_Modulable!B386:P479,13,FALSE)*1.1,IF(Tableau1[[#This Row],[Tarificat° client]]="CHR",VLOOKUP(Tableau1[[#This Row],[EAN]],Grille_Tarifs_Modulable!B386:P479,8,FALSE)," "))</f>
        <v xml:space="preserve"> </v>
      </c>
      <c r="L378" s="1">
        <v>12</v>
      </c>
      <c r="M378" s="1">
        <v>8.57</v>
      </c>
      <c r="O378" s="1"/>
    </row>
    <row r="379" spans="1:15" ht="12.75" x14ac:dyDescent="0.2">
      <c r="A379" s="2">
        <v>43130</v>
      </c>
      <c r="B379" s="1" t="s">
        <v>406</v>
      </c>
      <c r="C379" s="1" t="s">
        <v>18</v>
      </c>
      <c r="F379" s="1" t="s">
        <v>20</v>
      </c>
      <c r="G379" s="1" t="s">
        <v>1229</v>
      </c>
      <c r="H379" s="61">
        <v>50</v>
      </c>
      <c r="I379" s="88">
        <f t="array" ref="I379">INDEX(Grille_Tarifs_Modulable!$B$2:B736,MATCH(Tableau1[[#This Row],[Designation]]&amp;Tableau1[[#This Row],[CL]],Grille_Tarifs_Modulable!$C$2:C736&amp;Grille_Tarifs_Modulable!$F$2:F736,0))</f>
        <v>4260270192645</v>
      </c>
      <c r="J37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79" s="1" t="str">
        <f>IF(Tableau1[[#This Row],[Tarificat° client]]="GROS",VLOOKUP(Tableau1[[#This Row],[EAN]],Grille_Tarifs_Modulable!B387:P480,9,FALSE)+VLOOKUP(Tableau1[[#This Row],[EAN]],Grille_Tarifs_Modulable!B387:P480,12,FALSE)+VLOOKUP(Tableau1[[#This Row],[EAN]],Grille_Tarifs_Modulable!B387:P480,13,FALSE)*1.1,IF(Tableau1[[#This Row],[Tarificat° client]]="CHR",VLOOKUP(Tableau1[[#This Row],[EAN]],Grille_Tarifs_Modulable!B387:P480,8,FALSE)," "))</f>
        <v xml:space="preserve"> </v>
      </c>
      <c r="L379" s="1">
        <v>6</v>
      </c>
      <c r="M379" s="1">
        <v>4.29</v>
      </c>
      <c r="O379" s="1"/>
    </row>
    <row r="380" spans="1:15" ht="12.75" x14ac:dyDescent="0.2">
      <c r="A380" s="2">
        <v>43131</v>
      </c>
      <c r="B380" s="1" t="s">
        <v>444</v>
      </c>
      <c r="C380" s="1" t="s">
        <v>112</v>
      </c>
      <c r="F380" s="1" t="s">
        <v>114</v>
      </c>
      <c r="G380" s="1" t="s">
        <v>1229</v>
      </c>
      <c r="H380" s="61">
        <v>50</v>
      </c>
      <c r="I380" s="88">
        <f t="array" ref="I380">INDEX(Grille_Tarifs_Modulable!$B$2:B754,MATCH(Tableau1[[#This Row],[Designation]]&amp;Tableau1[[#This Row],[CL]],Grille_Tarifs_Modulable!$C$2:C754&amp;Grille_Tarifs_Modulable!$F$2:F754,0))</f>
        <v>4260270192645</v>
      </c>
      <c r="J38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80" s="1" t="str">
        <f>IF(Tableau1[[#This Row],[Tarificat° client]]="GROS",VLOOKUP(Tableau1[[#This Row],[EAN]],Grille_Tarifs_Modulable!B388:P481,9,FALSE)+VLOOKUP(Tableau1[[#This Row],[EAN]],Grille_Tarifs_Modulable!B388:P481,12,FALSE)+VLOOKUP(Tableau1[[#This Row],[EAN]],Grille_Tarifs_Modulable!B388:P481,13,FALSE)*1.1,IF(Tableau1[[#This Row],[Tarificat° client]]="CHR",VLOOKUP(Tableau1[[#This Row],[EAN]],Grille_Tarifs_Modulable!B388:P481,8,FALSE)," "))</f>
        <v xml:space="preserve"> </v>
      </c>
      <c r="L380" s="1">
        <v>12</v>
      </c>
      <c r="M380" s="1">
        <v>8.57</v>
      </c>
      <c r="O380" s="1"/>
    </row>
    <row r="381" spans="1:15" ht="12.75" x14ac:dyDescent="0.2">
      <c r="A381" s="2">
        <v>43153</v>
      </c>
      <c r="B381" s="1" t="s">
        <v>452</v>
      </c>
      <c r="C381" s="1" t="s">
        <v>453</v>
      </c>
      <c r="F381" s="1" t="s">
        <v>454</v>
      </c>
      <c r="G381" s="1" t="s">
        <v>1229</v>
      </c>
      <c r="H381" s="61">
        <v>50</v>
      </c>
      <c r="I381" s="88">
        <f t="array" ref="I381">INDEX(Grille_Tarifs_Modulable!$B$2:B894,MATCH(Tableau1[[#This Row],[Designation]]&amp;Tableau1[[#This Row],[CL]],Grille_Tarifs_Modulable!$C$2:C894&amp;Grille_Tarifs_Modulable!$F$2:F894,0))</f>
        <v>4260270192645</v>
      </c>
      <c r="J38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81" s="1" t="str">
        <f>IF(Tableau1[[#This Row],[Tarificat° client]]="GROS",VLOOKUP(Tableau1[[#This Row],[EAN]],Grille_Tarifs_Modulable!B389:P482,9,FALSE)+VLOOKUP(Tableau1[[#This Row],[EAN]],Grille_Tarifs_Modulable!B389:P482,12,FALSE)+VLOOKUP(Tableau1[[#This Row],[EAN]],Grille_Tarifs_Modulable!B389:P482,13,FALSE)*1.1,IF(Tableau1[[#This Row],[Tarificat° client]]="CHR",VLOOKUP(Tableau1[[#This Row],[EAN]],Grille_Tarifs_Modulable!B389:P482,8,FALSE)," "))</f>
        <v xml:space="preserve"> </v>
      </c>
      <c r="L381" s="1">
        <v>6</v>
      </c>
      <c r="M381" s="1">
        <v>4.29</v>
      </c>
      <c r="O381" s="1"/>
    </row>
    <row r="382" spans="1:15" ht="12.75" x14ac:dyDescent="0.2">
      <c r="A382" s="2">
        <v>43180</v>
      </c>
      <c r="B382" s="1" t="s">
        <v>661</v>
      </c>
      <c r="C382" s="1" t="s">
        <v>62</v>
      </c>
      <c r="F382" s="1" t="s">
        <v>64</v>
      </c>
      <c r="G382" s="1" t="s">
        <v>1229</v>
      </c>
      <c r="H382" s="61">
        <v>50</v>
      </c>
      <c r="I382" s="88">
        <f t="array" ref="I382">INDEX(Grille_Tarifs_Modulable!$B$2:B729,MATCH(Tableau1[[#This Row],[Designation]]&amp;Tableau1[[#This Row],[CL]],Grille_Tarifs_Modulable!$C$2:C729&amp;Grille_Tarifs_Modulable!$F$2:F729,0))</f>
        <v>4260270192645</v>
      </c>
      <c r="J38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82" s="1" t="str">
        <f>IF(Tableau1[[#This Row],[Tarificat° client]]="GROS",VLOOKUP(Tableau1[[#This Row],[EAN]],Grille_Tarifs_Modulable!B390:P483,9,FALSE)+VLOOKUP(Tableau1[[#This Row],[EAN]],Grille_Tarifs_Modulable!B390:P483,12,FALSE)+VLOOKUP(Tableau1[[#This Row],[EAN]],Grille_Tarifs_Modulable!B390:P483,13,FALSE)*1.1,IF(Tableau1[[#This Row],[Tarificat° client]]="CHR",VLOOKUP(Tableau1[[#This Row],[EAN]],Grille_Tarifs_Modulable!B390:P483,8,FALSE)," "))</f>
        <v xml:space="preserve"> </v>
      </c>
      <c r="L382" s="1">
        <v>18</v>
      </c>
      <c r="M382" s="1">
        <v>12.86</v>
      </c>
      <c r="O382" s="1"/>
    </row>
    <row r="383" spans="1:15" ht="12.75" x14ac:dyDescent="0.2">
      <c r="A383" s="2">
        <v>43194</v>
      </c>
      <c r="B383" s="1" t="s">
        <v>644</v>
      </c>
      <c r="C383" s="1" t="s">
        <v>65</v>
      </c>
      <c r="F383" s="1" t="s">
        <v>67</v>
      </c>
      <c r="G383" s="1" t="s">
        <v>1229</v>
      </c>
      <c r="H383" s="61">
        <v>50</v>
      </c>
      <c r="I383" s="88">
        <f t="array" ref="I383">INDEX(Grille_Tarifs_Modulable!$B$2:B740,MATCH(Tableau1[[#This Row],[Designation]]&amp;Tableau1[[#This Row],[CL]],Grille_Tarifs_Modulable!$C$2:C740&amp;Grille_Tarifs_Modulable!$F$2:F740,0))</f>
        <v>4260270192645</v>
      </c>
      <c r="J38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83" s="1" t="str">
        <f>IF(Tableau1[[#This Row],[Tarificat° client]]="GROS",VLOOKUP(Tableau1[[#This Row],[EAN]],Grille_Tarifs_Modulable!B391:P484,9,FALSE)+VLOOKUP(Tableau1[[#This Row],[EAN]],Grille_Tarifs_Modulable!B391:P484,12,FALSE)+VLOOKUP(Tableau1[[#This Row],[EAN]],Grille_Tarifs_Modulable!B391:P484,13,FALSE)*1.1,IF(Tableau1[[#This Row],[Tarificat° client]]="CHR",VLOOKUP(Tableau1[[#This Row],[EAN]],Grille_Tarifs_Modulable!B391:P484,8,FALSE)," "))</f>
        <v xml:space="preserve"> </v>
      </c>
      <c r="L383" s="1">
        <v>6</v>
      </c>
      <c r="M383" s="1">
        <v>4.29</v>
      </c>
      <c r="O383" s="1"/>
    </row>
    <row r="384" spans="1:15" ht="12.75" x14ac:dyDescent="0.2">
      <c r="A384" s="2">
        <v>43207</v>
      </c>
      <c r="B384" s="1" t="s">
        <v>645</v>
      </c>
      <c r="C384" s="1" t="s">
        <v>65</v>
      </c>
      <c r="F384" s="1" t="s">
        <v>67</v>
      </c>
      <c r="G384" s="1" t="s">
        <v>1229</v>
      </c>
      <c r="H384" s="61">
        <v>50</v>
      </c>
      <c r="I384" s="88">
        <f t="array" ref="I384">INDEX(Grille_Tarifs_Modulable!$B$2:B758,MATCH(Tableau1[[#This Row],[Designation]]&amp;Tableau1[[#This Row],[CL]],Grille_Tarifs_Modulable!$C$2:C758&amp;Grille_Tarifs_Modulable!$F$2:F758,0))</f>
        <v>4260270192645</v>
      </c>
      <c r="J38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84" s="1" t="str">
        <f>IF(Tableau1[[#This Row],[Tarificat° client]]="GROS",VLOOKUP(Tableau1[[#This Row],[EAN]],Grille_Tarifs_Modulable!B392:P485,9,FALSE)+VLOOKUP(Tableau1[[#This Row],[EAN]],Grille_Tarifs_Modulable!B392:P485,12,FALSE)+VLOOKUP(Tableau1[[#This Row],[EAN]],Grille_Tarifs_Modulable!B392:P485,13,FALSE)*1.1,IF(Tableau1[[#This Row],[Tarificat° client]]="CHR",VLOOKUP(Tableau1[[#This Row],[EAN]],Grille_Tarifs_Modulable!B392:P485,8,FALSE)," "))</f>
        <v xml:space="preserve"> </v>
      </c>
      <c r="L384" s="1">
        <v>6</v>
      </c>
      <c r="M384" s="1">
        <v>4.29</v>
      </c>
      <c r="O384" s="1"/>
    </row>
    <row r="385" spans="1:15" ht="12.75" x14ac:dyDescent="0.2">
      <c r="A385" s="2">
        <v>43220</v>
      </c>
      <c r="B385" s="1" t="s">
        <v>676</v>
      </c>
      <c r="C385" s="1" t="s">
        <v>112</v>
      </c>
      <c r="F385" s="1" t="s">
        <v>4</v>
      </c>
      <c r="G385" s="1" t="s">
        <v>1229</v>
      </c>
      <c r="H385" s="61">
        <v>50</v>
      </c>
      <c r="I385" s="88">
        <f t="array" ref="I385">INDEX(Grille_Tarifs_Modulable!$B$2:B898,MATCH(Tableau1[[#This Row],[Designation]]&amp;Tableau1[[#This Row],[CL]],Grille_Tarifs_Modulable!$C$2:C898&amp;Grille_Tarifs_Modulable!$F$2:F898,0))</f>
        <v>4260270192645</v>
      </c>
      <c r="J38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85" s="1" t="str">
        <f>IF(Tableau1[[#This Row],[Tarificat° client]]="GROS",VLOOKUP(Tableau1[[#This Row],[EAN]],Grille_Tarifs_Modulable!B393:P486,9,FALSE)+VLOOKUP(Tableau1[[#This Row],[EAN]],Grille_Tarifs_Modulable!B393:P486,12,FALSE)+VLOOKUP(Tableau1[[#This Row],[EAN]],Grille_Tarifs_Modulable!B393:P486,13,FALSE)*1.1,IF(Tableau1[[#This Row],[Tarificat° client]]="CHR",VLOOKUP(Tableau1[[#This Row],[EAN]],Grille_Tarifs_Modulable!B393:P486,8,FALSE)," "))</f>
        <v xml:space="preserve"> </v>
      </c>
      <c r="L385" s="1">
        <v>12</v>
      </c>
      <c r="M385" s="1">
        <v>8.57</v>
      </c>
      <c r="O385" s="1"/>
    </row>
    <row r="386" spans="1:15" ht="12.75" x14ac:dyDescent="0.2">
      <c r="A386" s="2">
        <v>43220</v>
      </c>
      <c r="B386" s="1" t="s">
        <v>467</v>
      </c>
      <c r="C386" s="1" t="s">
        <v>468</v>
      </c>
      <c r="F386" s="1" t="s">
        <v>11</v>
      </c>
      <c r="G386" s="1" t="s">
        <v>1229</v>
      </c>
      <c r="H386" s="61">
        <v>50</v>
      </c>
      <c r="I386" s="88">
        <f t="array" ref="I386">INDEX(Grille_Tarifs_Modulable!$B$2:B733,MATCH(Tableau1[[#This Row],[Designation]]&amp;Tableau1[[#This Row],[CL]],Grille_Tarifs_Modulable!$C$2:C733&amp;Grille_Tarifs_Modulable!$F$2:F733,0))</f>
        <v>4260270192645</v>
      </c>
      <c r="J38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86" s="1" t="str">
        <f>IF(Tableau1[[#This Row],[Tarificat° client]]="GROS",VLOOKUP(Tableau1[[#This Row],[EAN]],Grille_Tarifs_Modulable!B394:P487,9,FALSE)+VLOOKUP(Tableau1[[#This Row],[EAN]],Grille_Tarifs_Modulable!B394:P487,12,FALSE)+VLOOKUP(Tableau1[[#This Row],[EAN]],Grille_Tarifs_Modulable!B394:P487,13,FALSE)*1.1,IF(Tableau1[[#This Row],[Tarificat° client]]="CHR",VLOOKUP(Tableau1[[#This Row],[EAN]],Grille_Tarifs_Modulable!B394:P487,8,FALSE)," "))</f>
        <v xml:space="preserve"> </v>
      </c>
      <c r="L386" s="1">
        <v>3</v>
      </c>
      <c r="M386" s="1">
        <v>2.14</v>
      </c>
      <c r="O386" s="1"/>
    </row>
    <row r="387" spans="1:15" ht="12.75" x14ac:dyDescent="0.2">
      <c r="A387" s="2">
        <v>43224</v>
      </c>
      <c r="B387" s="1" t="s">
        <v>411</v>
      </c>
      <c r="C387" s="1" t="s">
        <v>412</v>
      </c>
      <c r="F387" s="1" t="s">
        <v>413</v>
      </c>
      <c r="G387" s="1" t="s">
        <v>1229</v>
      </c>
      <c r="H387" s="61">
        <v>50</v>
      </c>
      <c r="I387" s="88">
        <f t="array" ref="I387">INDEX(Grille_Tarifs_Modulable!$B$2:B744,MATCH(Tableau1[[#This Row],[Designation]]&amp;Tableau1[[#This Row],[CL]],Grille_Tarifs_Modulable!$C$2:C744&amp;Grille_Tarifs_Modulable!$F$2:F744,0))</f>
        <v>4260270192645</v>
      </c>
      <c r="J38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87" s="1" t="str">
        <f>IF(Tableau1[[#This Row],[Tarificat° client]]="GROS",VLOOKUP(Tableau1[[#This Row],[EAN]],Grille_Tarifs_Modulable!B395:P488,9,FALSE)+VLOOKUP(Tableau1[[#This Row],[EAN]],Grille_Tarifs_Modulable!B395:P488,12,FALSE)+VLOOKUP(Tableau1[[#This Row],[EAN]],Grille_Tarifs_Modulable!B395:P488,13,FALSE)*1.1,IF(Tableau1[[#This Row],[Tarificat° client]]="CHR",VLOOKUP(Tableau1[[#This Row],[EAN]],Grille_Tarifs_Modulable!B395:P488,8,FALSE)," "))</f>
        <v xml:space="preserve"> </v>
      </c>
      <c r="L387" s="1">
        <v>18</v>
      </c>
      <c r="M387" s="1">
        <v>12.86</v>
      </c>
      <c r="O387" s="1"/>
    </row>
    <row r="388" spans="1:15" ht="12.75" x14ac:dyDescent="0.2">
      <c r="A388" s="2">
        <v>43238</v>
      </c>
      <c r="B388" s="1" t="s">
        <v>624</v>
      </c>
      <c r="C388" s="1" t="s">
        <v>420</v>
      </c>
      <c r="F388" s="1" t="s">
        <v>20</v>
      </c>
      <c r="G388" s="1" t="s">
        <v>1229</v>
      </c>
      <c r="H388" s="61">
        <v>50</v>
      </c>
      <c r="I388" s="88">
        <f t="array" ref="I388">INDEX(Grille_Tarifs_Modulable!$B$2:B762,MATCH(Tableau1[[#This Row],[Designation]]&amp;Tableau1[[#This Row],[CL]],Grille_Tarifs_Modulable!$C$2:C762&amp;Grille_Tarifs_Modulable!$F$2:F762,0))</f>
        <v>4260270192645</v>
      </c>
      <c r="J38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88" s="1" t="str">
        <f>IF(Tableau1[[#This Row],[Tarificat° client]]="GROS",VLOOKUP(Tableau1[[#This Row],[EAN]],Grille_Tarifs_Modulable!B396:P489,9,FALSE)+VLOOKUP(Tableau1[[#This Row],[EAN]],Grille_Tarifs_Modulable!B396:P489,12,FALSE)+VLOOKUP(Tableau1[[#This Row],[EAN]],Grille_Tarifs_Modulable!B396:P489,13,FALSE)*1.1,IF(Tableau1[[#This Row],[Tarificat° client]]="CHR",VLOOKUP(Tableau1[[#This Row],[EAN]],Grille_Tarifs_Modulable!B396:P489,8,FALSE)," "))</f>
        <v xml:space="preserve"> </v>
      </c>
      <c r="L388" s="1">
        <v>6</v>
      </c>
      <c r="M388" s="1">
        <v>4.29</v>
      </c>
      <c r="O388" s="1"/>
    </row>
    <row r="389" spans="1:15" ht="12.75" x14ac:dyDescent="0.2">
      <c r="A389" s="2">
        <v>43258</v>
      </c>
      <c r="B389" s="1" t="s">
        <v>472</v>
      </c>
      <c r="C389" s="1" t="s">
        <v>473</v>
      </c>
      <c r="F389" s="1" t="s">
        <v>286</v>
      </c>
      <c r="G389" s="1" t="s">
        <v>1229</v>
      </c>
      <c r="H389" s="61">
        <v>50</v>
      </c>
      <c r="I389" s="88">
        <f t="array" ref="I389">INDEX(Grille_Tarifs_Modulable!$B$2:B902,MATCH(Tableau1[[#This Row],[Designation]]&amp;Tableau1[[#This Row],[CL]],Grille_Tarifs_Modulable!$C$2:C902&amp;Grille_Tarifs_Modulable!$F$2:F902,0))</f>
        <v>4260270192645</v>
      </c>
      <c r="J38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89" s="1" t="str">
        <f>IF(Tableau1[[#This Row],[Tarificat° client]]="GROS",VLOOKUP(Tableau1[[#This Row],[EAN]],Grille_Tarifs_Modulable!B397:P490,9,FALSE)+VLOOKUP(Tableau1[[#This Row],[EAN]],Grille_Tarifs_Modulable!B397:P490,12,FALSE)+VLOOKUP(Tableau1[[#This Row],[EAN]],Grille_Tarifs_Modulable!B397:P490,13,FALSE)*1.1,IF(Tableau1[[#This Row],[Tarificat° client]]="CHR",VLOOKUP(Tableau1[[#This Row],[EAN]],Grille_Tarifs_Modulable!B397:P490,8,FALSE)," "))</f>
        <v xml:space="preserve"> </v>
      </c>
      <c r="L389" s="1">
        <v>3</v>
      </c>
      <c r="M389" s="1">
        <v>2.14</v>
      </c>
      <c r="O389" s="1"/>
    </row>
    <row r="390" spans="1:15" ht="12.75" x14ac:dyDescent="0.2">
      <c r="A390" s="2">
        <v>43262</v>
      </c>
      <c r="B390" s="1" t="s">
        <v>477</v>
      </c>
      <c r="C390" s="1" t="s">
        <v>112</v>
      </c>
      <c r="F390" s="1" t="s">
        <v>478</v>
      </c>
      <c r="G390" s="1" t="s">
        <v>1229</v>
      </c>
      <c r="H390" s="61">
        <v>50</v>
      </c>
      <c r="I390" s="88">
        <f t="array" ref="I390">INDEX(Grille_Tarifs_Modulable!$B$2:B737,MATCH(Tableau1[[#This Row],[Designation]]&amp;Tableau1[[#This Row],[CL]],Grille_Tarifs_Modulable!$C$2:C737&amp;Grille_Tarifs_Modulable!$F$2:F737,0))</f>
        <v>4260270192645</v>
      </c>
      <c r="J39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90" s="1" t="str">
        <f>IF(Tableau1[[#This Row],[Tarificat° client]]="GROS",VLOOKUP(Tableau1[[#This Row],[EAN]],Grille_Tarifs_Modulable!B398:P491,9,FALSE)+VLOOKUP(Tableau1[[#This Row],[EAN]],Grille_Tarifs_Modulable!B398:P491,12,FALSE)+VLOOKUP(Tableau1[[#This Row],[EAN]],Grille_Tarifs_Modulable!B398:P491,13,FALSE)*1.1,IF(Tableau1[[#This Row],[Tarificat° client]]="CHR",VLOOKUP(Tableau1[[#This Row],[EAN]],Grille_Tarifs_Modulable!B398:P491,8,FALSE)," "))</f>
        <v xml:space="preserve"> </v>
      </c>
      <c r="L390" s="1">
        <v>18</v>
      </c>
      <c r="M390" s="1">
        <v>12.86</v>
      </c>
      <c r="O390" s="1"/>
    </row>
    <row r="391" spans="1:15" ht="12.75" x14ac:dyDescent="0.2">
      <c r="A391" s="2">
        <v>43266</v>
      </c>
      <c r="B391" s="1" t="s">
        <v>626</v>
      </c>
      <c r="C391" s="1" t="s">
        <v>169</v>
      </c>
      <c r="F391" s="1" t="s">
        <v>171</v>
      </c>
      <c r="G391" s="1" t="s">
        <v>1229</v>
      </c>
      <c r="H391" s="61">
        <v>50</v>
      </c>
      <c r="I391" s="88">
        <f t="array" ref="I391">INDEX(Grille_Tarifs_Modulable!$B$2:B748,MATCH(Tableau1[[#This Row],[Designation]]&amp;Tableau1[[#This Row],[CL]],Grille_Tarifs_Modulable!$C$2:C748&amp;Grille_Tarifs_Modulable!$F$2:F748,0))</f>
        <v>4260270192645</v>
      </c>
      <c r="J39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91" s="1" t="str">
        <f>IF(Tableau1[[#This Row],[Tarificat° client]]="GROS",VLOOKUP(Tableau1[[#This Row],[EAN]],Grille_Tarifs_Modulable!B399:P492,9,FALSE)+VLOOKUP(Tableau1[[#This Row],[EAN]],Grille_Tarifs_Modulable!B399:P492,12,FALSE)+VLOOKUP(Tableau1[[#This Row],[EAN]],Grille_Tarifs_Modulable!B399:P492,13,FALSE)*1.1,IF(Tableau1[[#This Row],[Tarificat° client]]="CHR",VLOOKUP(Tableau1[[#This Row],[EAN]],Grille_Tarifs_Modulable!B399:P492,8,FALSE)," "))</f>
        <v xml:space="preserve"> </v>
      </c>
      <c r="L391" s="1">
        <v>2</v>
      </c>
      <c r="M391" s="1">
        <v>1.43</v>
      </c>
      <c r="O391" s="1"/>
    </row>
    <row r="392" spans="1:15" ht="12.75" x14ac:dyDescent="0.2">
      <c r="A392" s="2">
        <v>43279</v>
      </c>
      <c r="B392" s="1" t="s">
        <v>677</v>
      </c>
      <c r="C392" s="1" t="s">
        <v>420</v>
      </c>
      <c r="F392" s="1" t="s">
        <v>20</v>
      </c>
      <c r="G392" s="1" t="s">
        <v>1229</v>
      </c>
      <c r="H392" s="61">
        <v>50</v>
      </c>
      <c r="I392" s="88">
        <f t="array" ref="I392">INDEX(Grille_Tarifs_Modulable!$B$2:B766,MATCH(Tableau1[[#This Row],[Designation]]&amp;Tableau1[[#This Row],[CL]],Grille_Tarifs_Modulable!$C$2:C766&amp;Grille_Tarifs_Modulable!$F$2:F766,0))</f>
        <v>4260270192645</v>
      </c>
      <c r="J39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92" s="1" t="str">
        <f>IF(Tableau1[[#This Row],[Tarificat° client]]="GROS",VLOOKUP(Tableau1[[#This Row],[EAN]],Grille_Tarifs_Modulable!B400:P493,9,FALSE)+VLOOKUP(Tableau1[[#This Row],[EAN]],Grille_Tarifs_Modulable!B400:P493,12,FALSE)+VLOOKUP(Tableau1[[#This Row],[EAN]],Grille_Tarifs_Modulable!B400:P493,13,FALSE)*1.1,IF(Tableau1[[#This Row],[Tarificat° client]]="CHR",VLOOKUP(Tableau1[[#This Row],[EAN]],Grille_Tarifs_Modulable!B400:P493,8,FALSE)," "))</f>
        <v xml:space="preserve"> </v>
      </c>
      <c r="L392" s="1">
        <v>6</v>
      </c>
      <c r="M392" s="1">
        <v>4.29</v>
      </c>
      <c r="O392" s="1"/>
    </row>
    <row r="393" spans="1:15" ht="12.75" x14ac:dyDescent="0.2">
      <c r="A393" s="2">
        <v>43280</v>
      </c>
      <c r="B393" s="1" t="s">
        <v>650</v>
      </c>
      <c r="C393" s="1" t="s">
        <v>651</v>
      </c>
      <c r="F393" s="1" t="s">
        <v>454</v>
      </c>
      <c r="G393" s="1" t="s">
        <v>1229</v>
      </c>
      <c r="H393" s="61">
        <v>50</v>
      </c>
      <c r="I393" s="88">
        <f t="array" ref="I393">INDEX(Grille_Tarifs_Modulable!$B$2:B906,MATCH(Tableau1[[#This Row],[Designation]]&amp;Tableau1[[#This Row],[CL]],Grille_Tarifs_Modulable!$C$2:C906&amp;Grille_Tarifs_Modulable!$F$2:F906,0))</f>
        <v>4260270192645</v>
      </c>
      <c r="J39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93" s="1" t="str">
        <f>IF(Tableau1[[#This Row],[Tarificat° client]]="GROS",VLOOKUP(Tableau1[[#This Row],[EAN]],Grille_Tarifs_Modulable!B401:P494,9,FALSE)+VLOOKUP(Tableau1[[#This Row],[EAN]],Grille_Tarifs_Modulable!B401:P494,12,FALSE)+VLOOKUP(Tableau1[[#This Row],[EAN]],Grille_Tarifs_Modulable!B401:P494,13,FALSE)*1.1,IF(Tableau1[[#This Row],[Tarificat° client]]="CHR",VLOOKUP(Tableau1[[#This Row],[EAN]],Grille_Tarifs_Modulable!B401:P494,8,FALSE)," "))</f>
        <v xml:space="preserve"> </v>
      </c>
      <c r="L393" s="1">
        <v>6</v>
      </c>
      <c r="M393" s="1">
        <v>4.29</v>
      </c>
      <c r="O393" s="1"/>
    </row>
    <row r="394" spans="1:15" ht="12.75" x14ac:dyDescent="0.2">
      <c r="A394" s="2">
        <v>43306</v>
      </c>
      <c r="B394" s="1" t="s">
        <v>663</v>
      </c>
      <c r="C394" s="1" t="s">
        <v>664</v>
      </c>
      <c r="F394" s="1" t="s">
        <v>20</v>
      </c>
      <c r="G394" s="1" t="s">
        <v>1229</v>
      </c>
      <c r="H394" s="61">
        <v>50</v>
      </c>
      <c r="I394" s="88">
        <f t="array" ref="I394">INDEX(Grille_Tarifs_Modulable!$B$2:B741,MATCH(Tableau1[[#This Row],[Designation]]&amp;Tableau1[[#This Row],[CL]],Grille_Tarifs_Modulable!$C$2:C741&amp;Grille_Tarifs_Modulable!$F$2:F741,0))</f>
        <v>4260270192645</v>
      </c>
      <c r="J39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94" s="1" t="str">
        <f>IF(Tableau1[[#This Row],[Tarificat° client]]="GROS",VLOOKUP(Tableau1[[#This Row],[EAN]],Grille_Tarifs_Modulable!B402:P495,9,FALSE)+VLOOKUP(Tableau1[[#This Row],[EAN]],Grille_Tarifs_Modulable!B402:P495,12,FALSE)+VLOOKUP(Tableau1[[#This Row],[EAN]],Grille_Tarifs_Modulable!B402:P495,13,FALSE)*1.1,IF(Tableau1[[#This Row],[Tarificat° client]]="CHR",VLOOKUP(Tableau1[[#This Row],[EAN]],Grille_Tarifs_Modulable!B402:P495,8,FALSE)," "))</f>
        <v xml:space="preserve"> </v>
      </c>
      <c r="L394" s="1">
        <v>6</v>
      </c>
      <c r="M394" s="1">
        <v>4.29</v>
      </c>
      <c r="O394" s="1"/>
    </row>
    <row r="395" spans="1:15" ht="12.75" x14ac:dyDescent="0.2">
      <c r="A395" s="2">
        <v>43306</v>
      </c>
      <c r="B395" s="1" t="s">
        <v>479</v>
      </c>
      <c r="C395" s="1" t="s">
        <v>45</v>
      </c>
      <c r="F395" s="1" t="s">
        <v>47</v>
      </c>
      <c r="G395" s="1" t="s">
        <v>1229</v>
      </c>
      <c r="H395" s="61">
        <v>50</v>
      </c>
      <c r="I395" s="88">
        <f t="array" ref="I395">INDEX(Grille_Tarifs_Modulable!$B$2:B752,MATCH(Tableau1[[#This Row],[Designation]]&amp;Tableau1[[#This Row],[CL]],Grille_Tarifs_Modulable!$C$2:C752&amp;Grille_Tarifs_Modulable!$F$2:F752,0))</f>
        <v>4260270192645</v>
      </c>
      <c r="J39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95" s="1" t="str">
        <f>IF(Tableau1[[#This Row],[Tarificat° client]]="GROS",VLOOKUP(Tableau1[[#This Row],[EAN]],Grille_Tarifs_Modulable!B403:P496,9,FALSE)+VLOOKUP(Tableau1[[#This Row],[EAN]],Grille_Tarifs_Modulable!B403:P496,12,FALSE)+VLOOKUP(Tableau1[[#This Row],[EAN]],Grille_Tarifs_Modulable!B403:P496,13,FALSE)*1.1,IF(Tableau1[[#This Row],[Tarificat° client]]="CHR",VLOOKUP(Tableau1[[#This Row],[EAN]],Grille_Tarifs_Modulable!B403:P496,8,FALSE)," "))</f>
        <v xml:space="preserve"> </v>
      </c>
      <c r="L395" s="1">
        <v>6</v>
      </c>
      <c r="M395" s="1">
        <v>4.29</v>
      </c>
      <c r="O395" s="1"/>
    </row>
    <row r="396" spans="1:15" ht="12.75" x14ac:dyDescent="0.2">
      <c r="A396" s="2">
        <v>43314</v>
      </c>
      <c r="B396" s="1" t="s">
        <v>524</v>
      </c>
      <c r="C396" s="1" t="s">
        <v>340</v>
      </c>
      <c r="F396" s="1" t="s">
        <v>342</v>
      </c>
      <c r="G396" s="1" t="s">
        <v>1229</v>
      </c>
      <c r="H396" s="61">
        <v>50</v>
      </c>
      <c r="I396" s="88">
        <f t="array" ref="I396">INDEX(Grille_Tarifs_Modulable!$B$2:B770,MATCH(Tableau1[[#This Row],[Designation]]&amp;Tableau1[[#This Row],[CL]],Grille_Tarifs_Modulable!$C$2:C770&amp;Grille_Tarifs_Modulable!$F$2:F770,0))</f>
        <v>4260270192645</v>
      </c>
      <c r="J39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96" s="1" t="str">
        <f>IF(Tableau1[[#This Row],[Tarificat° client]]="GROS",VLOOKUP(Tableau1[[#This Row],[EAN]],Grille_Tarifs_Modulable!B404:P497,9,FALSE)+VLOOKUP(Tableau1[[#This Row],[EAN]],Grille_Tarifs_Modulable!B404:P497,12,FALSE)+VLOOKUP(Tableau1[[#This Row],[EAN]],Grille_Tarifs_Modulable!B404:P497,13,FALSE)*1.1,IF(Tableau1[[#This Row],[Tarificat° client]]="CHR",VLOOKUP(Tableau1[[#This Row],[EAN]],Grille_Tarifs_Modulable!B404:P497,8,FALSE)," "))</f>
        <v xml:space="preserve"> </v>
      </c>
      <c r="L396" s="1">
        <v>3</v>
      </c>
      <c r="M396" s="1">
        <v>2.14</v>
      </c>
      <c r="O396" s="1"/>
    </row>
    <row r="397" spans="1:15" ht="12.75" x14ac:dyDescent="0.2">
      <c r="A397" s="2">
        <v>43315</v>
      </c>
      <c r="B397" s="1" t="s">
        <v>407</v>
      </c>
      <c r="C397" s="1" t="s">
        <v>95</v>
      </c>
      <c r="F397" s="1" t="s">
        <v>97</v>
      </c>
      <c r="G397" s="1" t="s">
        <v>1229</v>
      </c>
      <c r="H397" s="61">
        <v>50</v>
      </c>
      <c r="I397" s="88">
        <f t="array" ref="I397">INDEX(Grille_Tarifs_Modulable!$B$2:B910,MATCH(Tableau1[[#This Row],[Designation]]&amp;Tableau1[[#This Row],[CL]],Grille_Tarifs_Modulable!$C$2:C910&amp;Grille_Tarifs_Modulable!$F$2:F910,0))</f>
        <v>4260270192645</v>
      </c>
      <c r="J39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97" s="1" t="str">
        <f>IF(Tableau1[[#This Row],[Tarificat° client]]="GROS",VLOOKUP(Tableau1[[#This Row],[EAN]],Grille_Tarifs_Modulable!B405:P498,9,FALSE)+VLOOKUP(Tableau1[[#This Row],[EAN]],Grille_Tarifs_Modulable!B405:P498,12,FALSE)+VLOOKUP(Tableau1[[#This Row],[EAN]],Grille_Tarifs_Modulable!B405:P498,13,FALSE)*1.1,IF(Tableau1[[#This Row],[Tarificat° client]]="CHR",VLOOKUP(Tableau1[[#This Row],[EAN]],Grille_Tarifs_Modulable!B405:P498,8,FALSE)," "))</f>
        <v xml:space="preserve"> </v>
      </c>
      <c r="L397" s="1">
        <v>18</v>
      </c>
      <c r="M397" s="1">
        <v>12.86</v>
      </c>
      <c r="O397" s="1"/>
    </row>
    <row r="398" spans="1:15" ht="12.75" x14ac:dyDescent="0.2">
      <c r="A398" s="2">
        <v>43340</v>
      </c>
      <c r="B398" s="1" t="s">
        <v>535</v>
      </c>
      <c r="C398" s="1" t="s">
        <v>9</v>
      </c>
      <c r="F398" s="1" t="s">
        <v>11</v>
      </c>
      <c r="G398" s="1" t="s">
        <v>1229</v>
      </c>
      <c r="H398" s="61">
        <v>50</v>
      </c>
      <c r="I398" s="88">
        <f t="array" ref="I398">INDEX(Grille_Tarifs_Modulable!$B$2:B745,MATCH(Tableau1[[#This Row],[Designation]]&amp;Tableau1[[#This Row],[CL]],Grille_Tarifs_Modulable!$C$2:C745&amp;Grille_Tarifs_Modulable!$F$2:F745,0))</f>
        <v>4260270192645</v>
      </c>
      <c r="J39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98" s="1" t="str">
        <f>IF(Tableau1[[#This Row],[Tarificat° client]]="GROS",VLOOKUP(Tableau1[[#This Row],[EAN]],Grille_Tarifs_Modulable!B406:P499,9,FALSE)+VLOOKUP(Tableau1[[#This Row],[EAN]],Grille_Tarifs_Modulable!B406:P499,12,FALSE)+VLOOKUP(Tableau1[[#This Row],[EAN]],Grille_Tarifs_Modulable!B406:P499,13,FALSE)*1.1,IF(Tableau1[[#This Row],[Tarificat° client]]="CHR",VLOOKUP(Tableau1[[#This Row],[EAN]],Grille_Tarifs_Modulable!B406:P499,8,FALSE)," "))</f>
        <v xml:space="preserve"> </v>
      </c>
      <c r="L398" s="1">
        <v>12</v>
      </c>
      <c r="M398" s="1">
        <v>8.57</v>
      </c>
      <c r="O398" s="1"/>
    </row>
    <row r="399" spans="1:15" ht="12.75" x14ac:dyDescent="0.2">
      <c r="A399" s="2">
        <v>43353</v>
      </c>
      <c r="B399" s="1" t="s">
        <v>415</v>
      </c>
      <c r="C399" s="1" t="s">
        <v>6</v>
      </c>
      <c r="F399" s="1" t="s">
        <v>8</v>
      </c>
      <c r="G399" s="1" t="s">
        <v>1229</v>
      </c>
      <c r="H399" s="61">
        <v>50</v>
      </c>
      <c r="I399" s="88">
        <f t="array" ref="I399">INDEX(Grille_Tarifs_Modulable!$B$2:B756,MATCH(Tableau1[[#This Row],[Designation]]&amp;Tableau1[[#This Row],[CL]],Grille_Tarifs_Modulable!$C$2:C756&amp;Grille_Tarifs_Modulable!$F$2:F756,0))</f>
        <v>4260270192645</v>
      </c>
      <c r="J39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399" s="1" t="str">
        <f>IF(Tableau1[[#This Row],[Tarificat° client]]="GROS",VLOOKUP(Tableau1[[#This Row],[EAN]],Grille_Tarifs_Modulable!B407:P500,9,FALSE)+VLOOKUP(Tableau1[[#This Row],[EAN]],Grille_Tarifs_Modulable!B407:P500,12,FALSE)+VLOOKUP(Tableau1[[#This Row],[EAN]],Grille_Tarifs_Modulable!B407:P500,13,FALSE)*1.1,IF(Tableau1[[#This Row],[Tarificat° client]]="CHR",VLOOKUP(Tableau1[[#This Row],[EAN]],Grille_Tarifs_Modulable!B407:P500,8,FALSE)," "))</f>
        <v xml:space="preserve"> </v>
      </c>
      <c r="L399" s="1">
        <v>6</v>
      </c>
      <c r="M399" s="1">
        <v>4.29</v>
      </c>
      <c r="O399" s="1"/>
    </row>
    <row r="400" spans="1:15" ht="12.75" x14ac:dyDescent="0.2">
      <c r="A400" s="2">
        <v>43353</v>
      </c>
      <c r="B400" s="1" t="s">
        <v>416</v>
      </c>
      <c r="C400" s="1" t="s">
        <v>18</v>
      </c>
      <c r="F400" s="1" t="s">
        <v>20</v>
      </c>
      <c r="G400" s="1" t="s">
        <v>1229</v>
      </c>
      <c r="H400" s="61">
        <v>50</v>
      </c>
      <c r="I400" s="88">
        <f t="array" ref="I400">INDEX(Grille_Tarifs_Modulable!$B$2:B774,MATCH(Tableau1[[#This Row],[Designation]]&amp;Tableau1[[#This Row],[CL]],Grille_Tarifs_Modulable!$C$2:C774&amp;Grille_Tarifs_Modulable!$F$2:F774,0))</f>
        <v>4260270192645</v>
      </c>
      <c r="J40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00" s="1" t="str">
        <f>IF(Tableau1[[#This Row],[Tarificat° client]]="GROS",VLOOKUP(Tableau1[[#This Row],[EAN]],Grille_Tarifs_Modulable!B408:P501,9,FALSE)+VLOOKUP(Tableau1[[#This Row],[EAN]],Grille_Tarifs_Modulable!B408:P501,12,FALSE)+VLOOKUP(Tableau1[[#This Row],[EAN]],Grille_Tarifs_Modulable!B408:P501,13,FALSE)*1.1,IF(Tableau1[[#This Row],[Tarificat° client]]="CHR",VLOOKUP(Tableau1[[#This Row],[EAN]],Grille_Tarifs_Modulable!B408:P501,8,FALSE)," "))</f>
        <v xml:space="preserve"> </v>
      </c>
      <c r="L400" s="1">
        <v>6</v>
      </c>
      <c r="M400" s="1">
        <v>4.29</v>
      </c>
      <c r="O400" s="1"/>
    </row>
    <row r="401" spans="1:15" ht="12.75" x14ac:dyDescent="0.2">
      <c r="A401" s="2">
        <v>43354</v>
      </c>
      <c r="B401" s="1" t="s">
        <v>481</v>
      </c>
      <c r="C401" s="1" t="s">
        <v>412</v>
      </c>
      <c r="F401" s="1" t="s">
        <v>482</v>
      </c>
      <c r="G401" s="1" t="s">
        <v>1229</v>
      </c>
      <c r="H401" s="61">
        <v>50</v>
      </c>
      <c r="I401" s="88">
        <f t="array" ref="I401">INDEX(Grille_Tarifs_Modulable!$B$2:B914,MATCH(Tableau1[[#This Row],[Designation]]&amp;Tableau1[[#This Row],[CL]],Grille_Tarifs_Modulable!$C$2:C914&amp;Grille_Tarifs_Modulable!$F$2:F914,0))</f>
        <v>4260270192645</v>
      </c>
      <c r="J40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01" s="1" t="str">
        <f>IF(Tableau1[[#This Row],[Tarificat° client]]="GROS",VLOOKUP(Tableau1[[#This Row],[EAN]],Grille_Tarifs_Modulable!B409:P502,9,FALSE)+VLOOKUP(Tableau1[[#This Row],[EAN]],Grille_Tarifs_Modulable!B409:P502,12,FALSE)+VLOOKUP(Tableau1[[#This Row],[EAN]],Grille_Tarifs_Modulable!B409:P502,13,FALSE)*1.1,IF(Tableau1[[#This Row],[Tarificat° client]]="CHR",VLOOKUP(Tableau1[[#This Row],[EAN]],Grille_Tarifs_Modulable!B409:P502,8,FALSE)," "))</f>
        <v xml:space="preserve"> </v>
      </c>
      <c r="L401" s="1">
        <v>12</v>
      </c>
      <c r="M401" s="1">
        <v>8.57</v>
      </c>
      <c r="O401" s="1"/>
    </row>
    <row r="402" spans="1:15" ht="12.75" x14ac:dyDescent="0.2">
      <c r="A402" s="2">
        <v>43361</v>
      </c>
      <c r="B402" s="1" t="s">
        <v>421</v>
      </c>
      <c r="C402" s="1" t="s">
        <v>422</v>
      </c>
      <c r="F402" s="1" t="s">
        <v>20</v>
      </c>
      <c r="G402" s="1" t="s">
        <v>1229</v>
      </c>
      <c r="H402" s="61">
        <v>50</v>
      </c>
      <c r="I402" s="88">
        <f t="array" ref="I402">INDEX(Grille_Tarifs_Modulable!$B$2:B749,MATCH(Tableau1[[#This Row],[Designation]]&amp;Tableau1[[#This Row],[CL]],Grille_Tarifs_Modulable!$C$2:C749&amp;Grille_Tarifs_Modulable!$F$2:F749,0))</f>
        <v>4260270192645</v>
      </c>
      <c r="J40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02" s="1" t="str">
        <f>IF(Tableau1[[#This Row],[Tarificat° client]]="GROS",VLOOKUP(Tableau1[[#This Row],[EAN]],Grille_Tarifs_Modulable!B410:P503,9,FALSE)+VLOOKUP(Tableau1[[#This Row],[EAN]],Grille_Tarifs_Modulable!B410:P503,12,FALSE)+VLOOKUP(Tableau1[[#This Row],[EAN]],Grille_Tarifs_Modulable!B410:P503,13,FALSE)*1.1,IF(Tableau1[[#This Row],[Tarificat° client]]="CHR",VLOOKUP(Tableau1[[#This Row],[EAN]],Grille_Tarifs_Modulable!B410:P503,8,FALSE)," "))</f>
        <v xml:space="preserve"> </v>
      </c>
      <c r="L402" s="1">
        <v>6</v>
      </c>
      <c r="M402" s="1">
        <v>4.29</v>
      </c>
      <c r="O402" s="1"/>
    </row>
    <row r="403" spans="1:15" ht="12.75" x14ac:dyDescent="0.2">
      <c r="A403" s="2">
        <v>43396</v>
      </c>
      <c r="B403" s="1" t="s">
        <v>620</v>
      </c>
      <c r="C403" s="1" t="s">
        <v>95</v>
      </c>
      <c r="F403" s="1" t="s">
        <v>97</v>
      </c>
      <c r="G403" s="1" t="s">
        <v>1229</v>
      </c>
      <c r="H403" s="61">
        <v>50</v>
      </c>
      <c r="I403" s="88">
        <f t="array" ref="I403">INDEX(Grille_Tarifs_Modulable!$B$2:B760,MATCH(Tableau1[[#This Row],[Designation]]&amp;Tableau1[[#This Row],[CL]],Grille_Tarifs_Modulable!$C$2:C760&amp;Grille_Tarifs_Modulable!$F$2:F760,0))</f>
        <v>4260270192645</v>
      </c>
      <c r="J40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03" s="1" t="str">
        <f>IF(Tableau1[[#This Row],[Tarificat° client]]="GROS",VLOOKUP(Tableau1[[#This Row],[EAN]],Grille_Tarifs_Modulable!B411:P504,9,FALSE)+VLOOKUP(Tableau1[[#This Row],[EAN]],Grille_Tarifs_Modulable!B411:P504,12,FALSE)+VLOOKUP(Tableau1[[#This Row],[EAN]],Grille_Tarifs_Modulable!B411:P504,13,FALSE)*1.1,IF(Tableau1[[#This Row],[Tarificat° client]]="CHR",VLOOKUP(Tableau1[[#This Row],[EAN]],Grille_Tarifs_Modulable!B411:P504,8,FALSE)," "))</f>
        <v xml:space="preserve"> </v>
      </c>
      <c r="L403" s="1">
        <v>6</v>
      </c>
      <c r="M403" s="1">
        <v>4.29</v>
      </c>
      <c r="O403" s="1"/>
    </row>
    <row r="404" spans="1:15" ht="12.75" x14ac:dyDescent="0.2">
      <c r="A404" s="2">
        <v>43413</v>
      </c>
      <c r="B404" s="1" t="s">
        <v>656</v>
      </c>
      <c r="C404" s="1" t="s">
        <v>62</v>
      </c>
      <c r="F404" s="1" t="s">
        <v>64</v>
      </c>
      <c r="G404" s="1" t="s">
        <v>1229</v>
      </c>
      <c r="H404" s="61">
        <v>50</v>
      </c>
      <c r="I404" s="88">
        <f t="array" ref="I404">INDEX(Grille_Tarifs_Modulable!$B$2:B778,MATCH(Tableau1[[#This Row],[Designation]]&amp;Tableau1[[#This Row],[CL]],Grille_Tarifs_Modulable!$C$2:C778&amp;Grille_Tarifs_Modulable!$F$2:F778,0))</f>
        <v>4260270192645</v>
      </c>
      <c r="J40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04" s="1" t="str">
        <f>IF(Tableau1[[#This Row],[Tarificat° client]]="GROS",VLOOKUP(Tableau1[[#This Row],[EAN]],Grille_Tarifs_Modulable!B412:P505,9,FALSE)+VLOOKUP(Tableau1[[#This Row],[EAN]],Grille_Tarifs_Modulable!B412:P505,12,FALSE)+VLOOKUP(Tableau1[[#This Row],[EAN]],Grille_Tarifs_Modulable!B412:P505,13,FALSE)*1.1,IF(Tableau1[[#This Row],[Tarificat° client]]="CHR",VLOOKUP(Tableau1[[#This Row],[EAN]],Grille_Tarifs_Modulable!B412:P505,8,FALSE)," "))</f>
        <v xml:space="preserve"> </v>
      </c>
      <c r="L404" s="1">
        <v>6</v>
      </c>
      <c r="M404" s="1">
        <v>4.29</v>
      </c>
      <c r="O404" s="1"/>
    </row>
    <row r="405" spans="1:15" ht="12.75" x14ac:dyDescent="0.2">
      <c r="A405" s="2">
        <v>43419</v>
      </c>
      <c r="B405" s="1" t="s">
        <v>657</v>
      </c>
      <c r="C405" s="1" t="s">
        <v>65</v>
      </c>
      <c r="F405" s="1" t="s">
        <v>67</v>
      </c>
      <c r="G405" s="1" t="s">
        <v>1229</v>
      </c>
      <c r="H405" s="61">
        <v>50</v>
      </c>
      <c r="I405" s="88">
        <f t="array" ref="I405">INDEX(Grille_Tarifs_Modulable!$B$2:B918,MATCH(Tableau1[[#This Row],[Designation]]&amp;Tableau1[[#This Row],[CL]],Grille_Tarifs_Modulable!$C$2:C918&amp;Grille_Tarifs_Modulable!$F$2:F918,0))</f>
        <v>4260270192645</v>
      </c>
      <c r="J40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05" s="1" t="str">
        <f>IF(Tableau1[[#This Row],[Tarificat° client]]="GROS",VLOOKUP(Tableau1[[#This Row],[EAN]],Grille_Tarifs_Modulable!B413:P506,9,FALSE)+VLOOKUP(Tableau1[[#This Row],[EAN]],Grille_Tarifs_Modulable!B413:P506,12,FALSE)+VLOOKUP(Tableau1[[#This Row],[EAN]],Grille_Tarifs_Modulable!B413:P506,13,FALSE)*1.1,IF(Tableau1[[#This Row],[Tarificat° client]]="CHR",VLOOKUP(Tableau1[[#This Row],[EAN]],Grille_Tarifs_Modulable!B413:P506,8,FALSE)," "))</f>
        <v xml:space="preserve"> </v>
      </c>
      <c r="L405" s="1">
        <v>12</v>
      </c>
      <c r="M405" s="1">
        <v>8.57</v>
      </c>
      <c r="O405" s="1"/>
    </row>
    <row r="406" spans="1:15" ht="12.75" x14ac:dyDescent="0.2">
      <c r="A406" s="2">
        <v>43420</v>
      </c>
      <c r="B406" s="1" t="s">
        <v>505</v>
      </c>
      <c r="C406" s="1" t="s">
        <v>506</v>
      </c>
      <c r="F406" s="1" t="s">
        <v>451</v>
      </c>
      <c r="G406" s="1" t="s">
        <v>1229</v>
      </c>
      <c r="H406" s="61">
        <v>50</v>
      </c>
      <c r="I406" s="88">
        <f t="array" ref="I406">INDEX(Grille_Tarifs_Modulable!$B$2:B753,MATCH(Tableau1[[#This Row],[Designation]]&amp;Tableau1[[#This Row],[CL]],Grille_Tarifs_Modulable!$C$2:C753&amp;Grille_Tarifs_Modulable!$F$2:F753,0))</f>
        <v>4260270192645</v>
      </c>
      <c r="J40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06" s="1" t="str">
        <f>IF(Tableau1[[#This Row],[Tarificat° client]]="GROS",VLOOKUP(Tableau1[[#This Row],[EAN]],Grille_Tarifs_Modulable!B414:P507,9,FALSE)+VLOOKUP(Tableau1[[#This Row],[EAN]],Grille_Tarifs_Modulable!B414:P507,12,FALSE)+VLOOKUP(Tableau1[[#This Row],[EAN]],Grille_Tarifs_Modulable!B414:P507,13,FALSE)*1.1,IF(Tableau1[[#This Row],[Tarificat° client]]="CHR",VLOOKUP(Tableau1[[#This Row],[EAN]],Grille_Tarifs_Modulable!B414:P507,8,FALSE)," "))</f>
        <v xml:space="preserve"> </v>
      </c>
      <c r="L406" s="1">
        <v>12</v>
      </c>
      <c r="M406" s="1">
        <v>8.57</v>
      </c>
      <c r="O406" s="1"/>
    </row>
    <row r="407" spans="1:15" ht="12.75" x14ac:dyDescent="0.2">
      <c r="A407" s="2">
        <v>43420</v>
      </c>
      <c r="B407" s="1" t="s">
        <v>429</v>
      </c>
      <c r="C407" s="1" t="s">
        <v>38</v>
      </c>
      <c r="F407" s="1" t="s">
        <v>40</v>
      </c>
      <c r="G407" s="1" t="s">
        <v>1229</v>
      </c>
      <c r="H407" s="61">
        <v>50</v>
      </c>
      <c r="I407" s="88">
        <f t="array" ref="I407">INDEX(Grille_Tarifs_Modulable!$B$2:B764,MATCH(Tableau1[[#This Row],[Designation]]&amp;Tableau1[[#This Row],[CL]],Grille_Tarifs_Modulable!$C$2:C764&amp;Grille_Tarifs_Modulable!$F$2:F764,0))</f>
        <v>4260270192645</v>
      </c>
      <c r="J40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07" s="1" t="str">
        <f>IF(Tableau1[[#This Row],[Tarificat° client]]="GROS",VLOOKUP(Tableau1[[#This Row],[EAN]],Grille_Tarifs_Modulable!B415:P508,9,FALSE)+VLOOKUP(Tableau1[[#This Row],[EAN]],Grille_Tarifs_Modulable!B415:P508,12,FALSE)+VLOOKUP(Tableau1[[#This Row],[EAN]],Grille_Tarifs_Modulable!B415:P508,13,FALSE)*1.1,IF(Tableau1[[#This Row],[Tarificat° client]]="CHR",VLOOKUP(Tableau1[[#This Row],[EAN]],Grille_Tarifs_Modulable!B415:P508,8,FALSE)," "))</f>
        <v xml:space="preserve"> </v>
      </c>
      <c r="L407" s="1">
        <v>12</v>
      </c>
      <c r="M407" s="1">
        <v>8.57</v>
      </c>
      <c r="O407" s="1"/>
    </row>
    <row r="408" spans="1:15" ht="12.75" x14ac:dyDescent="0.2">
      <c r="A408" s="2">
        <v>43427</v>
      </c>
      <c r="B408" s="1" t="s">
        <v>658</v>
      </c>
      <c r="C408" s="1" t="s">
        <v>659</v>
      </c>
      <c r="F408" s="1" t="s">
        <v>498</v>
      </c>
      <c r="G408" s="1" t="s">
        <v>1229</v>
      </c>
      <c r="H408" s="61">
        <v>50</v>
      </c>
      <c r="I408" s="88">
        <f t="array" ref="I408">INDEX(Grille_Tarifs_Modulable!$B$2:B782,MATCH(Tableau1[[#This Row],[Designation]]&amp;Tableau1[[#This Row],[CL]],Grille_Tarifs_Modulable!$C$2:C782&amp;Grille_Tarifs_Modulable!$F$2:F782,0))</f>
        <v>4260270192645</v>
      </c>
      <c r="J40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08" s="1" t="str">
        <f>IF(Tableau1[[#This Row],[Tarificat° client]]="GROS",VLOOKUP(Tableau1[[#This Row],[EAN]],Grille_Tarifs_Modulable!B416:P509,9,FALSE)+VLOOKUP(Tableau1[[#This Row],[EAN]],Grille_Tarifs_Modulable!B416:P509,12,FALSE)+VLOOKUP(Tableau1[[#This Row],[EAN]],Grille_Tarifs_Modulable!B416:P509,13,FALSE)*1.1,IF(Tableau1[[#This Row],[Tarificat° client]]="CHR",VLOOKUP(Tableau1[[#This Row],[EAN]],Grille_Tarifs_Modulable!B416:P509,8,FALSE)," "))</f>
        <v xml:space="preserve"> </v>
      </c>
      <c r="L408" s="1">
        <v>6</v>
      </c>
      <c r="M408" s="1">
        <v>4.29</v>
      </c>
      <c r="O408" s="1"/>
    </row>
    <row r="409" spans="1:15" ht="12.75" x14ac:dyDescent="0.2">
      <c r="A409" s="2">
        <v>43434</v>
      </c>
      <c r="B409" s="1" t="s">
        <v>508</v>
      </c>
      <c r="C409" s="1" t="s">
        <v>163</v>
      </c>
      <c r="F409" s="1" t="s">
        <v>176</v>
      </c>
      <c r="G409" s="1" t="s">
        <v>1229</v>
      </c>
      <c r="H409" s="61">
        <v>50</v>
      </c>
      <c r="I409" s="88">
        <f t="array" ref="I409">INDEX(Grille_Tarifs_Modulable!$B$2:B922,MATCH(Tableau1[[#This Row],[Designation]]&amp;Tableau1[[#This Row],[CL]],Grille_Tarifs_Modulable!$C$2:C922&amp;Grille_Tarifs_Modulable!$F$2:F922,0))</f>
        <v>4260270192645</v>
      </c>
      <c r="J40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09" s="1" t="str">
        <f>IF(Tableau1[[#This Row],[Tarificat° client]]="GROS",VLOOKUP(Tableau1[[#This Row],[EAN]],Grille_Tarifs_Modulable!B417:P510,9,FALSE)+VLOOKUP(Tableau1[[#This Row],[EAN]],Grille_Tarifs_Modulable!B417:P510,12,FALSE)+VLOOKUP(Tableau1[[#This Row],[EAN]],Grille_Tarifs_Modulable!B417:P510,13,FALSE)*1.1,IF(Tableau1[[#This Row],[Tarificat° client]]="CHR",VLOOKUP(Tableau1[[#This Row],[EAN]],Grille_Tarifs_Modulable!B417:P510,8,FALSE)," "))</f>
        <v xml:space="preserve"> </v>
      </c>
      <c r="L409" s="1">
        <v>12</v>
      </c>
      <c r="M409" s="1">
        <v>8.57</v>
      </c>
      <c r="O409" s="1"/>
    </row>
    <row r="410" spans="1:15" ht="12.75" x14ac:dyDescent="0.2">
      <c r="A410" s="2">
        <v>43447</v>
      </c>
      <c r="B410" s="1" t="s">
        <v>431</v>
      </c>
      <c r="C410" s="1" t="s">
        <v>83</v>
      </c>
      <c r="F410" s="1" t="s">
        <v>4</v>
      </c>
      <c r="G410" s="1" t="s">
        <v>1229</v>
      </c>
      <c r="H410" s="61">
        <v>50</v>
      </c>
      <c r="I410" s="88">
        <f t="array" ref="I410">INDEX(Grille_Tarifs_Modulable!$B$2:B757,MATCH(Tableau1[[#This Row],[Designation]]&amp;Tableau1[[#This Row],[CL]],Grille_Tarifs_Modulable!$C$2:C757&amp;Grille_Tarifs_Modulable!$F$2:F757,0))</f>
        <v>4260270192645</v>
      </c>
      <c r="J41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10" s="1" t="str">
        <f>IF(Tableau1[[#This Row],[Tarificat° client]]="GROS",VLOOKUP(Tableau1[[#This Row],[EAN]],Grille_Tarifs_Modulable!B418:P511,9,FALSE)+VLOOKUP(Tableau1[[#This Row],[EAN]],Grille_Tarifs_Modulable!B418:P511,12,FALSE)+VLOOKUP(Tableau1[[#This Row],[EAN]],Grille_Tarifs_Modulable!B418:P511,13,FALSE)*1.1,IF(Tableau1[[#This Row],[Tarificat° client]]="CHR",VLOOKUP(Tableau1[[#This Row],[EAN]],Grille_Tarifs_Modulable!B418:P511,8,FALSE)," "))</f>
        <v xml:space="preserve"> </v>
      </c>
      <c r="L410" s="1">
        <v>12</v>
      </c>
      <c r="M410" s="1">
        <v>8.57</v>
      </c>
      <c r="O410" s="1"/>
    </row>
    <row r="411" spans="1:15" ht="12.75" x14ac:dyDescent="0.2">
      <c r="A411" s="2">
        <v>43480</v>
      </c>
      <c r="B411" s="1" t="s">
        <v>84</v>
      </c>
      <c r="C411" s="1" t="s">
        <v>83</v>
      </c>
      <c r="F411" s="1" t="s">
        <v>4</v>
      </c>
      <c r="G411" s="1" t="s">
        <v>1229</v>
      </c>
      <c r="H411" s="61">
        <v>50</v>
      </c>
      <c r="I411" s="88">
        <f t="array" ref="I411">INDEX(Grille_Tarifs_Modulable!$B$2:B768,MATCH(Tableau1[[#This Row],[Designation]]&amp;Tableau1[[#This Row],[CL]],Grille_Tarifs_Modulable!$C$2:C768&amp;Grille_Tarifs_Modulable!$F$2:F768,0))</f>
        <v>4260270192645</v>
      </c>
      <c r="J41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11" s="1" t="str">
        <f>IF(Tableau1[[#This Row],[Tarificat° client]]="GROS",VLOOKUP(Tableau1[[#This Row],[EAN]],Grille_Tarifs_Modulable!B419:P512,9,FALSE)+VLOOKUP(Tableau1[[#This Row],[EAN]],Grille_Tarifs_Modulable!B419:P512,12,FALSE)+VLOOKUP(Tableau1[[#This Row],[EAN]],Grille_Tarifs_Modulable!B419:P512,13,FALSE)*1.1,IF(Tableau1[[#This Row],[Tarificat° client]]="CHR",VLOOKUP(Tableau1[[#This Row],[EAN]],Grille_Tarifs_Modulable!B419:P512,8,FALSE)," "))</f>
        <v xml:space="preserve"> </v>
      </c>
      <c r="L411" s="1">
        <v>-12</v>
      </c>
      <c r="M411" s="1">
        <v>-8.57</v>
      </c>
      <c r="O411" s="1"/>
    </row>
    <row r="412" spans="1:15" ht="12.75" x14ac:dyDescent="0.2">
      <c r="A412" s="2">
        <v>43490</v>
      </c>
      <c r="B412" s="1" t="s">
        <v>85</v>
      </c>
      <c r="C412" s="1" t="s">
        <v>83</v>
      </c>
      <c r="F412" s="1" t="s">
        <v>4</v>
      </c>
      <c r="G412" s="1" t="s">
        <v>1229</v>
      </c>
      <c r="H412" s="61">
        <v>50</v>
      </c>
      <c r="I412" s="88">
        <f t="array" ref="I412">INDEX(Grille_Tarifs_Modulable!$B$2:B786,MATCH(Tableau1[[#This Row],[Designation]]&amp;Tableau1[[#This Row],[CL]],Grille_Tarifs_Modulable!$C$2:C786&amp;Grille_Tarifs_Modulable!$F$2:F786,0))</f>
        <v>4260270192645</v>
      </c>
      <c r="J41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12" s="1" t="str">
        <f>IF(Tableau1[[#This Row],[Tarificat° client]]="GROS",VLOOKUP(Tableau1[[#This Row],[EAN]],Grille_Tarifs_Modulable!B420:P513,9,FALSE)+VLOOKUP(Tableau1[[#This Row],[EAN]],Grille_Tarifs_Modulable!B420:P513,12,FALSE)+VLOOKUP(Tableau1[[#This Row],[EAN]],Grille_Tarifs_Modulable!B420:P513,13,FALSE)*1.1,IF(Tableau1[[#This Row],[Tarificat° client]]="CHR",VLOOKUP(Tableau1[[#This Row],[EAN]],Grille_Tarifs_Modulable!B420:P513,8,FALSE)," "))</f>
        <v xml:space="preserve"> </v>
      </c>
      <c r="L412" s="1">
        <v>12</v>
      </c>
      <c r="M412" s="1">
        <v>8.57</v>
      </c>
      <c r="O412" s="1"/>
    </row>
    <row r="413" spans="1:15" ht="12.75" x14ac:dyDescent="0.2">
      <c r="A413" s="2">
        <v>43494</v>
      </c>
      <c r="B413" s="1" t="s">
        <v>102</v>
      </c>
      <c r="C413" s="1" t="s">
        <v>45</v>
      </c>
      <c r="F413" s="1" t="s">
        <v>47</v>
      </c>
      <c r="G413" s="1" t="s">
        <v>1229</v>
      </c>
      <c r="H413" s="61">
        <v>50</v>
      </c>
      <c r="I413" s="88">
        <f t="array" ref="I413">INDEX(Grille_Tarifs_Modulable!$B$2:B926,MATCH(Tableau1[[#This Row],[Designation]]&amp;Tableau1[[#This Row],[CL]],Grille_Tarifs_Modulable!$C$2:C926&amp;Grille_Tarifs_Modulable!$F$2:F926,0))</f>
        <v>4260270192645</v>
      </c>
      <c r="J41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13" s="1" t="str">
        <f>IF(Tableau1[[#This Row],[Tarificat° client]]="GROS",VLOOKUP(Tableau1[[#This Row],[EAN]],Grille_Tarifs_Modulable!B421:P514,9,FALSE)+VLOOKUP(Tableau1[[#This Row],[EAN]],Grille_Tarifs_Modulable!B421:P514,12,FALSE)+VLOOKUP(Tableau1[[#This Row],[EAN]],Grille_Tarifs_Modulable!B421:P514,13,FALSE)*1.1,IF(Tableau1[[#This Row],[Tarificat° client]]="CHR",VLOOKUP(Tableau1[[#This Row],[EAN]],Grille_Tarifs_Modulable!B421:P514,8,FALSE)," "))</f>
        <v xml:space="preserve"> </v>
      </c>
      <c r="L413" s="1">
        <v>6</v>
      </c>
      <c r="M413" s="1">
        <v>4.29</v>
      </c>
      <c r="O413" s="1"/>
    </row>
    <row r="414" spans="1:15" ht="12.75" x14ac:dyDescent="0.2">
      <c r="A414" s="2">
        <v>43494</v>
      </c>
      <c r="B414" s="1" t="s">
        <v>102</v>
      </c>
      <c r="C414" s="1" t="s">
        <v>45</v>
      </c>
      <c r="F414" s="1" t="s">
        <v>47</v>
      </c>
      <c r="G414" s="1" t="s">
        <v>1229</v>
      </c>
      <c r="H414" s="61">
        <v>50</v>
      </c>
      <c r="I414" s="88">
        <f t="array" ref="I414">INDEX(Grille_Tarifs_Modulable!$B$2:B761,MATCH(Tableau1[[#This Row],[Designation]]&amp;Tableau1[[#This Row],[CL]],Grille_Tarifs_Modulable!$C$2:C761&amp;Grille_Tarifs_Modulable!$F$2:F761,0))</f>
        <v>4260270192645</v>
      </c>
      <c r="J41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14" s="1" t="str">
        <f>IF(Tableau1[[#This Row],[Tarificat° client]]="GROS",VLOOKUP(Tableau1[[#This Row],[EAN]],Grille_Tarifs_Modulable!B422:P515,9,FALSE)+VLOOKUP(Tableau1[[#This Row],[EAN]],Grille_Tarifs_Modulable!B422:P515,12,FALSE)+VLOOKUP(Tableau1[[#This Row],[EAN]],Grille_Tarifs_Modulable!B422:P515,13,FALSE)*1.1,IF(Tableau1[[#This Row],[Tarificat° client]]="CHR",VLOOKUP(Tableau1[[#This Row],[EAN]],Grille_Tarifs_Modulable!B422:P515,8,FALSE)," "))</f>
        <v xml:space="preserve"> </v>
      </c>
      <c r="L414" s="1">
        <v>18</v>
      </c>
      <c r="M414" s="1">
        <v>12.86</v>
      </c>
      <c r="O414" s="1"/>
    </row>
    <row r="415" spans="1:15" ht="12.75" x14ac:dyDescent="0.2">
      <c r="A415" s="2">
        <v>43551</v>
      </c>
      <c r="B415" s="1" t="s">
        <v>10</v>
      </c>
      <c r="C415" s="1" t="s">
        <v>9</v>
      </c>
      <c r="F415" s="1" t="s">
        <v>11</v>
      </c>
      <c r="G415" s="1" t="s">
        <v>1229</v>
      </c>
      <c r="H415" s="61">
        <v>50</v>
      </c>
      <c r="I415" s="88">
        <f t="array" ref="I415">INDEX(Grille_Tarifs_Modulable!$B$2:B772,MATCH(Tableau1[[#This Row],[Designation]]&amp;Tableau1[[#This Row],[CL]],Grille_Tarifs_Modulable!$C$2:C772&amp;Grille_Tarifs_Modulable!$F$2:F772,0))</f>
        <v>4260270192645</v>
      </c>
      <c r="J41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15" s="1" t="str">
        <f>IF(Tableau1[[#This Row],[Tarificat° client]]="GROS",VLOOKUP(Tableau1[[#This Row],[EAN]],Grille_Tarifs_Modulable!B423:P516,9,FALSE)+VLOOKUP(Tableau1[[#This Row],[EAN]],Grille_Tarifs_Modulable!B423:P516,12,FALSE)+VLOOKUP(Tableau1[[#This Row],[EAN]],Grille_Tarifs_Modulable!B423:P516,13,FALSE)*1.1,IF(Tableau1[[#This Row],[Tarificat° client]]="CHR",VLOOKUP(Tableau1[[#This Row],[EAN]],Grille_Tarifs_Modulable!B423:P516,8,FALSE)," "))</f>
        <v xml:space="preserve"> </v>
      </c>
      <c r="L415" s="1">
        <v>6</v>
      </c>
      <c r="M415" s="1">
        <v>4.29</v>
      </c>
      <c r="O415" s="1"/>
    </row>
    <row r="416" spans="1:15" ht="12.75" x14ac:dyDescent="0.2">
      <c r="A416" s="2">
        <v>43581</v>
      </c>
      <c r="B416" s="1" t="s">
        <v>106</v>
      </c>
      <c r="C416" s="1" t="s">
        <v>105</v>
      </c>
      <c r="F416" s="1" t="s">
        <v>4</v>
      </c>
      <c r="G416" s="1" t="s">
        <v>1229</v>
      </c>
      <c r="H416" s="61">
        <v>50</v>
      </c>
      <c r="I416" s="88">
        <f t="array" ref="I416">INDEX(Grille_Tarifs_Modulable!$B$2:B790,MATCH(Tableau1[[#This Row],[Designation]]&amp;Tableau1[[#This Row],[CL]],Grille_Tarifs_Modulable!$C$2:C790&amp;Grille_Tarifs_Modulable!$F$2:F790,0))</f>
        <v>4260270192645</v>
      </c>
      <c r="J41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16" s="1" t="str">
        <f>IF(Tableau1[[#This Row],[Tarificat° client]]="GROS",VLOOKUP(Tableau1[[#This Row],[EAN]],Grille_Tarifs_Modulable!B424:P517,9,FALSE)+VLOOKUP(Tableau1[[#This Row],[EAN]],Grille_Tarifs_Modulable!B424:P517,12,FALSE)+VLOOKUP(Tableau1[[#This Row],[EAN]],Grille_Tarifs_Modulable!B424:P517,13,FALSE)*1.1,IF(Tableau1[[#This Row],[Tarificat° client]]="CHR",VLOOKUP(Tableau1[[#This Row],[EAN]],Grille_Tarifs_Modulable!B424:P517,8,FALSE)," "))</f>
        <v xml:space="preserve"> </v>
      </c>
      <c r="L416" s="1">
        <v>12</v>
      </c>
      <c r="M416" s="1">
        <v>8.57</v>
      </c>
      <c r="O416" s="1"/>
    </row>
    <row r="417" spans="1:15" ht="12.75" x14ac:dyDescent="0.2">
      <c r="A417" s="2">
        <v>43592</v>
      </c>
      <c r="B417" s="1" t="s">
        <v>217</v>
      </c>
      <c r="C417" s="1" t="s">
        <v>143</v>
      </c>
      <c r="F417" s="1" t="s">
        <v>145</v>
      </c>
      <c r="G417" s="1" t="s">
        <v>1229</v>
      </c>
      <c r="H417" s="61">
        <v>50</v>
      </c>
      <c r="I417" s="88">
        <f t="array" ref="I417">INDEX(Grille_Tarifs_Modulable!$B$2:B930,MATCH(Tableau1[[#This Row],[Designation]]&amp;Tableau1[[#This Row],[CL]],Grille_Tarifs_Modulable!$C$2:C930&amp;Grille_Tarifs_Modulable!$F$2:F930,0))</f>
        <v>4260270192645</v>
      </c>
      <c r="J41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17" s="1" t="str">
        <f>IF(Tableau1[[#This Row],[Tarificat° client]]="GROS",VLOOKUP(Tableau1[[#This Row],[EAN]],Grille_Tarifs_Modulable!B425:P518,9,FALSE)+VLOOKUP(Tableau1[[#This Row],[EAN]],Grille_Tarifs_Modulable!B425:P518,12,FALSE)+VLOOKUP(Tableau1[[#This Row],[EAN]],Grille_Tarifs_Modulable!B425:P518,13,FALSE)*1.1,IF(Tableau1[[#This Row],[Tarificat° client]]="CHR",VLOOKUP(Tableau1[[#This Row],[EAN]],Grille_Tarifs_Modulable!B425:P518,8,FALSE)," "))</f>
        <v xml:space="preserve"> </v>
      </c>
      <c r="L417" s="1">
        <v>6</v>
      </c>
      <c r="M417" s="1">
        <v>4.29</v>
      </c>
      <c r="O417" s="1"/>
    </row>
    <row r="418" spans="1:15" ht="12.75" x14ac:dyDescent="0.2">
      <c r="A418" s="2">
        <v>43592</v>
      </c>
      <c r="B418" s="1" t="s">
        <v>107</v>
      </c>
      <c r="C418" s="1" t="s">
        <v>65</v>
      </c>
      <c r="F418" s="1" t="s">
        <v>67</v>
      </c>
      <c r="G418" s="1" t="s">
        <v>1229</v>
      </c>
      <c r="H418" s="61">
        <v>50</v>
      </c>
      <c r="I418" s="88">
        <f t="array" ref="I418">INDEX(Grille_Tarifs_Modulable!$B$2:B765,MATCH(Tableau1[[#This Row],[Designation]]&amp;Tableau1[[#This Row],[CL]],Grille_Tarifs_Modulable!$C$2:C765&amp;Grille_Tarifs_Modulable!$F$2:F765,0))</f>
        <v>4260270192645</v>
      </c>
      <c r="J41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18" s="1" t="str">
        <f>IF(Tableau1[[#This Row],[Tarificat° client]]="GROS",VLOOKUP(Tableau1[[#This Row],[EAN]],Grille_Tarifs_Modulable!B426:P519,9,FALSE)+VLOOKUP(Tableau1[[#This Row],[EAN]],Grille_Tarifs_Modulable!B426:P519,12,FALSE)+VLOOKUP(Tableau1[[#This Row],[EAN]],Grille_Tarifs_Modulable!B426:P519,13,FALSE)*1.1,IF(Tableau1[[#This Row],[Tarificat° client]]="CHR",VLOOKUP(Tableau1[[#This Row],[EAN]],Grille_Tarifs_Modulable!B426:P519,8,FALSE)," "))</f>
        <v xml:space="preserve"> </v>
      </c>
      <c r="L418" s="1">
        <v>6</v>
      </c>
      <c r="M418" s="1">
        <v>4.29</v>
      </c>
      <c r="O418" s="1"/>
    </row>
    <row r="419" spans="1:15" ht="12.75" x14ac:dyDescent="0.2">
      <c r="A419" s="2">
        <v>43620</v>
      </c>
      <c r="B419" s="1" t="s">
        <v>63</v>
      </c>
      <c r="C419" s="1" t="s">
        <v>62</v>
      </c>
      <c r="F419" s="1" t="s">
        <v>64</v>
      </c>
      <c r="G419" s="1" t="s">
        <v>1229</v>
      </c>
      <c r="H419" s="61">
        <v>50</v>
      </c>
      <c r="I419" s="88">
        <f t="array" ref="I419">INDEX(Grille_Tarifs_Modulable!$B$2:B776,MATCH(Tableau1[[#This Row],[Designation]]&amp;Tableau1[[#This Row],[CL]],Grille_Tarifs_Modulable!$C$2:C776&amp;Grille_Tarifs_Modulable!$F$2:F776,0))</f>
        <v>4260270192645</v>
      </c>
      <c r="J41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19" s="1" t="str">
        <f>IF(Tableau1[[#This Row],[Tarificat° client]]="GROS",VLOOKUP(Tableau1[[#This Row],[EAN]],Grille_Tarifs_Modulable!B427:P520,9,FALSE)+VLOOKUP(Tableau1[[#This Row],[EAN]],Grille_Tarifs_Modulable!B427:P520,12,FALSE)+VLOOKUP(Tableau1[[#This Row],[EAN]],Grille_Tarifs_Modulable!B427:P520,13,FALSE)*1.1,IF(Tableau1[[#This Row],[Tarificat° client]]="CHR",VLOOKUP(Tableau1[[#This Row],[EAN]],Grille_Tarifs_Modulable!B427:P520,8,FALSE)," "))</f>
        <v xml:space="preserve"> </v>
      </c>
      <c r="L419" s="1">
        <v>6</v>
      </c>
      <c r="M419" s="1">
        <v>4.29</v>
      </c>
      <c r="O419" s="1"/>
    </row>
    <row r="420" spans="1:15" ht="12.75" x14ac:dyDescent="0.2">
      <c r="A420" s="2">
        <v>43622</v>
      </c>
      <c r="B420" s="1" t="s">
        <v>199</v>
      </c>
      <c r="C420" s="1" t="s">
        <v>65</v>
      </c>
      <c r="F420" s="1" t="s">
        <v>67</v>
      </c>
      <c r="G420" s="1" t="s">
        <v>1229</v>
      </c>
      <c r="H420" s="61">
        <v>50</v>
      </c>
      <c r="I420" s="88">
        <f t="array" ref="I420">INDEX(Grille_Tarifs_Modulable!$B$2:B794,MATCH(Tableau1[[#This Row],[Designation]]&amp;Tableau1[[#This Row],[CL]],Grille_Tarifs_Modulable!$C$2:C794&amp;Grille_Tarifs_Modulable!$F$2:F794,0))</f>
        <v>4260270192645</v>
      </c>
      <c r="J42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20" s="1" t="str">
        <f>IF(Tableau1[[#This Row],[Tarificat° client]]="GROS",VLOOKUP(Tableau1[[#This Row],[EAN]],Grille_Tarifs_Modulable!B428:P521,9,FALSE)+VLOOKUP(Tableau1[[#This Row],[EAN]],Grille_Tarifs_Modulable!B428:P521,12,FALSE)+VLOOKUP(Tableau1[[#This Row],[EAN]],Grille_Tarifs_Modulable!B428:P521,13,FALSE)*1.1,IF(Tableau1[[#This Row],[Tarificat° client]]="CHR",VLOOKUP(Tableau1[[#This Row],[EAN]],Grille_Tarifs_Modulable!B428:P521,8,FALSE)," "))</f>
        <v xml:space="preserve"> </v>
      </c>
      <c r="L420" s="1">
        <v>6</v>
      </c>
      <c r="M420" s="1">
        <v>4.29</v>
      </c>
      <c r="O420" s="1"/>
    </row>
    <row r="421" spans="1:15" ht="12.75" x14ac:dyDescent="0.2">
      <c r="A421" s="2">
        <v>43629</v>
      </c>
      <c r="B421" s="1" t="s">
        <v>204</v>
      </c>
      <c r="C421" s="1" t="s">
        <v>95</v>
      </c>
      <c r="F421" s="1" t="s">
        <v>97</v>
      </c>
      <c r="G421" s="1" t="s">
        <v>1229</v>
      </c>
      <c r="H421" s="61">
        <v>50</v>
      </c>
      <c r="I421" s="88">
        <f t="array" ref="I421">INDEX(Grille_Tarifs_Modulable!$B$2:B934,MATCH(Tableau1[[#This Row],[Designation]]&amp;Tableau1[[#This Row],[CL]],Grille_Tarifs_Modulable!$C$2:C934&amp;Grille_Tarifs_Modulable!$F$2:F934,0))</f>
        <v>4260270192645</v>
      </c>
      <c r="J42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21" s="1" t="str">
        <f>IF(Tableau1[[#This Row],[Tarificat° client]]="GROS",VLOOKUP(Tableau1[[#This Row],[EAN]],Grille_Tarifs_Modulable!B429:P522,9,FALSE)+VLOOKUP(Tableau1[[#This Row],[EAN]],Grille_Tarifs_Modulable!B429:P522,12,FALSE)+VLOOKUP(Tableau1[[#This Row],[EAN]],Grille_Tarifs_Modulable!B429:P522,13,FALSE)*1.1,IF(Tableau1[[#This Row],[Tarificat° client]]="CHR",VLOOKUP(Tableau1[[#This Row],[EAN]],Grille_Tarifs_Modulable!B429:P522,8,FALSE)," "))</f>
        <v xml:space="preserve"> </v>
      </c>
      <c r="L421" s="1">
        <v>6</v>
      </c>
      <c r="M421" s="1">
        <v>4.29</v>
      </c>
      <c r="O421" s="1"/>
    </row>
    <row r="422" spans="1:15" ht="12.75" x14ac:dyDescent="0.2">
      <c r="A422" s="2">
        <v>43634</v>
      </c>
      <c r="B422" s="1" t="s">
        <v>69</v>
      </c>
      <c r="C422" s="1" t="s">
        <v>68</v>
      </c>
      <c r="F422" s="1" t="s">
        <v>20</v>
      </c>
      <c r="G422" s="1" t="s">
        <v>1229</v>
      </c>
      <c r="H422" s="61">
        <v>50</v>
      </c>
      <c r="I422" s="88">
        <f t="array" ref="I422">INDEX(Grille_Tarifs_Modulable!$B$2:B769,MATCH(Tableau1[[#This Row],[Designation]]&amp;Tableau1[[#This Row],[CL]],Grille_Tarifs_Modulable!$C$2:C769&amp;Grille_Tarifs_Modulable!$F$2:F769,0))</f>
        <v>4260270192645</v>
      </c>
      <c r="J42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22" s="1" t="str">
        <f>IF(Tableau1[[#This Row],[Tarificat° client]]="GROS",VLOOKUP(Tableau1[[#This Row],[EAN]],Grille_Tarifs_Modulable!B430:P523,9,FALSE)+VLOOKUP(Tableau1[[#This Row],[EAN]],Grille_Tarifs_Modulable!B430:P523,12,FALSE)+VLOOKUP(Tableau1[[#This Row],[EAN]],Grille_Tarifs_Modulable!B430:P523,13,FALSE)*1.1,IF(Tableau1[[#This Row],[Tarificat° client]]="CHR",VLOOKUP(Tableau1[[#This Row],[EAN]],Grille_Tarifs_Modulable!B430:P523,8,FALSE)," "))</f>
        <v xml:space="preserve"> </v>
      </c>
      <c r="L422" s="1">
        <v>12</v>
      </c>
      <c r="M422" s="1">
        <v>8.57</v>
      </c>
      <c r="O422" s="1"/>
    </row>
    <row r="423" spans="1:15" ht="12.75" x14ac:dyDescent="0.2">
      <c r="A423" s="2">
        <v>43676</v>
      </c>
      <c r="B423" s="1" t="s">
        <v>184</v>
      </c>
      <c r="C423" s="1" t="s">
        <v>62</v>
      </c>
      <c r="F423" s="1" t="s">
        <v>64</v>
      </c>
      <c r="G423" s="1" t="s">
        <v>1229</v>
      </c>
      <c r="H423" s="61">
        <v>50</v>
      </c>
      <c r="I423" s="88">
        <f t="array" ref="I423">INDEX(Grille_Tarifs_Modulable!$B$2:B780,MATCH(Tableau1[[#This Row],[Designation]]&amp;Tableau1[[#This Row],[CL]],Grille_Tarifs_Modulable!$C$2:C780&amp;Grille_Tarifs_Modulable!$F$2:F780,0))</f>
        <v>4260270192645</v>
      </c>
      <c r="J42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23" s="1" t="str">
        <f>IF(Tableau1[[#This Row],[Tarificat° client]]="GROS",VLOOKUP(Tableau1[[#This Row],[EAN]],Grille_Tarifs_Modulable!B431:P524,9,FALSE)+VLOOKUP(Tableau1[[#This Row],[EAN]],Grille_Tarifs_Modulable!B431:P524,12,FALSE)+VLOOKUP(Tableau1[[#This Row],[EAN]],Grille_Tarifs_Modulable!B431:P524,13,FALSE)*1.1,IF(Tableau1[[#This Row],[Tarificat° client]]="CHR",VLOOKUP(Tableau1[[#This Row],[EAN]],Grille_Tarifs_Modulable!B431:P524,8,FALSE)," "))</f>
        <v xml:space="preserve"> </v>
      </c>
      <c r="L423" s="1">
        <v>6</v>
      </c>
      <c r="M423" s="1">
        <v>4.29</v>
      </c>
      <c r="O423" s="1"/>
    </row>
    <row r="424" spans="1:15" ht="12.75" x14ac:dyDescent="0.2">
      <c r="A424" s="2">
        <v>43676</v>
      </c>
      <c r="B424" s="1" t="s">
        <v>220</v>
      </c>
      <c r="C424" s="1" t="s">
        <v>83</v>
      </c>
      <c r="F424" s="1" t="s">
        <v>4</v>
      </c>
      <c r="G424" s="1" t="s">
        <v>1229</v>
      </c>
      <c r="H424" s="61">
        <v>50</v>
      </c>
      <c r="I424" s="88">
        <f t="array" ref="I424">INDEX(Grille_Tarifs_Modulable!$B$2:B798,MATCH(Tableau1[[#This Row],[Designation]]&amp;Tableau1[[#This Row],[CL]],Grille_Tarifs_Modulable!$C$2:C798&amp;Grille_Tarifs_Modulable!$F$2:F798,0))</f>
        <v>4260270192645</v>
      </c>
      <c r="J42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24" s="1" t="str">
        <f>IF(Tableau1[[#This Row],[Tarificat° client]]="GROS",VLOOKUP(Tableau1[[#This Row],[EAN]],Grille_Tarifs_Modulable!B432:P525,9,FALSE)+VLOOKUP(Tableau1[[#This Row],[EAN]],Grille_Tarifs_Modulable!B432:P525,12,FALSE)+VLOOKUP(Tableau1[[#This Row],[EAN]],Grille_Tarifs_Modulable!B432:P525,13,FALSE)*1.1,IF(Tableau1[[#This Row],[Tarificat° client]]="CHR",VLOOKUP(Tableau1[[#This Row],[EAN]],Grille_Tarifs_Modulable!B432:P525,8,FALSE)," "))</f>
        <v xml:space="preserve"> </v>
      </c>
      <c r="L424" s="1">
        <v>18</v>
      </c>
      <c r="M424" s="1">
        <v>12.86</v>
      </c>
      <c r="O424" s="1"/>
    </row>
    <row r="425" spans="1:15" ht="12.75" x14ac:dyDescent="0.2">
      <c r="A425" s="2">
        <v>43682</v>
      </c>
      <c r="B425" s="1" t="s">
        <v>219</v>
      </c>
      <c r="C425" s="1" t="s">
        <v>62</v>
      </c>
      <c r="F425" s="1" t="s">
        <v>64</v>
      </c>
      <c r="G425" s="1" t="s">
        <v>1229</v>
      </c>
      <c r="H425" s="61">
        <v>50</v>
      </c>
      <c r="I425" s="88">
        <f t="array" ref="I425">INDEX(Grille_Tarifs_Modulable!$B$2:B938,MATCH(Tableau1[[#This Row],[Designation]]&amp;Tableau1[[#This Row],[CL]],Grille_Tarifs_Modulable!$C$2:C938&amp;Grille_Tarifs_Modulable!$F$2:F938,0))</f>
        <v>4260270192645</v>
      </c>
      <c r="J42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25" s="1" t="str">
        <f>IF(Tableau1[[#This Row],[Tarificat° client]]="GROS",VLOOKUP(Tableau1[[#This Row],[EAN]],Grille_Tarifs_Modulable!B433:P526,9,FALSE)+VLOOKUP(Tableau1[[#This Row],[EAN]],Grille_Tarifs_Modulable!B433:P526,12,FALSE)+VLOOKUP(Tableau1[[#This Row],[EAN]],Grille_Tarifs_Modulable!B433:P526,13,FALSE)*1.1,IF(Tableau1[[#This Row],[Tarificat° client]]="CHR",VLOOKUP(Tableau1[[#This Row],[EAN]],Grille_Tarifs_Modulable!B433:P526,8,FALSE)," "))</f>
        <v xml:space="preserve"> </v>
      </c>
      <c r="L425" s="1">
        <v>0</v>
      </c>
      <c r="M425" s="1">
        <v>0</v>
      </c>
      <c r="O425" s="1"/>
    </row>
    <row r="426" spans="1:15" ht="12.75" x14ac:dyDescent="0.2">
      <c r="A426" s="2">
        <v>43710</v>
      </c>
      <c r="B426" s="1" t="s">
        <v>96</v>
      </c>
      <c r="C426" s="1" t="s">
        <v>95</v>
      </c>
      <c r="F426" s="1" t="s">
        <v>97</v>
      </c>
      <c r="G426" s="1" t="s">
        <v>1229</v>
      </c>
      <c r="H426" s="61">
        <v>50</v>
      </c>
      <c r="I426" s="88">
        <f t="array" ref="I426">INDEX(Grille_Tarifs_Modulable!$B$2:B773,MATCH(Tableau1[[#This Row],[Designation]]&amp;Tableau1[[#This Row],[CL]],Grille_Tarifs_Modulable!$C$2:C773&amp;Grille_Tarifs_Modulable!$F$2:F773,0))</f>
        <v>4260270192645</v>
      </c>
      <c r="J42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26" s="1" t="str">
        <f>IF(Tableau1[[#This Row],[Tarificat° client]]="GROS",VLOOKUP(Tableau1[[#This Row],[EAN]],Grille_Tarifs_Modulable!B434:P527,9,FALSE)+VLOOKUP(Tableau1[[#This Row],[EAN]],Grille_Tarifs_Modulable!B434:P527,12,FALSE)+VLOOKUP(Tableau1[[#This Row],[EAN]],Grille_Tarifs_Modulable!B434:P527,13,FALSE)*1.1,IF(Tableau1[[#This Row],[Tarificat° client]]="CHR",VLOOKUP(Tableau1[[#This Row],[EAN]],Grille_Tarifs_Modulable!B434:P527,8,FALSE)," "))</f>
        <v xml:space="preserve"> </v>
      </c>
      <c r="L426" s="1">
        <v>12</v>
      </c>
      <c r="M426" s="1">
        <v>8.57</v>
      </c>
      <c r="O426" s="1"/>
    </row>
    <row r="427" spans="1:15" ht="12.75" x14ac:dyDescent="0.2">
      <c r="A427" s="2">
        <v>43731</v>
      </c>
      <c r="B427" s="1" t="s">
        <v>194</v>
      </c>
      <c r="C427" s="1" t="s">
        <v>62</v>
      </c>
      <c r="F427" s="1" t="s">
        <v>64</v>
      </c>
      <c r="G427" s="1" t="s">
        <v>1229</v>
      </c>
      <c r="H427" s="61">
        <v>50</v>
      </c>
      <c r="I427" s="88">
        <f t="array" ref="I427">INDEX(Grille_Tarifs_Modulable!$B$2:B784,MATCH(Tableau1[[#This Row],[Designation]]&amp;Tableau1[[#This Row],[CL]],Grille_Tarifs_Modulable!$C$2:C784&amp;Grille_Tarifs_Modulable!$F$2:F784,0))</f>
        <v>4260270192645</v>
      </c>
      <c r="J42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27" s="1" t="str">
        <f>IF(Tableau1[[#This Row],[Tarificat° client]]="GROS",VLOOKUP(Tableau1[[#This Row],[EAN]],Grille_Tarifs_Modulable!B435:P528,9,FALSE)+VLOOKUP(Tableau1[[#This Row],[EAN]],Grille_Tarifs_Modulable!B435:P528,12,FALSE)+VLOOKUP(Tableau1[[#This Row],[EAN]],Grille_Tarifs_Modulable!B435:P528,13,FALSE)*1.1,IF(Tableau1[[#This Row],[Tarificat° client]]="CHR",VLOOKUP(Tableau1[[#This Row],[EAN]],Grille_Tarifs_Modulable!B435:P528,8,FALSE)," "))</f>
        <v xml:space="preserve"> </v>
      </c>
      <c r="L427" s="1">
        <v>12</v>
      </c>
      <c r="M427" s="1">
        <v>8.57</v>
      </c>
      <c r="O427" s="1"/>
    </row>
    <row r="428" spans="1:15" ht="12.75" x14ac:dyDescent="0.2">
      <c r="A428" s="2">
        <v>43761</v>
      </c>
      <c r="B428" s="1" t="s">
        <v>196</v>
      </c>
      <c r="C428" s="1" t="s">
        <v>65</v>
      </c>
      <c r="F428" s="1" t="s">
        <v>67</v>
      </c>
      <c r="G428" s="1" t="s">
        <v>1229</v>
      </c>
      <c r="H428" s="61">
        <v>50</v>
      </c>
      <c r="I428" s="88">
        <f t="array" ref="I428">INDEX(Grille_Tarifs_Modulable!$B$2:B802,MATCH(Tableau1[[#This Row],[Designation]]&amp;Tableau1[[#This Row],[CL]],Grille_Tarifs_Modulable!$C$2:C802&amp;Grille_Tarifs_Modulable!$F$2:F802,0))</f>
        <v>4260270192645</v>
      </c>
      <c r="J42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28" s="1" t="str">
        <f>IF(Tableau1[[#This Row],[Tarificat° client]]="GROS",VLOOKUP(Tableau1[[#This Row],[EAN]],Grille_Tarifs_Modulable!B436:P529,9,FALSE)+VLOOKUP(Tableau1[[#This Row],[EAN]],Grille_Tarifs_Modulable!B436:P529,12,FALSE)+VLOOKUP(Tableau1[[#This Row],[EAN]],Grille_Tarifs_Modulable!B436:P529,13,FALSE)*1.1,IF(Tableau1[[#This Row],[Tarificat° client]]="CHR",VLOOKUP(Tableau1[[#This Row],[EAN]],Grille_Tarifs_Modulable!B436:P529,8,FALSE)," "))</f>
        <v xml:space="preserve"> </v>
      </c>
      <c r="L428" s="1">
        <v>6</v>
      </c>
      <c r="M428" s="1">
        <v>4.29</v>
      </c>
      <c r="O428" s="1"/>
    </row>
    <row r="429" spans="1:15" ht="12.75" x14ac:dyDescent="0.2">
      <c r="A429" s="2">
        <v>43783</v>
      </c>
      <c r="B429" s="1" t="s">
        <v>39</v>
      </c>
      <c r="C429" s="1" t="s">
        <v>38</v>
      </c>
      <c r="F429" s="1" t="s">
        <v>40</v>
      </c>
      <c r="G429" s="1" t="s">
        <v>1229</v>
      </c>
      <c r="H429" s="61">
        <v>50</v>
      </c>
      <c r="I429" s="88">
        <f t="array" ref="I429">INDEX(Grille_Tarifs_Modulable!$B$2:B942,MATCH(Tableau1[[#This Row],[Designation]]&amp;Tableau1[[#This Row],[CL]],Grille_Tarifs_Modulable!$C$2:C942&amp;Grille_Tarifs_Modulable!$F$2:F942,0))</f>
        <v>4260270192645</v>
      </c>
      <c r="J42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29" s="1" t="str">
        <f>IF(Tableau1[[#This Row],[Tarificat° client]]="GROS",VLOOKUP(Tableau1[[#This Row],[EAN]],Grille_Tarifs_Modulable!B437:P530,9,FALSE)+VLOOKUP(Tableau1[[#This Row],[EAN]],Grille_Tarifs_Modulable!B437:P530,12,FALSE)+VLOOKUP(Tableau1[[#This Row],[EAN]],Grille_Tarifs_Modulable!B437:P530,13,FALSE)*1.1,IF(Tableau1[[#This Row],[Tarificat° client]]="CHR",VLOOKUP(Tableau1[[#This Row],[EAN]],Grille_Tarifs_Modulable!B437:P530,8,FALSE)," "))</f>
        <v xml:space="preserve"> </v>
      </c>
      <c r="L429" s="1">
        <v>12</v>
      </c>
      <c r="M429" s="1">
        <v>8.57</v>
      </c>
      <c r="O429" s="1"/>
    </row>
    <row r="430" spans="1:15" ht="12.75" x14ac:dyDescent="0.2">
      <c r="A430" s="2">
        <v>43783</v>
      </c>
      <c r="B430" s="1" t="s">
        <v>43</v>
      </c>
      <c r="C430" s="1" t="s">
        <v>42</v>
      </c>
      <c r="F430" s="1" t="s">
        <v>44</v>
      </c>
      <c r="G430" s="1" t="s">
        <v>1229</v>
      </c>
      <c r="H430" s="61">
        <v>50</v>
      </c>
      <c r="I430" s="88">
        <f t="array" ref="I430">INDEX(Grille_Tarifs_Modulable!$B$2:B777,MATCH(Tableau1[[#This Row],[Designation]]&amp;Tableau1[[#This Row],[CL]],Grille_Tarifs_Modulable!$C$2:C777&amp;Grille_Tarifs_Modulable!$F$2:F777,0))</f>
        <v>4260270192645</v>
      </c>
      <c r="J43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30" s="1" t="str">
        <f>IF(Tableau1[[#This Row],[Tarificat° client]]="GROS",VLOOKUP(Tableau1[[#This Row],[EAN]],Grille_Tarifs_Modulable!B438:P531,9,FALSE)+VLOOKUP(Tableau1[[#This Row],[EAN]],Grille_Tarifs_Modulable!B438:P531,12,FALSE)+VLOOKUP(Tableau1[[#This Row],[EAN]],Grille_Tarifs_Modulable!B438:P531,13,FALSE)*1.1,IF(Tableau1[[#This Row],[Tarificat° client]]="CHR",VLOOKUP(Tableau1[[#This Row],[EAN]],Grille_Tarifs_Modulable!B438:P531,8,FALSE)," "))</f>
        <v xml:space="preserve"> </v>
      </c>
      <c r="L430" s="1">
        <v>6</v>
      </c>
      <c r="M430" s="1">
        <v>4.29</v>
      </c>
      <c r="O430" s="1"/>
    </row>
    <row r="431" spans="1:15" ht="12.75" x14ac:dyDescent="0.2">
      <c r="A431" s="2">
        <v>43783</v>
      </c>
      <c r="B431" s="1" t="s">
        <v>43</v>
      </c>
      <c r="C431" s="1" t="s">
        <v>42</v>
      </c>
      <c r="F431" s="1" t="s">
        <v>44</v>
      </c>
      <c r="G431" s="1" t="s">
        <v>1229</v>
      </c>
      <c r="H431" s="61">
        <v>50</v>
      </c>
      <c r="I431" s="88">
        <f t="array" ref="I431">INDEX(Grille_Tarifs_Modulable!$B$2:B788,MATCH(Tableau1[[#This Row],[Designation]]&amp;Tableau1[[#This Row],[CL]],Grille_Tarifs_Modulable!$C$2:C788&amp;Grille_Tarifs_Modulable!$F$2:F788,0))</f>
        <v>4260270192645</v>
      </c>
      <c r="J43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31" s="1" t="str">
        <f>IF(Tableau1[[#This Row],[Tarificat° client]]="GROS",VLOOKUP(Tableau1[[#This Row],[EAN]],Grille_Tarifs_Modulable!B439:P532,9,FALSE)+VLOOKUP(Tableau1[[#This Row],[EAN]],Grille_Tarifs_Modulable!B439:P532,12,FALSE)+VLOOKUP(Tableau1[[#This Row],[EAN]],Grille_Tarifs_Modulable!B439:P532,13,FALSE)*1.1,IF(Tableau1[[#This Row],[Tarificat° client]]="CHR",VLOOKUP(Tableau1[[#This Row],[EAN]],Grille_Tarifs_Modulable!B439:P532,8,FALSE)," "))</f>
        <v xml:space="preserve"> </v>
      </c>
      <c r="L431" s="1">
        <v>6</v>
      </c>
      <c r="M431" s="1">
        <v>4.29</v>
      </c>
      <c r="O431" s="1"/>
    </row>
    <row r="432" spans="1:15" ht="12.75" x14ac:dyDescent="0.2">
      <c r="A432" s="2">
        <v>43787</v>
      </c>
      <c r="B432" s="1" t="s">
        <v>218</v>
      </c>
      <c r="C432" s="1" t="s">
        <v>143</v>
      </c>
      <c r="F432" s="1" t="s">
        <v>145</v>
      </c>
      <c r="G432" s="1" t="s">
        <v>1229</v>
      </c>
      <c r="H432" s="61">
        <v>50</v>
      </c>
      <c r="I432" s="88">
        <f t="array" ref="I432">INDEX(Grille_Tarifs_Modulable!$B$2:B806,MATCH(Tableau1[[#This Row],[Designation]]&amp;Tableau1[[#This Row],[CL]],Grille_Tarifs_Modulable!$C$2:C806&amp;Grille_Tarifs_Modulable!$F$2:F806,0))</f>
        <v>4260270192645</v>
      </c>
      <c r="J43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32" s="1" t="str">
        <f>IF(Tableau1[[#This Row],[Tarificat° client]]="GROS",VLOOKUP(Tableau1[[#This Row],[EAN]],Grille_Tarifs_Modulable!B440:P533,9,FALSE)+VLOOKUP(Tableau1[[#This Row],[EAN]],Grille_Tarifs_Modulable!B440:P533,12,FALSE)+VLOOKUP(Tableau1[[#This Row],[EAN]],Grille_Tarifs_Modulable!B440:P533,13,FALSE)*1.1,IF(Tableau1[[#This Row],[Tarificat° client]]="CHR",VLOOKUP(Tableau1[[#This Row],[EAN]],Grille_Tarifs_Modulable!B440:P533,8,FALSE)," "))</f>
        <v xml:space="preserve"> </v>
      </c>
      <c r="L432" s="1">
        <v>12</v>
      </c>
      <c r="M432" s="1">
        <v>8.57</v>
      </c>
      <c r="O432" s="1"/>
    </row>
    <row r="433" spans="1:15" ht="12.75" x14ac:dyDescent="0.2">
      <c r="A433" s="2">
        <v>43791</v>
      </c>
      <c r="B433" s="1" t="s">
        <v>50</v>
      </c>
      <c r="C433" s="1" t="s">
        <v>49</v>
      </c>
      <c r="F433" s="1" t="s">
        <v>51</v>
      </c>
      <c r="G433" s="1" t="s">
        <v>1229</v>
      </c>
      <c r="H433" s="61">
        <v>50</v>
      </c>
      <c r="I433" s="88">
        <f t="array" ref="I433">INDEX(Grille_Tarifs_Modulable!$B$2:B946,MATCH(Tableau1[[#This Row],[Designation]]&amp;Tableau1[[#This Row],[CL]],Grille_Tarifs_Modulable!$C$2:C946&amp;Grille_Tarifs_Modulable!$F$2:F946,0))</f>
        <v>4260270192645</v>
      </c>
      <c r="J43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33" s="1" t="str">
        <f>IF(Tableau1[[#This Row],[Tarificat° client]]="GROS",VLOOKUP(Tableau1[[#This Row],[EAN]],Grille_Tarifs_Modulable!B441:P534,9,FALSE)+VLOOKUP(Tableau1[[#This Row],[EAN]],Grille_Tarifs_Modulable!B441:P534,12,FALSE)+VLOOKUP(Tableau1[[#This Row],[EAN]],Grille_Tarifs_Modulable!B441:P534,13,FALSE)*1.1,IF(Tableau1[[#This Row],[Tarificat° client]]="CHR",VLOOKUP(Tableau1[[#This Row],[EAN]],Grille_Tarifs_Modulable!B441:P534,8,FALSE)," "))</f>
        <v xml:space="preserve"> </v>
      </c>
      <c r="L433" s="1">
        <v>12</v>
      </c>
      <c r="M433" s="1">
        <v>8.57</v>
      </c>
      <c r="O433" s="1"/>
    </row>
    <row r="434" spans="1:15" ht="12.75" x14ac:dyDescent="0.2">
      <c r="A434" s="2">
        <v>43812</v>
      </c>
      <c r="B434" s="1" t="s">
        <v>55</v>
      </c>
      <c r="C434" s="1" t="s">
        <v>54</v>
      </c>
      <c r="F434" s="1" t="s">
        <v>56</v>
      </c>
      <c r="G434" s="1" t="s">
        <v>1229</v>
      </c>
      <c r="H434" s="61">
        <v>50</v>
      </c>
      <c r="I434" s="88">
        <f t="array" ref="I434">INDEX(Grille_Tarifs_Modulable!$B$2:B781,MATCH(Tableau1[[#This Row],[Designation]]&amp;Tableau1[[#This Row],[CL]],Grille_Tarifs_Modulable!$C$2:C781&amp;Grille_Tarifs_Modulable!$F$2:F781,0))</f>
        <v>4260270192645</v>
      </c>
      <c r="J43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34" s="1" t="str">
        <f>IF(Tableau1[[#This Row],[Tarificat° client]]="GROS",VLOOKUP(Tableau1[[#This Row],[EAN]],Grille_Tarifs_Modulable!B442:P535,9,FALSE)+VLOOKUP(Tableau1[[#This Row],[EAN]],Grille_Tarifs_Modulable!B442:P535,12,FALSE)+VLOOKUP(Tableau1[[#This Row],[EAN]],Grille_Tarifs_Modulable!B442:P535,13,FALSE)*1.1,IF(Tableau1[[#This Row],[Tarificat° client]]="CHR",VLOOKUP(Tableau1[[#This Row],[EAN]],Grille_Tarifs_Modulable!B442:P535,8,FALSE)," "))</f>
        <v xml:space="preserve"> </v>
      </c>
      <c r="L434" s="1">
        <v>12</v>
      </c>
      <c r="M434" s="1">
        <v>8.57</v>
      </c>
      <c r="O434" s="1"/>
    </row>
    <row r="435" spans="1:15" ht="12.75" x14ac:dyDescent="0.2">
      <c r="A435" s="2">
        <v>43815</v>
      </c>
      <c r="B435" s="1" t="s">
        <v>221</v>
      </c>
      <c r="C435" s="1" t="s">
        <v>83</v>
      </c>
      <c r="F435" s="1" t="s">
        <v>4</v>
      </c>
      <c r="G435" s="1" t="s">
        <v>1229</v>
      </c>
      <c r="H435" s="61">
        <v>50</v>
      </c>
      <c r="I435" s="88">
        <f t="array" ref="I435">INDEX(Grille_Tarifs_Modulable!$B$2:B792,MATCH(Tableau1[[#This Row],[Designation]]&amp;Tableau1[[#This Row],[CL]],Grille_Tarifs_Modulable!$C$2:C792&amp;Grille_Tarifs_Modulable!$F$2:F792,0))</f>
        <v>4260270192645</v>
      </c>
      <c r="J43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35" s="1" t="str">
        <f>IF(Tableau1[[#This Row],[Tarificat° client]]="GROS",VLOOKUP(Tableau1[[#This Row],[EAN]],Grille_Tarifs_Modulable!B443:P536,9,FALSE)+VLOOKUP(Tableau1[[#This Row],[EAN]],Grille_Tarifs_Modulable!B443:P536,12,FALSE)+VLOOKUP(Tableau1[[#This Row],[EAN]],Grille_Tarifs_Modulable!B443:P536,13,FALSE)*1.1,IF(Tableau1[[#This Row],[Tarificat° client]]="CHR",VLOOKUP(Tableau1[[#This Row],[EAN]],Grille_Tarifs_Modulable!B443:P536,8,FALSE)," "))</f>
        <v xml:space="preserve"> </v>
      </c>
      <c r="L435" s="1">
        <v>12</v>
      </c>
      <c r="M435" s="1">
        <v>8.57</v>
      </c>
      <c r="O435" s="1"/>
    </row>
    <row r="436" spans="1:15" ht="12.75" x14ac:dyDescent="0.2">
      <c r="A436" s="2">
        <v>43815</v>
      </c>
      <c r="B436" s="1" t="s">
        <v>223</v>
      </c>
      <c r="C436" s="1" t="s">
        <v>222</v>
      </c>
      <c r="F436" s="1" t="s">
        <v>20</v>
      </c>
      <c r="G436" s="1" t="s">
        <v>1229</v>
      </c>
      <c r="H436" s="61">
        <v>50</v>
      </c>
      <c r="I436" s="88">
        <f t="array" ref="I436">INDEX(Grille_Tarifs_Modulable!$B$2:B810,MATCH(Tableau1[[#This Row],[Designation]]&amp;Tableau1[[#This Row],[CL]],Grille_Tarifs_Modulable!$C$2:C810&amp;Grille_Tarifs_Modulable!$F$2:F810,0))</f>
        <v>4260270192645</v>
      </c>
      <c r="J43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36" s="1" t="str">
        <f>IF(Tableau1[[#This Row],[Tarificat° client]]="GROS",VLOOKUP(Tableau1[[#This Row],[EAN]],Grille_Tarifs_Modulable!B444:P537,9,FALSE)+VLOOKUP(Tableau1[[#This Row],[EAN]],Grille_Tarifs_Modulable!B444:P537,12,FALSE)+VLOOKUP(Tableau1[[#This Row],[EAN]],Grille_Tarifs_Modulable!B444:P537,13,FALSE)*1.1,IF(Tableau1[[#This Row],[Tarificat° client]]="CHR",VLOOKUP(Tableau1[[#This Row],[EAN]],Grille_Tarifs_Modulable!B444:P537,8,FALSE)," "))</f>
        <v xml:space="preserve"> </v>
      </c>
      <c r="L436" s="1">
        <v>1</v>
      </c>
      <c r="M436" s="1">
        <v>0.71</v>
      </c>
      <c r="O436" s="1"/>
    </row>
    <row r="437" spans="1:15" ht="12.75" x14ac:dyDescent="0.2">
      <c r="A437" s="2">
        <v>42515</v>
      </c>
      <c r="B437" s="1" t="s">
        <v>1137</v>
      </c>
      <c r="C437" s="1" t="s">
        <v>1138</v>
      </c>
      <c r="F437" s="1" t="s">
        <v>314</v>
      </c>
      <c r="G437" s="1" t="s">
        <v>1242</v>
      </c>
      <c r="H437" s="61">
        <v>20</v>
      </c>
      <c r="I437" s="88">
        <f t="array" ref="I437">INDEX(Grille_Tarifs_Modulable!$B$2:B950,MATCH(Tableau1[[#This Row],[Designation]]&amp;Tableau1[[#This Row],[CL]],Grille_Tarifs_Modulable!$C$2:C950&amp;Grille_Tarifs_Modulable!$F$2:F950,0))</f>
        <v>4260310553832</v>
      </c>
      <c r="J43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37" s="1" t="str">
        <f>IF(Tableau1[[#This Row],[Tarificat° client]]="GROS",VLOOKUP(Tableau1[[#This Row],[EAN]],Grille_Tarifs_Modulable!B445:P538,9,FALSE)+VLOOKUP(Tableau1[[#This Row],[EAN]],Grille_Tarifs_Modulable!B445:P538,12,FALSE)+VLOOKUP(Tableau1[[#This Row],[EAN]],Grille_Tarifs_Modulable!B445:P538,13,FALSE)*1.1,IF(Tableau1[[#This Row],[Tarificat° client]]="CHR",VLOOKUP(Tableau1[[#This Row],[EAN]],Grille_Tarifs_Modulable!B445:P538,8,FALSE)," "))</f>
        <v xml:space="preserve"> </v>
      </c>
      <c r="L437" s="1">
        <v>48</v>
      </c>
      <c r="M437" s="1">
        <v>13.71</v>
      </c>
      <c r="O437" s="1"/>
    </row>
    <row r="438" spans="1:15" ht="12.75" x14ac:dyDescent="0.2">
      <c r="A438" s="2">
        <v>42528</v>
      </c>
      <c r="B438" s="1" t="s">
        <v>1139</v>
      </c>
      <c r="C438" s="1" t="s">
        <v>442</v>
      </c>
      <c r="F438" s="1" t="s">
        <v>443</v>
      </c>
      <c r="G438" s="1" t="s">
        <v>1242</v>
      </c>
      <c r="H438" s="61">
        <v>20</v>
      </c>
      <c r="I438" s="88">
        <f t="array" ref="I438">INDEX(Grille_Tarifs_Modulable!$B$2:B785,MATCH(Tableau1[[#This Row],[Designation]]&amp;Tableau1[[#This Row],[CL]],Grille_Tarifs_Modulable!$C$2:C785&amp;Grille_Tarifs_Modulable!$F$2:F785,0))</f>
        <v>4260310553832</v>
      </c>
      <c r="J43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38" s="1" t="str">
        <f>IF(Tableau1[[#This Row],[Tarificat° client]]="GROS",VLOOKUP(Tableau1[[#This Row],[EAN]],Grille_Tarifs_Modulable!B446:P539,9,FALSE)+VLOOKUP(Tableau1[[#This Row],[EAN]],Grille_Tarifs_Modulable!B446:P539,12,FALSE)+VLOOKUP(Tableau1[[#This Row],[EAN]],Grille_Tarifs_Modulable!B446:P539,13,FALSE)*1.1,IF(Tableau1[[#This Row],[Tarificat° client]]="CHR",VLOOKUP(Tableau1[[#This Row],[EAN]],Grille_Tarifs_Modulable!B446:P539,8,FALSE)," "))</f>
        <v xml:space="preserve"> </v>
      </c>
      <c r="L438" s="1">
        <v>24</v>
      </c>
      <c r="M438" s="1">
        <v>6.86</v>
      </c>
      <c r="O438" s="1"/>
    </row>
    <row r="439" spans="1:15" ht="12.75" x14ac:dyDescent="0.2">
      <c r="A439" s="2">
        <v>42578</v>
      </c>
      <c r="B439" s="1" t="s">
        <v>1046</v>
      </c>
      <c r="C439" s="1" t="s">
        <v>1047</v>
      </c>
      <c r="F439" s="1" t="s">
        <v>314</v>
      </c>
      <c r="G439" s="1" t="s">
        <v>1242</v>
      </c>
      <c r="H439" s="61">
        <v>20</v>
      </c>
      <c r="I439" s="88">
        <f t="array" ref="I439">INDEX(Grille_Tarifs_Modulable!$B$2:B796,MATCH(Tableau1[[#This Row],[Designation]]&amp;Tableau1[[#This Row],[CL]],Grille_Tarifs_Modulable!$C$2:C796&amp;Grille_Tarifs_Modulable!$F$2:F796,0))</f>
        <v>4260310553832</v>
      </c>
      <c r="J43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39" s="1" t="str">
        <f>IF(Tableau1[[#This Row],[Tarificat° client]]="GROS",VLOOKUP(Tableau1[[#This Row],[EAN]],Grille_Tarifs_Modulable!B447:P540,9,FALSE)+VLOOKUP(Tableau1[[#This Row],[EAN]],Grille_Tarifs_Modulable!B447:P540,12,FALSE)+VLOOKUP(Tableau1[[#This Row],[EAN]],Grille_Tarifs_Modulable!B447:P540,13,FALSE)*1.1,IF(Tableau1[[#This Row],[Tarificat° client]]="CHR",VLOOKUP(Tableau1[[#This Row],[EAN]],Grille_Tarifs_Modulable!B447:P540,8,FALSE)," "))</f>
        <v xml:space="preserve"> </v>
      </c>
      <c r="L439" s="1">
        <v>48</v>
      </c>
      <c r="M439" s="1">
        <v>13.71</v>
      </c>
      <c r="O439" s="1"/>
    </row>
    <row r="440" spans="1:15" ht="12.75" x14ac:dyDescent="0.2">
      <c r="A440" s="2">
        <v>42611</v>
      </c>
      <c r="B440" s="1" t="s">
        <v>1140</v>
      </c>
      <c r="C440" s="1" t="s">
        <v>312</v>
      </c>
      <c r="F440" s="1" t="s">
        <v>314</v>
      </c>
      <c r="G440" s="1" t="s">
        <v>1242</v>
      </c>
      <c r="H440" s="61">
        <v>20</v>
      </c>
      <c r="I440" s="88">
        <f t="array" ref="I440">INDEX(Grille_Tarifs_Modulable!$B$2:B814,MATCH(Tableau1[[#This Row],[Designation]]&amp;Tableau1[[#This Row],[CL]],Grille_Tarifs_Modulable!$C$2:C814&amp;Grille_Tarifs_Modulable!$F$2:F814,0))</f>
        <v>4260310553832</v>
      </c>
      <c r="J44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40" s="1" t="str">
        <f>IF(Tableau1[[#This Row],[Tarificat° client]]="GROS",VLOOKUP(Tableau1[[#This Row],[EAN]],Grille_Tarifs_Modulable!B448:P541,9,FALSE)+VLOOKUP(Tableau1[[#This Row],[EAN]],Grille_Tarifs_Modulable!B448:P541,12,FALSE)+VLOOKUP(Tableau1[[#This Row],[EAN]],Grille_Tarifs_Modulable!B448:P541,13,FALSE)*1.1,IF(Tableau1[[#This Row],[Tarificat° client]]="CHR",VLOOKUP(Tableau1[[#This Row],[EAN]],Grille_Tarifs_Modulable!B448:P541,8,FALSE)," "))</f>
        <v xml:space="preserve"> </v>
      </c>
      <c r="L440" s="1">
        <v>48</v>
      </c>
      <c r="M440" s="1">
        <v>13.71</v>
      </c>
      <c r="O440" s="1"/>
    </row>
    <row r="441" spans="1:15" ht="12.75" x14ac:dyDescent="0.2">
      <c r="A441" s="2">
        <v>42690</v>
      </c>
      <c r="B441" s="1" t="s">
        <v>1143</v>
      </c>
      <c r="C441" s="1" t="s">
        <v>934</v>
      </c>
      <c r="F441" s="1" t="s">
        <v>4</v>
      </c>
      <c r="G441" s="1" t="s">
        <v>1242</v>
      </c>
      <c r="H441" s="61">
        <v>20</v>
      </c>
      <c r="I441" s="88">
        <f t="array" ref="I441">INDEX(Grille_Tarifs_Modulable!$B$2:B954,MATCH(Tableau1[[#This Row],[Designation]]&amp;Tableau1[[#This Row],[CL]],Grille_Tarifs_Modulable!$C$2:C954&amp;Grille_Tarifs_Modulable!$F$2:F954,0))</f>
        <v>4260310553832</v>
      </c>
      <c r="J44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41" s="1" t="str">
        <f>IF(Tableau1[[#This Row],[Tarificat° client]]="GROS",VLOOKUP(Tableau1[[#This Row],[EAN]],Grille_Tarifs_Modulable!B449:P542,9,FALSE)+VLOOKUP(Tableau1[[#This Row],[EAN]],Grille_Tarifs_Modulable!B449:P542,12,FALSE)+VLOOKUP(Tableau1[[#This Row],[EAN]],Grille_Tarifs_Modulable!B449:P542,13,FALSE)*1.1,IF(Tableau1[[#This Row],[Tarificat° client]]="CHR",VLOOKUP(Tableau1[[#This Row],[EAN]],Grille_Tarifs_Modulable!B449:P542,8,FALSE)," "))</f>
        <v xml:space="preserve"> </v>
      </c>
      <c r="L441" s="1">
        <v>24</v>
      </c>
      <c r="M441" s="1">
        <v>6.86</v>
      </c>
      <c r="O441" s="1"/>
    </row>
    <row r="442" spans="1:15" ht="12.75" x14ac:dyDescent="0.2">
      <c r="A442" s="2">
        <v>42787</v>
      </c>
      <c r="B442" s="1" t="s">
        <v>750</v>
      </c>
      <c r="C442" s="1" t="s">
        <v>95</v>
      </c>
      <c r="F442" s="1" t="s">
        <v>97</v>
      </c>
      <c r="G442" s="1" t="s">
        <v>1242</v>
      </c>
      <c r="H442" s="61">
        <v>20</v>
      </c>
      <c r="I442" s="88">
        <f t="array" ref="I442">INDEX(Grille_Tarifs_Modulable!$B$2:B789,MATCH(Tableau1[[#This Row],[Designation]]&amp;Tableau1[[#This Row],[CL]],Grille_Tarifs_Modulable!$C$2:C789&amp;Grille_Tarifs_Modulable!$F$2:F789,0))</f>
        <v>4260310553832</v>
      </c>
      <c r="J44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42" s="1" t="str">
        <f>IF(Tableau1[[#This Row],[Tarificat° client]]="GROS",VLOOKUP(Tableau1[[#This Row],[EAN]],Grille_Tarifs_Modulable!B450:P543,9,FALSE)+VLOOKUP(Tableau1[[#This Row],[EAN]],Grille_Tarifs_Modulable!B450:P543,12,FALSE)+VLOOKUP(Tableau1[[#This Row],[EAN]],Grille_Tarifs_Modulable!B450:P543,13,FALSE)*1.1,IF(Tableau1[[#This Row],[Tarificat° client]]="CHR",VLOOKUP(Tableau1[[#This Row],[EAN]],Grille_Tarifs_Modulable!B450:P543,8,FALSE)," "))</f>
        <v xml:space="preserve"> </v>
      </c>
      <c r="L442" s="1">
        <v>48</v>
      </c>
      <c r="M442" s="1">
        <v>13.71</v>
      </c>
      <c r="O442" s="1"/>
    </row>
    <row r="443" spans="1:15" ht="12.75" x14ac:dyDescent="0.2">
      <c r="A443" s="2">
        <v>42787</v>
      </c>
      <c r="B443" s="1" t="s">
        <v>781</v>
      </c>
      <c r="C443" s="1" t="s">
        <v>158</v>
      </c>
      <c r="F443" s="1" t="s">
        <v>160</v>
      </c>
      <c r="G443" s="1" t="s">
        <v>1242</v>
      </c>
      <c r="H443" s="61">
        <v>20</v>
      </c>
      <c r="I443" s="88">
        <f t="array" ref="I443">INDEX(Grille_Tarifs_Modulable!$B$2:B800,MATCH(Tableau1[[#This Row],[Designation]]&amp;Tableau1[[#This Row],[CL]],Grille_Tarifs_Modulable!$C$2:C800&amp;Grille_Tarifs_Modulable!$F$2:F800,0))</f>
        <v>4260310553832</v>
      </c>
      <c r="J44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43" s="1" t="str">
        <f>IF(Tableau1[[#This Row],[Tarificat° client]]="GROS",VLOOKUP(Tableau1[[#This Row],[EAN]],Grille_Tarifs_Modulable!B451:P544,9,FALSE)+VLOOKUP(Tableau1[[#This Row],[EAN]],Grille_Tarifs_Modulable!B451:P544,12,FALSE)+VLOOKUP(Tableau1[[#This Row],[EAN]],Grille_Tarifs_Modulable!B451:P544,13,FALSE)*1.1,IF(Tableau1[[#This Row],[Tarificat° client]]="CHR",VLOOKUP(Tableau1[[#This Row],[EAN]],Grille_Tarifs_Modulable!B451:P544,8,FALSE)," "))</f>
        <v xml:space="preserve"> </v>
      </c>
      <c r="L443" s="1">
        <v>24</v>
      </c>
      <c r="M443" s="1">
        <v>6.86</v>
      </c>
      <c r="O443" s="1"/>
    </row>
    <row r="444" spans="1:15" ht="12.75" x14ac:dyDescent="0.2">
      <c r="A444" s="2">
        <v>42796</v>
      </c>
      <c r="B444" s="1" t="s">
        <v>741</v>
      </c>
      <c r="C444" s="1" t="s">
        <v>12</v>
      </c>
      <c r="F444" s="1" t="s">
        <v>14</v>
      </c>
      <c r="G444" s="1" t="s">
        <v>1242</v>
      </c>
      <c r="H444" s="61">
        <v>20</v>
      </c>
      <c r="I444" s="88">
        <f t="array" ref="I444">INDEX(Grille_Tarifs_Modulable!$B$2:B818,MATCH(Tableau1[[#This Row],[Designation]]&amp;Tableau1[[#This Row],[CL]],Grille_Tarifs_Modulable!$C$2:C818&amp;Grille_Tarifs_Modulable!$F$2:F818,0))</f>
        <v>4260310553832</v>
      </c>
      <c r="J44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44" s="1" t="str">
        <f>IF(Tableau1[[#This Row],[Tarificat° client]]="GROS",VLOOKUP(Tableau1[[#This Row],[EAN]],Grille_Tarifs_Modulable!B452:P545,9,FALSE)+VLOOKUP(Tableau1[[#This Row],[EAN]],Grille_Tarifs_Modulable!B452:P545,12,FALSE)+VLOOKUP(Tableau1[[#This Row],[EAN]],Grille_Tarifs_Modulable!B452:P545,13,FALSE)*1.1,IF(Tableau1[[#This Row],[Tarificat° client]]="CHR",VLOOKUP(Tableau1[[#This Row],[EAN]],Grille_Tarifs_Modulable!B452:P545,8,FALSE)," "))</f>
        <v xml:space="preserve"> </v>
      </c>
      <c r="L444" s="1">
        <v>24</v>
      </c>
      <c r="M444" s="1">
        <v>6.86</v>
      </c>
      <c r="O444" s="1"/>
    </row>
    <row r="445" spans="1:15" ht="12.75" x14ac:dyDescent="0.2">
      <c r="A445" s="2">
        <v>42853</v>
      </c>
      <c r="B445" s="1" t="s">
        <v>746</v>
      </c>
      <c r="C445" s="1" t="s">
        <v>95</v>
      </c>
      <c r="F445" s="1" t="s">
        <v>97</v>
      </c>
      <c r="G445" s="1" t="s">
        <v>1242</v>
      </c>
      <c r="H445" s="61">
        <v>20</v>
      </c>
      <c r="I445" s="88">
        <f t="array" ref="I445">INDEX(Grille_Tarifs_Modulable!$B$2:B958,MATCH(Tableau1[[#This Row],[Designation]]&amp;Tableau1[[#This Row],[CL]],Grille_Tarifs_Modulable!$C$2:C958&amp;Grille_Tarifs_Modulable!$F$2:F958,0))</f>
        <v>4260310553832</v>
      </c>
      <c r="J44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45" s="1" t="str">
        <f>IF(Tableau1[[#This Row],[Tarificat° client]]="GROS",VLOOKUP(Tableau1[[#This Row],[EAN]],Grille_Tarifs_Modulable!B453:P546,9,FALSE)+VLOOKUP(Tableau1[[#This Row],[EAN]],Grille_Tarifs_Modulable!B453:P546,12,FALSE)+VLOOKUP(Tableau1[[#This Row],[EAN]],Grille_Tarifs_Modulable!B453:P546,13,FALSE)*1.1,IF(Tableau1[[#This Row],[Tarificat° client]]="CHR",VLOOKUP(Tableau1[[#This Row],[EAN]],Grille_Tarifs_Modulable!B453:P546,8,FALSE)," "))</f>
        <v xml:space="preserve"> </v>
      </c>
      <c r="L445" s="1">
        <v>24</v>
      </c>
      <c r="M445" s="1">
        <v>6.86</v>
      </c>
      <c r="O445" s="1"/>
    </row>
    <row r="446" spans="1:15" ht="12.75" x14ac:dyDescent="0.2">
      <c r="A446" s="2">
        <v>42873</v>
      </c>
      <c r="B446" s="1" t="s">
        <v>747</v>
      </c>
      <c r="C446" s="1" t="s">
        <v>95</v>
      </c>
      <c r="F446" s="1" t="s">
        <v>97</v>
      </c>
      <c r="G446" s="1" t="s">
        <v>1242</v>
      </c>
      <c r="H446" s="61">
        <v>20</v>
      </c>
      <c r="I446" s="88">
        <f t="array" ref="I446">INDEX(Grille_Tarifs_Modulable!$B$2:B793,MATCH(Tableau1[[#This Row],[Designation]]&amp;Tableau1[[#This Row],[CL]],Grille_Tarifs_Modulable!$C$2:C793&amp;Grille_Tarifs_Modulable!$F$2:F793,0))</f>
        <v>4260310553832</v>
      </c>
      <c r="J44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46" s="1" t="str">
        <f>IF(Tableau1[[#This Row],[Tarificat° client]]="GROS",VLOOKUP(Tableau1[[#This Row],[EAN]],Grille_Tarifs_Modulable!B454:P547,9,FALSE)+VLOOKUP(Tableau1[[#This Row],[EAN]],Grille_Tarifs_Modulable!B454:P547,12,FALSE)+VLOOKUP(Tableau1[[#This Row],[EAN]],Grille_Tarifs_Modulable!B454:P547,13,FALSE)*1.1,IF(Tableau1[[#This Row],[Tarificat° client]]="CHR",VLOOKUP(Tableau1[[#This Row],[EAN]],Grille_Tarifs_Modulable!B454:P547,8,FALSE)," "))</f>
        <v xml:space="preserve"> </v>
      </c>
      <c r="L446" s="1">
        <v>96</v>
      </c>
      <c r="M446" s="1">
        <v>27.43</v>
      </c>
      <c r="O446" s="1"/>
    </row>
    <row r="447" spans="1:15" ht="12.75" x14ac:dyDescent="0.2">
      <c r="A447" s="2">
        <v>42902</v>
      </c>
      <c r="B447" s="1" t="s">
        <v>782</v>
      </c>
      <c r="C447" s="1" t="s">
        <v>12</v>
      </c>
      <c r="F447" s="1" t="s">
        <v>14</v>
      </c>
      <c r="G447" s="1" t="s">
        <v>1242</v>
      </c>
      <c r="H447" s="61">
        <v>20</v>
      </c>
      <c r="I447" s="88">
        <f t="array" ref="I447">INDEX(Grille_Tarifs_Modulable!$B$2:B804,MATCH(Tableau1[[#This Row],[Designation]]&amp;Tableau1[[#This Row],[CL]],Grille_Tarifs_Modulable!$C$2:C804&amp;Grille_Tarifs_Modulable!$F$2:F804,0))</f>
        <v>4260310553832</v>
      </c>
      <c r="J44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47" s="1" t="str">
        <f>IF(Tableau1[[#This Row],[Tarificat° client]]="GROS",VLOOKUP(Tableau1[[#This Row],[EAN]],Grille_Tarifs_Modulable!B455:P548,9,FALSE)+VLOOKUP(Tableau1[[#This Row],[EAN]],Grille_Tarifs_Modulable!B455:P548,12,FALSE)+VLOOKUP(Tableau1[[#This Row],[EAN]],Grille_Tarifs_Modulable!B455:P548,13,FALSE)*1.1,IF(Tableau1[[#This Row],[Tarificat° client]]="CHR",VLOOKUP(Tableau1[[#This Row],[EAN]],Grille_Tarifs_Modulable!B455:P548,8,FALSE)," "))</f>
        <v xml:space="preserve"> </v>
      </c>
      <c r="L447" s="1">
        <v>144</v>
      </c>
      <c r="M447" s="1">
        <v>41.14</v>
      </c>
      <c r="O447" s="1"/>
    </row>
    <row r="448" spans="1:15" ht="12.75" x14ac:dyDescent="0.2">
      <c r="A448" s="2">
        <v>42933</v>
      </c>
      <c r="B448" s="1" t="s">
        <v>927</v>
      </c>
      <c r="C448" s="1" t="s">
        <v>130</v>
      </c>
      <c r="F448" s="1" t="s">
        <v>132</v>
      </c>
      <c r="G448" s="1" t="s">
        <v>1242</v>
      </c>
      <c r="H448" s="61">
        <v>20</v>
      </c>
      <c r="I448" s="88">
        <f t="array" ref="I448">INDEX(Grille_Tarifs_Modulable!$B$2:B822,MATCH(Tableau1[[#This Row],[Designation]]&amp;Tableau1[[#This Row],[CL]],Grille_Tarifs_Modulable!$C$2:C822&amp;Grille_Tarifs_Modulable!$F$2:F822,0))</f>
        <v>4260310553832</v>
      </c>
      <c r="J44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48" s="1" t="str">
        <f>IF(Tableau1[[#This Row],[Tarificat° client]]="GROS",VLOOKUP(Tableau1[[#This Row],[EAN]],Grille_Tarifs_Modulable!B456:P549,9,FALSE)+VLOOKUP(Tableau1[[#This Row],[EAN]],Grille_Tarifs_Modulable!B456:P549,12,FALSE)+VLOOKUP(Tableau1[[#This Row],[EAN]],Grille_Tarifs_Modulable!B456:P549,13,FALSE)*1.1,IF(Tableau1[[#This Row],[Tarificat° client]]="CHR",VLOOKUP(Tableau1[[#This Row],[EAN]],Grille_Tarifs_Modulable!B456:P549,8,FALSE)," "))</f>
        <v xml:space="preserve"> </v>
      </c>
      <c r="L448" s="1">
        <v>120</v>
      </c>
      <c r="M448" s="1">
        <v>34.29</v>
      </c>
      <c r="O448" s="1"/>
    </row>
    <row r="449" spans="1:15" ht="12.75" x14ac:dyDescent="0.2">
      <c r="A449" s="2">
        <v>43042</v>
      </c>
      <c r="B449" s="1" t="s">
        <v>757</v>
      </c>
      <c r="C449" s="1" t="s">
        <v>65</v>
      </c>
      <c r="F449" s="1" t="s">
        <v>67</v>
      </c>
      <c r="G449" s="1" t="s">
        <v>1242</v>
      </c>
      <c r="H449" s="61">
        <v>20</v>
      </c>
      <c r="I449" s="88">
        <f t="array" ref="I449">INDEX(Grille_Tarifs_Modulable!$B$2:B962,MATCH(Tableau1[[#This Row],[Designation]]&amp;Tableau1[[#This Row],[CL]],Grille_Tarifs_Modulable!$C$2:C962&amp;Grille_Tarifs_Modulable!$F$2:F962,0))</f>
        <v>4260310553832</v>
      </c>
      <c r="J44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49" s="1" t="str">
        <f>IF(Tableau1[[#This Row],[Tarificat° client]]="GROS",VLOOKUP(Tableau1[[#This Row],[EAN]],Grille_Tarifs_Modulable!B457:P550,9,FALSE)+VLOOKUP(Tableau1[[#This Row],[EAN]],Grille_Tarifs_Modulable!B457:P550,12,FALSE)+VLOOKUP(Tableau1[[#This Row],[EAN]],Grille_Tarifs_Modulable!B457:P550,13,FALSE)*1.1,IF(Tableau1[[#This Row],[Tarificat° client]]="CHR",VLOOKUP(Tableau1[[#This Row],[EAN]],Grille_Tarifs_Modulable!B457:P550,8,FALSE)," "))</f>
        <v xml:space="preserve"> </v>
      </c>
      <c r="L449" s="1">
        <v>120</v>
      </c>
      <c r="M449" s="1">
        <v>34.29</v>
      </c>
      <c r="O449" s="1"/>
    </row>
    <row r="450" spans="1:15" ht="12.75" x14ac:dyDescent="0.2">
      <c r="A450" s="2">
        <v>43067</v>
      </c>
      <c r="B450" s="1" t="s">
        <v>771</v>
      </c>
      <c r="C450" s="1" t="s">
        <v>12</v>
      </c>
      <c r="F450" s="1" t="s">
        <v>14</v>
      </c>
      <c r="G450" s="1" t="s">
        <v>1242</v>
      </c>
      <c r="H450" s="61">
        <v>20</v>
      </c>
      <c r="I450" s="88">
        <f t="array" ref="I450">INDEX(Grille_Tarifs_Modulable!$B$2:B797,MATCH(Tableau1[[#This Row],[Designation]]&amp;Tableau1[[#This Row],[CL]],Grille_Tarifs_Modulable!$C$2:C797&amp;Grille_Tarifs_Modulable!$F$2:F797,0))</f>
        <v>4260310553832</v>
      </c>
      <c r="J45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50" s="1" t="str">
        <f>IF(Tableau1[[#This Row],[Tarificat° client]]="GROS",VLOOKUP(Tableau1[[#This Row],[EAN]],Grille_Tarifs_Modulable!B458:P551,9,FALSE)+VLOOKUP(Tableau1[[#This Row],[EAN]],Grille_Tarifs_Modulable!B458:P551,12,FALSE)+VLOOKUP(Tableau1[[#This Row],[EAN]],Grille_Tarifs_Modulable!B458:P551,13,FALSE)*1.1,IF(Tableau1[[#This Row],[Tarificat° client]]="CHR",VLOOKUP(Tableau1[[#This Row],[EAN]],Grille_Tarifs_Modulable!B458:P551,8,FALSE)," "))</f>
        <v xml:space="preserve"> </v>
      </c>
      <c r="L450" s="1">
        <v>240</v>
      </c>
      <c r="M450" s="1">
        <v>68.569999999999993</v>
      </c>
      <c r="O450" s="1"/>
    </row>
    <row r="451" spans="1:15" ht="12.75" x14ac:dyDescent="0.2">
      <c r="A451" s="2">
        <v>43069</v>
      </c>
      <c r="B451" s="1" t="s">
        <v>755</v>
      </c>
      <c r="C451" s="1" t="s">
        <v>62</v>
      </c>
      <c r="F451" s="1" t="s">
        <v>64</v>
      </c>
      <c r="G451" s="1" t="s">
        <v>1242</v>
      </c>
      <c r="H451" s="61">
        <v>20</v>
      </c>
      <c r="I451" s="88">
        <f t="array" ref="I451">INDEX(Grille_Tarifs_Modulable!$B$2:B808,MATCH(Tableau1[[#This Row],[Designation]]&amp;Tableau1[[#This Row],[CL]],Grille_Tarifs_Modulable!$C$2:C808&amp;Grille_Tarifs_Modulable!$F$2:F808,0))</f>
        <v>4260310553832</v>
      </c>
      <c r="J45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51" s="1" t="str">
        <f>IF(Tableau1[[#This Row],[Tarificat° client]]="GROS",VLOOKUP(Tableau1[[#This Row],[EAN]],Grille_Tarifs_Modulable!B459:P552,9,FALSE)+VLOOKUP(Tableau1[[#This Row],[EAN]],Grille_Tarifs_Modulable!B459:P552,12,FALSE)+VLOOKUP(Tableau1[[#This Row],[EAN]],Grille_Tarifs_Modulable!B459:P552,13,FALSE)*1.1,IF(Tableau1[[#This Row],[Tarificat° client]]="CHR",VLOOKUP(Tableau1[[#This Row],[EAN]],Grille_Tarifs_Modulable!B459:P552,8,FALSE)," "))</f>
        <v xml:space="preserve"> </v>
      </c>
      <c r="L451" s="1">
        <v>72</v>
      </c>
      <c r="M451" s="1">
        <v>20.57</v>
      </c>
      <c r="O451" s="1"/>
    </row>
    <row r="452" spans="1:15" ht="12.75" x14ac:dyDescent="0.2">
      <c r="A452" s="2">
        <v>43129</v>
      </c>
      <c r="B452" s="1" t="s">
        <v>642</v>
      </c>
      <c r="C452" s="1" t="s">
        <v>643</v>
      </c>
      <c r="F452" s="1" t="s">
        <v>478</v>
      </c>
      <c r="G452" s="1" t="s">
        <v>1242</v>
      </c>
      <c r="H452" s="61">
        <v>20</v>
      </c>
      <c r="I452" s="88">
        <f t="array" ref="I452">INDEX(Grille_Tarifs_Modulable!$B$2:B826,MATCH(Tableau1[[#This Row],[Designation]]&amp;Tableau1[[#This Row],[CL]],Grille_Tarifs_Modulable!$C$2:C826&amp;Grille_Tarifs_Modulable!$F$2:F826,0))</f>
        <v>4260310553832</v>
      </c>
      <c r="J45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52" s="1" t="str">
        <f>IF(Tableau1[[#This Row],[Tarificat° client]]="GROS",VLOOKUP(Tableau1[[#This Row],[EAN]],Grille_Tarifs_Modulable!B460:P553,9,FALSE)+VLOOKUP(Tableau1[[#This Row],[EAN]],Grille_Tarifs_Modulable!B460:P553,12,FALSE)+VLOOKUP(Tableau1[[#This Row],[EAN]],Grille_Tarifs_Modulable!B460:P553,13,FALSE)*1.1,IF(Tableau1[[#This Row],[Tarificat° client]]="CHR",VLOOKUP(Tableau1[[#This Row],[EAN]],Grille_Tarifs_Modulable!B460:P553,8,FALSE)," "))</f>
        <v xml:space="preserve"> </v>
      </c>
      <c r="L452" s="1">
        <v>24</v>
      </c>
      <c r="M452" s="1">
        <v>6.86</v>
      </c>
      <c r="O452" s="1"/>
    </row>
    <row r="453" spans="1:15" ht="12.75" x14ac:dyDescent="0.2">
      <c r="A453" s="2">
        <v>43143</v>
      </c>
      <c r="B453" s="1" t="s">
        <v>433</v>
      </c>
      <c r="C453" s="1" t="s">
        <v>65</v>
      </c>
      <c r="F453" s="1" t="s">
        <v>67</v>
      </c>
      <c r="G453" s="1" t="s">
        <v>1242</v>
      </c>
      <c r="H453" s="61">
        <v>20</v>
      </c>
      <c r="I453" s="88">
        <f t="array" ref="I453">INDEX(Grille_Tarifs_Modulable!$B$2:B966,MATCH(Tableau1[[#This Row],[Designation]]&amp;Tableau1[[#This Row],[CL]],Grille_Tarifs_Modulable!$C$2:C966&amp;Grille_Tarifs_Modulable!$F$2:F966,0))</f>
        <v>4260310553832</v>
      </c>
      <c r="J45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53" s="1" t="str">
        <f>IF(Tableau1[[#This Row],[Tarificat° client]]="GROS",VLOOKUP(Tableau1[[#This Row],[EAN]],Grille_Tarifs_Modulable!B461:P554,9,FALSE)+VLOOKUP(Tableau1[[#This Row],[EAN]],Grille_Tarifs_Modulable!B461:P554,12,FALSE)+VLOOKUP(Tableau1[[#This Row],[EAN]],Grille_Tarifs_Modulable!B461:P554,13,FALSE)*1.1,IF(Tableau1[[#This Row],[Tarificat° client]]="CHR",VLOOKUP(Tableau1[[#This Row],[EAN]],Grille_Tarifs_Modulable!B461:P554,8,FALSE)," "))</f>
        <v xml:space="preserve"> </v>
      </c>
      <c r="L453" s="1">
        <v>144</v>
      </c>
      <c r="M453" s="1">
        <v>41.14</v>
      </c>
      <c r="O453" s="1"/>
    </row>
    <row r="454" spans="1:15" ht="12.75" x14ac:dyDescent="0.2">
      <c r="A454" s="2">
        <v>43180</v>
      </c>
      <c r="B454" s="1" t="s">
        <v>661</v>
      </c>
      <c r="C454" s="1" t="s">
        <v>62</v>
      </c>
      <c r="F454" s="1" t="s">
        <v>64</v>
      </c>
      <c r="G454" s="1" t="s">
        <v>1242</v>
      </c>
      <c r="H454" s="61">
        <v>20</v>
      </c>
      <c r="I454" s="88">
        <f t="array" ref="I454">INDEX(Grille_Tarifs_Modulable!$B$2:B801,MATCH(Tableau1[[#This Row],[Designation]]&amp;Tableau1[[#This Row],[CL]],Grille_Tarifs_Modulable!$C$2:C801&amp;Grille_Tarifs_Modulable!$F$2:F801,0))</f>
        <v>4260310553832</v>
      </c>
      <c r="J45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54" s="1" t="str">
        <f>IF(Tableau1[[#This Row],[Tarificat° client]]="GROS",VLOOKUP(Tableau1[[#This Row],[EAN]],Grille_Tarifs_Modulable!B462:P555,9,FALSE)+VLOOKUP(Tableau1[[#This Row],[EAN]],Grille_Tarifs_Modulable!B462:P555,12,FALSE)+VLOOKUP(Tableau1[[#This Row],[EAN]],Grille_Tarifs_Modulable!B462:P555,13,FALSE)*1.1,IF(Tableau1[[#This Row],[Tarificat° client]]="CHR",VLOOKUP(Tableau1[[#This Row],[EAN]],Grille_Tarifs_Modulable!B462:P555,8,FALSE)," "))</f>
        <v xml:space="preserve"> </v>
      </c>
      <c r="L454" s="1">
        <v>48</v>
      </c>
      <c r="M454" s="1">
        <v>13.71</v>
      </c>
      <c r="O454" s="1"/>
    </row>
    <row r="455" spans="1:15" ht="12.75" x14ac:dyDescent="0.2">
      <c r="A455" s="2">
        <v>43194</v>
      </c>
      <c r="B455" s="1" t="s">
        <v>644</v>
      </c>
      <c r="C455" s="1" t="s">
        <v>65</v>
      </c>
      <c r="F455" s="1" t="s">
        <v>67</v>
      </c>
      <c r="G455" s="1" t="s">
        <v>1242</v>
      </c>
      <c r="H455" s="61">
        <v>20</v>
      </c>
      <c r="I455" s="88">
        <f t="array" ref="I455">INDEX(Grille_Tarifs_Modulable!$B$2:B812,MATCH(Tableau1[[#This Row],[Designation]]&amp;Tableau1[[#This Row],[CL]],Grille_Tarifs_Modulable!$C$2:C812&amp;Grille_Tarifs_Modulable!$F$2:F812,0))</f>
        <v>4260310553832</v>
      </c>
      <c r="J45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55" s="1" t="str">
        <f>IF(Tableau1[[#This Row],[Tarificat° client]]="GROS",VLOOKUP(Tableau1[[#This Row],[EAN]],Grille_Tarifs_Modulable!B463:P556,9,FALSE)+VLOOKUP(Tableau1[[#This Row],[EAN]],Grille_Tarifs_Modulable!B463:P556,12,FALSE)+VLOOKUP(Tableau1[[#This Row],[EAN]],Grille_Tarifs_Modulable!B463:P556,13,FALSE)*1.1,IF(Tableau1[[#This Row],[Tarificat° client]]="CHR",VLOOKUP(Tableau1[[#This Row],[EAN]],Grille_Tarifs_Modulable!B463:P556,8,FALSE)," "))</f>
        <v xml:space="preserve"> </v>
      </c>
      <c r="L455" s="1">
        <v>48</v>
      </c>
      <c r="M455" s="1">
        <v>13.71</v>
      </c>
      <c r="O455" s="1"/>
    </row>
    <row r="456" spans="1:15" ht="12.75" x14ac:dyDescent="0.2">
      <c r="A456" s="2">
        <v>43207</v>
      </c>
      <c r="B456" s="1" t="s">
        <v>645</v>
      </c>
      <c r="C456" s="1" t="s">
        <v>65</v>
      </c>
      <c r="F456" s="1" t="s">
        <v>67</v>
      </c>
      <c r="G456" s="1" t="s">
        <v>1242</v>
      </c>
      <c r="H456" s="61">
        <v>20</v>
      </c>
      <c r="I456" s="88">
        <f t="array" ref="I456">INDEX(Grille_Tarifs_Modulable!$B$2:B830,MATCH(Tableau1[[#This Row],[Designation]]&amp;Tableau1[[#This Row],[CL]],Grille_Tarifs_Modulable!$C$2:C830&amp;Grille_Tarifs_Modulable!$F$2:F830,0))</f>
        <v>4260310553832</v>
      </c>
      <c r="J45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56" s="1" t="str">
        <f>IF(Tableau1[[#This Row],[Tarificat° client]]="GROS",VLOOKUP(Tableau1[[#This Row],[EAN]],Grille_Tarifs_Modulable!B464:P557,9,FALSE)+VLOOKUP(Tableau1[[#This Row],[EAN]],Grille_Tarifs_Modulable!B464:P557,12,FALSE)+VLOOKUP(Tableau1[[#This Row],[EAN]],Grille_Tarifs_Modulable!B464:P557,13,FALSE)*1.1,IF(Tableau1[[#This Row],[Tarificat° client]]="CHR",VLOOKUP(Tableau1[[#This Row],[EAN]],Grille_Tarifs_Modulable!B464:P557,8,FALSE)," "))</f>
        <v xml:space="preserve"> </v>
      </c>
      <c r="L456" s="1">
        <v>48</v>
      </c>
      <c r="M456" s="1">
        <v>13.71</v>
      </c>
      <c r="O456" s="1"/>
    </row>
    <row r="457" spans="1:15" ht="12.75" x14ac:dyDescent="0.2">
      <c r="A457" s="2">
        <v>43250</v>
      </c>
      <c r="B457" s="1" t="s">
        <v>646</v>
      </c>
      <c r="C457" s="1" t="s">
        <v>62</v>
      </c>
      <c r="F457" s="1" t="s">
        <v>64</v>
      </c>
      <c r="G457" s="1" t="s">
        <v>1242</v>
      </c>
      <c r="H457" s="61">
        <v>20</v>
      </c>
      <c r="I457" s="88">
        <f t="array" ref="I457">INDEX(Grille_Tarifs_Modulable!$B$2:B970,MATCH(Tableau1[[#This Row],[Designation]]&amp;Tableau1[[#This Row],[CL]],Grille_Tarifs_Modulable!$C$2:C970&amp;Grille_Tarifs_Modulable!$F$2:F970,0))</f>
        <v>4260310553832</v>
      </c>
      <c r="J45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57" s="1" t="str">
        <f>IF(Tableau1[[#This Row],[Tarificat° client]]="GROS",VLOOKUP(Tableau1[[#This Row],[EAN]],Grille_Tarifs_Modulable!B465:P558,9,FALSE)+VLOOKUP(Tableau1[[#This Row],[EAN]],Grille_Tarifs_Modulable!B465:P558,12,FALSE)+VLOOKUP(Tableau1[[#This Row],[EAN]],Grille_Tarifs_Modulable!B465:P558,13,FALSE)*1.1,IF(Tableau1[[#This Row],[Tarificat° client]]="CHR",VLOOKUP(Tableau1[[#This Row],[EAN]],Grille_Tarifs_Modulable!B465:P558,8,FALSE)," "))</f>
        <v xml:space="preserve"> </v>
      </c>
      <c r="L457" s="1">
        <v>48</v>
      </c>
      <c r="M457" s="1">
        <v>13.71</v>
      </c>
      <c r="O457" s="1"/>
    </row>
    <row r="458" spans="1:15" ht="12.75" x14ac:dyDescent="0.2">
      <c r="A458" s="2">
        <v>43279</v>
      </c>
      <c r="B458" s="1" t="s">
        <v>649</v>
      </c>
      <c r="C458" s="1" t="s">
        <v>65</v>
      </c>
      <c r="F458" s="1" t="s">
        <v>67</v>
      </c>
      <c r="G458" s="1" t="s">
        <v>1242</v>
      </c>
      <c r="H458" s="61">
        <v>20</v>
      </c>
      <c r="I458" s="88">
        <f t="array" ref="I458">INDEX(Grille_Tarifs_Modulable!$B$2:B805,MATCH(Tableau1[[#This Row],[Designation]]&amp;Tableau1[[#This Row],[CL]],Grille_Tarifs_Modulable!$C$2:C805&amp;Grille_Tarifs_Modulable!$F$2:F805,0))</f>
        <v>4260310553832</v>
      </c>
      <c r="J45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58" s="1" t="str">
        <f>IF(Tableau1[[#This Row],[Tarificat° client]]="GROS",VLOOKUP(Tableau1[[#This Row],[EAN]],Grille_Tarifs_Modulable!B466:P559,9,FALSE)+VLOOKUP(Tableau1[[#This Row],[EAN]],Grille_Tarifs_Modulable!B466:P559,12,FALSE)+VLOOKUP(Tableau1[[#This Row],[EAN]],Grille_Tarifs_Modulable!B466:P559,13,FALSE)*1.1,IF(Tableau1[[#This Row],[Tarificat° client]]="CHR",VLOOKUP(Tableau1[[#This Row],[EAN]],Grille_Tarifs_Modulable!B466:P559,8,FALSE)," "))</f>
        <v xml:space="preserve"> </v>
      </c>
      <c r="L458" s="1">
        <v>120</v>
      </c>
      <c r="M458" s="1">
        <v>34.29</v>
      </c>
      <c r="O458" s="1"/>
    </row>
    <row r="459" spans="1:15" ht="12.75" x14ac:dyDescent="0.2">
      <c r="A459" s="2">
        <v>43348</v>
      </c>
      <c r="B459" s="1" t="s">
        <v>652</v>
      </c>
      <c r="C459" s="1" t="s">
        <v>65</v>
      </c>
      <c r="F459" s="1" t="s">
        <v>67</v>
      </c>
      <c r="G459" s="1" t="s">
        <v>1242</v>
      </c>
      <c r="H459" s="61">
        <v>20</v>
      </c>
      <c r="I459" s="88">
        <f t="array" ref="I459">INDEX(Grille_Tarifs_Modulable!$B$2:B816,MATCH(Tableau1[[#This Row],[Designation]]&amp;Tableau1[[#This Row],[CL]],Grille_Tarifs_Modulable!$C$2:C816&amp;Grille_Tarifs_Modulable!$F$2:F816,0))</f>
        <v>4260310553832</v>
      </c>
      <c r="J45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59" s="1" t="str">
        <f>IF(Tableau1[[#This Row],[Tarificat° client]]="GROS",VLOOKUP(Tableau1[[#This Row],[EAN]],Grille_Tarifs_Modulable!B467:P560,9,FALSE)+VLOOKUP(Tableau1[[#This Row],[EAN]],Grille_Tarifs_Modulable!B467:P560,12,FALSE)+VLOOKUP(Tableau1[[#This Row],[EAN]],Grille_Tarifs_Modulable!B467:P560,13,FALSE)*1.1,IF(Tableau1[[#This Row],[Tarificat° client]]="CHR",VLOOKUP(Tableau1[[#This Row],[EAN]],Grille_Tarifs_Modulable!B467:P560,8,FALSE)," "))</f>
        <v xml:space="preserve"> </v>
      </c>
      <c r="L459" s="1">
        <v>240</v>
      </c>
      <c r="M459" s="1">
        <v>68.569999999999993</v>
      </c>
      <c r="O459" s="1"/>
    </row>
    <row r="460" spans="1:15" ht="12.75" x14ac:dyDescent="0.2">
      <c r="A460" s="2">
        <v>43360</v>
      </c>
      <c r="B460" s="1" t="s">
        <v>653</v>
      </c>
      <c r="C460" s="1" t="s">
        <v>62</v>
      </c>
      <c r="F460" s="1" t="s">
        <v>64</v>
      </c>
      <c r="G460" s="1" t="s">
        <v>1242</v>
      </c>
      <c r="H460" s="61">
        <v>20</v>
      </c>
      <c r="I460" s="88">
        <f t="array" ref="I460">INDEX(Grille_Tarifs_Modulable!$B$2:B834,MATCH(Tableau1[[#This Row],[Designation]]&amp;Tableau1[[#This Row],[CL]],Grille_Tarifs_Modulable!$C$2:C834&amp;Grille_Tarifs_Modulable!$F$2:F834,0))</f>
        <v>4260310553832</v>
      </c>
      <c r="J46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60" s="1" t="str">
        <f>IF(Tableau1[[#This Row],[Tarificat° client]]="GROS",VLOOKUP(Tableau1[[#This Row],[EAN]],Grille_Tarifs_Modulable!B468:P561,9,FALSE)+VLOOKUP(Tableau1[[#This Row],[EAN]],Grille_Tarifs_Modulable!B468:P561,12,FALSE)+VLOOKUP(Tableau1[[#This Row],[EAN]],Grille_Tarifs_Modulable!B468:P561,13,FALSE)*1.1,IF(Tableau1[[#This Row],[Tarificat° client]]="CHR",VLOOKUP(Tableau1[[#This Row],[EAN]],Grille_Tarifs_Modulable!B468:P561,8,FALSE)," "))</f>
        <v xml:space="preserve"> </v>
      </c>
      <c r="L460" s="1">
        <v>96</v>
      </c>
      <c r="M460" s="1">
        <v>27.43</v>
      </c>
      <c r="O460" s="1"/>
    </row>
    <row r="461" spans="1:15" ht="12.75" x14ac:dyDescent="0.2">
      <c r="A461" s="2">
        <v>43361</v>
      </c>
      <c r="B461" s="1" t="s">
        <v>421</v>
      </c>
      <c r="C461" s="1" t="s">
        <v>422</v>
      </c>
      <c r="F461" s="1" t="s">
        <v>20</v>
      </c>
      <c r="G461" s="1" t="s">
        <v>1242</v>
      </c>
      <c r="H461" s="61">
        <v>20</v>
      </c>
      <c r="I461" s="88">
        <f t="array" ref="I461">INDEX(Grille_Tarifs_Modulable!$B$2:B974,MATCH(Tableau1[[#This Row],[Designation]]&amp;Tableau1[[#This Row],[CL]],Grille_Tarifs_Modulable!$C$2:C974&amp;Grille_Tarifs_Modulable!$F$2:F974,0))</f>
        <v>4260310553832</v>
      </c>
      <c r="J46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61" s="1" t="str">
        <f>IF(Tableau1[[#This Row],[Tarificat° client]]="GROS",VLOOKUP(Tableau1[[#This Row],[EAN]],Grille_Tarifs_Modulable!B469:P562,9,FALSE)+VLOOKUP(Tableau1[[#This Row],[EAN]],Grille_Tarifs_Modulable!B469:P562,12,FALSE)+VLOOKUP(Tableau1[[#This Row],[EAN]],Grille_Tarifs_Modulable!B469:P562,13,FALSE)*1.1,IF(Tableau1[[#This Row],[Tarificat° client]]="CHR",VLOOKUP(Tableau1[[#This Row],[EAN]],Grille_Tarifs_Modulable!B469:P562,8,FALSE)," "))</f>
        <v xml:space="preserve"> </v>
      </c>
      <c r="L461" s="1">
        <v>24</v>
      </c>
      <c r="M461" s="1">
        <v>6.86</v>
      </c>
      <c r="O461" s="1"/>
    </row>
    <row r="462" spans="1:15" ht="12.75" x14ac:dyDescent="0.2">
      <c r="A462" s="2">
        <v>43413</v>
      </c>
      <c r="B462" s="1" t="s">
        <v>656</v>
      </c>
      <c r="C462" s="1" t="s">
        <v>62</v>
      </c>
      <c r="F462" s="1" t="s">
        <v>64</v>
      </c>
      <c r="G462" s="1" t="s">
        <v>1242</v>
      </c>
      <c r="H462" s="61">
        <v>20</v>
      </c>
      <c r="I462" s="88">
        <f t="array" ref="I462">INDEX(Grille_Tarifs_Modulable!$B$2:B809,MATCH(Tableau1[[#This Row],[Designation]]&amp;Tableau1[[#This Row],[CL]],Grille_Tarifs_Modulable!$C$2:C809&amp;Grille_Tarifs_Modulable!$F$2:F809,0))</f>
        <v>4260310553832</v>
      </c>
      <c r="J46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62" s="1" t="str">
        <f>IF(Tableau1[[#This Row],[Tarificat° client]]="GROS",VLOOKUP(Tableau1[[#This Row],[EAN]],Grille_Tarifs_Modulable!B470:P563,9,FALSE)+VLOOKUP(Tableau1[[#This Row],[EAN]],Grille_Tarifs_Modulable!B470:P563,12,FALSE)+VLOOKUP(Tableau1[[#This Row],[EAN]],Grille_Tarifs_Modulable!B470:P563,13,FALSE)*1.1,IF(Tableau1[[#This Row],[Tarificat° client]]="CHR",VLOOKUP(Tableau1[[#This Row],[EAN]],Grille_Tarifs_Modulable!B470:P563,8,FALSE)," "))</f>
        <v xml:space="preserve"> </v>
      </c>
      <c r="L462" s="1">
        <v>48</v>
      </c>
      <c r="M462" s="1">
        <v>13.71</v>
      </c>
      <c r="O462" s="1"/>
    </row>
    <row r="463" spans="1:15" ht="12.75" x14ac:dyDescent="0.2">
      <c r="A463" s="2">
        <v>43427</v>
      </c>
      <c r="B463" s="1" t="s">
        <v>658</v>
      </c>
      <c r="C463" s="1" t="s">
        <v>659</v>
      </c>
      <c r="F463" s="1" t="s">
        <v>498</v>
      </c>
      <c r="G463" s="1" t="s">
        <v>1242</v>
      </c>
      <c r="H463" s="61">
        <v>20</v>
      </c>
      <c r="I463" s="88">
        <f t="array" ref="I463">INDEX(Grille_Tarifs_Modulable!$B$2:B820,MATCH(Tableau1[[#This Row],[Designation]]&amp;Tableau1[[#This Row],[CL]],Grille_Tarifs_Modulable!$C$2:C820&amp;Grille_Tarifs_Modulable!$F$2:F820,0))</f>
        <v>4260310553832</v>
      </c>
      <c r="J46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63" s="1" t="str">
        <f>IF(Tableau1[[#This Row],[Tarificat° client]]="GROS",VLOOKUP(Tableau1[[#This Row],[EAN]],Grille_Tarifs_Modulable!B471:P564,9,FALSE)+VLOOKUP(Tableau1[[#This Row],[EAN]],Grille_Tarifs_Modulable!B471:P564,12,FALSE)+VLOOKUP(Tableau1[[#This Row],[EAN]],Grille_Tarifs_Modulable!B471:P564,13,FALSE)*1.1,IF(Tableau1[[#This Row],[Tarificat° client]]="CHR",VLOOKUP(Tableau1[[#This Row],[EAN]],Grille_Tarifs_Modulable!B471:P564,8,FALSE)," "))</f>
        <v xml:space="preserve"> </v>
      </c>
      <c r="L463" s="1">
        <v>24</v>
      </c>
      <c r="M463" s="1">
        <v>6.86</v>
      </c>
      <c r="O463" s="1"/>
    </row>
    <row r="464" spans="1:15" ht="12.75" x14ac:dyDescent="0.2">
      <c r="A464" s="2">
        <v>43488</v>
      </c>
      <c r="B464" s="1" t="s">
        <v>183</v>
      </c>
      <c r="C464" s="1" t="s">
        <v>62</v>
      </c>
      <c r="F464" s="1" t="s">
        <v>64</v>
      </c>
      <c r="G464" s="1" t="s">
        <v>1242</v>
      </c>
      <c r="H464" s="61">
        <v>20</v>
      </c>
      <c r="I464" s="88">
        <f t="array" ref="I464">INDEX(Grille_Tarifs_Modulable!$B$2:B838,MATCH(Tableau1[[#This Row],[Designation]]&amp;Tableau1[[#This Row],[CL]],Grille_Tarifs_Modulable!$C$2:C838&amp;Grille_Tarifs_Modulable!$F$2:F838,0))</f>
        <v>4260310553832</v>
      </c>
      <c r="J46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64" s="1" t="str">
        <f>IF(Tableau1[[#This Row],[Tarificat° client]]="GROS",VLOOKUP(Tableau1[[#This Row],[EAN]],Grille_Tarifs_Modulable!B472:P565,9,FALSE)+VLOOKUP(Tableau1[[#This Row],[EAN]],Grille_Tarifs_Modulable!B472:P565,12,FALSE)+VLOOKUP(Tableau1[[#This Row],[EAN]],Grille_Tarifs_Modulable!B472:P565,13,FALSE)*1.1,IF(Tableau1[[#This Row],[Tarificat° client]]="CHR",VLOOKUP(Tableau1[[#This Row],[EAN]],Grille_Tarifs_Modulable!B472:P565,8,FALSE)," "))</f>
        <v xml:space="preserve"> </v>
      </c>
      <c r="L464" s="1">
        <v>48</v>
      </c>
      <c r="M464" s="1">
        <v>13.71</v>
      </c>
      <c r="O464" s="1"/>
    </row>
    <row r="465" spans="1:15" ht="12.75" x14ac:dyDescent="0.2">
      <c r="A465" s="2">
        <v>43500</v>
      </c>
      <c r="B465" s="1" t="s">
        <v>66</v>
      </c>
      <c r="C465" s="1" t="s">
        <v>65</v>
      </c>
      <c r="F465" s="1" t="s">
        <v>67</v>
      </c>
      <c r="G465" s="1" t="s">
        <v>1242</v>
      </c>
      <c r="H465" s="61">
        <v>20</v>
      </c>
      <c r="I465" s="88">
        <f t="array" ref="I465">INDEX(Grille_Tarifs_Modulable!$B$2:B978,MATCH(Tableau1[[#This Row],[Designation]]&amp;Tableau1[[#This Row],[CL]],Grille_Tarifs_Modulable!$C$2:C978&amp;Grille_Tarifs_Modulable!$F$2:F978,0))</f>
        <v>4260310553832</v>
      </c>
      <c r="J46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65" s="1" t="str">
        <f>IF(Tableau1[[#This Row],[Tarificat° client]]="GROS",VLOOKUP(Tableau1[[#This Row],[EAN]],Grille_Tarifs_Modulable!B473:P566,9,FALSE)+VLOOKUP(Tableau1[[#This Row],[EAN]],Grille_Tarifs_Modulable!B473:P566,12,FALSE)+VLOOKUP(Tableau1[[#This Row],[EAN]],Grille_Tarifs_Modulable!B473:P566,13,FALSE)*1.1,IF(Tableau1[[#This Row],[Tarificat° client]]="CHR",VLOOKUP(Tableau1[[#This Row],[EAN]],Grille_Tarifs_Modulable!B473:P566,8,FALSE)," "))</f>
        <v xml:space="preserve"> </v>
      </c>
      <c r="L465" s="1">
        <v>48</v>
      </c>
      <c r="M465" s="1">
        <v>13.71</v>
      </c>
      <c r="O465" s="1"/>
    </row>
    <row r="466" spans="1:15" ht="12.75" x14ac:dyDescent="0.2">
      <c r="A466" s="2">
        <v>43508</v>
      </c>
      <c r="B466" s="1" t="s">
        <v>3</v>
      </c>
      <c r="C466" s="1" t="s">
        <v>2</v>
      </c>
      <c r="F466" s="1" t="s">
        <v>4</v>
      </c>
      <c r="G466" s="1" t="s">
        <v>1242</v>
      </c>
      <c r="H466" s="61">
        <v>20</v>
      </c>
      <c r="I466" s="88">
        <f t="array" ref="I466">INDEX(Grille_Tarifs_Modulable!$B$2:B813,MATCH(Tableau1[[#This Row],[Designation]]&amp;Tableau1[[#This Row],[CL]],Grille_Tarifs_Modulable!$C$2:C813&amp;Grille_Tarifs_Modulable!$F$2:F813,0))</f>
        <v>4260310553832</v>
      </c>
      <c r="J46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66" s="1" t="str">
        <f>IF(Tableau1[[#This Row],[Tarificat° client]]="GROS",VLOOKUP(Tableau1[[#This Row],[EAN]],Grille_Tarifs_Modulable!B474:P567,9,FALSE)+VLOOKUP(Tableau1[[#This Row],[EAN]],Grille_Tarifs_Modulable!B474:P567,12,FALSE)+VLOOKUP(Tableau1[[#This Row],[EAN]],Grille_Tarifs_Modulable!B474:P567,13,FALSE)*1.1,IF(Tableau1[[#This Row],[Tarificat° client]]="CHR",VLOOKUP(Tableau1[[#This Row],[EAN]],Grille_Tarifs_Modulable!B474:P567,8,FALSE)," "))</f>
        <v xml:space="preserve"> </v>
      </c>
      <c r="L466" s="1">
        <v>24</v>
      </c>
      <c r="M466" s="1">
        <v>6.86</v>
      </c>
      <c r="O466" s="1"/>
    </row>
    <row r="467" spans="1:15" ht="12.75" x14ac:dyDescent="0.2">
      <c r="A467" s="2">
        <v>43511</v>
      </c>
      <c r="B467" s="1" t="s">
        <v>187</v>
      </c>
      <c r="C467" s="1" t="s">
        <v>62</v>
      </c>
      <c r="F467" s="1" t="s">
        <v>64</v>
      </c>
      <c r="G467" s="1" t="s">
        <v>1242</v>
      </c>
      <c r="H467" s="61">
        <v>20</v>
      </c>
      <c r="I467" s="88">
        <f t="array" ref="I467">INDEX(Grille_Tarifs_Modulable!$B$2:B824,MATCH(Tableau1[[#This Row],[Designation]]&amp;Tableau1[[#This Row],[CL]],Grille_Tarifs_Modulable!$C$2:C824&amp;Grille_Tarifs_Modulable!$F$2:F824,0))</f>
        <v>4260310553832</v>
      </c>
      <c r="J46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67" s="1" t="str">
        <f>IF(Tableau1[[#This Row],[Tarificat° client]]="GROS",VLOOKUP(Tableau1[[#This Row],[EAN]],Grille_Tarifs_Modulable!B475:P568,9,FALSE)+VLOOKUP(Tableau1[[#This Row],[EAN]],Grille_Tarifs_Modulable!B475:P568,12,FALSE)+VLOOKUP(Tableau1[[#This Row],[EAN]],Grille_Tarifs_Modulable!B475:P568,13,FALSE)*1.1,IF(Tableau1[[#This Row],[Tarificat° client]]="CHR",VLOOKUP(Tableau1[[#This Row],[EAN]],Grille_Tarifs_Modulable!B475:P568,8,FALSE)," "))</f>
        <v xml:space="preserve"> </v>
      </c>
      <c r="L467" s="1">
        <v>48</v>
      </c>
      <c r="M467" s="1">
        <v>13.71</v>
      </c>
      <c r="O467" s="1"/>
    </row>
    <row r="468" spans="1:15" ht="12.75" x14ac:dyDescent="0.2">
      <c r="A468" s="2">
        <v>43532</v>
      </c>
      <c r="B468" s="1" t="s">
        <v>188</v>
      </c>
      <c r="C468" s="1" t="s">
        <v>62</v>
      </c>
      <c r="F468" s="1" t="s">
        <v>64</v>
      </c>
      <c r="G468" s="1" t="s">
        <v>1242</v>
      </c>
      <c r="H468" s="61">
        <v>20</v>
      </c>
      <c r="I468" s="88">
        <f t="array" ref="I468">INDEX(Grille_Tarifs_Modulable!$B$2:B842,MATCH(Tableau1[[#This Row],[Designation]]&amp;Tableau1[[#This Row],[CL]],Grille_Tarifs_Modulable!$C$2:C842&amp;Grille_Tarifs_Modulable!$F$2:F842,0))</f>
        <v>4260310553832</v>
      </c>
      <c r="J46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68" s="1" t="str">
        <f>IF(Tableau1[[#This Row],[Tarificat° client]]="GROS",VLOOKUP(Tableau1[[#This Row],[EAN]],Grille_Tarifs_Modulable!B476:P569,9,FALSE)+VLOOKUP(Tableau1[[#This Row],[EAN]],Grille_Tarifs_Modulable!B476:P569,12,FALSE)+VLOOKUP(Tableau1[[#This Row],[EAN]],Grille_Tarifs_Modulable!B476:P569,13,FALSE)*1.1,IF(Tableau1[[#This Row],[Tarificat° client]]="CHR",VLOOKUP(Tableau1[[#This Row],[EAN]],Grille_Tarifs_Modulable!B476:P569,8,FALSE)," "))</f>
        <v xml:space="preserve"> </v>
      </c>
      <c r="L468" s="1">
        <v>72</v>
      </c>
      <c r="M468" s="1">
        <v>20.57</v>
      </c>
      <c r="O468" s="1"/>
    </row>
    <row r="469" spans="1:15" ht="12.75" x14ac:dyDescent="0.2">
      <c r="A469" s="2">
        <v>43552</v>
      </c>
      <c r="B469" s="1" t="s">
        <v>200</v>
      </c>
      <c r="C469" s="1" t="s">
        <v>65</v>
      </c>
      <c r="F469" s="1" t="s">
        <v>67</v>
      </c>
      <c r="G469" s="1" t="s">
        <v>1242</v>
      </c>
      <c r="H469" s="61">
        <v>20</v>
      </c>
      <c r="I469" s="88">
        <f t="array" ref="I469">INDEX(Grille_Tarifs_Modulable!$B$2:B982,MATCH(Tableau1[[#This Row],[Designation]]&amp;Tableau1[[#This Row],[CL]],Grille_Tarifs_Modulable!$C$2:C982&amp;Grille_Tarifs_Modulable!$F$2:F982,0))</f>
        <v>4260310553832</v>
      </c>
      <c r="J46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69" s="1" t="str">
        <f>IF(Tableau1[[#This Row],[Tarificat° client]]="GROS",VLOOKUP(Tableau1[[#This Row],[EAN]],Grille_Tarifs_Modulable!B477:P570,9,FALSE)+VLOOKUP(Tableau1[[#This Row],[EAN]],Grille_Tarifs_Modulable!B477:P570,12,FALSE)+VLOOKUP(Tableau1[[#This Row],[EAN]],Grille_Tarifs_Modulable!B477:P570,13,FALSE)*1.1,IF(Tableau1[[#This Row],[Tarificat° client]]="CHR",VLOOKUP(Tableau1[[#This Row],[EAN]],Grille_Tarifs_Modulable!B477:P570,8,FALSE)," "))</f>
        <v xml:space="preserve"> </v>
      </c>
      <c r="L469" s="1">
        <v>72</v>
      </c>
      <c r="M469" s="1">
        <v>20.57</v>
      </c>
      <c r="O469" s="1"/>
    </row>
    <row r="470" spans="1:15" ht="12.75" x14ac:dyDescent="0.2">
      <c r="A470" s="2">
        <v>43552</v>
      </c>
      <c r="B470" s="1" t="s">
        <v>201</v>
      </c>
      <c r="C470" s="1" t="s">
        <v>65</v>
      </c>
      <c r="F470" s="1" t="s">
        <v>67</v>
      </c>
      <c r="G470" s="1" t="s">
        <v>1242</v>
      </c>
      <c r="H470" s="61">
        <v>20</v>
      </c>
      <c r="I470" s="88">
        <f t="array" ref="I470">INDEX(Grille_Tarifs_Modulable!$B$2:B817,MATCH(Tableau1[[#This Row],[Designation]]&amp;Tableau1[[#This Row],[CL]],Grille_Tarifs_Modulable!$C$2:C817&amp;Grille_Tarifs_Modulable!$F$2:F817,0))</f>
        <v>4260310553832</v>
      </c>
      <c r="J47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70" s="1" t="str">
        <f>IF(Tableau1[[#This Row],[Tarificat° client]]="GROS",VLOOKUP(Tableau1[[#This Row],[EAN]],Grille_Tarifs_Modulable!B478:P571,9,FALSE)+VLOOKUP(Tableau1[[#This Row],[EAN]],Grille_Tarifs_Modulable!B478:P571,12,FALSE)+VLOOKUP(Tableau1[[#This Row],[EAN]],Grille_Tarifs_Modulable!B478:P571,13,FALSE)*1.1,IF(Tableau1[[#This Row],[Tarificat° client]]="CHR",VLOOKUP(Tableau1[[#This Row],[EAN]],Grille_Tarifs_Modulable!B478:P571,8,FALSE)," "))</f>
        <v xml:space="preserve"> </v>
      </c>
      <c r="L470" s="1">
        <v>120</v>
      </c>
      <c r="M470" s="1">
        <v>34.29</v>
      </c>
      <c r="O470" s="1"/>
    </row>
    <row r="471" spans="1:15" ht="12.75" x14ac:dyDescent="0.2">
      <c r="A471" s="2">
        <v>43552</v>
      </c>
      <c r="B471" s="1" t="s">
        <v>200</v>
      </c>
      <c r="C471" s="1" t="s">
        <v>65</v>
      </c>
      <c r="F471" s="1" t="s">
        <v>67</v>
      </c>
      <c r="G471" s="1" t="s">
        <v>1242</v>
      </c>
      <c r="H471" s="61">
        <v>20</v>
      </c>
      <c r="I471" s="88">
        <f t="array" ref="I471">INDEX(Grille_Tarifs_Modulable!$B$2:B828,MATCH(Tableau1[[#This Row],[Designation]]&amp;Tableau1[[#This Row],[CL]],Grille_Tarifs_Modulable!$C$2:C828&amp;Grille_Tarifs_Modulable!$F$2:F828,0))</f>
        <v>4260310553832</v>
      </c>
      <c r="J47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71" s="1" t="str">
        <f>IF(Tableau1[[#This Row],[Tarificat° client]]="GROS",VLOOKUP(Tableau1[[#This Row],[EAN]],Grille_Tarifs_Modulable!B479:P572,9,FALSE)+VLOOKUP(Tableau1[[#This Row],[EAN]],Grille_Tarifs_Modulable!B479:P572,12,FALSE)+VLOOKUP(Tableau1[[#This Row],[EAN]],Grille_Tarifs_Modulable!B479:P572,13,FALSE)*1.1,IF(Tableau1[[#This Row],[Tarificat° client]]="CHR",VLOOKUP(Tableau1[[#This Row],[EAN]],Grille_Tarifs_Modulable!B479:P572,8,FALSE)," "))</f>
        <v xml:space="preserve"> </v>
      </c>
      <c r="L471" s="1">
        <v>120</v>
      </c>
      <c r="M471" s="1">
        <v>34.29</v>
      </c>
      <c r="O471" s="1"/>
    </row>
    <row r="472" spans="1:15" ht="12.75" x14ac:dyDescent="0.2">
      <c r="A472" s="2">
        <v>43581</v>
      </c>
      <c r="B472" s="1" t="s">
        <v>106</v>
      </c>
      <c r="C472" s="1" t="s">
        <v>105</v>
      </c>
      <c r="F472" s="1" t="s">
        <v>4</v>
      </c>
      <c r="G472" s="1" t="s">
        <v>1242</v>
      </c>
      <c r="H472" s="61">
        <v>20</v>
      </c>
      <c r="I472" s="88">
        <f t="array" ref="I472">INDEX(Grille_Tarifs_Modulable!$B$2:B846,MATCH(Tableau1[[#This Row],[Designation]]&amp;Tableau1[[#This Row],[CL]],Grille_Tarifs_Modulable!$C$2:C846&amp;Grille_Tarifs_Modulable!$F$2:F846,0))</f>
        <v>4260310553832</v>
      </c>
      <c r="J47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72" s="1" t="str">
        <f>IF(Tableau1[[#This Row],[Tarificat° client]]="GROS",VLOOKUP(Tableau1[[#This Row],[EAN]],Grille_Tarifs_Modulable!B480:P573,9,FALSE)+VLOOKUP(Tableau1[[#This Row],[EAN]],Grille_Tarifs_Modulable!B480:P573,12,FALSE)+VLOOKUP(Tableau1[[#This Row],[EAN]],Grille_Tarifs_Modulable!B480:P573,13,FALSE)*1.1,IF(Tableau1[[#This Row],[Tarificat° client]]="CHR",VLOOKUP(Tableau1[[#This Row],[EAN]],Grille_Tarifs_Modulable!B480:P573,8,FALSE)," "))</f>
        <v xml:space="preserve"> </v>
      </c>
      <c r="L472" s="1">
        <v>24</v>
      </c>
      <c r="M472" s="1">
        <v>6.86</v>
      </c>
      <c r="O472" s="1"/>
    </row>
    <row r="473" spans="1:15" ht="12.75" x14ac:dyDescent="0.2">
      <c r="A473" s="2">
        <v>43620</v>
      </c>
      <c r="B473" s="1" t="s">
        <v>63</v>
      </c>
      <c r="C473" s="1" t="s">
        <v>62</v>
      </c>
      <c r="F473" s="1" t="s">
        <v>64</v>
      </c>
      <c r="G473" s="1" t="s">
        <v>1242</v>
      </c>
      <c r="H473" s="61">
        <v>20</v>
      </c>
      <c r="I473" s="88">
        <f t="array" ref="I473">INDEX(Grille_Tarifs_Modulable!$B$2:B986,MATCH(Tableau1[[#This Row],[Designation]]&amp;Tableau1[[#This Row],[CL]],Grille_Tarifs_Modulable!$C$2:C986&amp;Grille_Tarifs_Modulable!$F$2:F986,0))</f>
        <v>4260310553832</v>
      </c>
      <c r="J47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73" s="1" t="str">
        <f>IF(Tableau1[[#This Row],[Tarificat° client]]="GROS",VLOOKUP(Tableau1[[#This Row],[EAN]],Grille_Tarifs_Modulable!B481:P574,9,FALSE)+VLOOKUP(Tableau1[[#This Row],[EAN]],Grille_Tarifs_Modulable!B481:P574,12,FALSE)+VLOOKUP(Tableau1[[#This Row],[EAN]],Grille_Tarifs_Modulable!B481:P574,13,FALSE)*1.1,IF(Tableau1[[#This Row],[Tarificat° client]]="CHR",VLOOKUP(Tableau1[[#This Row],[EAN]],Grille_Tarifs_Modulable!B481:P574,8,FALSE)," "))</f>
        <v xml:space="preserve"> </v>
      </c>
      <c r="L473" s="1">
        <v>120</v>
      </c>
      <c r="M473" s="1">
        <v>34.29</v>
      </c>
      <c r="O473" s="1"/>
    </row>
    <row r="474" spans="1:15" ht="12.75" x14ac:dyDescent="0.2">
      <c r="A474" s="2">
        <v>43623</v>
      </c>
      <c r="B474" s="1" t="s">
        <v>190</v>
      </c>
      <c r="C474" s="1" t="s">
        <v>105</v>
      </c>
      <c r="F474" s="1" t="s">
        <v>4</v>
      </c>
      <c r="G474" s="1" t="s">
        <v>1242</v>
      </c>
      <c r="H474" s="61">
        <v>20</v>
      </c>
      <c r="I474" s="88">
        <f t="array" ref="I474">INDEX(Grille_Tarifs_Modulable!$B$2:B821,MATCH(Tableau1[[#This Row],[Designation]]&amp;Tableau1[[#This Row],[CL]],Grille_Tarifs_Modulable!$C$2:C821&amp;Grille_Tarifs_Modulable!$F$2:F821,0))</f>
        <v>4260310553832</v>
      </c>
      <c r="J47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74" s="1" t="str">
        <f>IF(Tableau1[[#This Row],[Tarificat° client]]="GROS",VLOOKUP(Tableau1[[#This Row],[EAN]],Grille_Tarifs_Modulable!B482:P575,9,FALSE)+VLOOKUP(Tableau1[[#This Row],[EAN]],Grille_Tarifs_Modulable!B482:P575,12,FALSE)+VLOOKUP(Tableau1[[#This Row],[EAN]],Grille_Tarifs_Modulable!B482:P575,13,FALSE)*1.1,IF(Tableau1[[#This Row],[Tarificat° client]]="CHR",VLOOKUP(Tableau1[[#This Row],[EAN]],Grille_Tarifs_Modulable!B482:P575,8,FALSE)," "))</f>
        <v xml:space="preserve"> </v>
      </c>
      <c r="L474" s="1">
        <v>96</v>
      </c>
      <c r="M474" s="1">
        <v>27.43</v>
      </c>
      <c r="O474" s="1"/>
    </row>
    <row r="475" spans="1:15" ht="12.75" x14ac:dyDescent="0.2">
      <c r="A475" s="2">
        <v>43731</v>
      </c>
      <c r="B475" s="1" t="s">
        <v>194</v>
      </c>
      <c r="C475" s="1" t="s">
        <v>62</v>
      </c>
      <c r="F475" s="1" t="s">
        <v>64</v>
      </c>
      <c r="G475" s="1" t="s">
        <v>1242</v>
      </c>
      <c r="H475" s="61">
        <v>20</v>
      </c>
      <c r="I475" s="88">
        <f t="array" ref="I475">INDEX(Grille_Tarifs_Modulable!$B$2:B832,MATCH(Tableau1[[#This Row],[Designation]]&amp;Tableau1[[#This Row],[CL]],Grille_Tarifs_Modulable!$C$2:C832&amp;Grille_Tarifs_Modulable!$F$2:F832,0))</f>
        <v>4260310553832</v>
      </c>
      <c r="J47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75" s="1" t="str">
        <f>IF(Tableau1[[#This Row],[Tarificat° client]]="GROS",VLOOKUP(Tableau1[[#This Row],[EAN]],Grille_Tarifs_Modulable!B483:P576,9,FALSE)+VLOOKUP(Tableau1[[#This Row],[EAN]],Grille_Tarifs_Modulable!B483:P576,12,FALSE)+VLOOKUP(Tableau1[[#This Row],[EAN]],Grille_Tarifs_Modulable!B483:P576,13,FALSE)*1.1,IF(Tableau1[[#This Row],[Tarificat° client]]="CHR",VLOOKUP(Tableau1[[#This Row],[EAN]],Grille_Tarifs_Modulable!B483:P576,8,FALSE)," "))</f>
        <v xml:space="preserve"> </v>
      </c>
      <c r="L475" s="1">
        <v>120</v>
      </c>
      <c r="M475" s="1">
        <v>34.29</v>
      </c>
      <c r="O475" s="1"/>
    </row>
    <row r="476" spans="1:15" ht="12.75" x14ac:dyDescent="0.2">
      <c r="A476" s="2">
        <v>43784</v>
      </c>
      <c r="B476" s="1" t="s">
        <v>122</v>
      </c>
      <c r="C476" s="1" t="s">
        <v>95</v>
      </c>
      <c r="F476" s="1" t="s">
        <v>97</v>
      </c>
      <c r="G476" s="1" t="s">
        <v>1242</v>
      </c>
      <c r="H476" s="61">
        <v>20</v>
      </c>
      <c r="I476" s="88">
        <f t="array" ref="I476">INDEX(Grille_Tarifs_Modulable!$B$2:B850,MATCH(Tableau1[[#This Row],[Designation]]&amp;Tableau1[[#This Row],[CL]],Grille_Tarifs_Modulable!$C$2:C850&amp;Grille_Tarifs_Modulable!$F$2:F850,0))</f>
        <v>4260310553832</v>
      </c>
      <c r="J47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76" s="1" t="str">
        <f>IF(Tableau1[[#This Row],[Tarificat° client]]="GROS",VLOOKUP(Tableau1[[#This Row],[EAN]],Grille_Tarifs_Modulable!B484:P577,9,FALSE)+VLOOKUP(Tableau1[[#This Row],[EAN]],Grille_Tarifs_Modulable!B484:P577,12,FALSE)+VLOOKUP(Tableau1[[#This Row],[EAN]],Grille_Tarifs_Modulable!B484:P577,13,FALSE)*1.1,IF(Tableau1[[#This Row],[Tarificat° client]]="CHR",VLOOKUP(Tableau1[[#This Row],[EAN]],Grille_Tarifs_Modulable!B484:P577,8,FALSE)," "))</f>
        <v xml:space="preserve"> </v>
      </c>
      <c r="L476" s="1">
        <v>96</v>
      </c>
      <c r="M476" s="1">
        <v>27.43</v>
      </c>
      <c r="O476" s="1"/>
    </row>
    <row r="477" spans="1:15" ht="12.75" x14ac:dyDescent="0.2">
      <c r="A477" s="2">
        <v>43791</v>
      </c>
      <c r="B477" s="1" t="s">
        <v>50</v>
      </c>
      <c r="C477" s="1" t="s">
        <v>49</v>
      </c>
      <c r="F477" s="1" t="s">
        <v>51</v>
      </c>
      <c r="G477" s="1" t="s">
        <v>1242</v>
      </c>
      <c r="H477" s="61">
        <v>20</v>
      </c>
      <c r="I477" s="88">
        <f t="array" ref="I477">INDEX(Grille_Tarifs_Modulable!$B$2:B990,MATCH(Tableau1[[#This Row],[Designation]]&amp;Tableau1[[#This Row],[CL]],Grille_Tarifs_Modulable!$C$2:C990&amp;Grille_Tarifs_Modulable!$F$2:F990,0))</f>
        <v>4260310553832</v>
      </c>
      <c r="J47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77" s="1" t="str">
        <f>IF(Tableau1[[#This Row],[Tarificat° client]]="GROS",VLOOKUP(Tableau1[[#This Row],[EAN]],Grille_Tarifs_Modulable!B485:P578,9,FALSE)+VLOOKUP(Tableau1[[#This Row],[EAN]],Grille_Tarifs_Modulable!B485:P578,12,FALSE)+VLOOKUP(Tableau1[[#This Row],[EAN]],Grille_Tarifs_Modulable!B485:P578,13,FALSE)*1.1,IF(Tableau1[[#This Row],[Tarificat° client]]="CHR",VLOOKUP(Tableau1[[#This Row],[EAN]],Grille_Tarifs_Modulable!B485:P578,8,FALSE)," "))</f>
        <v xml:space="preserve"> </v>
      </c>
      <c r="L477" s="1">
        <v>24</v>
      </c>
      <c r="M477" s="1">
        <v>6.86</v>
      </c>
      <c r="O477" s="1"/>
    </row>
    <row r="478" spans="1:15" ht="12.75" x14ac:dyDescent="0.2">
      <c r="A478" s="2">
        <v>43796</v>
      </c>
      <c r="B478" s="1" t="s">
        <v>179</v>
      </c>
      <c r="C478" s="1" t="s">
        <v>65</v>
      </c>
      <c r="F478" s="1" t="s">
        <v>67</v>
      </c>
      <c r="G478" s="1" t="s">
        <v>1242</v>
      </c>
      <c r="H478" s="61">
        <v>20</v>
      </c>
      <c r="I478" s="88">
        <f t="array" ref="I478">INDEX(Grille_Tarifs_Modulable!$B$2:B825,MATCH(Tableau1[[#This Row],[Designation]]&amp;Tableau1[[#This Row],[CL]],Grille_Tarifs_Modulable!$C$2:C825&amp;Grille_Tarifs_Modulable!$F$2:F825,0))</f>
        <v>4260310553832</v>
      </c>
      <c r="J47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78" s="1" t="str">
        <f>IF(Tableau1[[#This Row],[Tarificat° client]]="GROS",VLOOKUP(Tableau1[[#This Row],[EAN]],Grille_Tarifs_Modulable!B486:P579,9,FALSE)+VLOOKUP(Tableau1[[#This Row],[EAN]],Grille_Tarifs_Modulable!B486:P579,12,FALSE)+VLOOKUP(Tableau1[[#This Row],[EAN]],Grille_Tarifs_Modulable!B486:P579,13,FALSE)*1.1,IF(Tableau1[[#This Row],[Tarificat° client]]="CHR",VLOOKUP(Tableau1[[#This Row],[EAN]],Grille_Tarifs_Modulable!B486:P579,8,FALSE)," "))</f>
        <v xml:space="preserve"> </v>
      </c>
      <c r="L478" s="1">
        <v>96</v>
      </c>
      <c r="M478" s="1">
        <v>27.43</v>
      </c>
      <c r="O478" s="1"/>
    </row>
    <row r="479" spans="1:15" ht="12.75" x14ac:dyDescent="0.2">
      <c r="A479" s="2">
        <v>42515</v>
      </c>
      <c r="B479" s="1" t="s">
        <v>1137</v>
      </c>
      <c r="C479" s="1" t="s">
        <v>1138</v>
      </c>
      <c r="F479" s="1" t="s">
        <v>314</v>
      </c>
      <c r="G479" s="1" t="s">
        <v>1247</v>
      </c>
      <c r="H479" s="61">
        <v>20</v>
      </c>
      <c r="I479" s="88">
        <f t="array" ref="I479">INDEX(Grille_Tarifs_Modulable!$B$2:B836,MATCH(Tableau1[[#This Row],[Designation]]&amp;Tableau1[[#This Row],[CL]],Grille_Tarifs_Modulable!$C$2:C836&amp;Grille_Tarifs_Modulable!$F$2:F836,0))</f>
        <v>4260310553849</v>
      </c>
      <c r="J47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79" s="1" t="str">
        <f>IF(Tableau1[[#This Row],[Tarificat° client]]="GROS",VLOOKUP(Tableau1[[#This Row],[EAN]],Grille_Tarifs_Modulable!B487:P580,9,FALSE)+VLOOKUP(Tableau1[[#This Row],[EAN]],Grille_Tarifs_Modulable!B487:P580,12,FALSE)+VLOOKUP(Tableau1[[#This Row],[EAN]],Grille_Tarifs_Modulable!B487:P580,13,FALSE)*1.1,IF(Tableau1[[#This Row],[Tarificat° client]]="CHR",VLOOKUP(Tableau1[[#This Row],[EAN]],Grille_Tarifs_Modulable!B487:P580,8,FALSE)," "))</f>
        <v xml:space="preserve"> </v>
      </c>
      <c r="L479" s="1">
        <v>120</v>
      </c>
      <c r="M479" s="1">
        <v>34.29</v>
      </c>
      <c r="O479" s="1"/>
    </row>
    <row r="480" spans="1:15" ht="12.75" x14ac:dyDescent="0.2">
      <c r="A480" s="2">
        <v>42578</v>
      </c>
      <c r="B480" s="1" t="s">
        <v>1046</v>
      </c>
      <c r="C480" s="1" t="s">
        <v>1047</v>
      </c>
      <c r="F480" s="1" t="s">
        <v>314</v>
      </c>
      <c r="G480" s="1" t="s">
        <v>1247</v>
      </c>
      <c r="H480" s="61">
        <v>20</v>
      </c>
      <c r="I480" s="88">
        <f t="array" ref="I480">INDEX(Grille_Tarifs_Modulable!$B$2:B854,MATCH(Tableau1[[#This Row],[Designation]]&amp;Tableau1[[#This Row],[CL]],Grille_Tarifs_Modulable!$C$2:C854&amp;Grille_Tarifs_Modulable!$F$2:F854,0))</f>
        <v>4260310553849</v>
      </c>
      <c r="J48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80" s="1" t="str">
        <f>IF(Tableau1[[#This Row],[Tarificat° client]]="GROS",VLOOKUP(Tableau1[[#This Row],[EAN]],Grille_Tarifs_Modulable!B488:P581,9,FALSE)+VLOOKUP(Tableau1[[#This Row],[EAN]],Grille_Tarifs_Modulable!B488:P581,12,FALSE)+VLOOKUP(Tableau1[[#This Row],[EAN]],Grille_Tarifs_Modulable!B488:P581,13,FALSE)*1.1,IF(Tableau1[[#This Row],[Tarificat° client]]="CHR",VLOOKUP(Tableau1[[#This Row],[EAN]],Grille_Tarifs_Modulable!B488:P581,8,FALSE)," "))</f>
        <v xml:space="preserve"> </v>
      </c>
      <c r="L480" s="1">
        <v>24</v>
      </c>
      <c r="M480" s="1">
        <v>6.86</v>
      </c>
      <c r="O480" s="1"/>
    </row>
    <row r="481" spans="1:15" ht="12.75" x14ac:dyDescent="0.2">
      <c r="A481" s="2">
        <v>42611</v>
      </c>
      <c r="B481" s="1" t="s">
        <v>1140</v>
      </c>
      <c r="C481" s="1" t="s">
        <v>312</v>
      </c>
      <c r="F481" s="1" t="s">
        <v>314</v>
      </c>
      <c r="G481" s="1" t="s">
        <v>1247</v>
      </c>
      <c r="H481" s="61">
        <v>20</v>
      </c>
      <c r="I481" s="88">
        <f t="array" ref="I481">INDEX(Grille_Tarifs_Modulable!$B$2:B994,MATCH(Tableau1[[#This Row],[Designation]]&amp;Tableau1[[#This Row],[CL]],Grille_Tarifs_Modulable!$C$2:C994&amp;Grille_Tarifs_Modulable!$F$2:F994,0))</f>
        <v>4260310553849</v>
      </c>
      <c r="J48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81" s="1" t="str">
        <f>IF(Tableau1[[#This Row],[Tarificat° client]]="GROS",VLOOKUP(Tableau1[[#This Row],[EAN]],Grille_Tarifs_Modulable!B489:P582,9,FALSE)+VLOOKUP(Tableau1[[#This Row],[EAN]],Grille_Tarifs_Modulable!B489:P582,12,FALSE)+VLOOKUP(Tableau1[[#This Row],[EAN]],Grille_Tarifs_Modulable!B489:P582,13,FALSE)*1.1,IF(Tableau1[[#This Row],[Tarificat° client]]="CHR",VLOOKUP(Tableau1[[#This Row],[EAN]],Grille_Tarifs_Modulable!B489:P582,8,FALSE)," "))</f>
        <v xml:space="preserve"> </v>
      </c>
      <c r="L481" s="1">
        <v>48</v>
      </c>
      <c r="M481" s="1">
        <v>13.71</v>
      </c>
      <c r="O481" s="1"/>
    </row>
    <row r="482" spans="1:15" ht="12.75" x14ac:dyDescent="0.2">
      <c r="A482" s="2">
        <v>42690</v>
      </c>
      <c r="B482" s="1" t="s">
        <v>1001</v>
      </c>
      <c r="C482" s="1" t="s">
        <v>491</v>
      </c>
      <c r="F482" s="1" t="s">
        <v>4</v>
      </c>
      <c r="G482" s="1" t="s">
        <v>1247</v>
      </c>
      <c r="H482" s="61">
        <v>20</v>
      </c>
      <c r="I482" s="88">
        <f t="array" ref="I482">INDEX(Grille_Tarifs_Modulable!$B$2:B829,MATCH(Tableau1[[#This Row],[Designation]]&amp;Tableau1[[#This Row],[CL]],Grille_Tarifs_Modulable!$C$2:C829&amp;Grille_Tarifs_Modulable!$F$2:F829,0))</f>
        <v>4260310553849</v>
      </c>
      <c r="J48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82" s="1" t="str">
        <f>IF(Tableau1[[#This Row],[Tarificat° client]]="GROS",VLOOKUP(Tableau1[[#This Row],[EAN]],Grille_Tarifs_Modulable!B490:P583,9,FALSE)+VLOOKUP(Tableau1[[#This Row],[EAN]],Grille_Tarifs_Modulable!B490:P583,12,FALSE)+VLOOKUP(Tableau1[[#This Row],[EAN]],Grille_Tarifs_Modulable!B490:P583,13,FALSE)*1.1,IF(Tableau1[[#This Row],[Tarificat° client]]="CHR",VLOOKUP(Tableau1[[#This Row],[EAN]],Grille_Tarifs_Modulable!B490:P583,8,FALSE)," "))</f>
        <v xml:space="preserve"> </v>
      </c>
      <c r="L482" s="1">
        <v>48</v>
      </c>
      <c r="M482" s="1">
        <v>13.71</v>
      </c>
      <c r="O482" s="1"/>
    </row>
    <row r="483" spans="1:15" ht="12.75" x14ac:dyDescent="0.2">
      <c r="A483" s="2">
        <v>42690</v>
      </c>
      <c r="B483" s="1" t="s">
        <v>1143</v>
      </c>
      <c r="C483" s="1" t="s">
        <v>934</v>
      </c>
      <c r="F483" s="1" t="s">
        <v>4</v>
      </c>
      <c r="G483" s="1" t="s">
        <v>1247</v>
      </c>
      <c r="H483" s="61">
        <v>20</v>
      </c>
      <c r="I483" s="88">
        <f t="array" ref="I483">INDEX(Grille_Tarifs_Modulable!$B$2:B840,MATCH(Tableau1[[#This Row],[Designation]]&amp;Tableau1[[#This Row],[CL]],Grille_Tarifs_Modulable!$C$2:C840&amp;Grille_Tarifs_Modulable!$F$2:F840,0))</f>
        <v>4260310553849</v>
      </c>
      <c r="J48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83" s="1" t="str">
        <f>IF(Tableau1[[#This Row],[Tarificat° client]]="GROS",VLOOKUP(Tableau1[[#This Row],[EAN]],Grille_Tarifs_Modulable!B491:P584,9,FALSE)+VLOOKUP(Tableau1[[#This Row],[EAN]],Grille_Tarifs_Modulable!B491:P584,12,FALSE)+VLOOKUP(Tableau1[[#This Row],[EAN]],Grille_Tarifs_Modulable!B491:P584,13,FALSE)*1.1,IF(Tableau1[[#This Row],[Tarificat° client]]="CHR",VLOOKUP(Tableau1[[#This Row],[EAN]],Grille_Tarifs_Modulable!B491:P584,8,FALSE)," "))</f>
        <v xml:space="preserve"> </v>
      </c>
      <c r="L483" s="1">
        <v>48</v>
      </c>
      <c r="M483" s="1">
        <v>13.71</v>
      </c>
      <c r="O483" s="1"/>
    </row>
    <row r="484" spans="1:15" ht="12.75" x14ac:dyDescent="0.2">
      <c r="A484" s="2">
        <v>42716</v>
      </c>
      <c r="B484" s="1" t="s">
        <v>1142</v>
      </c>
      <c r="C484" s="1" t="s">
        <v>435</v>
      </c>
      <c r="F484" s="1" t="s">
        <v>20</v>
      </c>
      <c r="G484" s="1" t="s">
        <v>1247</v>
      </c>
      <c r="H484" s="61">
        <v>20</v>
      </c>
      <c r="I484" s="88">
        <f t="array" ref="I484">INDEX(Grille_Tarifs_Modulable!$B$2:B858,MATCH(Tableau1[[#This Row],[Designation]]&amp;Tableau1[[#This Row],[CL]],Grille_Tarifs_Modulable!$C$2:C858&amp;Grille_Tarifs_Modulable!$F$2:F858,0))</f>
        <v>4260310553849</v>
      </c>
      <c r="J48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84" s="1" t="str">
        <f>IF(Tableau1[[#This Row],[Tarificat° client]]="GROS",VLOOKUP(Tableau1[[#This Row],[EAN]],Grille_Tarifs_Modulable!B492:P585,9,FALSE)+VLOOKUP(Tableau1[[#This Row],[EAN]],Grille_Tarifs_Modulable!B492:P585,12,FALSE)+VLOOKUP(Tableau1[[#This Row],[EAN]],Grille_Tarifs_Modulable!B492:P585,13,FALSE)*1.1,IF(Tableau1[[#This Row],[Tarificat° client]]="CHR",VLOOKUP(Tableau1[[#This Row],[EAN]],Grille_Tarifs_Modulable!B492:P585,8,FALSE)," "))</f>
        <v xml:space="preserve"> </v>
      </c>
      <c r="L484" s="1">
        <v>48</v>
      </c>
      <c r="M484" s="1">
        <v>13.71</v>
      </c>
      <c r="O484" s="1"/>
    </row>
    <row r="485" spans="1:15" ht="12.75" x14ac:dyDescent="0.2">
      <c r="A485" s="2">
        <v>42716</v>
      </c>
      <c r="B485" s="1" t="s">
        <v>1108</v>
      </c>
      <c r="C485" s="1" t="s">
        <v>100</v>
      </c>
      <c r="F485" s="1" t="s">
        <v>4</v>
      </c>
      <c r="G485" s="1" t="s">
        <v>1247</v>
      </c>
      <c r="H485" s="61">
        <v>20</v>
      </c>
      <c r="I485" s="88">
        <f t="array" ref="I485">INDEX(Grille_Tarifs_Modulable!$B$2:B998,MATCH(Tableau1[[#This Row],[Designation]]&amp;Tableau1[[#This Row],[CL]],Grille_Tarifs_Modulable!$C$2:C998&amp;Grille_Tarifs_Modulable!$F$2:F998,0))</f>
        <v>4260310553849</v>
      </c>
      <c r="J48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85" s="1" t="str">
        <f>IF(Tableau1[[#This Row],[Tarificat° client]]="GROS",VLOOKUP(Tableau1[[#This Row],[EAN]],Grille_Tarifs_Modulable!B493:P586,9,FALSE)+VLOOKUP(Tableau1[[#This Row],[EAN]],Grille_Tarifs_Modulable!B493:P586,12,FALSE)+VLOOKUP(Tableau1[[#This Row],[EAN]],Grille_Tarifs_Modulable!B493:P586,13,FALSE)*1.1,IF(Tableau1[[#This Row],[Tarificat° client]]="CHR",VLOOKUP(Tableau1[[#This Row],[EAN]],Grille_Tarifs_Modulable!B493:P586,8,FALSE)," "))</f>
        <v xml:space="preserve"> </v>
      </c>
      <c r="L485" s="1">
        <v>48</v>
      </c>
      <c r="M485" s="1">
        <v>13.71</v>
      </c>
      <c r="O485" s="1"/>
    </row>
    <row r="486" spans="1:15" ht="12.75" x14ac:dyDescent="0.2">
      <c r="A486" s="2">
        <v>42751</v>
      </c>
      <c r="B486" s="1" t="s">
        <v>737</v>
      </c>
      <c r="C486" s="1" t="s">
        <v>12</v>
      </c>
      <c r="F486" s="1" t="s">
        <v>14</v>
      </c>
      <c r="G486" s="1" t="s">
        <v>1247</v>
      </c>
      <c r="H486" s="61">
        <v>20</v>
      </c>
      <c r="I486" s="88">
        <f t="array" ref="I486">INDEX(Grille_Tarifs_Modulable!$B$2:B833,MATCH(Tableau1[[#This Row],[Designation]]&amp;Tableau1[[#This Row],[CL]],Grille_Tarifs_Modulable!$C$2:C833&amp;Grille_Tarifs_Modulable!$F$2:F833,0))</f>
        <v>4260310553849</v>
      </c>
      <c r="J48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86" s="1" t="str">
        <f>IF(Tableau1[[#This Row],[Tarificat° client]]="GROS",VLOOKUP(Tableau1[[#This Row],[EAN]],Grille_Tarifs_Modulable!B494:P587,9,FALSE)+VLOOKUP(Tableau1[[#This Row],[EAN]],Grille_Tarifs_Modulable!B494:P587,12,FALSE)+VLOOKUP(Tableau1[[#This Row],[EAN]],Grille_Tarifs_Modulable!B494:P587,13,FALSE)*1.1,IF(Tableau1[[#This Row],[Tarificat° client]]="CHR",VLOOKUP(Tableau1[[#This Row],[EAN]],Grille_Tarifs_Modulable!B494:P587,8,FALSE)," "))</f>
        <v xml:space="preserve"> </v>
      </c>
      <c r="L486" s="1">
        <v>120</v>
      </c>
      <c r="M486" s="1">
        <v>34.29</v>
      </c>
      <c r="O486" s="1"/>
    </row>
    <row r="487" spans="1:15" ht="12.75" x14ac:dyDescent="0.2">
      <c r="A487" s="2">
        <v>42787</v>
      </c>
      <c r="B487" s="1" t="s">
        <v>750</v>
      </c>
      <c r="C487" s="1" t="s">
        <v>95</v>
      </c>
      <c r="F487" s="1" t="s">
        <v>97</v>
      </c>
      <c r="G487" s="1" t="s">
        <v>1247</v>
      </c>
      <c r="H487" s="61">
        <v>20</v>
      </c>
      <c r="I487" s="88">
        <f t="array" ref="I487">INDEX(Grille_Tarifs_Modulable!$B$2:B844,MATCH(Tableau1[[#This Row],[Designation]]&amp;Tableau1[[#This Row],[CL]],Grille_Tarifs_Modulable!$C$2:C844&amp;Grille_Tarifs_Modulable!$F$2:F844,0))</f>
        <v>4260310553849</v>
      </c>
      <c r="J48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87" s="1" t="str">
        <f>IF(Tableau1[[#This Row],[Tarificat° client]]="GROS",VLOOKUP(Tableau1[[#This Row],[EAN]],Grille_Tarifs_Modulable!B495:P588,9,FALSE)+VLOOKUP(Tableau1[[#This Row],[EAN]],Grille_Tarifs_Modulable!B495:P588,12,FALSE)+VLOOKUP(Tableau1[[#This Row],[EAN]],Grille_Tarifs_Modulable!B495:P588,13,FALSE)*1.1,IF(Tableau1[[#This Row],[Tarificat° client]]="CHR",VLOOKUP(Tableau1[[#This Row],[EAN]],Grille_Tarifs_Modulable!B495:P588,8,FALSE)," "))</f>
        <v xml:space="preserve"> </v>
      </c>
      <c r="L487" s="1">
        <v>24</v>
      </c>
      <c r="M487" s="1">
        <v>6.86</v>
      </c>
      <c r="O487" s="1"/>
    </row>
    <row r="488" spans="1:15" ht="12.75" x14ac:dyDescent="0.2">
      <c r="A488" s="2">
        <v>42796</v>
      </c>
      <c r="B488" s="1" t="s">
        <v>741</v>
      </c>
      <c r="C488" s="1" t="s">
        <v>12</v>
      </c>
      <c r="F488" s="1" t="s">
        <v>14</v>
      </c>
      <c r="G488" s="1" t="s">
        <v>1247</v>
      </c>
      <c r="H488" s="61">
        <v>20</v>
      </c>
      <c r="I488" s="88">
        <f t="array" ref="I488">INDEX(Grille_Tarifs_Modulable!$B$2:B862,MATCH(Tableau1[[#This Row],[Designation]]&amp;Tableau1[[#This Row],[CL]],Grille_Tarifs_Modulable!$C$2:C862&amp;Grille_Tarifs_Modulable!$F$2:F862,0))</f>
        <v>4260310553849</v>
      </c>
      <c r="J48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88" s="1" t="str">
        <f>IF(Tableau1[[#This Row],[Tarificat° client]]="GROS",VLOOKUP(Tableau1[[#This Row],[EAN]],Grille_Tarifs_Modulable!B496:P589,9,FALSE)+VLOOKUP(Tableau1[[#This Row],[EAN]],Grille_Tarifs_Modulable!B496:P589,12,FALSE)+VLOOKUP(Tableau1[[#This Row],[EAN]],Grille_Tarifs_Modulable!B496:P589,13,FALSE)*1.1,IF(Tableau1[[#This Row],[Tarificat° client]]="CHR",VLOOKUP(Tableau1[[#This Row],[EAN]],Grille_Tarifs_Modulable!B496:P589,8,FALSE)," "))</f>
        <v xml:space="preserve"> </v>
      </c>
      <c r="L488" s="1">
        <v>24</v>
      </c>
      <c r="M488" s="1">
        <v>6.86</v>
      </c>
      <c r="O488" s="1"/>
    </row>
    <row r="489" spans="1:15" ht="12.75" x14ac:dyDescent="0.2">
      <c r="A489" s="2">
        <v>42873</v>
      </c>
      <c r="B489" s="1" t="s">
        <v>747</v>
      </c>
      <c r="C489" s="1" t="s">
        <v>95</v>
      </c>
      <c r="F489" s="1" t="s">
        <v>97</v>
      </c>
      <c r="G489" s="1" t="s">
        <v>1247</v>
      </c>
      <c r="H489" s="61">
        <v>20</v>
      </c>
      <c r="I489" s="88">
        <f t="array" ref="I489">INDEX(Grille_Tarifs_Modulable!$B$2:B1002,MATCH(Tableau1[[#This Row],[Designation]]&amp;Tableau1[[#This Row],[CL]],Grille_Tarifs_Modulable!$C$2:C1002&amp;Grille_Tarifs_Modulable!$F$2:F1002,0))</f>
        <v>4260310553849</v>
      </c>
      <c r="J48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89" s="1" t="str">
        <f>IF(Tableau1[[#This Row],[Tarificat° client]]="GROS",VLOOKUP(Tableau1[[#This Row],[EAN]],Grille_Tarifs_Modulable!B497:P590,9,FALSE)+VLOOKUP(Tableau1[[#This Row],[EAN]],Grille_Tarifs_Modulable!B497:P590,12,FALSE)+VLOOKUP(Tableau1[[#This Row],[EAN]],Grille_Tarifs_Modulable!B497:P590,13,FALSE)*1.1,IF(Tableau1[[#This Row],[Tarificat° client]]="CHR",VLOOKUP(Tableau1[[#This Row],[EAN]],Grille_Tarifs_Modulable!B497:P590,8,FALSE)," "))</f>
        <v xml:space="preserve"> </v>
      </c>
      <c r="L489" s="1">
        <v>288</v>
      </c>
      <c r="M489" s="1">
        <v>82.29</v>
      </c>
      <c r="O489" s="1"/>
    </row>
    <row r="490" spans="1:15" ht="12.75" x14ac:dyDescent="0.2">
      <c r="A490" s="2">
        <v>42887</v>
      </c>
      <c r="B490" s="1" t="s">
        <v>928</v>
      </c>
      <c r="C490" s="1" t="s">
        <v>95</v>
      </c>
      <c r="F490" s="1" t="s">
        <v>97</v>
      </c>
      <c r="G490" s="1" t="s">
        <v>1247</v>
      </c>
      <c r="H490" s="61">
        <v>20</v>
      </c>
      <c r="I490" s="88">
        <f t="array" ref="I490">INDEX(Grille_Tarifs_Modulable!$B$2:B837,MATCH(Tableau1[[#This Row],[Designation]]&amp;Tableau1[[#This Row],[CL]],Grille_Tarifs_Modulable!$C$2:C837&amp;Grille_Tarifs_Modulable!$F$2:F837,0))</f>
        <v>4260310553849</v>
      </c>
      <c r="J49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90" s="1" t="str">
        <f>IF(Tableau1[[#This Row],[Tarificat° client]]="GROS",VLOOKUP(Tableau1[[#This Row],[EAN]],Grille_Tarifs_Modulable!B498:P591,9,FALSE)+VLOOKUP(Tableau1[[#This Row],[EAN]],Grille_Tarifs_Modulable!B498:P591,12,FALSE)+VLOOKUP(Tableau1[[#This Row],[EAN]],Grille_Tarifs_Modulable!B498:P591,13,FALSE)*1.1,IF(Tableau1[[#This Row],[Tarificat° client]]="CHR",VLOOKUP(Tableau1[[#This Row],[EAN]],Grille_Tarifs_Modulable!B498:P591,8,FALSE)," "))</f>
        <v xml:space="preserve"> </v>
      </c>
      <c r="L490" s="1">
        <v>480</v>
      </c>
      <c r="M490" s="1">
        <v>137.13999999999999</v>
      </c>
      <c r="O490" s="1"/>
    </row>
    <row r="491" spans="1:15" ht="12.75" x14ac:dyDescent="0.2">
      <c r="A491" s="2">
        <v>42900</v>
      </c>
      <c r="B491" s="1" t="s">
        <v>929</v>
      </c>
      <c r="C491" s="1" t="s">
        <v>95</v>
      </c>
      <c r="F491" s="1" t="s">
        <v>97</v>
      </c>
      <c r="G491" s="1" t="s">
        <v>1247</v>
      </c>
      <c r="H491" s="61">
        <v>20</v>
      </c>
      <c r="I491" s="88">
        <f t="array" ref="I491">INDEX(Grille_Tarifs_Modulable!$B$2:B848,MATCH(Tableau1[[#This Row],[Designation]]&amp;Tableau1[[#This Row],[CL]],Grille_Tarifs_Modulable!$C$2:C848&amp;Grille_Tarifs_Modulable!$F$2:F848,0))</f>
        <v>4260310553849</v>
      </c>
      <c r="J49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91" s="1" t="str">
        <f>IF(Tableau1[[#This Row],[Tarificat° client]]="GROS",VLOOKUP(Tableau1[[#This Row],[EAN]],Grille_Tarifs_Modulable!B499:P592,9,FALSE)+VLOOKUP(Tableau1[[#This Row],[EAN]],Grille_Tarifs_Modulable!B499:P592,12,FALSE)+VLOOKUP(Tableau1[[#This Row],[EAN]],Grille_Tarifs_Modulable!B499:P592,13,FALSE)*1.1,IF(Tableau1[[#This Row],[Tarificat° client]]="CHR",VLOOKUP(Tableau1[[#This Row],[EAN]],Grille_Tarifs_Modulable!B499:P592,8,FALSE)," "))</f>
        <v xml:space="preserve"> </v>
      </c>
      <c r="L491" s="1">
        <v>480</v>
      </c>
      <c r="M491" s="1">
        <v>137.13999999999999</v>
      </c>
      <c r="O491" s="1"/>
    </row>
    <row r="492" spans="1:15" ht="12.75" x14ac:dyDescent="0.2">
      <c r="A492" s="2">
        <v>42914</v>
      </c>
      <c r="B492" s="1" t="s">
        <v>774</v>
      </c>
      <c r="C492" s="1" t="s">
        <v>95</v>
      </c>
      <c r="F492" s="1" t="s">
        <v>97</v>
      </c>
      <c r="G492" s="1" t="s">
        <v>1247</v>
      </c>
      <c r="H492" s="61">
        <v>20</v>
      </c>
      <c r="I492" s="88">
        <f t="array" ref="I492">INDEX(Grille_Tarifs_Modulable!$B$2:B866,MATCH(Tableau1[[#This Row],[Designation]]&amp;Tableau1[[#This Row],[CL]],Grille_Tarifs_Modulable!$C$2:C866&amp;Grille_Tarifs_Modulable!$F$2:F866,0))</f>
        <v>4260310553849</v>
      </c>
      <c r="J49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92" s="1" t="str">
        <f>IF(Tableau1[[#This Row],[Tarificat° client]]="GROS",VLOOKUP(Tableau1[[#This Row],[EAN]],Grille_Tarifs_Modulable!B500:P593,9,FALSE)+VLOOKUP(Tableau1[[#This Row],[EAN]],Grille_Tarifs_Modulable!B500:P593,12,FALSE)+VLOOKUP(Tableau1[[#This Row],[EAN]],Grille_Tarifs_Modulable!B500:P593,13,FALSE)*1.1,IF(Tableau1[[#This Row],[Tarificat° client]]="CHR",VLOOKUP(Tableau1[[#This Row],[EAN]],Grille_Tarifs_Modulable!B500:P593,8,FALSE)," "))</f>
        <v xml:space="preserve"> </v>
      </c>
      <c r="L492" s="1">
        <v>480</v>
      </c>
      <c r="M492" s="1">
        <v>137.13999999999999</v>
      </c>
      <c r="O492" s="1"/>
    </row>
    <row r="493" spans="1:15" ht="12.75" x14ac:dyDescent="0.2">
      <c r="A493" s="2">
        <v>42914</v>
      </c>
      <c r="B493" s="1" t="s">
        <v>930</v>
      </c>
      <c r="C493" s="1" t="s">
        <v>12</v>
      </c>
      <c r="F493" s="1" t="s">
        <v>14</v>
      </c>
      <c r="G493" s="1" t="s">
        <v>1247</v>
      </c>
      <c r="H493" s="61">
        <v>20</v>
      </c>
      <c r="I493" s="88">
        <f t="array" ref="I493">INDEX(Grille_Tarifs_Modulable!$B$2:B1006,MATCH(Tableau1[[#This Row],[Designation]]&amp;Tableau1[[#This Row],[CL]],Grille_Tarifs_Modulable!$C$2:C1006&amp;Grille_Tarifs_Modulable!$F$2:F1006,0))</f>
        <v>4260310553849</v>
      </c>
      <c r="J49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93" s="1" t="str">
        <f>IF(Tableau1[[#This Row],[Tarificat° client]]="GROS",VLOOKUP(Tableau1[[#This Row],[EAN]],Grille_Tarifs_Modulable!B501:P594,9,FALSE)+VLOOKUP(Tableau1[[#This Row],[EAN]],Grille_Tarifs_Modulable!B501:P594,12,FALSE)+VLOOKUP(Tableau1[[#This Row],[EAN]],Grille_Tarifs_Modulable!B501:P594,13,FALSE)*1.1,IF(Tableau1[[#This Row],[Tarificat° client]]="CHR",VLOOKUP(Tableau1[[#This Row],[EAN]],Grille_Tarifs_Modulable!B501:P594,8,FALSE)," "))</f>
        <v xml:space="preserve"> </v>
      </c>
      <c r="L493" s="1">
        <v>144</v>
      </c>
      <c r="M493" s="1">
        <v>41.14</v>
      </c>
      <c r="O493" s="1"/>
    </row>
    <row r="494" spans="1:15" ht="12.75" x14ac:dyDescent="0.2">
      <c r="A494" s="2">
        <v>42933</v>
      </c>
      <c r="B494" s="1" t="s">
        <v>931</v>
      </c>
      <c r="C494" s="1" t="s">
        <v>95</v>
      </c>
      <c r="F494" s="1" t="s">
        <v>97</v>
      </c>
      <c r="G494" s="1" t="s">
        <v>1247</v>
      </c>
      <c r="H494" s="61">
        <v>20</v>
      </c>
      <c r="I494" s="88">
        <f t="array" ref="I494">INDEX(Grille_Tarifs_Modulable!$B$2:B841,MATCH(Tableau1[[#This Row],[Designation]]&amp;Tableau1[[#This Row],[CL]],Grille_Tarifs_Modulable!$C$2:C841&amp;Grille_Tarifs_Modulable!$F$2:F841,0))</f>
        <v>4260310553849</v>
      </c>
      <c r="J49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94" s="1" t="str">
        <f>IF(Tableau1[[#This Row],[Tarificat° client]]="GROS",VLOOKUP(Tableau1[[#This Row],[EAN]],Grille_Tarifs_Modulable!B502:P595,9,FALSE)+VLOOKUP(Tableau1[[#This Row],[EAN]],Grille_Tarifs_Modulable!B502:P595,12,FALSE)+VLOOKUP(Tableau1[[#This Row],[EAN]],Grille_Tarifs_Modulable!B502:P595,13,FALSE)*1.1,IF(Tableau1[[#This Row],[Tarificat° client]]="CHR",VLOOKUP(Tableau1[[#This Row],[EAN]],Grille_Tarifs_Modulable!B502:P595,8,FALSE)," "))</f>
        <v xml:space="preserve"> </v>
      </c>
      <c r="L494" s="1">
        <v>720</v>
      </c>
      <c r="M494" s="1">
        <v>205.71</v>
      </c>
      <c r="O494" s="1"/>
    </row>
    <row r="495" spans="1:15" ht="12.75" x14ac:dyDescent="0.2">
      <c r="A495" s="2">
        <v>42943</v>
      </c>
      <c r="B495" s="1" t="s">
        <v>932</v>
      </c>
      <c r="C495" s="1" t="s">
        <v>12</v>
      </c>
      <c r="F495" s="1" t="s">
        <v>14</v>
      </c>
      <c r="G495" s="1" t="s">
        <v>1247</v>
      </c>
      <c r="H495" s="61">
        <v>20</v>
      </c>
      <c r="I495" s="88">
        <f t="array" ref="I495">INDEX(Grille_Tarifs_Modulable!$B$2:B852,MATCH(Tableau1[[#This Row],[Designation]]&amp;Tableau1[[#This Row],[CL]],Grille_Tarifs_Modulable!$C$2:C852&amp;Grille_Tarifs_Modulable!$F$2:F852,0))</f>
        <v>4260310553849</v>
      </c>
      <c r="J49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95" s="1" t="str">
        <f>IF(Tableau1[[#This Row],[Tarificat° client]]="GROS",VLOOKUP(Tableau1[[#This Row],[EAN]],Grille_Tarifs_Modulable!B503:P596,9,FALSE)+VLOOKUP(Tableau1[[#This Row],[EAN]],Grille_Tarifs_Modulable!B503:P596,12,FALSE)+VLOOKUP(Tableau1[[#This Row],[EAN]],Grille_Tarifs_Modulable!B503:P596,13,FALSE)*1.1,IF(Tableau1[[#This Row],[Tarificat° client]]="CHR",VLOOKUP(Tableau1[[#This Row],[EAN]],Grille_Tarifs_Modulable!B503:P596,8,FALSE)," "))</f>
        <v xml:space="preserve"> </v>
      </c>
      <c r="L495" s="1">
        <v>240</v>
      </c>
      <c r="M495" s="1">
        <v>68.569999999999993</v>
      </c>
      <c r="O495" s="1"/>
    </row>
    <row r="496" spans="1:15" ht="12.75" x14ac:dyDescent="0.2">
      <c r="A496" s="2">
        <v>42954</v>
      </c>
      <c r="B496" s="1" t="s">
        <v>933</v>
      </c>
      <c r="C496" s="1" t="s">
        <v>934</v>
      </c>
      <c r="F496" s="1" t="s">
        <v>4</v>
      </c>
      <c r="G496" s="1" t="s">
        <v>1247</v>
      </c>
      <c r="H496" s="61">
        <v>20</v>
      </c>
      <c r="I496" s="88">
        <f t="array" ref="I496">INDEX(Grille_Tarifs_Modulable!$B$2:B870,MATCH(Tableau1[[#This Row],[Designation]]&amp;Tableau1[[#This Row],[CL]],Grille_Tarifs_Modulable!$C$2:C870&amp;Grille_Tarifs_Modulable!$F$2:F870,0))</f>
        <v>4260310553849</v>
      </c>
      <c r="J49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96" s="1" t="str">
        <f>IF(Tableau1[[#This Row],[Tarificat° client]]="GROS",VLOOKUP(Tableau1[[#This Row],[EAN]],Grille_Tarifs_Modulable!B504:P597,9,FALSE)+VLOOKUP(Tableau1[[#This Row],[EAN]],Grille_Tarifs_Modulable!B504:P597,12,FALSE)+VLOOKUP(Tableau1[[#This Row],[EAN]],Grille_Tarifs_Modulable!B504:P597,13,FALSE)*1.1,IF(Tableau1[[#This Row],[Tarificat° client]]="CHR",VLOOKUP(Tableau1[[#This Row],[EAN]],Grille_Tarifs_Modulable!B504:P597,8,FALSE)," "))</f>
        <v xml:space="preserve"> </v>
      </c>
      <c r="L496" s="1">
        <v>72</v>
      </c>
      <c r="M496" s="1">
        <v>20.57</v>
      </c>
      <c r="O496" s="1"/>
    </row>
    <row r="497" spans="1:15" ht="12.75" x14ac:dyDescent="0.2">
      <c r="A497" s="2">
        <v>42955</v>
      </c>
      <c r="B497" s="1" t="s">
        <v>775</v>
      </c>
      <c r="C497" s="1" t="s">
        <v>95</v>
      </c>
      <c r="F497" s="1" t="s">
        <v>97</v>
      </c>
      <c r="G497" s="1" t="s">
        <v>1247</v>
      </c>
      <c r="H497" s="61">
        <v>20</v>
      </c>
      <c r="I497" s="88">
        <f t="array" ref="I497">INDEX(Grille_Tarifs_Modulable!$B$2:B1010,MATCH(Tableau1[[#This Row],[Designation]]&amp;Tableau1[[#This Row],[CL]],Grille_Tarifs_Modulable!$C$2:C1010&amp;Grille_Tarifs_Modulable!$F$2:F1010,0))</f>
        <v>4260310553849</v>
      </c>
      <c r="J49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97" s="1" t="str">
        <f>IF(Tableau1[[#This Row],[Tarificat° client]]="GROS",VLOOKUP(Tableau1[[#This Row],[EAN]],Grille_Tarifs_Modulable!B505:P598,9,FALSE)+VLOOKUP(Tableau1[[#This Row],[EAN]],Grille_Tarifs_Modulable!B505:P598,12,FALSE)+VLOOKUP(Tableau1[[#This Row],[EAN]],Grille_Tarifs_Modulable!B505:P598,13,FALSE)*1.1,IF(Tableau1[[#This Row],[Tarificat° client]]="CHR",VLOOKUP(Tableau1[[#This Row],[EAN]],Grille_Tarifs_Modulable!B505:P598,8,FALSE)," "))</f>
        <v xml:space="preserve"> </v>
      </c>
      <c r="L497" s="1">
        <v>144</v>
      </c>
      <c r="M497" s="1">
        <v>41.14</v>
      </c>
      <c r="O497" s="1"/>
    </row>
    <row r="498" spans="1:15" ht="12.75" x14ac:dyDescent="0.2">
      <c r="A498" s="2">
        <v>42971</v>
      </c>
      <c r="B498" s="1" t="s">
        <v>776</v>
      </c>
      <c r="C498" s="1" t="s">
        <v>95</v>
      </c>
      <c r="F498" s="1" t="s">
        <v>97</v>
      </c>
      <c r="G498" s="1" t="s">
        <v>1247</v>
      </c>
      <c r="H498" s="61">
        <v>20</v>
      </c>
      <c r="I498" s="88">
        <f t="array" ref="I498">INDEX(Grille_Tarifs_Modulable!$B$2:B845,MATCH(Tableau1[[#This Row],[Designation]]&amp;Tableau1[[#This Row],[CL]],Grille_Tarifs_Modulable!$C$2:C845&amp;Grille_Tarifs_Modulable!$F$2:F845,0))</f>
        <v>4260310553849</v>
      </c>
      <c r="J49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98" s="1" t="str">
        <f>IF(Tableau1[[#This Row],[Tarificat° client]]="GROS",VLOOKUP(Tableau1[[#This Row],[EAN]],Grille_Tarifs_Modulable!B506:P599,9,FALSE)+VLOOKUP(Tableau1[[#This Row],[EAN]],Grille_Tarifs_Modulable!B506:P599,12,FALSE)+VLOOKUP(Tableau1[[#This Row],[EAN]],Grille_Tarifs_Modulable!B506:P599,13,FALSE)*1.1,IF(Tableau1[[#This Row],[Tarificat° client]]="CHR",VLOOKUP(Tableau1[[#This Row],[EAN]],Grille_Tarifs_Modulable!B506:P599,8,FALSE)," "))</f>
        <v xml:space="preserve"> </v>
      </c>
      <c r="L498" s="1">
        <v>720</v>
      </c>
      <c r="M498" s="1">
        <v>205.71</v>
      </c>
      <c r="O498" s="1"/>
    </row>
    <row r="499" spans="1:15" ht="12.75" x14ac:dyDescent="0.2">
      <c r="A499" s="2">
        <v>43042</v>
      </c>
      <c r="B499" s="1" t="s">
        <v>757</v>
      </c>
      <c r="C499" s="1" t="s">
        <v>65</v>
      </c>
      <c r="F499" s="1" t="s">
        <v>67</v>
      </c>
      <c r="G499" s="1" t="s">
        <v>1247</v>
      </c>
      <c r="H499" s="61">
        <v>20</v>
      </c>
      <c r="I499" s="88">
        <f t="array" ref="I499">INDEX(Grille_Tarifs_Modulable!$B$2:B856,MATCH(Tableau1[[#This Row],[Designation]]&amp;Tableau1[[#This Row],[CL]],Grille_Tarifs_Modulable!$C$2:C856&amp;Grille_Tarifs_Modulable!$F$2:F856,0))</f>
        <v>4260310553849</v>
      </c>
      <c r="J49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499" s="1" t="str">
        <f>IF(Tableau1[[#This Row],[Tarificat° client]]="GROS",VLOOKUP(Tableau1[[#This Row],[EAN]],Grille_Tarifs_Modulable!B507:P600,9,FALSE)+VLOOKUP(Tableau1[[#This Row],[EAN]],Grille_Tarifs_Modulable!B507:P600,12,FALSE)+VLOOKUP(Tableau1[[#This Row],[EAN]],Grille_Tarifs_Modulable!B507:P600,13,FALSE)*1.1,IF(Tableau1[[#This Row],[Tarificat° client]]="CHR",VLOOKUP(Tableau1[[#This Row],[EAN]],Grille_Tarifs_Modulable!B507:P600,8,FALSE)," "))</f>
        <v xml:space="preserve"> </v>
      </c>
      <c r="L499" s="1">
        <v>120</v>
      </c>
      <c r="M499" s="1">
        <v>34.29</v>
      </c>
      <c r="O499" s="1"/>
    </row>
    <row r="500" spans="1:15" ht="12.75" x14ac:dyDescent="0.2">
      <c r="A500" s="2">
        <v>43049</v>
      </c>
      <c r="B500" s="1" t="s">
        <v>926</v>
      </c>
      <c r="C500" s="1" t="s">
        <v>643</v>
      </c>
      <c r="F500" s="1" t="s">
        <v>478</v>
      </c>
      <c r="G500" s="1" t="s">
        <v>1247</v>
      </c>
      <c r="H500" s="61">
        <v>20</v>
      </c>
      <c r="I500" s="88">
        <f t="array" ref="I500">INDEX(Grille_Tarifs_Modulable!$B$2:B874,MATCH(Tableau1[[#This Row],[Designation]]&amp;Tableau1[[#This Row],[CL]],Grille_Tarifs_Modulable!$C$2:C874&amp;Grille_Tarifs_Modulable!$F$2:F874,0))</f>
        <v>4260310553849</v>
      </c>
      <c r="J50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00" s="1" t="str">
        <f>IF(Tableau1[[#This Row],[Tarificat° client]]="GROS",VLOOKUP(Tableau1[[#This Row],[EAN]],Grille_Tarifs_Modulable!B508:P601,9,FALSE)+VLOOKUP(Tableau1[[#This Row],[EAN]],Grille_Tarifs_Modulable!B508:P601,12,FALSE)+VLOOKUP(Tableau1[[#This Row],[EAN]],Grille_Tarifs_Modulable!B508:P601,13,FALSE)*1.1,IF(Tableau1[[#This Row],[Tarificat° client]]="CHR",VLOOKUP(Tableau1[[#This Row],[EAN]],Grille_Tarifs_Modulable!B508:P601,8,FALSE)," "))</f>
        <v xml:space="preserve"> </v>
      </c>
      <c r="L500" s="1">
        <v>48</v>
      </c>
      <c r="M500" s="1">
        <v>13.71</v>
      </c>
      <c r="O500" s="1"/>
    </row>
    <row r="501" spans="1:15" ht="12.75" x14ac:dyDescent="0.2">
      <c r="A501" s="2">
        <v>43069</v>
      </c>
      <c r="B501" s="1" t="s">
        <v>755</v>
      </c>
      <c r="C501" s="1" t="s">
        <v>62</v>
      </c>
      <c r="F501" s="1" t="s">
        <v>64</v>
      </c>
      <c r="G501" s="1" t="s">
        <v>1247</v>
      </c>
      <c r="H501" s="61">
        <v>20</v>
      </c>
      <c r="I501" s="88">
        <f t="array" ref="I501">INDEX(Grille_Tarifs_Modulable!$B$2:B1014,MATCH(Tableau1[[#This Row],[Designation]]&amp;Tableau1[[#This Row],[CL]],Grille_Tarifs_Modulable!$C$2:C1014&amp;Grille_Tarifs_Modulable!$F$2:F1014,0))</f>
        <v>4260310553849</v>
      </c>
      <c r="J50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01" s="1" t="str">
        <f>IF(Tableau1[[#This Row],[Tarificat° client]]="GROS",VLOOKUP(Tableau1[[#This Row],[EAN]],Grille_Tarifs_Modulable!B509:P602,9,FALSE)+VLOOKUP(Tableau1[[#This Row],[EAN]],Grille_Tarifs_Modulable!B509:P602,12,FALSE)+VLOOKUP(Tableau1[[#This Row],[EAN]],Grille_Tarifs_Modulable!B509:P602,13,FALSE)*1.1,IF(Tableau1[[#This Row],[Tarificat° client]]="CHR",VLOOKUP(Tableau1[[#This Row],[EAN]],Grille_Tarifs_Modulable!B509:P602,8,FALSE)," "))</f>
        <v xml:space="preserve"> </v>
      </c>
      <c r="L501" s="1">
        <v>72</v>
      </c>
      <c r="M501" s="1">
        <v>20.57</v>
      </c>
      <c r="O501" s="1"/>
    </row>
    <row r="502" spans="1:15" ht="12.75" x14ac:dyDescent="0.2">
      <c r="A502" s="2">
        <v>43129</v>
      </c>
      <c r="B502" s="1" t="s">
        <v>642</v>
      </c>
      <c r="C502" s="1" t="s">
        <v>643</v>
      </c>
      <c r="F502" s="1" t="s">
        <v>478</v>
      </c>
      <c r="G502" s="1" t="s">
        <v>1247</v>
      </c>
      <c r="H502" s="61">
        <v>20</v>
      </c>
      <c r="I502" s="88">
        <f t="array" ref="I502">INDEX(Grille_Tarifs_Modulable!$B$2:B849,MATCH(Tableau1[[#This Row],[Designation]]&amp;Tableau1[[#This Row],[CL]],Grille_Tarifs_Modulable!$C$2:C849&amp;Grille_Tarifs_Modulable!$F$2:F849,0))</f>
        <v>4260310553849</v>
      </c>
      <c r="J50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02" s="1" t="str">
        <f>IF(Tableau1[[#This Row],[Tarificat° client]]="GROS",VLOOKUP(Tableau1[[#This Row],[EAN]],Grille_Tarifs_Modulable!B510:P603,9,FALSE)+VLOOKUP(Tableau1[[#This Row],[EAN]],Grille_Tarifs_Modulable!B510:P603,12,FALSE)+VLOOKUP(Tableau1[[#This Row],[EAN]],Grille_Tarifs_Modulable!B510:P603,13,FALSE)*1.1,IF(Tableau1[[#This Row],[Tarificat° client]]="CHR",VLOOKUP(Tableau1[[#This Row],[EAN]],Grille_Tarifs_Modulable!B510:P603,8,FALSE)," "))</f>
        <v xml:space="preserve"> </v>
      </c>
      <c r="L502" s="1">
        <v>24</v>
      </c>
      <c r="M502" s="1">
        <v>6.86</v>
      </c>
      <c r="O502" s="1"/>
    </row>
    <row r="503" spans="1:15" ht="12.75" x14ac:dyDescent="0.2">
      <c r="A503" s="2">
        <v>43143</v>
      </c>
      <c r="B503" s="1" t="s">
        <v>433</v>
      </c>
      <c r="C503" s="1" t="s">
        <v>65</v>
      </c>
      <c r="F503" s="1" t="s">
        <v>67</v>
      </c>
      <c r="G503" s="1" t="s">
        <v>1247</v>
      </c>
      <c r="H503" s="61">
        <v>20</v>
      </c>
      <c r="I503" s="88">
        <f t="array" ref="I503">INDEX(Grille_Tarifs_Modulable!$B$2:B860,MATCH(Tableau1[[#This Row],[Designation]]&amp;Tableau1[[#This Row],[CL]],Grille_Tarifs_Modulable!$C$2:C860&amp;Grille_Tarifs_Modulable!$F$2:F860,0))</f>
        <v>4260310553849</v>
      </c>
      <c r="J50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03" s="1" t="str">
        <f>IF(Tableau1[[#This Row],[Tarificat° client]]="GROS",VLOOKUP(Tableau1[[#This Row],[EAN]],Grille_Tarifs_Modulable!B511:P604,9,FALSE)+VLOOKUP(Tableau1[[#This Row],[EAN]],Grille_Tarifs_Modulable!B511:P604,12,FALSE)+VLOOKUP(Tableau1[[#This Row],[EAN]],Grille_Tarifs_Modulable!B511:P604,13,FALSE)*1.1,IF(Tableau1[[#This Row],[Tarificat° client]]="CHR",VLOOKUP(Tableau1[[#This Row],[EAN]],Grille_Tarifs_Modulable!B511:P604,8,FALSE)," "))</f>
        <v xml:space="preserve"> </v>
      </c>
      <c r="L503" s="1">
        <v>144</v>
      </c>
      <c r="M503" s="1">
        <v>41.14</v>
      </c>
      <c r="O503" s="1"/>
    </row>
    <row r="504" spans="1:15" ht="12.75" x14ac:dyDescent="0.2">
      <c r="A504" s="2">
        <v>43157</v>
      </c>
      <c r="B504" s="1" t="s">
        <v>409</v>
      </c>
      <c r="C504" s="1" t="s">
        <v>9</v>
      </c>
      <c r="F504" s="1" t="s">
        <v>11</v>
      </c>
      <c r="G504" s="1" t="s">
        <v>1247</v>
      </c>
      <c r="H504" s="61">
        <v>20</v>
      </c>
      <c r="I504" s="88">
        <f t="array" ref="I504">INDEX(Grille_Tarifs_Modulable!$B$2:B878,MATCH(Tableau1[[#This Row],[Designation]]&amp;Tableau1[[#This Row],[CL]],Grille_Tarifs_Modulable!$C$2:C878&amp;Grille_Tarifs_Modulable!$F$2:F878,0))</f>
        <v>4260310553849</v>
      </c>
      <c r="J50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04" s="1" t="str">
        <f>IF(Tableau1[[#This Row],[Tarificat° client]]="GROS",VLOOKUP(Tableau1[[#This Row],[EAN]],Grille_Tarifs_Modulable!B512:P605,9,FALSE)+VLOOKUP(Tableau1[[#This Row],[EAN]],Grille_Tarifs_Modulable!B512:P605,12,FALSE)+VLOOKUP(Tableau1[[#This Row],[EAN]],Grille_Tarifs_Modulable!B512:P605,13,FALSE)*1.1,IF(Tableau1[[#This Row],[Tarificat° client]]="CHR",VLOOKUP(Tableau1[[#This Row],[EAN]],Grille_Tarifs_Modulable!B512:P605,8,FALSE)," "))</f>
        <v xml:space="preserve"> </v>
      </c>
      <c r="L504" s="1">
        <v>48</v>
      </c>
      <c r="M504" s="1">
        <v>13.71</v>
      </c>
      <c r="O504" s="1"/>
    </row>
    <row r="505" spans="1:15" ht="12.75" x14ac:dyDescent="0.2">
      <c r="A505" s="2">
        <v>43180</v>
      </c>
      <c r="B505" s="1" t="s">
        <v>661</v>
      </c>
      <c r="C505" s="1" t="s">
        <v>62</v>
      </c>
      <c r="F505" s="1" t="s">
        <v>64</v>
      </c>
      <c r="G505" s="1" t="s">
        <v>1247</v>
      </c>
      <c r="H505" s="61">
        <v>20</v>
      </c>
      <c r="I505" s="88">
        <f t="array" ref="I505">INDEX(Grille_Tarifs_Modulable!$B$2:B1018,MATCH(Tableau1[[#This Row],[Designation]]&amp;Tableau1[[#This Row],[CL]],Grille_Tarifs_Modulable!$C$2:C1018&amp;Grille_Tarifs_Modulable!$F$2:F1018,0))</f>
        <v>4260310553849</v>
      </c>
      <c r="J50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05" s="1" t="str">
        <f>IF(Tableau1[[#This Row],[Tarificat° client]]="GROS",VLOOKUP(Tableau1[[#This Row],[EAN]],Grille_Tarifs_Modulable!B513:P606,9,FALSE)+VLOOKUP(Tableau1[[#This Row],[EAN]],Grille_Tarifs_Modulable!B513:P606,12,FALSE)+VLOOKUP(Tableau1[[#This Row],[EAN]],Grille_Tarifs_Modulable!B513:P606,13,FALSE)*1.1,IF(Tableau1[[#This Row],[Tarificat° client]]="CHR",VLOOKUP(Tableau1[[#This Row],[EAN]],Grille_Tarifs_Modulable!B513:P606,8,FALSE)," "))</f>
        <v xml:space="preserve"> </v>
      </c>
      <c r="L505" s="1">
        <v>96</v>
      </c>
      <c r="M505" s="1">
        <v>27.43</v>
      </c>
      <c r="O505" s="1"/>
    </row>
    <row r="506" spans="1:15" ht="12.75" x14ac:dyDescent="0.2">
      <c r="A506" s="2">
        <v>43250</v>
      </c>
      <c r="B506" s="1" t="s">
        <v>646</v>
      </c>
      <c r="C506" s="1" t="s">
        <v>62</v>
      </c>
      <c r="F506" s="1" t="s">
        <v>64</v>
      </c>
      <c r="G506" s="1" t="s">
        <v>1247</v>
      </c>
      <c r="H506" s="61">
        <v>20</v>
      </c>
      <c r="I506" s="88">
        <f t="array" ref="I506">INDEX(Grille_Tarifs_Modulable!$B$2:B853,MATCH(Tableau1[[#This Row],[Designation]]&amp;Tableau1[[#This Row],[CL]],Grille_Tarifs_Modulable!$C$2:C853&amp;Grille_Tarifs_Modulable!$F$2:F853,0))</f>
        <v>4260310553849</v>
      </c>
      <c r="J50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06" s="1" t="str">
        <f>IF(Tableau1[[#This Row],[Tarificat° client]]="GROS",VLOOKUP(Tableau1[[#This Row],[EAN]],Grille_Tarifs_Modulable!B514:P607,9,FALSE)+VLOOKUP(Tableau1[[#This Row],[EAN]],Grille_Tarifs_Modulable!B514:P607,12,FALSE)+VLOOKUP(Tableau1[[#This Row],[EAN]],Grille_Tarifs_Modulable!B514:P607,13,FALSE)*1.1,IF(Tableau1[[#This Row],[Tarificat° client]]="CHR",VLOOKUP(Tableau1[[#This Row],[EAN]],Grille_Tarifs_Modulable!B514:P607,8,FALSE)," "))</f>
        <v xml:space="preserve"> </v>
      </c>
      <c r="L506" s="1">
        <v>48</v>
      </c>
      <c r="M506" s="1">
        <v>13.71</v>
      </c>
      <c r="O506" s="1"/>
    </row>
    <row r="507" spans="1:15" ht="12.75" x14ac:dyDescent="0.2">
      <c r="A507" s="2">
        <v>43251</v>
      </c>
      <c r="B507" s="1" t="s">
        <v>662</v>
      </c>
      <c r="C507" s="1" t="s">
        <v>95</v>
      </c>
      <c r="F507" s="1" t="s">
        <v>97</v>
      </c>
      <c r="G507" s="1" t="s">
        <v>1247</v>
      </c>
      <c r="H507" s="61">
        <v>20</v>
      </c>
      <c r="I507" s="88">
        <f t="array" ref="I507">INDEX(Grille_Tarifs_Modulable!$B$2:B864,MATCH(Tableau1[[#This Row],[Designation]]&amp;Tableau1[[#This Row],[CL]],Grille_Tarifs_Modulable!$C$2:C864&amp;Grille_Tarifs_Modulable!$F$2:F864,0))</f>
        <v>4260310553849</v>
      </c>
      <c r="J50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07" s="1" t="str">
        <f>IF(Tableau1[[#This Row],[Tarificat° client]]="GROS",VLOOKUP(Tableau1[[#This Row],[EAN]],Grille_Tarifs_Modulable!B515:P608,9,FALSE)+VLOOKUP(Tableau1[[#This Row],[EAN]],Grille_Tarifs_Modulable!B515:P608,12,FALSE)+VLOOKUP(Tableau1[[#This Row],[EAN]],Grille_Tarifs_Modulable!B515:P608,13,FALSE)*1.1,IF(Tableau1[[#This Row],[Tarificat° client]]="CHR",VLOOKUP(Tableau1[[#This Row],[EAN]],Grille_Tarifs_Modulable!B515:P608,8,FALSE)," "))</f>
        <v xml:space="preserve"> </v>
      </c>
      <c r="L507" s="1">
        <v>480</v>
      </c>
      <c r="M507" s="1">
        <v>137.13999999999999</v>
      </c>
      <c r="O507" s="1"/>
    </row>
    <row r="508" spans="1:15" ht="12.75" x14ac:dyDescent="0.2">
      <c r="A508" s="2">
        <v>43258</v>
      </c>
      <c r="B508" s="1" t="s">
        <v>472</v>
      </c>
      <c r="C508" s="1" t="s">
        <v>473</v>
      </c>
      <c r="F508" s="1" t="s">
        <v>286</v>
      </c>
      <c r="G508" s="1" t="s">
        <v>1247</v>
      </c>
      <c r="H508" s="61">
        <v>20</v>
      </c>
      <c r="I508" s="88">
        <f t="array" ref="I508">INDEX(Grille_Tarifs_Modulable!$B$2:B882,MATCH(Tableau1[[#This Row],[Designation]]&amp;Tableau1[[#This Row],[CL]],Grille_Tarifs_Modulable!$C$2:C882&amp;Grille_Tarifs_Modulable!$F$2:F882,0))</f>
        <v>4260310553849</v>
      </c>
      <c r="J50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08" s="1" t="str">
        <f>IF(Tableau1[[#This Row],[Tarificat° client]]="GROS",VLOOKUP(Tableau1[[#This Row],[EAN]],Grille_Tarifs_Modulable!B516:P609,9,FALSE)+VLOOKUP(Tableau1[[#This Row],[EAN]],Grille_Tarifs_Modulable!B516:P609,12,FALSE)+VLOOKUP(Tableau1[[#This Row],[EAN]],Grille_Tarifs_Modulable!B516:P609,13,FALSE)*1.1,IF(Tableau1[[#This Row],[Tarificat° client]]="CHR",VLOOKUP(Tableau1[[#This Row],[EAN]],Grille_Tarifs_Modulable!B516:P609,8,FALSE)," "))</f>
        <v xml:space="preserve"> </v>
      </c>
      <c r="L508" s="1">
        <v>24</v>
      </c>
      <c r="M508" s="1">
        <v>6.86</v>
      </c>
      <c r="O508" s="1"/>
    </row>
    <row r="509" spans="1:15" ht="12.75" x14ac:dyDescent="0.2">
      <c r="A509" s="2">
        <v>43258</v>
      </c>
      <c r="B509" s="1" t="s">
        <v>414</v>
      </c>
      <c r="C509" s="1" t="s">
        <v>2</v>
      </c>
      <c r="F509" s="1" t="s">
        <v>4</v>
      </c>
      <c r="G509" s="1" t="s">
        <v>1247</v>
      </c>
      <c r="H509" s="61">
        <v>20</v>
      </c>
      <c r="I509" s="88">
        <f t="array" ref="I509">INDEX(Grille_Tarifs_Modulable!$B$2:B1022,MATCH(Tableau1[[#This Row],[Designation]]&amp;Tableau1[[#This Row],[CL]],Grille_Tarifs_Modulable!$C$2:C1022&amp;Grille_Tarifs_Modulable!$F$2:F1022,0))</f>
        <v>4260310553849</v>
      </c>
      <c r="J50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09" s="1" t="str">
        <f>IF(Tableau1[[#This Row],[Tarificat° client]]="GROS",VLOOKUP(Tableau1[[#This Row],[EAN]],Grille_Tarifs_Modulable!B517:P610,9,FALSE)+VLOOKUP(Tableau1[[#This Row],[EAN]],Grille_Tarifs_Modulable!B517:P610,12,FALSE)+VLOOKUP(Tableau1[[#This Row],[EAN]],Grille_Tarifs_Modulable!B517:P610,13,FALSE)*1.1,IF(Tableau1[[#This Row],[Tarificat° client]]="CHR",VLOOKUP(Tableau1[[#This Row],[EAN]],Grille_Tarifs_Modulable!B517:P610,8,FALSE)," "))</f>
        <v xml:space="preserve"> </v>
      </c>
      <c r="L509" s="1">
        <v>48</v>
      </c>
      <c r="M509" s="1">
        <v>13.71</v>
      </c>
      <c r="O509" s="1"/>
    </row>
    <row r="510" spans="1:15" ht="12.75" x14ac:dyDescent="0.2">
      <c r="A510" s="2">
        <v>43266</v>
      </c>
      <c r="B510" s="1" t="s">
        <v>626</v>
      </c>
      <c r="C510" s="1" t="s">
        <v>169</v>
      </c>
      <c r="F510" s="1" t="s">
        <v>171</v>
      </c>
      <c r="G510" s="1" t="s">
        <v>1247</v>
      </c>
      <c r="H510" s="61">
        <v>20</v>
      </c>
      <c r="I510" s="88">
        <f t="array" ref="I510">INDEX(Grille_Tarifs_Modulable!$B$2:B857,MATCH(Tableau1[[#This Row],[Designation]]&amp;Tableau1[[#This Row],[CL]],Grille_Tarifs_Modulable!$C$2:C857&amp;Grille_Tarifs_Modulable!$F$2:F857,0))</f>
        <v>4260310553849</v>
      </c>
      <c r="J51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10" s="1" t="str">
        <f>IF(Tableau1[[#This Row],[Tarificat° client]]="GROS",VLOOKUP(Tableau1[[#This Row],[EAN]],Grille_Tarifs_Modulable!B518:P611,9,FALSE)+VLOOKUP(Tableau1[[#This Row],[EAN]],Grille_Tarifs_Modulable!B518:P611,12,FALSE)+VLOOKUP(Tableau1[[#This Row],[EAN]],Grille_Tarifs_Modulable!B518:P611,13,FALSE)*1.1,IF(Tableau1[[#This Row],[Tarificat° client]]="CHR",VLOOKUP(Tableau1[[#This Row],[EAN]],Grille_Tarifs_Modulable!B518:P611,8,FALSE)," "))</f>
        <v xml:space="preserve"> </v>
      </c>
      <c r="L510" s="1">
        <v>24</v>
      </c>
      <c r="M510" s="1">
        <v>6.86</v>
      </c>
      <c r="O510" s="1"/>
    </row>
    <row r="511" spans="1:15" ht="12.75" x14ac:dyDescent="0.2">
      <c r="A511" s="2">
        <v>43266</v>
      </c>
      <c r="B511" s="1" t="s">
        <v>648</v>
      </c>
      <c r="C511" s="1" t="s">
        <v>9</v>
      </c>
      <c r="F511" s="1" t="s">
        <v>11</v>
      </c>
      <c r="G511" s="1" t="s">
        <v>1247</v>
      </c>
      <c r="H511" s="61">
        <v>20</v>
      </c>
      <c r="I511" s="88">
        <f t="array" ref="I511">INDEX(Grille_Tarifs_Modulable!$B$2:B868,MATCH(Tableau1[[#This Row],[Designation]]&amp;Tableau1[[#This Row],[CL]],Grille_Tarifs_Modulable!$C$2:C868&amp;Grille_Tarifs_Modulable!$F$2:F868,0))</f>
        <v>4260310553849</v>
      </c>
      <c r="J51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11" s="1" t="str">
        <f>IF(Tableau1[[#This Row],[Tarificat° client]]="GROS",VLOOKUP(Tableau1[[#This Row],[EAN]],Grille_Tarifs_Modulable!B519:P612,9,FALSE)+VLOOKUP(Tableau1[[#This Row],[EAN]],Grille_Tarifs_Modulable!B519:P612,12,FALSE)+VLOOKUP(Tableau1[[#This Row],[EAN]],Grille_Tarifs_Modulable!B519:P612,13,FALSE)*1.1,IF(Tableau1[[#This Row],[Tarificat° client]]="CHR",VLOOKUP(Tableau1[[#This Row],[EAN]],Grille_Tarifs_Modulable!B519:P612,8,FALSE)," "))</f>
        <v xml:space="preserve"> </v>
      </c>
      <c r="L511" s="1">
        <v>144</v>
      </c>
      <c r="M511" s="1">
        <v>41.14</v>
      </c>
      <c r="O511" s="1"/>
    </row>
    <row r="512" spans="1:15" ht="12.75" x14ac:dyDescent="0.2">
      <c r="A512" s="2">
        <v>43279</v>
      </c>
      <c r="B512" s="1" t="s">
        <v>649</v>
      </c>
      <c r="C512" s="1" t="s">
        <v>65</v>
      </c>
      <c r="F512" s="1" t="s">
        <v>67</v>
      </c>
      <c r="G512" s="1" t="s">
        <v>1247</v>
      </c>
      <c r="H512" s="61">
        <v>20</v>
      </c>
      <c r="I512" s="88">
        <f t="array" ref="I512">INDEX(Grille_Tarifs_Modulable!$B$2:B886,MATCH(Tableau1[[#This Row],[Designation]]&amp;Tableau1[[#This Row],[CL]],Grille_Tarifs_Modulable!$C$2:C886&amp;Grille_Tarifs_Modulable!$F$2:F886,0))</f>
        <v>4260310553849</v>
      </c>
      <c r="J51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12" s="1" t="str">
        <f>IF(Tableau1[[#This Row],[Tarificat° client]]="GROS",VLOOKUP(Tableau1[[#This Row],[EAN]],Grille_Tarifs_Modulable!B520:P613,9,FALSE)+VLOOKUP(Tableau1[[#This Row],[EAN]],Grille_Tarifs_Modulable!B520:P613,12,FALSE)+VLOOKUP(Tableau1[[#This Row],[EAN]],Grille_Tarifs_Modulable!B520:P613,13,FALSE)*1.1,IF(Tableau1[[#This Row],[Tarificat° client]]="CHR",VLOOKUP(Tableau1[[#This Row],[EAN]],Grille_Tarifs_Modulable!B520:P613,8,FALSE)," "))</f>
        <v xml:space="preserve"> </v>
      </c>
      <c r="L512" s="1">
        <v>120</v>
      </c>
      <c r="M512" s="1">
        <v>34.29</v>
      </c>
      <c r="O512" s="1"/>
    </row>
    <row r="513" spans="1:15" ht="12.75" x14ac:dyDescent="0.2">
      <c r="A513" s="2">
        <v>43280</v>
      </c>
      <c r="B513" s="1" t="s">
        <v>650</v>
      </c>
      <c r="C513" s="1" t="s">
        <v>651</v>
      </c>
      <c r="F513" s="1" t="s">
        <v>454</v>
      </c>
      <c r="G513" s="1" t="s">
        <v>1247</v>
      </c>
      <c r="H513" s="61">
        <v>20</v>
      </c>
      <c r="I513" s="88">
        <f t="array" ref="I513">INDEX(Grille_Tarifs_Modulable!$B$2:B1026,MATCH(Tableau1[[#This Row],[Designation]]&amp;Tableau1[[#This Row],[CL]],Grille_Tarifs_Modulable!$C$2:C1026&amp;Grille_Tarifs_Modulable!$F$2:F1026,0))</f>
        <v>4260310553849</v>
      </c>
      <c r="J51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13" s="1" t="str">
        <f>IF(Tableau1[[#This Row],[Tarificat° client]]="GROS",VLOOKUP(Tableau1[[#This Row],[EAN]],Grille_Tarifs_Modulable!B521:P614,9,FALSE)+VLOOKUP(Tableau1[[#This Row],[EAN]],Grille_Tarifs_Modulable!B521:P614,12,FALSE)+VLOOKUP(Tableau1[[#This Row],[EAN]],Grille_Tarifs_Modulable!B521:P614,13,FALSE)*1.1,IF(Tableau1[[#This Row],[Tarificat° client]]="CHR",VLOOKUP(Tableau1[[#This Row],[EAN]],Grille_Tarifs_Modulable!B521:P614,8,FALSE)," "))</f>
        <v xml:space="preserve"> </v>
      </c>
      <c r="L513" s="1">
        <v>168</v>
      </c>
      <c r="M513" s="1">
        <v>48</v>
      </c>
      <c r="O513" s="1"/>
    </row>
    <row r="514" spans="1:15" ht="12.75" x14ac:dyDescent="0.2">
      <c r="A514" s="2">
        <v>43306</v>
      </c>
      <c r="B514" s="1" t="s">
        <v>663</v>
      </c>
      <c r="C514" s="1" t="s">
        <v>664</v>
      </c>
      <c r="F514" s="1" t="s">
        <v>20</v>
      </c>
      <c r="G514" s="1" t="s">
        <v>1247</v>
      </c>
      <c r="H514" s="61">
        <v>20</v>
      </c>
      <c r="I514" s="88">
        <f t="array" ref="I514">INDEX(Grille_Tarifs_Modulable!$B$2:B861,MATCH(Tableau1[[#This Row],[Designation]]&amp;Tableau1[[#This Row],[CL]],Grille_Tarifs_Modulable!$C$2:C861&amp;Grille_Tarifs_Modulable!$F$2:F861,0))</f>
        <v>4260310553849</v>
      </c>
      <c r="J51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14" s="1" t="str">
        <f>IF(Tableau1[[#This Row],[Tarificat° client]]="GROS",VLOOKUP(Tableau1[[#This Row],[EAN]],Grille_Tarifs_Modulable!B522:P615,9,FALSE)+VLOOKUP(Tableau1[[#This Row],[EAN]],Grille_Tarifs_Modulable!B522:P615,12,FALSE)+VLOOKUP(Tableau1[[#This Row],[EAN]],Grille_Tarifs_Modulable!B522:P615,13,FALSE)*1.1,IF(Tableau1[[#This Row],[Tarificat° client]]="CHR",VLOOKUP(Tableau1[[#This Row],[EAN]],Grille_Tarifs_Modulable!B522:P615,8,FALSE)," "))</f>
        <v xml:space="preserve"> </v>
      </c>
      <c r="L514" s="1">
        <v>24</v>
      </c>
      <c r="M514" s="1">
        <v>6.86</v>
      </c>
      <c r="O514" s="1"/>
    </row>
    <row r="515" spans="1:15" ht="12.75" x14ac:dyDescent="0.2">
      <c r="A515" s="2">
        <v>43314</v>
      </c>
      <c r="B515" s="1" t="s">
        <v>524</v>
      </c>
      <c r="C515" s="1" t="s">
        <v>340</v>
      </c>
      <c r="F515" s="1" t="s">
        <v>342</v>
      </c>
      <c r="G515" s="1" t="s">
        <v>1247</v>
      </c>
      <c r="H515" s="61">
        <v>20</v>
      </c>
      <c r="I515" s="88">
        <f t="array" ref="I515">INDEX(Grille_Tarifs_Modulable!$B$2:B872,MATCH(Tableau1[[#This Row],[Designation]]&amp;Tableau1[[#This Row],[CL]],Grille_Tarifs_Modulable!$C$2:C872&amp;Grille_Tarifs_Modulable!$F$2:F872,0))</f>
        <v>4260310553849</v>
      </c>
      <c r="J51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15" s="1" t="str">
        <f>IF(Tableau1[[#This Row],[Tarificat° client]]="GROS",VLOOKUP(Tableau1[[#This Row],[EAN]],Grille_Tarifs_Modulable!B523:P616,9,FALSE)+VLOOKUP(Tableau1[[#This Row],[EAN]],Grille_Tarifs_Modulable!B523:P616,12,FALSE)+VLOOKUP(Tableau1[[#This Row],[EAN]],Grille_Tarifs_Modulable!B523:P616,13,FALSE)*1.1,IF(Tableau1[[#This Row],[Tarificat° client]]="CHR",VLOOKUP(Tableau1[[#This Row],[EAN]],Grille_Tarifs_Modulable!B523:P616,8,FALSE)," "))</f>
        <v xml:space="preserve"> </v>
      </c>
      <c r="L515" s="1">
        <v>24</v>
      </c>
      <c r="M515" s="1">
        <v>6.86</v>
      </c>
      <c r="O515" s="1"/>
    </row>
    <row r="516" spans="1:15" ht="12.75" x14ac:dyDescent="0.2">
      <c r="A516" s="2">
        <v>43340</v>
      </c>
      <c r="B516" s="1" t="s">
        <v>535</v>
      </c>
      <c r="C516" s="1" t="s">
        <v>9</v>
      </c>
      <c r="F516" s="1" t="s">
        <v>11</v>
      </c>
      <c r="G516" s="1" t="s">
        <v>1247</v>
      </c>
      <c r="H516" s="61">
        <v>20</v>
      </c>
      <c r="I516" s="88">
        <f t="array" ref="I516">INDEX(Grille_Tarifs_Modulable!$B$2:B890,MATCH(Tableau1[[#This Row],[Designation]]&amp;Tableau1[[#This Row],[CL]],Grille_Tarifs_Modulable!$C$2:C890&amp;Grille_Tarifs_Modulable!$F$2:F890,0))</f>
        <v>4260310553849</v>
      </c>
      <c r="J51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16" s="1" t="str">
        <f>IF(Tableau1[[#This Row],[Tarificat° client]]="GROS",VLOOKUP(Tableau1[[#This Row],[EAN]],Grille_Tarifs_Modulable!B524:P617,9,FALSE)+VLOOKUP(Tableau1[[#This Row],[EAN]],Grille_Tarifs_Modulable!B524:P617,12,FALSE)+VLOOKUP(Tableau1[[#This Row],[EAN]],Grille_Tarifs_Modulable!B524:P617,13,FALSE)*1.1,IF(Tableau1[[#This Row],[Tarificat° client]]="CHR",VLOOKUP(Tableau1[[#This Row],[EAN]],Grille_Tarifs_Modulable!B524:P617,8,FALSE)," "))</f>
        <v xml:space="preserve"> </v>
      </c>
      <c r="L516" s="1">
        <v>96</v>
      </c>
      <c r="M516" s="1">
        <v>27.43</v>
      </c>
      <c r="O516" s="1"/>
    </row>
    <row r="517" spans="1:15" ht="12.75" x14ac:dyDescent="0.2">
      <c r="A517" s="2">
        <v>43340</v>
      </c>
      <c r="B517" s="1" t="s">
        <v>665</v>
      </c>
      <c r="C517" s="1" t="s">
        <v>578</v>
      </c>
      <c r="F517" s="1" t="s">
        <v>165</v>
      </c>
      <c r="G517" s="1" t="s">
        <v>1247</v>
      </c>
      <c r="H517" s="61">
        <v>20</v>
      </c>
      <c r="I517" s="88">
        <f t="array" ref="I517">INDEX(Grille_Tarifs_Modulable!$B$2:B1030,MATCH(Tableau1[[#This Row],[Designation]]&amp;Tableau1[[#This Row],[CL]],Grille_Tarifs_Modulable!$C$2:C1030&amp;Grille_Tarifs_Modulable!$F$2:F1030,0))</f>
        <v>4260310553849</v>
      </c>
      <c r="J51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17" s="1" t="str">
        <f>IF(Tableau1[[#This Row],[Tarificat° client]]="GROS",VLOOKUP(Tableau1[[#This Row],[EAN]],Grille_Tarifs_Modulable!B525:P618,9,FALSE)+VLOOKUP(Tableau1[[#This Row],[EAN]],Grille_Tarifs_Modulable!B525:P618,12,FALSE)+VLOOKUP(Tableau1[[#This Row],[EAN]],Grille_Tarifs_Modulable!B525:P618,13,FALSE)*1.1,IF(Tableau1[[#This Row],[Tarificat° client]]="CHR",VLOOKUP(Tableau1[[#This Row],[EAN]],Grille_Tarifs_Modulable!B525:P618,8,FALSE)," "))</f>
        <v xml:space="preserve"> </v>
      </c>
      <c r="L517" s="1">
        <v>48</v>
      </c>
      <c r="M517" s="1">
        <v>13.71</v>
      </c>
      <c r="O517" s="1"/>
    </row>
    <row r="518" spans="1:15" ht="12.75" x14ac:dyDescent="0.2">
      <c r="A518" s="2">
        <v>43343</v>
      </c>
      <c r="B518" s="1" t="s">
        <v>666</v>
      </c>
      <c r="C518" s="1" t="s">
        <v>2</v>
      </c>
      <c r="F518" s="1" t="s">
        <v>4</v>
      </c>
      <c r="G518" s="1" t="s">
        <v>1247</v>
      </c>
      <c r="H518" s="61">
        <v>20</v>
      </c>
      <c r="I518" s="88">
        <f t="array" ref="I518">INDEX(Grille_Tarifs_Modulable!$B$2:B865,MATCH(Tableau1[[#This Row],[Designation]]&amp;Tableau1[[#This Row],[CL]],Grille_Tarifs_Modulable!$C$2:C865&amp;Grille_Tarifs_Modulable!$F$2:F865,0))</f>
        <v>4260310553849</v>
      </c>
      <c r="J51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18" s="1" t="str">
        <f>IF(Tableau1[[#This Row],[Tarificat° client]]="GROS",VLOOKUP(Tableau1[[#This Row],[EAN]],Grille_Tarifs_Modulable!B526:P619,9,FALSE)+VLOOKUP(Tableau1[[#This Row],[EAN]],Grille_Tarifs_Modulable!B526:P619,12,FALSE)+VLOOKUP(Tableau1[[#This Row],[EAN]],Grille_Tarifs_Modulable!B526:P619,13,FALSE)*1.1,IF(Tableau1[[#This Row],[Tarificat° client]]="CHR",VLOOKUP(Tableau1[[#This Row],[EAN]],Grille_Tarifs_Modulable!B526:P619,8,FALSE)," "))</f>
        <v xml:space="preserve"> </v>
      </c>
      <c r="L518" s="1">
        <v>168</v>
      </c>
      <c r="M518" s="1">
        <v>48</v>
      </c>
      <c r="O518" s="1"/>
    </row>
    <row r="519" spans="1:15" ht="12.75" x14ac:dyDescent="0.2">
      <c r="A519" s="2">
        <v>43348</v>
      </c>
      <c r="B519" s="1" t="s">
        <v>652</v>
      </c>
      <c r="C519" s="1" t="s">
        <v>65</v>
      </c>
      <c r="F519" s="1" t="s">
        <v>67</v>
      </c>
      <c r="G519" s="1" t="s">
        <v>1247</v>
      </c>
      <c r="H519" s="61">
        <v>20</v>
      </c>
      <c r="I519" s="88">
        <f t="array" ref="I519">INDEX(Grille_Tarifs_Modulable!$B$2:B876,MATCH(Tableau1[[#This Row],[Designation]]&amp;Tableau1[[#This Row],[CL]],Grille_Tarifs_Modulable!$C$2:C876&amp;Grille_Tarifs_Modulable!$F$2:F876,0))</f>
        <v>4260310553849</v>
      </c>
      <c r="J51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19" s="1" t="str">
        <f>IF(Tableau1[[#This Row],[Tarificat° client]]="GROS",VLOOKUP(Tableau1[[#This Row],[EAN]],Grille_Tarifs_Modulable!B527:P620,9,FALSE)+VLOOKUP(Tableau1[[#This Row],[EAN]],Grille_Tarifs_Modulable!B527:P620,12,FALSE)+VLOOKUP(Tableau1[[#This Row],[EAN]],Grille_Tarifs_Modulable!B527:P620,13,FALSE)*1.1,IF(Tableau1[[#This Row],[Tarificat° client]]="CHR",VLOOKUP(Tableau1[[#This Row],[EAN]],Grille_Tarifs_Modulable!B527:P620,8,FALSE)," "))</f>
        <v xml:space="preserve"> </v>
      </c>
      <c r="L519" s="1">
        <v>48</v>
      </c>
      <c r="M519" s="1">
        <v>13.71</v>
      </c>
      <c r="O519" s="1"/>
    </row>
    <row r="520" spans="1:15" ht="12.75" x14ac:dyDescent="0.2">
      <c r="A520" s="2">
        <v>43360</v>
      </c>
      <c r="B520" s="1" t="s">
        <v>653</v>
      </c>
      <c r="C520" s="1" t="s">
        <v>62</v>
      </c>
      <c r="F520" s="1" t="s">
        <v>64</v>
      </c>
      <c r="G520" s="1" t="s">
        <v>1247</v>
      </c>
      <c r="H520" s="61">
        <v>20</v>
      </c>
      <c r="I520" s="88">
        <f t="array" ref="I520">INDEX(Grille_Tarifs_Modulable!$B$2:B894,MATCH(Tableau1[[#This Row],[Designation]]&amp;Tableau1[[#This Row],[CL]],Grille_Tarifs_Modulable!$C$2:C894&amp;Grille_Tarifs_Modulable!$F$2:F894,0))</f>
        <v>4260310553849</v>
      </c>
      <c r="J52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20" s="1" t="str">
        <f>IF(Tableau1[[#This Row],[Tarificat° client]]="GROS",VLOOKUP(Tableau1[[#This Row],[EAN]],Grille_Tarifs_Modulable!B528:P621,9,FALSE)+VLOOKUP(Tableau1[[#This Row],[EAN]],Grille_Tarifs_Modulable!B528:P621,12,FALSE)+VLOOKUP(Tableau1[[#This Row],[EAN]],Grille_Tarifs_Modulable!B528:P621,13,FALSE)*1.1,IF(Tableau1[[#This Row],[Tarificat° client]]="CHR",VLOOKUP(Tableau1[[#This Row],[EAN]],Grille_Tarifs_Modulable!B528:P621,8,FALSE)," "))</f>
        <v xml:space="preserve"> </v>
      </c>
      <c r="L520" s="1">
        <v>96</v>
      </c>
      <c r="M520" s="1">
        <v>27.43</v>
      </c>
      <c r="O520" s="1"/>
    </row>
    <row r="521" spans="1:15" ht="12.75" x14ac:dyDescent="0.2">
      <c r="A521" s="2">
        <v>43361</v>
      </c>
      <c r="B521" s="1" t="s">
        <v>418</v>
      </c>
      <c r="C521" s="1" t="s">
        <v>57</v>
      </c>
      <c r="F521" s="1" t="s">
        <v>30</v>
      </c>
      <c r="G521" s="1" t="s">
        <v>1247</v>
      </c>
      <c r="H521" s="61">
        <v>20</v>
      </c>
      <c r="I521" s="88">
        <f t="array" ref="I521">INDEX(Grille_Tarifs_Modulable!$B$2:B1034,MATCH(Tableau1[[#This Row],[Designation]]&amp;Tableau1[[#This Row],[CL]],Grille_Tarifs_Modulable!$C$2:C1034&amp;Grille_Tarifs_Modulable!$F$2:F1034,0))</f>
        <v>4260310553849</v>
      </c>
      <c r="J52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21" s="1" t="str">
        <f>IF(Tableau1[[#This Row],[Tarificat° client]]="GROS",VLOOKUP(Tableau1[[#This Row],[EAN]],Grille_Tarifs_Modulable!B529:P622,9,FALSE)+VLOOKUP(Tableau1[[#This Row],[EAN]],Grille_Tarifs_Modulable!B529:P622,12,FALSE)+VLOOKUP(Tableau1[[#This Row],[EAN]],Grille_Tarifs_Modulable!B529:P622,13,FALSE)*1.1,IF(Tableau1[[#This Row],[Tarificat° client]]="CHR",VLOOKUP(Tableau1[[#This Row],[EAN]],Grille_Tarifs_Modulable!B529:P622,8,FALSE)," "))</f>
        <v xml:space="preserve"> </v>
      </c>
      <c r="L521" s="1">
        <v>24</v>
      </c>
      <c r="M521" s="1">
        <v>6.86</v>
      </c>
      <c r="O521" s="1"/>
    </row>
    <row r="522" spans="1:15" ht="12.75" x14ac:dyDescent="0.2">
      <c r="A522" s="2">
        <v>43361</v>
      </c>
      <c r="B522" s="1" t="s">
        <v>483</v>
      </c>
      <c r="C522" s="1" t="s">
        <v>484</v>
      </c>
      <c r="F522" s="1" t="s">
        <v>485</v>
      </c>
      <c r="G522" s="1" t="s">
        <v>1247</v>
      </c>
      <c r="H522" s="61">
        <v>20</v>
      </c>
      <c r="I522" s="88">
        <f t="array" ref="I522">INDEX(Grille_Tarifs_Modulable!$B$2:B869,MATCH(Tableau1[[#This Row],[Designation]]&amp;Tableau1[[#This Row],[CL]],Grille_Tarifs_Modulable!$C$2:C869&amp;Grille_Tarifs_Modulable!$F$2:F869,0))</f>
        <v>4260310553849</v>
      </c>
      <c r="J52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22" s="1" t="str">
        <f>IF(Tableau1[[#This Row],[Tarificat° client]]="GROS",VLOOKUP(Tableau1[[#This Row],[EAN]],Grille_Tarifs_Modulable!B530:P623,9,FALSE)+VLOOKUP(Tableau1[[#This Row],[EAN]],Grille_Tarifs_Modulable!B530:P623,12,FALSE)+VLOOKUP(Tableau1[[#This Row],[EAN]],Grille_Tarifs_Modulable!B530:P623,13,FALSE)*1.1,IF(Tableau1[[#This Row],[Tarificat° client]]="CHR",VLOOKUP(Tableau1[[#This Row],[EAN]],Grille_Tarifs_Modulable!B530:P623,8,FALSE)," "))</f>
        <v xml:space="preserve"> </v>
      </c>
      <c r="L522" s="1">
        <v>48</v>
      </c>
      <c r="M522" s="1">
        <v>13.71</v>
      </c>
      <c r="O522" s="1"/>
    </row>
    <row r="523" spans="1:15" ht="12.75" x14ac:dyDescent="0.2">
      <c r="A523" s="2">
        <v>43361</v>
      </c>
      <c r="B523" s="1" t="s">
        <v>421</v>
      </c>
      <c r="C523" s="1" t="s">
        <v>422</v>
      </c>
      <c r="F523" s="1" t="s">
        <v>20</v>
      </c>
      <c r="G523" s="1" t="s">
        <v>1247</v>
      </c>
      <c r="H523" s="61">
        <v>20</v>
      </c>
      <c r="I523" s="88">
        <f t="array" ref="I523">INDEX(Grille_Tarifs_Modulable!$B$2:B880,MATCH(Tableau1[[#This Row],[Designation]]&amp;Tableau1[[#This Row],[CL]],Grille_Tarifs_Modulable!$C$2:C880&amp;Grille_Tarifs_Modulable!$F$2:F880,0))</f>
        <v>4260310553849</v>
      </c>
      <c r="J52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23" s="1" t="str">
        <f>IF(Tableau1[[#This Row],[Tarificat° client]]="GROS",VLOOKUP(Tableau1[[#This Row],[EAN]],Grille_Tarifs_Modulable!B531:P624,9,FALSE)+VLOOKUP(Tableau1[[#This Row],[EAN]],Grille_Tarifs_Modulable!B531:P624,12,FALSE)+VLOOKUP(Tableau1[[#This Row],[EAN]],Grille_Tarifs_Modulable!B531:P624,13,FALSE)*1.1,IF(Tableau1[[#This Row],[Tarificat° client]]="CHR",VLOOKUP(Tableau1[[#This Row],[EAN]],Grille_Tarifs_Modulable!B531:P624,8,FALSE)," "))</f>
        <v xml:space="preserve"> </v>
      </c>
      <c r="L523" s="1">
        <v>24</v>
      </c>
      <c r="M523" s="1">
        <v>6.86</v>
      </c>
      <c r="O523" s="1"/>
    </row>
    <row r="524" spans="1:15" ht="12.75" x14ac:dyDescent="0.2">
      <c r="A524" s="2">
        <v>43364</v>
      </c>
      <c r="B524" s="1" t="s">
        <v>486</v>
      </c>
      <c r="C524" s="1" t="s">
        <v>12</v>
      </c>
      <c r="F524" s="1" t="s">
        <v>14</v>
      </c>
      <c r="G524" s="1" t="s">
        <v>1247</v>
      </c>
      <c r="H524" s="61">
        <v>20</v>
      </c>
      <c r="I524" s="88">
        <f t="array" ref="I524">INDEX(Grille_Tarifs_Modulable!$B$2:B898,MATCH(Tableau1[[#This Row],[Designation]]&amp;Tableau1[[#This Row],[CL]],Grille_Tarifs_Modulable!$C$2:C898&amp;Grille_Tarifs_Modulable!$F$2:F898,0))</f>
        <v>4260310553849</v>
      </c>
      <c r="J52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24" s="1" t="str">
        <f>IF(Tableau1[[#This Row],[Tarificat° client]]="GROS",VLOOKUP(Tableau1[[#This Row],[EAN]],Grille_Tarifs_Modulable!B532:P625,9,FALSE)+VLOOKUP(Tableau1[[#This Row],[EAN]],Grille_Tarifs_Modulable!B532:P625,12,FALSE)+VLOOKUP(Tableau1[[#This Row],[EAN]],Grille_Tarifs_Modulable!B532:P625,13,FALSE)*1.1,IF(Tableau1[[#This Row],[Tarificat° client]]="CHR",VLOOKUP(Tableau1[[#This Row],[EAN]],Grille_Tarifs_Modulable!B532:P625,8,FALSE)," "))</f>
        <v xml:space="preserve"> </v>
      </c>
      <c r="L524" s="1">
        <v>240</v>
      </c>
      <c r="M524" s="1">
        <v>68.569999999999993</v>
      </c>
      <c r="O524" s="1"/>
    </row>
    <row r="525" spans="1:15" ht="12.75" x14ac:dyDescent="0.2">
      <c r="A525" s="2">
        <v>43364</v>
      </c>
      <c r="B525" s="1" t="s">
        <v>654</v>
      </c>
      <c r="C525" s="1" t="s">
        <v>65</v>
      </c>
      <c r="F525" s="1" t="s">
        <v>67</v>
      </c>
      <c r="G525" s="1" t="s">
        <v>1247</v>
      </c>
      <c r="H525" s="61">
        <v>20</v>
      </c>
      <c r="I525" s="88">
        <f t="array" ref="I525">INDEX(Grille_Tarifs_Modulable!$B$2:B1038,MATCH(Tableau1[[#This Row],[Designation]]&amp;Tableau1[[#This Row],[CL]],Grille_Tarifs_Modulable!$C$2:C1038&amp;Grille_Tarifs_Modulable!$F$2:F1038,0))</f>
        <v>4260310553849</v>
      </c>
      <c r="J52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25" s="1" t="str">
        <f>IF(Tableau1[[#This Row],[Tarificat° client]]="GROS",VLOOKUP(Tableau1[[#This Row],[EAN]],Grille_Tarifs_Modulable!B533:P626,9,FALSE)+VLOOKUP(Tableau1[[#This Row],[EAN]],Grille_Tarifs_Modulable!B533:P626,12,FALSE)+VLOOKUP(Tableau1[[#This Row],[EAN]],Grille_Tarifs_Modulable!B533:P626,13,FALSE)*1.1,IF(Tableau1[[#This Row],[Tarificat° client]]="CHR",VLOOKUP(Tableau1[[#This Row],[EAN]],Grille_Tarifs_Modulable!B533:P626,8,FALSE)," "))</f>
        <v xml:space="preserve"> </v>
      </c>
      <c r="L525" s="1">
        <v>144</v>
      </c>
      <c r="M525" s="1">
        <v>41.14</v>
      </c>
      <c r="O525" s="1"/>
    </row>
    <row r="526" spans="1:15" ht="12.75" x14ac:dyDescent="0.2">
      <c r="A526" s="2">
        <v>43367</v>
      </c>
      <c r="B526" s="1" t="s">
        <v>487</v>
      </c>
      <c r="C526" s="1" t="s">
        <v>488</v>
      </c>
      <c r="F526" s="1" t="s">
        <v>286</v>
      </c>
      <c r="G526" s="1" t="s">
        <v>1247</v>
      </c>
      <c r="H526" s="61">
        <v>20</v>
      </c>
      <c r="I526" s="88">
        <f t="array" ref="I526">INDEX(Grille_Tarifs_Modulable!$B$2:B873,MATCH(Tableau1[[#This Row],[Designation]]&amp;Tableau1[[#This Row],[CL]],Grille_Tarifs_Modulable!$C$2:C873&amp;Grille_Tarifs_Modulable!$F$2:F873,0))</f>
        <v>4260310553849</v>
      </c>
      <c r="J52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26" s="1" t="str">
        <f>IF(Tableau1[[#This Row],[Tarificat° client]]="GROS",VLOOKUP(Tableau1[[#This Row],[EAN]],Grille_Tarifs_Modulable!B534:P627,9,FALSE)+VLOOKUP(Tableau1[[#This Row],[EAN]],Grille_Tarifs_Modulable!B534:P627,12,FALSE)+VLOOKUP(Tableau1[[#This Row],[EAN]],Grille_Tarifs_Modulable!B534:P627,13,FALSE)*1.1,IF(Tableau1[[#This Row],[Tarificat° client]]="CHR",VLOOKUP(Tableau1[[#This Row],[EAN]],Grille_Tarifs_Modulable!B534:P627,8,FALSE)," "))</f>
        <v xml:space="preserve"> </v>
      </c>
      <c r="L526" s="1">
        <v>24</v>
      </c>
      <c r="M526" s="1">
        <v>6.86</v>
      </c>
      <c r="O526" s="1"/>
    </row>
    <row r="527" spans="1:15" ht="12.75" x14ac:dyDescent="0.2">
      <c r="A527" s="2">
        <v>43370</v>
      </c>
      <c r="B527" s="1" t="s">
        <v>489</v>
      </c>
      <c r="C527" s="1" t="s">
        <v>453</v>
      </c>
      <c r="F527" s="1" t="s">
        <v>454</v>
      </c>
      <c r="G527" s="1" t="s">
        <v>1247</v>
      </c>
      <c r="H527" s="61">
        <v>20</v>
      </c>
      <c r="I527" s="88">
        <f t="array" ref="I527">INDEX(Grille_Tarifs_Modulable!$B$2:B884,MATCH(Tableau1[[#This Row],[Designation]]&amp;Tableau1[[#This Row],[CL]],Grille_Tarifs_Modulable!$C$2:C884&amp;Grille_Tarifs_Modulable!$F$2:F884,0))</f>
        <v>4260310553849</v>
      </c>
      <c r="J52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27" s="1" t="str">
        <f>IF(Tableau1[[#This Row],[Tarificat° client]]="GROS",VLOOKUP(Tableau1[[#This Row],[EAN]],Grille_Tarifs_Modulable!B535:P628,9,FALSE)+VLOOKUP(Tableau1[[#This Row],[EAN]],Grille_Tarifs_Modulable!B535:P628,12,FALSE)+VLOOKUP(Tableau1[[#This Row],[EAN]],Grille_Tarifs_Modulable!B535:P628,13,FALSE)*1.1,IF(Tableau1[[#This Row],[Tarificat° client]]="CHR",VLOOKUP(Tableau1[[#This Row],[EAN]],Grille_Tarifs_Modulable!B535:P628,8,FALSE)," "))</f>
        <v xml:space="preserve"> </v>
      </c>
      <c r="L527" s="1">
        <v>24</v>
      </c>
      <c r="M527" s="1">
        <v>6.86</v>
      </c>
      <c r="O527" s="1"/>
    </row>
    <row r="528" spans="1:15" ht="12.75" x14ac:dyDescent="0.2">
      <c r="A528" s="2">
        <v>43370</v>
      </c>
      <c r="B528" s="1" t="s">
        <v>492</v>
      </c>
      <c r="C528" s="1" t="s">
        <v>2</v>
      </c>
      <c r="F528" s="1" t="s">
        <v>4</v>
      </c>
      <c r="G528" s="1" t="s">
        <v>1247</v>
      </c>
      <c r="H528" s="61">
        <v>20</v>
      </c>
      <c r="I528" s="88">
        <f t="array" ref="I528">INDEX(Grille_Tarifs_Modulable!$B$2:B902,MATCH(Tableau1[[#This Row],[Designation]]&amp;Tableau1[[#This Row],[CL]],Grille_Tarifs_Modulable!$C$2:C902&amp;Grille_Tarifs_Modulable!$F$2:F902,0))</f>
        <v>4260310553849</v>
      </c>
      <c r="J52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28" s="1" t="str">
        <f>IF(Tableau1[[#This Row],[Tarificat° client]]="GROS",VLOOKUP(Tableau1[[#This Row],[EAN]],Grille_Tarifs_Modulable!B536:P629,9,FALSE)+VLOOKUP(Tableau1[[#This Row],[EAN]],Grille_Tarifs_Modulable!B536:P629,12,FALSE)+VLOOKUP(Tableau1[[#This Row],[EAN]],Grille_Tarifs_Modulable!B536:P629,13,FALSE)*1.1,IF(Tableau1[[#This Row],[Tarificat° client]]="CHR",VLOOKUP(Tableau1[[#This Row],[EAN]],Grille_Tarifs_Modulable!B536:P629,8,FALSE)," "))</f>
        <v xml:space="preserve"> </v>
      </c>
      <c r="L528" s="1">
        <v>48</v>
      </c>
      <c r="M528" s="1">
        <v>13.71</v>
      </c>
      <c r="O528" s="1"/>
    </row>
    <row r="529" spans="1:15" ht="12.75" x14ac:dyDescent="0.2">
      <c r="A529" s="2">
        <v>43391</v>
      </c>
      <c r="B529" s="1" t="s">
        <v>655</v>
      </c>
      <c r="C529" s="1" t="s">
        <v>65</v>
      </c>
      <c r="F529" s="1" t="s">
        <v>67</v>
      </c>
      <c r="G529" s="1" t="s">
        <v>1247</v>
      </c>
      <c r="H529" s="61">
        <v>20</v>
      </c>
      <c r="I529" s="88">
        <f t="array" ref="I529">INDEX(Grille_Tarifs_Modulable!$B$2:B1042,MATCH(Tableau1[[#This Row],[Designation]]&amp;Tableau1[[#This Row],[CL]],Grille_Tarifs_Modulable!$C$2:C1042&amp;Grille_Tarifs_Modulable!$F$2:F1042,0))</f>
        <v>4260310553849</v>
      </c>
      <c r="J52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29" s="1" t="str">
        <f>IF(Tableau1[[#This Row],[Tarificat° client]]="GROS",VLOOKUP(Tableau1[[#This Row],[EAN]],Grille_Tarifs_Modulable!B537:P630,9,FALSE)+VLOOKUP(Tableau1[[#This Row],[EAN]],Grille_Tarifs_Modulable!B537:P630,12,FALSE)+VLOOKUP(Tableau1[[#This Row],[EAN]],Grille_Tarifs_Modulable!B537:P630,13,FALSE)*1.1,IF(Tableau1[[#This Row],[Tarificat° client]]="CHR",VLOOKUP(Tableau1[[#This Row],[EAN]],Grille_Tarifs_Modulable!B537:P630,8,FALSE)," "))</f>
        <v xml:space="preserve"> </v>
      </c>
      <c r="L529" s="1">
        <v>72</v>
      </c>
      <c r="M529" s="1">
        <v>20.57</v>
      </c>
      <c r="O529" s="1"/>
    </row>
    <row r="530" spans="1:15" ht="12.75" x14ac:dyDescent="0.2">
      <c r="A530" s="2">
        <v>43396</v>
      </c>
      <c r="B530" s="1" t="s">
        <v>667</v>
      </c>
      <c r="C530" s="1" t="s">
        <v>108</v>
      </c>
      <c r="F530" s="1" t="s">
        <v>4</v>
      </c>
      <c r="G530" s="1" t="s">
        <v>1247</v>
      </c>
      <c r="H530" s="61">
        <v>20</v>
      </c>
      <c r="I530" s="88">
        <f t="array" ref="I530">INDEX(Grille_Tarifs_Modulable!$B$2:B877,MATCH(Tableau1[[#This Row],[Designation]]&amp;Tableau1[[#This Row],[CL]],Grille_Tarifs_Modulable!$C$2:C877&amp;Grille_Tarifs_Modulable!$F$2:F877,0))</f>
        <v>4260310553849</v>
      </c>
      <c r="J53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30" s="1" t="str">
        <f>IF(Tableau1[[#This Row],[Tarificat° client]]="GROS",VLOOKUP(Tableau1[[#This Row],[EAN]],Grille_Tarifs_Modulable!B538:P631,9,FALSE)+VLOOKUP(Tableau1[[#This Row],[EAN]],Grille_Tarifs_Modulable!B538:P631,12,FALSE)+VLOOKUP(Tableau1[[#This Row],[EAN]],Grille_Tarifs_Modulable!B538:P631,13,FALSE)*1.1,IF(Tableau1[[#This Row],[Tarificat° client]]="CHR",VLOOKUP(Tableau1[[#This Row],[EAN]],Grille_Tarifs_Modulable!B538:P631,8,FALSE)," "))</f>
        <v xml:space="preserve"> </v>
      </c>
      <c r="L530" s="1">
        <v>24</v>
      </c>
      <c r="M530" s="1">
        <v>6.86</v>
      </c>
      <c r="O530" s="1"/>
    </row>
    <row r="531" spans="1:15" ht="12.75" x14ac:dyDescent="0.2">
      <c r="A531" s="2">
        <v>43413</v>
      </c>
      <c r="B531" s="1" t="s">
        <v>656</v>
      </c>
      <c r="C531" s="1" t="s">
        <v>62</v>
      </c>
      <c r="F531" s="1" t="s">
        <v>64</v>
      </c>
      <c r="G531" s="1" t="s">
        <v>1247</v>
      </c>
      <c r="H531" s="61">
        <v>20</v>
      </c>
      <c r="I531" s="88">
        <f t="array" ref="I531">INDEX(Grille_Tarifs_Modulable!$B$2:B888,MATCH(Tableau1[[#This Row],[Designation]]&amp;Tableau1[[#This Row],[CL]],Grille_Tarifs_Modulable!$C$2:C888&amp;Grille_Tarifs_Modulable!$F$2:F888,0))</f>
        <v>4260310553849</v>
      </c>
      <c r="J53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31" s="1" t="str">
        <f>IF(Tableau1[[#This Row],[Tarificat° client]]="GROS",VLOOKUP(Tableau1[[#This Row],[EAN]],Grille_Tarifs_Modulable!B539:P632,9,FALSE)+VLOOKUP(Tableau1[[#This Row],[EAN]],Grille_Tarifs_Modulable!B539:P632,12,FALSE)+VLOOKUP(Tableau1[[#This Row],[EAN]],Grille_Tarifs_Modulable!B539:P632,13,FALSE)*1.1,IF(Tableau1[[#This Row],[Tarificat° client]]="CHR",VLOOKUP(Tableau1[[#This Row],[EAN]],Grille_Tarifs_Modulable!B539:P632,8,FALSE)," "))</f>
        <v xml:space="preserve"> </v>
      </c>
      <c r="L531" s="1">
        <v>48</v>
      </c>
      <c r="M531" s="1">
        <v>13.71</v>
      </c>
      <c r="O531" s="1"/>
    </row>
    <row r="532" spans="1:15" ht="12.75" x14ac:dyDescent="0.2">
      <c r="A532" s="2">
        <v>43419</v>
      </c>
      <c r="B532" s="1" t="s">
        <v>657</v>
      </c>
      <c r="C532" s="1" t="s">
        <v>65</v>
      </c>
      <c r="F532" s="1" t="s">
        <v>67</v>
      </c>
      <c r="G532" s="1" t="s">
        <v>1247</v>
      </c>
      <c r="H532" s="61">
        <v>20</v>
      </c>
      <c r="I532" s="88">
        <f t="array" ref="I532">INDEX(Grille_Tarifs_Modulable!$B$2:B906,MATCH(Tableau1[[#This Row],[Designation]]&amp;Tableau1[[#This Row],[CL]],Grille_Tarifs_Modulable!$C$2:C906&amp;Grille_Tarifs_Modulable!$F$2:F906,0))</f>
        <v>4260310553849</v>
      </c>
      <c r="J53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32" s="1" t="str">
        <f>IF(Tableau1[[#This Row],[Tarificat° client]]="GROS",VLOOKUP(Tableau1[[#This Row],[EAN]],Grille_Tarifs_Modulable!B540:P633,9,FALSE)+VLOOKUP(Tableau1[[#This Row],[EAN]],Grille_Tarifs_Modulable!B540:P633,12,FALSE)+VLOOKUP(Tableau1[[#This Row],[EAN]],Grille_Tarifs_Modulable!B540:P633,13,FALSE)*1.1,IF(Tableau1[[#This Row],[Tarificat° client]]="CHR",VLOOKUP(Tableau1[[#This Row],[EAN]],Grille_Tarifs_Modulable!B540:P633,8,FALSE)," "))</f>
        <v xml:space="preserve"> </v>
      </c>
      <c r="L532" s="1">
        <v>144</v>
      </c>
      <c r="M532" s="1">
        <v>41.14</v>
      </c>
      <c r="O532" s="1"/>
    </row>
    <row r="533" spans="1:15" ht="12.75" x14ac:dyDescent="0.2">
      <c r="A533" s="2">
        <v>43420</v>
      </c>
      <c r="B533" s="1" t="s">
        <v>505</v>
      </c>
      <c r="C533" s="1" t="s">
        <v>506</v>
      </c>
      <c r="F533" s="1" t="s">
        <v>451</v>
      </c>
      <c r="G533" s="1" t="s">
        <v>1247</v>
      </c>
      <c r="H533" s="61">
        <v>20</v>
      </c>
      <c r="I533" s="88">
        <f t="array" ref="I533">INDEX(Grille_Tarifs_Modulable!$B$2:B1046,MATCH(Tableau1[[#This Row],[Designation]]&amp;Tableau1[[#This Row],[CL]],Grille_Tarifs_Modulable!$C$2:C1046&amp;Grille_Tarifs_Modulable!$F$2:F1046,0))</f>
        <v>4260310553849</v>
      </c>
      <c r="J53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33" s="1" t="str">
        <f>IF(Tableau1[[#This Row],[Tarificat° client]]="GROS",VLOOKUP(Tableau1[[#This Row],[EAN]],Grille_Tarifs_Modulable!B541:P634,9,FALSE)+VLOOKUP(Tableau1[[#This Row],[EAN]],Grille_Tarifs_Modulable!B541:P634,12,FALSE)+VLOOKUP(Tableau1[[#This Row],[EAN]],Grille_Tarifs_Modulable!B541:P634,13,FALSE)*1.1,IF(Tableau1[[#This Row],[Tarificat° client]]="CHR",VLOOKUP(Tableau1[[#This Row],[EAN]],Grille_Tarifs_Modulable!B541:P634,8,FALSE)," "))</f>
        <v xml:space="preserve"> </v>
      </c>
      <c r="L533" s="1">
        <v>24</v>
      </c>
      <c r="M533" s="1">
        <v>6.86</v>
      </c>
      <c r="O533" s="1"/>
    </row>
    <row r="534" spans="1:15" ht="12.75" x14ac:dyDescent="0.2">
      <c r="A534" s="2">
        <v>43420</v>
      </c>
      <c r="B534" s="1" t="s">
        <v>429</v>
      </c>
      <c r="C534" s="1" t="s">
        <v>38</v>
      </c>
      <c r="F534" s="1" t="s">
        <v>40</v>
      </c>
      <c r="G534" s="1" t="s">
        <v>1247</v>
      </c>
      <c r="H534" s="61">
        <v>20</v>
      </c>
      <c r="I534" s="88">
        <f t="array" ref="I534">INDEX(Grille_Tarifs_Modulable!$B$2:B881,MATCH(Tableau1[[#This Row],[Designation]]&amp;Tableau1[[#This Row],[CL]],Grille_Tarifs_Modulable!$C$2:C881&amp;Grille_Tarifs_Modulable!$F$2:F881,0))</f>
        <v>4260310553849</v>
      </c>
      <c r="J53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34" s="1" t="str">
        <f>IF(Tableau1[[#This Row],[Tarificat° client]]="GROS",VLOOKUP(Tableau1[[#This Row],[EAN]],Grille_Tarifs_Modulable!B542:P635,9,FALSE)+VLOOKUP(Tableau1[[#This Row],[EAN]],Grille_Tarifs_Modulable!B542:P635,12,FALSE)+VLOOKUP(Tableau1[[#This Row],[EAN]],Grille_Tarifs_Modulable!B542:P635,13,FALSE)*1.1,IF(Tableau1[[#This Row],[Tarificat° client]]="CHR",VLOOKUP(Tableau1[[#This Row],[EAN]],Grille_Tarifs_Modulable!B542:P635,8,FALSE)," "))</f>
        <v xml:space="preserve"> </v>
      </c>
      <c r="L534" s="1">
        <v>24</v>
      </c>
      <c r="M534" s="1">
        <v>6.86</v>
      </c>
      <c r="O534" s="1"/>
    </row>
    <row r="535" spans="1:15" ht="12.75" x14ac:dyDescent="0.2">
      <c r="A535" s="2">
        <v>43427</v>
      </c>
      <c r="B535" s="1" t="s">
        <v>658</v>
      </c>
      <c r="C535" s="1" t="s">
        <v>659</v>
      </c>
      <c r="F535" s="1" t="s">
        <v>498</v>
      </c>
      <c r="G535" s="1" t="s">
        <v>1247</v>
      </c>
      <c r="H535" s="61">
        <v>20</v>
      </c>
      <c r="I535" s="88">
        <f t="array" ref="I535">INDEX(Grille_Tarifs_Modulable!$B$2:B892,MATCH(Tableau1[[#This Row],[Designation]]&amp;Tableau1[[#This Row],[CL]],Grille_Tarifs_Modulable!$C$2:C892&amp;Grille_Tarifs_Modulable!$F$2:F892,0))</f>
        <v>4260310553849</v>
      </c>
      <c r="J53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35" s="1" t="str">
        <f>IF(Tableau1[[#This Row],[Tarificat° client]]="GROS",VLOOKUP(Tableau1[[#This Row],[EAN]],Grille_Tarifs_Modulable!B543:P636,9,FALSE)+VLOOKUP(Tableau1[[#This Row],[EAN]],Grille_Tarifs_Modulable!B543:P636,12,FALSE)+VLOOKUP(Tableau1[[#This Row],[EAN]],Grille_Tarifs_Modulable!B543:P636,13,FALSE)*1.1,IF(Tableau1[[#This Row],[Tarificat° client]]="CHR",VLOOKUP(Tableau1[[#This Row],[EAN]],Grille_Tarifs_Modulable!B543:P636,8,FALSE)," "))</f>
        <v xml:space="preserve"> </v>
      </c>
      <c r="L535" s="1">
        <v>24</v>
      </c>
      <c r="M535" s="1">
        <v>6.86</v>
      </c>
      <c r="O535" s="1"/>
    </row>
    <row r="536" spans="1:15" ht="12.75" x14ac:dyDescent="0.2">
      <c r="A536" s="2">
        <v>43431</v>
      </c>
      <c r="B536" s="1" t="s">
        <v>427</v>
      </c>
      <c r="C536" s="1" t="s">
        <v>115</v>
      </c>
      <c r="F536" s="1" t="s">
        <v>117</v>
      </c>
      <c r="G536" s="1" t="s">
        <v>1247</v>
      </c>
      <c r="H536" s="61">
        <v>20</v>
      </c>
      <c r="I536" s="88">
        <f t="array" ref="I536">INDEX(Grille_Tarifs_Modulable!$B$2:B910,MATCH(Tableau1[[#This Row],[Designation]]&amp;Tableau1[[#This Row],[CL]],Grille_Tarifs_Modulable!$C$2:C910&amp;Grille_Tarifs_Modulable!$F$2:F910,0))</f>
        <v>4260310553849</v>
      </c>
      <c r="J53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36" s="1" t="str">
        <f>IF(Tableau1[[#This Row],[Tarificat° client]]="GROS",VLOOKUP(Tableau1[[#This Row],[EAN]],Grille_Tarifs_Modulable!B544:P637,9,FALSE)+VLOOKUP(Tableau1[[#This Row],[EAN]],Grille_Tarifs_Modulable!B544:P637,12,FALSE)+VLOOKUP(Tableau1[[#This Row],[EAN]],Grille_Tarifs_Modulable!B544:P637,13,FALSE)*1.1,IF(Tableau1[[#This Row],[Tarificat° client]]="CHR",VLOOKUP(Tableau1[[#This Row],[EAN]],Grille_Tarifs_Modulable!B544:P637,8,FALSE)," "))</f>
        <v xml:space="preserve"> </v>
      </c>
      <c r="L536" s="1">
        <v>24</v>
      </c>
      <c r="M536" s="1">
        <v>6.86</v>
      </c>
      <c r="O536" s="1"/>
    </row>
    <row r="537" spans="1:15" ht="12.75" x14ac:dyDescent="0.2">
      <c r="A537" s="2">
        <v>43439</v>
      </c>
      <c r="B537" s="1" t="s">
        <v>510</v>
      </c>
      <c r="C537" s="1" t="s">
        <v>136</v>
      </c>
      <c r="F537" s="1" t="s">
        <v>135</v>
      </c>
      <c r="G537" s="1" t="s">
        <v>1247</v>
      </c>
      <c r="H537" s="61">
        <v>20</v>
      </c>
      <c r="I537" s="88">
        <f t="array" ref="I537">INDEX(Grille_Tarifs_Modulable!$B$2:B1050,MATCH(Tableau1[[#This Row],[Designation]]&amp;Tableau1[[#This Row],[CL]],Grille_Tarifs_Modulable!$C$2:C1050&amp;Grille_Tarifs_Modulable!$F$2:F1050,0))</f>
        <v>4260310553849</v>
      </c>
      <c r="J53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37" s="1" t="str">
        <f>IF(Tableau1[[#This Row],[Tarificat° client]]="GROS",VLOOKUP(Tableau1[[#This Row],[EAN]],Grille_Tarifs_Modulable!B545:P638,9,FALSE)+VLOOKUP(Tableau1[[#This Row],[EAN]],Grille_Tarifs_Modulable!B545:P638,12,FALSE)+VLOOKUP(Tableau1[[#This Row],[EAN]],Grille_Tarifs_Modulable!B545:P638,13,FALSE)*1.1,IF(Tableau1[[#This Row],[Tarificat° client]]="CHR",VLOOKUP(Tableau1[[#This Row],[EAN]],Grille_Tarifs_Modulable!B545:P638,8,FALSE)," "))</f>
        <v xml:space="preserve"> </v>
      </c>
      <c r="L537" s="1">
        <v>24</v>
      </c>
      <c r="M537" s="1">
        <v>6.86</v>
      </c>
      <c r="O537" s="1"/>
    </row>
    <row r="538" spans="1:15" ht="12.75" x14ac:dyDescent="0.2">
      <c r="A538" s="2">
        <v>43441</v>
      </c>
      <c r="B538" s="1" t="s">
        <v>424</v>
      </c>
      <c r="C538" s="1" t="s">
        <v>95</v>
      </c>
      <c r="F538" s="1" t="s">
        <v>97</v>
      </c>
      <c r="G538" s="1" t="s">
        <v>1247</v>
      </c>
      <c r="H538" s="61">
        <v>20</v>
      </c>
      <c r="I538" s="88">
        <f t="array" ref="I538">INDEX(Grille_Tarifs_Modulable!$B$2:B885,MATCH(Tableau1[[#This Row],[Designation]]&amp;Tableau1[[#This Row],[CL]],Grille_Tarifs_Modulable!$C$2:C885&amp;Grille_Tarifs_Modulable!$F$2:F885,0))</f>
        <v>4260310553849</v>
      </c>
      <c r="J53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38" s="1" t="str">
        <f>IF(Tableau1[[#This Row],[Tarificat° client]]="GROS",VLOOKUP(Tableau1[[#This Row],[EAN]],Grille_Tarifs_Modulable!B546:P639,9,FALSE)+VLOOKUP(Tableau1[[#This Row],[EAN]],Grille_Tarifs_Modulable!B546:P639,12,FALSE)+VLOOKUP(Tableau1[[#This Row],[EAN]],Grille_Tarifs_Modulable!B546:P639,13,FALSE)*1.1,IF(Tableau1[[#This Row],[Tarificat° client]]="CHR",VLOOKUP(Tableau1[[#This Row],[EAN]],Grille_Tarifs_Modulable!B546:P639,8,FALSE)," "))</f>
        <v xml:space="preserve"> </v>
      </c>
      <c r="L538" s="1">
        <v>120</v>
      </c>
      <c r="M538" s="1">
        <v>34.29</v>
      </c>
      <c r="O538" s="1"/>
    </row>
    <row r="539" spans="1:15" ht="12.75" x14ac:dyDescent="0.2">
      <c r="A539" s="2">
        <v>43441</v>
      </c>
      <c r="B539" s="1" t="s">
        <v>668</v>
      </c>
      <c r="C539" s="1" t="s">
        <v>95</v>
      </c>
      <c r="F539" s="1" t="s">
        <v>97</v>
      </c>
      <c r="G539" s="1" t="s">
        <v>1247</v>
      </c>
      <c r="H539" s="61">
        <v>20</v>
      </c>
      <c r="I539" s="88">
        <f t="array" ref="I539">INDEX(Grille_Tarifs_Modulable!$B$2:B896,MATCH(Tableau1[[#This Row],[Designation]]&amp;Tableau1[[#This Row],[CL]],Grille_Tarifs_Modulable!$C$2:C896&amp;Grille_Tarifs_Modulable!$F$2:F896,0))</f>
        <v>4260310553849</v>
      </c>
      <c r="J53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39" s="1" t="str">
        <f>IF(Tableau1[[#This Row],[Tarificat° client]]="GROS",VLOOKUP(Tableau1[[#This Row],[EAN]],Grille_Tarifs_Modulable!B547:P640,9,FALSE)+VLOOKUP(Tableau1[[#This Row],[EAN]],Grille_Tarifs_Modulable!B547:P640,12,FALSE)+VLOOKUP(Tableau1[[#This Row],[EAN]],Grille_Tarifs_Modulable!B547:P640,13,FALSE)*1.1,IF(Tableau1[[#This Row],[Tarificat° client]]="CHR",VLOOKUP(Tableau1[[#This Row],[EAN]],Grille_Tarifs_Modulable!B547:P640,8,FALSE)," "))</f>
        <v xml:space="preserve"> </v>
      </c>
      <c r="L539" s="1">
        <v>-120</v>
      </c>
      <c r="M539" s="1">
        <v>-34.29</v>
      </c>
      <c r="O539" s="1"/>
    </row>
    <row r="540" spans="1:15" ht="12.75" x14ac:dyDescent="0.2">
      <c r="A540" s="2">
        <v>43448</v>
      </c>
      <c r="B540" s="1" t="s">
        <v>660</v>
      </c>
      <c r="C540" s="1" t="s">
        <v>65</v>
      </c>
      <c r="F540" s="1" t="s">
        <v>67</v>
      </c>
      <c r="G540" s="1" t="s">
        <v>1247</v>
      </c>
      <c r="H540" s="61">
        <v>20</v>
      </c>
      <c r="I540" s="88">
        <f t="array" ref="I540">INDEX(Grille_Tarifs_Modulable!$B$2:B914,MATCH(Tableau1[[#This Row],[Designation]]&amp;Tableau1[[#This Row],[CL]],Grille_Tarifs_Modulable!$C$2:C914&amp;Grille_Tarifs_Modulable!$F$2:F914,0))</f>
        <v>4260310553849</v>
      </c>
      <c r="J54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40" s="1" t="str">
        <f>IF(Tableau1[[#This Row],[Tarificat° client]]="GROS",VLOOKUP(Tableau1[[#This Row],[EAN]],Grille_Tarifs_Modulable!B548:P641,9,FALSE)+VLOOKUP(Tableau1[[#This Row],[EAN]],Grille_Tarifs_Modulable!B548:P641,12,FALSE)+VLOOKUP(Tableau1[[#This Row],[EAN]],Grille_Tarifs_Modulable!B548:P641,13,FALSE)*1.1,IF(Tableau1[[#This Row],[Tarificat° client]]="CHR",VLOOKUP(Tableau1[[#This Row],[EAN]],Grille_Tarifs_Modulable!B548:P641,8,FALSE)," "))</f>
        <v xml:space="preserve"> </v>
      </c>
      <c r="L540" s="1">
        <v>144</v>
      </c>
      <c r="M540" s="1">
        <v>41.14</v>
      </c>
      <c r="O540" s="1"/>
    </row>
    <row r="541" spans="1:15" ht="12.75" x14ac:dyDescent="0.2">
      <c r="A541" s="2">
        <v>43479</v>
      </c>
      <c r="B541" s="1" t="s">
        <v>202</v>
      </c>
      <c r="C541" s="1" t="s">
        <v>65</v>
      </c>
      <c r="F541" s="1" t="s">
        <v>67</v>
      </c>
      <c r="G541" s="1" t="s">
        <v>1247</v>
      </c>
      <c r="H541" s="61">
        <v>20</v>
      </c>
      <c r="I541" s="88">
        <f t="array" ref="I541">INDEX(Grille_Tarifs_Modulable!$B$2:B1054,MATCH(Tableau1[[#This Row],[Designation]]&amp;Tableau1[[#This Row],[CL]],Grille_Tarifs_Modulable!$C$2:C1054&amp;Grille_Tarifs_Modulable!$F$2:F1054,0))</f>
        <v>4260310553849</v>
      </c>
      <c r="J54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41" s="1" t="str">
        <f>IF(Tableau1[[#This Row],[Tarificat° client]]="GROS",VLOOKUP(Tableau1[[#This Row],[EAN]],Grille_Tarifs_Modulable!B549:P642,9,FALSE)+VLOOKUP(Tableau1[[#This Row],[EAN]],Grille_Tarifs_Modulable!B549:P642,12,FALSE)+VLOOKUP(Tableau1[[#This Row],[EAN]],Grille_Tarifs_Modulable!B549:P642,13,FALSE)*1.1,IF(Tableau1[[#This Row],[Tarificat° client]]="CHR",VLOOKUP(Tableau1[[#This Row],[EAN]],Grille_Tarifs_Modulable!B549:P642,8,FALSE)," "))</f>
        <v xml:space="preserve"> </v>
      </c>
      <c r="L541" s="1">
        <v>120</v>
      </c>
      <c r="M541" s="1">
        <v>34.29</v>
      </c>
      <c r="O541" s="1"/>
    </row>
    <row r="542" spans="1:15" ht="12.75" x14ac:dyDescent="0.2">
      <c r="A542" s="2">
        <v>43488</v>
      </c>
      <c r="B542" s="1" t="s">
        <v>183</v>
      </c>
      <c r="C542" s="1" t="s">
        <v>62</v>
      </c>
      <c r="F542" s="1" t="s">
        <v>64</v>
      </c>
      <c r="G542" s="1" t="s">
        <v>1247</v>
      </c>
      <c r="H542" s="61">
        <v>20</v>
      </c>
      <c r="I542" s="88">
        <f t="array" ref="I542">INDEX(Grille_Tarifs_Modulable!$B$2:B889,MATCH(Tableau1[[#This Row],[Designation]]&amp;Tableau1[[#This Row],[CL]],Grille_Tarifs_Modulable!$C$2:C889&amp;Grille_Tarifs_Modulable!$F$2:F889,0))</f>
        <v>4260310553849</v>
      </c>
      <c r="J54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42" s="1" t="str">
        <f>IF(Tableau1[[#This Row],[Tarificat° client]]="GROS",VLOOKUP(Tableau1[[#This Row],[EAN]],Grille_Tarifs_Modulable!B550:P643,9,FALSE)+VLOOKUP(Tableau1[[#This Row],[EAN]],Grille_Tarifs_Modulable!B550:P643,12,FALSE)+VLOOKUP(Tableau1[[#This Row],[EAN]],Grille_Tarifs_Modulable!B550:P643,13,FALSE)*1.1,IF(Tableau1[[#This Row],[Tarificat° client]]="CHR",VLOOKUP(Tableau1[[#This Row],[EAN]],Grille_Tarifs_Modulable!B550:P643,8,FALSE)," "))</f>
        <v xml:space="preserve"> </v>
      </c>
      <c r="L542" s="1">
        <v>144</v>
      </c>
      <c r="M542" s="1">
        <v>41.14</v>
      </c>
      <c r="O542" s="1"/>
    </row>
    <row r="543" spans="1:15" ht="12.75" x14ac:dyDescent="0.2">
      <c r="A543" s="2">
        <v>43501</v>
      </c>
      <c r="B543" s="1" t="s">
        <v>186</v>
      </c>
      <c r="C543" s="1" t="s">
        <v>65</v>
      </c>
      <c r="F543" s="1" t="s">
        <v>67</v>
      </c>
      <c r="G543" s="1" t="s">
        <v>1247</v>
      </c>
      <c r="H543" s="61">
        <v>20</v>
      </c>
      <c r="I543" s="88">
        <f t="array" ref="I543">INDEX(Grille_Tarifs_Modulable!$B$2:B900,MATCH(Tableau1[[#This Row],[Designation]]&amp;Tableau1[[#This Row],[CL]],Grille_Tarifs_Modulable!$C$2:C900&amp;Grille_Tarifs_Modulable!$F$2:F900,0))</f>
        <v>4260310553849</v>
      </c>
      <c r="J54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43" s="1" t="str">
        <f>IF(Tableau1[[#This Row],[Tarificat° client]]="GROS",VLOOKUP(Tableau1[[#This Row],[EAN]],Grille_Tarifs_Modulable!B551:P644,9,FALSE)+VLOOKUP(Tableau1[[#This Row],[EAN]],Grille_Tarifs_Modulable!B551:P644,12,FALSE)+VLOOKUP(Tableau1[[#This Row],[EAN]],Grille_Tarifs_Modulable!B551:P644,13,FALSE)*1.1,IF(Tableau1[[#This Row],[Tarificat° client]]="CHR",VLOOKUP(Tableau1[[#This Row],[EAN]],Grille_Tarifs_Modulable!B551:P644,8,FALSE)," "))</f>
        <v xml:space="preserve"> </v>
      </c>
      <c r="L543" s="1">
        <v>120</v>
      </c>
      <c r="M543" s="1">
        <v>34.29</v>
      </c>
      <c r="O543" s="1"/>
    </row>
    <row r="544" spans="1:15" ht="12.75" x14ac:dyDescent="0.2">
      <c r="A544" s="2">
        <v>43508</v>
      </c>
      <c r="B544" s="1" t="s">
        <v>3</v>
      </c>
      <c r="C544" s="1" t="s">
        <v>2</v>
      </c>
      <c r="F544" s="1" t="s">
        <v>4</v>
      </c>
      <c r="G544" s="1" t="s">
        <v>1247</v>
      </c>
      <c r="H544" s="61">
        <v>20</v>
      </c>
      <c r="I544" s="88">
        <f t="array" ref="I544">INDEX(Grille_Tarifs_Modulable!$B$2:B918,MATCH(Tableau1[[#This Row],[Designation]]&amp;Tableau1[[#This Row],[CL]],Grille_Tarifs_Modulable!$C$2:C918&amp;Grille_Tarifs_Modulable!$F$2:F918,0))</f>
        <v>4260310553849</v>
      </c>
      <c r="J54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44" s="1" t="str">
        <f>IF(Tableau1[[#This Row],[Tarificat° client]]="GROS",VLOOKUP(Tableau1[[#This Row],[EAN]],Grille_Tarifs_Modulable!B552:P645,9,FALSE)+VLOOKUP(Tableau1[[#This Row],[EAN]],Grille_Tarifs_Modulable!B552:P645,12,FALSE)+VLOOKUP(Tableau1[[#This Row],[EAN]],Grille_Tarifs_Modulable!B552:P645,13,FALSE)*1.1,IF(Tableau1[[#This Row],[Tarificat° client]]="CHR",VLOOKUP(Tableau1[[#This Row],[EAN]],Grille_Tarifs_Modulable!B552:P645,8,FALSE)," "))</f>
        <v xml:space="preserve"> </v>
      </c>
      <c r="L544" s="1">
        <v>48</v>
      </c>
      <c r="M544" s="1">
        <v>13.71</v>
      </c>
      <c r="O544" s="1"/>
    </row>
    <row r="545" spans="1:15" ht="12.75" x14ac:dyDescent="0.2">
      <c r="A545" s="2">
        <v>43511</v>
      </c>
      <c r="B545" s="1" t="s">
        <v>187</v>
      </c>
      <c r="C545" s="1" t="s">
        <v>62</v>
      </c>
      <c r="F545" s="1" t="s">
        <v>64</v>
      </c>
      <c r="G545" s="1" t="s">
        <v>1247</v>
      </c>
      <c r="H545" s="61">
        <v>20</v>
      </c>
      <c r="I545" s="88">
        <f t="array" ref="I545">INDEX(Grille_Tarifs_Modulable!$B$2:B1058,MATCH(Tableau1[[#This Row],[Designation]]&amp;Tableau1[[#This Row],[CL]],Grille_Tarifs_Modulable!$C$2:C1058&amp;Grille_Tarifs_Modulable!$F$2:F1058,0))</f>
        <v>4260310553849</v>
      </c>
      <c r="J54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45" s="1" t="str">
        <f>IF(Tableau1[[#This Row],[Tarificat° client]]="GROS",VLOOKUP(Tableau1[[#This Row],[EAN]],Grille_Tarifs_Modulable!B553:P646,9,FALSE)+VLOOKUP(Tableau1[[#This Row],[EAN]],Grille_Tarifs_Modulable!B553:P646,12,FALSE)+VLOOKUP(Tableau1[[#This Row],[EAN]],Grille_Tarifs_Modulable!B553:P646,13,FALSE)*1.1,IF(Tableau1[[#This Row],[Tarificat° client]]="CHR",VLOOKUP(Tableau1[[#This Row],[EAN]],Grille_Tarifs_Modulable!B553:P646,8,FALSE)," "))</f>
        <v xml:space="preserve"> </v>
      </c>
      <c r="L545" s="1">
        <v>120</v>
      </c>
      <c r="M545" s="1">
        <v>34.29</v>
      </c>
      <c r="O545" s="1"/>
    </row>
    <row r="546" spans="1:15" ht="12.75" x14ac:dyDescent="0.2">
      <c r="A546" s="2">
        <v>43532</v>
      </c>
      <c r="B546" s="1" t="s">
        <v>188</v>
      </c>
      <c r="C546" s="1" t="s">
        <v>62</v>
      </c>
      <c r="F546" s="1" t="s">
        <v>64</v>
      </c>
      <c r="G546" s="1" t="s">
        <v>1247</v>
      </c>
      <c r="H546" s="61">
        <v>20</v>
      </c>
      <c r="I546" s="88">
        <f t="array" ref="I546">INDEX(Grille_Tarifs_Modulable!$B$2:B893,MATCH(Tableau1[[#This Row],[Designation]]&amp;Tableau1[[#This Row],[CL]],Grille_Tarifs_Modulable!$C$2:C893&amp;Grille_Tarifs_Modulable!$F$2:F893,0))</f>
        <v>4260310553849</v>
      </c>
      <c r="J54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46" s="1" t="str">
        <f>IF(Tableau1[[#This Row],[Tarificat° client]]="GROS",VLOOKUP(Tableau1[[#This Row],[EAN]],Grille_Tarifs_Modulable!B554:P647,9,FALSE)+VLOOKUP(Tableau1[[#This Row],[EAN]],Grille_Tarifs_Modulable!B554:P647,12,FALSE)+VLOOKUP(Tableau1[[#This Row],[EAN]],Grille_Tarifs_Modulable!B554:P647,13,FALSE)*1.1,IF(Tableau1[[#This Row],[Tarificat° client]]="CHR",VLOOKUP(Tableau1[[#This Row],[EAN]],Grille_Tarifs_Modulable!B554:P647,8,FALSE)," "))</f>
        <v xml:space="preserve"> </v>
      </c>
      <c r="L546" s="1">
        <v>168</v>
      </c>
      <c r="M546" s="1">
        <v>48</v>
      </c>
      <c r="O546" s="1"/>
    </row>
    <row r="547" spans="1:15" ht="12.75" x14ac:dyDescent="0.2">
      <c r="A547" s="2">
        <v>43551</v>
      </c>
      <c r="B547" s="1" t="s">
        <v>10</v>
      </c>
      <c r="C547" s="1" t="s">
        <v>9</v>
      </c>
      <c r="F547" s="1" t="s">
        <v>11</v>
      </c>
      <c r="G547" s="1" t="s">
        <v>1247</v>
      </c>
      <c r="H547" s="61">
        <v>20</v>
      </c>
      <c r="I547" s="88">
        <f t="array" ref="I547">INDEX(Grille_Tarifs_Modulable!$B$2:B904,MATCH(Tableau1[[#This Row],[Designation]]&amp;Tableau1[[#This Row],[CL]],Grille_Tarifs_Modulable!$C$2:C904&amp;Grille_Tarifs_Modulable!$F$2:F904,0))</f>
        <v>4260310553849</v>
      </c>
      <c r="J54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47" s="1" t="str">
        <f>IF(Tableau1[[#This Row],[Tarificat° client]]="GROS",VLOOKUP(Tableau1[[#This Row],[EAN]],Grille_Tarifs_Modulable!B555:P648,9,FALSE)+VLOOKUP(Tableau1[[#This Row],[EAN]],Grille_Tarifs_Modulable!B555:P648,12,FALSE)+VLOOKUP(Tableau1[[#This Row],[EAN]],Grille_Tarifs_Modulable!B555:P648,13,FALSE)*1.1,IF(Tableau1[[#This Row],[Tarificat° client]]="CHR",VLOOKUP(Tableau1[[#This Row],[EAN]],Grille_Tarifs_Modulable!B555:P648,8,FALSE)," "))</f>
        <v xml:space="preserve"> </v>
      </c>
      <c r="L547" s="1">
        <v>144</v>
      </c>
      <c r="M547" s="1">
        <v>41.14</v>
      </c>
      <c r="O547" s="1"/>
    </row>
    <row r="548" spans="1:15" ht="12.75" x14ac:dyDescent="0.2">
      <c r="A548" s="2">
        <v>43552</v>
      </c>
      <c r="B548" s="1" t="s">
        <v>201</v>
      </c>
      <c r="C548" s="1" t="s">
        <v>65</v>
      </c>
      <c r="F548" s="1" t="s">
        <v>67</v>
      </c>
      <c r="G548" s="1" t="s">
        <v>1247</v>
      </c>
      <c r="H548" s="61">
        <v>20</v>
      </c>
      <c r="I548" s="88">
        <f t="array" ref="I548">INDEX(Grille_Tarifs_Modulable!$B$2:B922,MATCH(Tableau1[[#This Row],[Designation]]&amp;Tableau1[[#This Row],[CL]],Grille_Tarifs_Modulable!$C$2:C922&amp;Grille_Tarifs_Modulable!$F$2:F922,0))</f>
        <v>4260310553849</v>
      </c>
      <c r="J54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48" s="1" t="str">
        <f>IF(Tableau1[[#This Row],[Tarificat° client]]="GROS",VLOOKUP(Tableau1[[#This Row],[EAN]],Grille_Tarifs_Modulable!B556:P649,9,FALSE)+VLOOKUP(Tableau1[[#This Row],[EAN]],Grille_Tarifs_Modulable!B556:P649,12,FALSE)+VLOOKUP(Tableau1[[#This Row],[EAN]],Grille_Tarifs_Modulable!B556:P649,13,FALSE)*1.1,IF(Tableau1[[#This Row],[Tarificat° client]]="CHR",VLOOKUP(Tableau1[[#This Row],[EAN]],Grille_Tarifs_Modulable!B556:P649,8,FALSE)," "))</f>
        <v xml:space="preserve"> </v>
      </c>
      <c r="L548" s="1">
        <v>144</v>
      </c>
      <c r="M548" s="1">
        <v>41.14</v>
      </c>
      <c r="O548" s="1"/>
    </row>
    <row r="549" spans="1:15" ht="12.75" x14ac:dyDescent="0.2">
      <c r="A549" s="2">
        <v>43558</v>
      </c>
      <c r="B549" s="1" t="s">
        <v>13</v>
      </c>
      <c r="C549" s="1" t="s">
        <v>12</v>
      </c>
      <c r="F549" s="1" t="s">
        <v>14</v>
      </c>
      <c r="G549" s="1" t="s">
        <v>1247</v>
      </c>
      <c r="H549" s="61">
        <v>20</v>
      </c>
      <c r="I549" s="88">
        <f t="array" ref="I549">INDEX(Grille_Tarifs_Modulable!$B$2:B1062,MATCH(Tableau1[[#This Row],[Designation]]&amp;Tableau1[[#This Row],[CL]],Grille_Tarifs_Modulable!$C$2:C1062&amp;Grille_Tarifs_Modulable!$F$2:F1062,0))</f>
        <v>4260310553849</v>
      </c>
      <c r="J54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49" s="1" t="str">
        <f>IF(Tableau1[[#This Row],[Tarificat° client]]="GROS",VLOOKUP(Tableau1[[#This Row],[EAN]],Grille_Tarifs_Modulable!B557:P650,9,FALSE)+VLOOKUP(Tableau1[[#This Row],[EAN]],Grille_Tarifs_Modulable!B557:P650,12,FALSE)+VLOOKUP(Tableau1[[#This Row],[EAN]],Grille_Tarifs_Modulable!B557:P650,13,FALSE)*1.1,IF(Tableau1[[#This Row],[Tarificat° client]]="CHR",VLOOKUP(Tableau1[[#This Row],[EAN]],Grille_Tarifs_Modulable!B557:P650,8,FALSE)," "))</f>
        <v xml:space="preserve"> </v>
      </c>
      <c r="L549" s="1">
        <v>240</v>
      </c>
      <c r="M549" s="1">
        <v>68.569999999999993</v>
      </c>
      <c r="O549" s="1"/>
    </row>
    <row r="550" spans="1:15" ht="12.75" x14ac:dyDescent="0.2">
      <c r="A550" s="2">
        <v>43581</v>
      </c>
      <c r="B550" s="1" t="s">
        <v>106</v>
      </c>
      <c r="C550" s="1" t="s">
        <v>105</v>
      </c>
      <c r="F550" s="1" t="s">
        <v>4</v>
      </c>
      <c r="G550" s="1" t="s">
        <v>1247</v>
      </c>
      <c r="H550" s="61">
        <v>20</v>
      </c>
      <c r="I550" s="88">
        <f t="array" ref="I550">INDEX(Grille_Tarifs_Modulable!$B$2:B897,MATCH(Tableau1[[#This Row],[Designation]]&amp;Tableau1[[#This Row],[CL]],Grille_Tarifs_Modulable!$C$2:C897&amp;Grille_Tarifs_Modulable!$F$2:F897,0))</f>
        <v>4260310553849</v>
      </c>
      <c r="J55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50" s="1" t="str">
        <f>IF(Tableau1[[#This Row],[Tarificat° client]]="GROS",VLOOKUP(Tableau1[[#This Row],[EAN]],Grille_Tarifs_Modulable!B558:P651,9,FALSE)+VLOOKUP(Tableau1[[#This Row],[EAN]],Grille_Tarifs_Modulable!B558:P651,12,FALSE)+VLOOKUP(Tableau1[[#This Row],[EAN]],Grille_Tarifs_Modulable!B558:P651,13,FALSE)*1.1,IF(Tableau1[[#This Row],[Tarificat° client]]="CHR",VLOOKUP(Tableau1[[#This Row],[EAN]],Grille_Tarifs_Modulable!B558:P651,8,FALSE)," "))</f>
        <v xml:space="preserve"> </v>
      </c>
      <c r="L550" s="1">
        <v>48</v>
      </c>
      <c r="M550" s="1">
        <v>13.71</v>
      </c>
      <c r="O550" s="1"/>
    </row>
    <row r="551" spans="1:15" ht="12.75" x14ac:dyDescent="0.2">
      <c r="A551" s="2">
        <v>43592</v>
      </c>
      <c r="B551" s="1" t="s">
        <v>203</v>
      </c>
      <c r="C551" s="1" t="s">
        <v>65</v>
      </c>
      <c r="F551" s="1" t="s">
        <v>67</v>
      </c>
      <c r="G551" s="1" t="s">
        <v>1247</v>
      </c>
      <c r="H551" s="61">
        <v>20</v>
      </c>
      <c r="I551" s="88">
        <f t="array" ref="I551">INDEX(Grille_Tarifs_Modulable!$B$2:B908,MATCH(Tableau1[[#This Row],[Designation]]&amp;Tableau1[[#This Row],[CL]],Grille_Tarifs_Modulable!$C$2:C908&amp;Grille_Tarifs_Modulable!$F$2:F908,0))</f>
        <v>4260310553849</v>
      </c>
      <c r="J55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51" s="1" t="str">
        <f>IF(Tableau1[[#This Row],[Tarificat° client]]="GROS",VLOOKUP(Tableau1[[#This Row],[EAN]],Grille_Tarifs_Modulable!B559:P652,9,FALSE)+VLOOKUP(Tableau1[[#This Row],[EAN]],Grille_Tarifs_Modulable!B559:P652,12,FALSE)+VLOOKUP(Tableau1[[#This Row],[EAN]],Grille_Tarifs_Modulable!B559:P652,13,FALSE)*1.1,IF(Tableau1[[#This Row],[Tarificat° client]]="CHR",VLOOKUP(Tableau1[[#This Row],[EAN]],Grille_Tarifs_Modulable!B559:P652,8,FALSE)," "))</f>
        <v xml:space="preserve"> </v>
      </c>
      <c r="L551" s="1">
        <v>480</v>
      </c>
      <c r="M551" s="1">
        <v>137.13999999999999</v>
      </c>
      <c r="O551" s="1"/>
    </row>
    <row r="552" spans="1:15" ht="12.75" x14ac:dyDescent="0.2">
      <c r="A552" s="2">
        <v>43592</v>
      </c>
      <c r="B552" s="1" t="s">
        <v>107</v>
      </c>
      <c r="C552" s="1" t="s">
        <v>65</v>
      </c>
      <c r="F552" s="1" t="s">
        <v>67</v>
      </c>
      <c r="G552" s="1" t="s">
        <v>1247</v>
      </c>
      <c r="H552" s="61">
        <v>20</v>
      </c>
      <c r="I552" s="88">
        <f t="array" ref="I552">INDEX(Grille_Tarifs_Modulable!$B$2:B926,MATCH(Tableau1[[#This Row],[Designation]]&amp;Tableau1[[#This Row],[CL]],Grille_Tarifs_Modulable!$C$2:C926&amp;Grille_Tarifs_Modulable!$F$2:F926,0))</f>
        <v>4260310553849</v>
      </c>
      <c r="J55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52" s="1" t="str">
        <f>IF(Tableau1[[#This Row],[Tarificat° client]]="GROS",VLOOKUP(Tableau1[[#This Row],[EAN]],Grille_Tarifs_Modulable!B560:P653,9,FALSE)+VLOOKUP(Tableau1[[#This Row],[EAN]],Grille_Tarifs_Modulable!B560:P653,12,FALSE)+VLOOKUP(Tableau1[[#This Row],[EAN]],Grille_Tarifs_Modulable!B560:P653,13,FALSE)*1.1,IF(Tableau1[[#This Row],[Tarificat° client]]="CHR",VLOOKUP(Tableau1[[#This Row],[EAN]],Grille_Tarifs_Modulable!B560:P653,8,FALSE)," "))</f>
        <v xml:space="preserve"> </v>
      </c>
      <c r="L552" s="1">
        <v>240</v>
      </c>
      <c r="M552" s="1">
        <v>68.569999999999993</v>
      </c>
      <c r="O552" s="1"/>
    </row>
    <row r="553" spans="1:15" ht="12.75" x14ac:dyDescent="0.2">
      <c r="A553" s="2">
        <v>43592</v>
      </c>
      <c r="B553" s="1" t="s">
        <v>162</v>
      </c>
      <c r="C553" s="1" t="s">
        <v>95</v>
      </c>
      <c r="F553" s="1" t="s">
        <v>97</v>
      </c>
      <c r="G553" s="1" t="s">
        <v>1247</v>
      </c>
      <c r="H553" s="61">
        <v>20</v>
      </c>
      <c r="I553" s="88">
        <f t="array" ref="I553">INDEX(Grille_Tarifs_Modulable!$B$2:B1066,MATCH(Tableau1[[#This Row],[Designation]]&amp;Tableau1[[#This Row],[CL]],Grille_Tarifs_Modulable!$C$2:C1066&amp;Grille_Tarifs_Modulable!$F$2:F1066,0))</f>
        <v>4260310553849</v>
      </c>
      <c r="J55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53" s="1" t="str">
        <f>IF(Tableau1[[#This Row],[Tarificat° client]]="GROS",VLOOKUP(Tableau1[[#This Row],[EAN]],Grille_Tarifs_Modulable!B561:P654,9,FALSE)+VLOOKUP(Tableau1[[#This Row],[EAN]],Grille_Tarifs_Modulable!B561:P654,12,FALSE)+VLOOKUP(Tableau1[[#This Row],[EAN]],Grille_Tarifs_Modulable!B561:P654,13,FALSE)*1.1,IF(Tableau1[[#This Row],[Tarificat° client]]="CHR",VLOOKUP(Tableau1[[#This Row],[EAN]],Grille_Tarifs_Modulable!B561:P654,8,FALSE)," "))</f>
        <v xml:space="preserve"> </v>
      </c>
      <c r="L553" s="1">
        <v>720</v>
      </c>
      <c r="M553" s="1">
        <v>205.71</v>
      </c>
      <c r="O553" s="1"/>
    </row>
    <row r="554" spans="1:15" ht="12.75" x14ac:dyDescent="0.2">
      <c r="A554" s="2">
        <v>43599</v>
      </c>
      <c r="B554" s="1" t="s">
        <v>109</v>
      </c>
      <c r="C554" s="1" t="s">
        <v>108</v>
      </c>
      <c r="F554" s="1" t="s">
        <v>4</v>
      </c>
      <c r="G554" s="1" t="s">
        <v>1247</v>
      </c>
      <c r="H554" s="61">
        <v>20</v>
      </c>
      <c r="I554" s="88">
        <f t="array" ref="I554">INDEX(Grille_Tarifs_Modulable!$B$2:B901,MATCH(Tableau1[[#This Row],[Designation]]&amp;Tableau1[[#This Row],[CL]],Grille_Tarifs_Modulable!$C$2:C901&amp;Grille_Tarifs_Modulable!$F$2:F901,0))</f>
        <v>4260310553849</v>
      </c>
      <c r="J55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54" s="1" t="str">
        <f>IF(Tableau1[[#This Row],[Tarificat° client]]="GROS",VLOOKUP(Tableau1[[#This Row],[EAN]],Grille_Tarifs_Modulable!B562:P655,9,FALSE)+VLOOKUP(Tableau1[[#This Row],[EAN]],Grille_Tarifs_Modulable!B562:P655,12,FALSE)+VLOOKUP(Tableau1[[#This Row],[EAN]],Grille_Tarifs_Modulable!B562:P655,13,FALSE)*1.1,IF(Tableau1[[#This Row],[Tarificat° client]]="CHR",VLOOKUP(Tableau1[[#This Row],[EAN]],Grille_Tarifs_Modulable!B562:P655,8,FALSE)," "))</f>
        <v xml:space="preserve"> </v>
      </c>
      <c r="L554" s="1">
        <v>72</v>
      </c>
      <c r="M554" s="1">
        <v>20.57</v>
      </c>
      <c r="O554" s="1"/>
    </row>
    <row r="555" spans="1:15" ht="12.75" x14ac:dyDescent="0.2">
      <c r="A555" s="2">
        <v>43608</v>
      </c>
      <c r="B555" s="1" t="s">
        <v>79</v>
      </c>
      <c r="C555" s="1" t="s">
        <v>2</v>
      </c>
      <c r="F555" s="1" t="s">
        <v>4</v>
      </c>
      <c r="G555" s="1" t="s">
        <v>1247</v>
      </c>
      <c r="H555" s="61">
        <v>20</v>
      </c>
      <c r="I555" s="88">
        <f t="array" ref="I555">INDEX(Grille_Tarifs_Modulable!$B$2:B912,MATCH(Tableau1[[#This Row],[Designation]]&amp;Tableau1[[#This Row],[CL]],Grille_Tarifs_Modulable!$C$2:C912&amp;Grille_Tarifs_Modulable!$F$2:F912,0))</f>
        <v>4260310553849</v>
      </c>
      <c r="J55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55" s="1" t="str">
        <f>IF(Tableau1[[#This Row],[Tarificat° client]]="GROS",VLOOKUP(Tableau1[[#This Row],[EAN]],Grille_Tarifs_Modulable!B563:P656,9,FALSE)+VLOOKUP(Tableau1[[#This Row],[EAN]],Grille_Tarifs_Modulable!B563:P656,12,FALSE)+VLOOKUP(Tableau1[[#This Row],[EAN]],Grille_Tarifs_Modulable!B563:P656,13,FALSE)*1.1,IF(Tableau1[[#This Row],[Tarificat° client]]="CHR",VLOOKUP(Tableau1[[#This Row],[EAN]],Grille_Tarifs_Modulable!B563:P656,8,FALSE)," "))</f>
        <v xml:space="preserve"> </v>
      </c>
      <c r="L555" s="1">
        <v>24</v>
      </c>
      <c r="M555" s="1">
        <v>6.86</v>
      </c>
      <c r="O555" s="1"/>
    </row>
    <row r="556" spans="1:15" ht="12.75" x14ac:dyDescent="0.2">
      <c r="A556" s="2">
        <v>43620</v>
      </c>
      <c r="B556" s="1" t="s">
        <v>63</v>
      </c>
      <c r="C556" s="1" t="s">
        <v>62</v>
      </c>
      <c r="F556" s="1" t="s">
        <v>64</v>
      </c>
      <c r="G556" s="1" t="s">
        <v>1247</v>
      </c>
      <c r="H556" s="61">
        <v>20</v>
      </c>
      <c r="I556" s="88">
        <f t="array" ref="I556">INDEX(Grille_Tarifs_Modulable!$B$2:B930,MATCH(Tableau1[[#This Row],[Designation]]&amp;Tableau1[[#This Row],[CL]],Grille_Tarifs_Modulable!$C$2:C930&amp;Grille_Tarifs_Modulable!$F$2:F930,0))</f>
        <v>4260310553849</v>
      </c>
      <c r="J55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56" s="1" t="str">
        <f>IF(Tableau1[[#This Row],[Tarificat° client]]="GROS",VLOOKUP(Tableau1[[#This Row],[EAN]],Grille_Tarifs_Modulable!B564:P657,9,FALSE)+VLOOKUP(Tableau1[[#This Row],[EAN]],Grille_Tarifs_Modulable!B564:P657,12,FALSE)+VLOOKUP(Tableau1[[#This Row],[EAN]],Grille_Tarifs_Modulable!B564:P657,13,FALSE)*1.1,IF(Tableau1[[#This Row],[Tarificat° client]]="CHR",VLOOKUP(Tableau1[[#This Row],[EAN]],Grille_Tarifs_Modulable!B564:P657,8,FALSE)," "))</f>
        <v xml:space="preserve"> </v>
      </c>
      <c r="L556" s="1">
        <v>360</v>
      </c>
      <c r="M556" s="1">
        <v>102.86</v>
      </c>
      <c r="O556" s="1"/>
    </row>
    <row r="557" spans="1:15" ht="12.75" x14ac:dyDescent="0.2">
      <c r="A557" s="2">
        <v>43622</v>
      </c>
      <c r="B557" s="1" t="s">
        <v>199</v>
      </c>
      <c r="C557" s="1" t="s">
        <v>65</v>
      </c>
      <c r="F557" s="1" t="s">
        <v>67</v>
      </c>
      <c r="G557" s="1" t="s">
        <v>1247</v>
      </c>
      <c r="H557" s="61">
        <v>20</v>
      </c>
      <c r="I557" s="88">
        <f t="array" ref="I557">INDEX(Grille_Tarifs_Modulable!$B$2:B1070,MATCH(Tableau1[[#This Row],[Designation]]&amp;Tableau1[[#This Row],[CL]],Grille_Tarifs_Modulable!$C$2:C1070&amp;Grille_Tarifs_Modulable!$F$2:F1070,0))</f>
        <v>4260310553849</v>
      </c>
      <c r="J55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57" s="1" t="str">
        <f>IF(Tableau1[[#This Row],[Tarificat° client]]="GROS",VLOOKUP(Tableau1[[#This Row],[EAN]],Grille_Tarifs_Modulable!B565:P658,9,FALSE)+VLOOKUP(Tableau1[[#This Row],[EAN]],Grille_Tarifs_Modulable!B565:P658,12,FALSE)+VLOOKUP(Tableau1[[#This Row],[EAN]],Grille_Tarifs_Modulable!B565:P658,13,FALSE)*1.1,IF(Tableau1[[#This Row],[Tarificat° client]]="CHR",VLOOKUP(Tableau1[[#This Row],[EAN]],Grille_Tarifs_Modulable!B565:P658,8,FALSE)," "))</f>
        <v xml:space="preserve"> </v>
      </c>
      <c r="L557" s="1">
        <v>240</v>
      </c>
      <c r="M557" s="1">
        <v>68.569999999999993</v>
      </c>
      <c r="O557" s="1"/>
    </row>
    <row r="558" spans="1:15" ht="12.75" x14ac:dyDescent="0.2">
      <c r="A558" s="2">
        <v>43622</v>
      </c>
      <c r="B558" s="1" t="s">
        <v>206</v>
      </c>
      <c r="C558" s="1" t="s">
        <v>95</v>
      </c>
      <c r="F558" s="1" t="s">
        <v>97</v>
      </c>
      <c r="G558" s="1" t="s">
        <v>1247</v>
      </c>
      <c r="H558" s="61">
        <v>20</v>
      </c>
      <c r="I558" s="88">
        <f t="array" ref="I558">INDEX(Grille_Tarifs_Modulable!$B$2:B905,MATCH(Tableau1[[#This Row],[Designation]]&amp;Tableau1[[#This Row],[CL]],Grille_Tarifs_Modulable!$C$2:C905&amp;Grille_Tarifs_Modulable!$F$2:F905,0))</f>
        <v>4260310553849</v>
      </c>
      <c r="J55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58" s="1" t="str">
        <f>IF(Tableau1[[#This Row],[Tarificat° client]]="GROS",VLOOKUP(Tableau1[[#This Row],[EAN]],Grille_Tarifs_Modulable!B566:P659,9,FALSE)+VLOOKUP(Tableau1[[#This Row],[EAN]],Grille_Tarifs_Modulable!B566:P659,12,FALSE)+VLOOKUP(Tableau1[[#This Row],[EAN]],Grille_Tarifs_Modulable!B566:P659,13,FALSE)*1.1,IF(Tableau1[[#This Row],[Tarificat° client]]="CHR",VLOOKUP(Tableau1[[#This Row],[EAN]],Grille_Tarifs_Modulable!B566:P659,8,FALSE)," "))</f>
        <v xml:space="preserve"> </v>
      </c>
      <c r="L558" s="1">
        <v>360</v>
      </c>
      <c r="M558" s="1">
        <v>102.86</v>
      </c>
      <c r="O558" s="1"/>
    </row>
    <row r="559" spans="1:15" ht="12.75" x14ac:dyDescent="0.2">
      <c r="A559" s="2">
        <v>43623</v>
      </c>
      <c r="B559" s="1" t="s">
        <v>190</v>
      </c>
      <c r="C559" s="1" t="s">
        <v>105</v>
      </c>
      <c r="F559" s="1" t="s">
        <v>4</v>
      </c>
      <c r="G559" s="1" t="s">
        <v>1247</v>
      </c>
      <c r="H559" s="61">
        <v>20</v>
      </c>
      <c r="I559" s="88">
        <f t="array" ref="I559">INDEX(Grille_Tarifs_Modulable!$B$2:B916,MATCH(Tableau1[[#This Row],[Designation]]&amp;Tableau1[[#This Row],[CL]],Grille_Tarifs_Modulable!$C$2:C916&amp;Grille_Tarifs_Modulable!$F$2:F916,0))</f>
        <v>4260310553849</v>
      </c>
      <c r="J55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59" s="1" t="str">
        <f>IF(Tableau1[[#This Row],[Tarificat° client]]="GROS",VLOOKUP(Tableau1[[#This Row],[EAN]],Grille_Tarifs_Modulable!B567:P660,9,FALSE)+VLOOKUP(Tableau1[[#This Row],[EAN]],Grille_Tarifs_Modulable!B567:P660,12,FALSE)+VLOOKUP(Tableau1[[#This Row],[EAN]],Grille_Tarifs_Modulable!B567:P660,13,FALSE)*1.1,IF(Tableau1[[#This Row],[Tarificat° client]]="CHR",VLOOKUP(Tableau1[[#This Row],[EAN]],Grille_Tarifs_Modulable!B567:P660,8,FALSE)," "))</f>
        <v xml:space="preserve"> </v>
      </c>
      <c r="L559" s="1">
        <v>48</v>
      </c>
      <c r="M559" s="1">
        <v>13.71</v>
      </c>
      <c r="O559" s="1"/>
    </row>
    <row r="560" spans="1:15" ht="12.75" x14ac:dyDescent="0.2">
      <c r="A560" s="2">
        <v>43629</v>
      </c>
      <c r="B560" s="1" t="s">
        <v>204</v>
      </c>
      <c r="C560" s="1" t="s">
        <v>95</v>
      </c>
      <c r="F560" s="1" t="s">
        <v>97</v>
      </c>
      <c r="G560" s="1" t="s">
        <v>1247</v>
      </c>
      <c r="H560" s="61">
        <v>20</v>
      </c>
      <c r="I560" s="88">
        <f t="array" ref="I560">INDEX(Grille_Tarifs_Modulable!$B$2:B934,MATCH(Tableau1[[#This Row],[Designation]]&amp;Tableau1[[#This Row],[CL]],Grille_Tarifs_Modulable!$C$2:C934&amp;Grille_Tarifs_Modulable!$F$2:F934,0))</f>
        <v>4260310553849</v>
      </c>
      <c r="J56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60" s="1" t="str">
        <f>IF(Tableau1[[#This Row],[Tarificat° client]]="GROS",VLOOKUP(Tableau1[[#This Row],[EAN]],Grille_Tarifs_Modulable!B568:P661,9,FALSE)+VLOOKUP(Tableau1[[#This Row],[EAN]],Grille_Tarifs_Modulable!B568:P661,12,FALSE)+VLOOKUP(Tableau1[[#This Row],[EAN]],Grille_Tarifs_Modulable!B568:P661,13,FALSE)*1.1,IF(Tableau1[[#This Row],[Tarificat° client]]="CHR",VLOOKUP(Tableau1[[#This Row],[EAN]],Grille_Tarifs_Modulable!B568:P661,8,FALSE)," "))</f>
        <v xml:space="preserve"> </v>
      </c>
      <c r="L560" s="1">
        <v>360</v>
      </c>
      <c r="M560" s="1">
        <v>102.86</v>
      </c>
      <c r="O560" s="1"/>
    </row>
    <row r="561" spans="1:15" ht="12.75" x14ac:dyDescent="0.2">
      <c r="A561" s="2">
        <v>43641</v>
      </c>
      <c r="B561" s="1" t="s">
        <v>205</v>
      </c>
      <c r="C561" s="1" t="s">
        <v>95</v>
      </c>
      <c r="F561" s="1" t="s">
        <v>97</v>
      </c>
      <c r="G561" s="1" t="s">
        <v>1247</v>
      </c>
      <c r="H561" s="61">
        <v>20</v>
      </c>
      <c r="I561" s="88">
        <f t="array" ref="I561">INDEX(Grille_Tarifs_Modulable!$B$2:B1074,MATCH(Tableau1[[#This Row],[Designation]]&amp;Tableau1[[#This Row],[CL]],Grille_Tarifs_Modulable!$C$2:C1074&amp;Grille_Tarifs_Modulable!$F$2:F1074,0))</f>
        <v>4260310553849</v>
      </c>
      <c r="J56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61" s="1" t="str">
        <f>IF(Tableau1[[#This Row],[Tarificat° client]]="GROS",VLOOKUP(Tableau1[[#This Row],[EAN]],Grille_Tarifs_Modulable!B569:P662,9,FALSE)+VLOOKUP(Tableau1[[#This Row],[EAN]],Grille_Tarifs_Modulable!B569:P662,12,FALSE)+VLOOKUP(Tableau1[[#This Row],[EAN]],Grille_Tarifs_Modulable!B569:P662,13,FALSE)*1.1,IF(Tableau1[[#This Row],[Tarificat° client]]="CHR",VLOOKUP(Tableau1[[#This Row],[EAN]],Grille_Tarifs_Modulable!B569:P662,8,FALSE)," "))</f>
        <v xml:space="preserve"> </v>
      </c>
      <c r="L561" s="1">
        <v>720</v>
      </c>
      <c r="M561" s="1">
        <v>205.71</v>
      </c>
      <c r="O561" s="1"/>
    </row>
    <row r="562" spans="1:15" ht="12.75" x14ac:dyDescent="0.2">
      <c r="A562" s="2">
        <v>43654</v>
      </c>
      <c r="B562" s="1" t="s">
        <v>70</v>
      </c>
      <c r="C562" s="1" t="s">
        <v>12</v>
      </c>
      <c r="F562" s="1" t="s">
        <v>14</v>
      </c>
      <c r="G562" s="1" t="s">
        <v>1247</v>
      </c>
      <c r="H562" s="61">
        <v>20</v>
      </c>
      <c r="I562" s="88">
        <f t="array" ref="I562">INDEX(Grille_Tarifs_Modulable!$B$2:B909,MATCH(Tableau1[[#This Row],[Designation]]&amp;Tableau1[[#This Row],[CL]],Grille_Tarifs_Modulable!$C$2:C909&amp;Grille_Tarifs_Modulable!$F$2:F909,0))</f>
        <v>4260310553849</v>
      </c>
      <c r="J56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62" s="1" t="str">
        <f>IF(Tableau1[[#This Row],[Tarificat° client]]="GROS",VLOOKUP(Tableau1[[#This Row],[EAN]],Grille_Tarifs_Modulable!B570:P663,9,FALSE)+VLOOKUP(Tableau1[[#This Row],[EAN]],Grille_Tarifs_Modulable!B570:P663,12,FALSE)+VLOOKUP(Tableau1[[#This Row],[EAN]],Grille_Tarifs_Modulable!B570:P663,13,FALSE)*1.1,IF(Tableau1[[#This Row],[Tarificat° client]]="CHR",VLOOKUP(Tableau1[[#This Row],[EAN]],Grille_Tarifs_Modulable!B570:P663,8,FALSE)," "))</f>
        <v xml:space="preserve"> </v>
      </c>
      <c r="L562" s="1">
        <v>192</v>
      </c>
      <c r="M562" s="1">
        <v>54.86</v>
      </c>
      <c r="O562" s="1"/>
    </row>
    <row r="563" spans="1:15" ht="12.75" x14ac:dyDescent="0.2">
      <c r="A563" s="2">
        <v>43676</v>
      </c>
      <c r="B563" s="1" t="s">
        <v>184</v>
      </c>
      <c r="C563" s="1" t="s">
        <v>62</v>
      </c>
      <c r="F563" s="1" t="s">
        <v>64</v>
      </c>
      <c r="G563" s="1" t="s">
        <v>1247</v>
      </c>
      <c r="H563" s="61">
        <v>20</v>
      </c>
      <c r="I563" s="88">
        <f t="array" ref="I563">INDEX(Grille_Tarifs_Modulable!$B$2:B920,MATCH(Tableau1[[#This Row],[Designation]]&amp;Tableau1[[#This Row],[CL]],Grille_Tarifs_Modulable!$C$2:C920&amp;Grille_Tarifs_Modulable!$F$2:F920,0))</f>
        <v>4260310553849</v>
      </c>
      <c r="J56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63" s="1" t="str">
        <f>IF(Tableau1[[#This Row],[Tarificat° client]]="GROS",VLOOKUP(Tableau1[[#This Row],[EAN]],Grille_Tarifs_Modulable!B571:P664,9,FALSE)+VLOOKUP(Tableau1[[#This Row],[EAN]],Grille_Tarifs_Modulable!B571:P664,12,FALSE)+VLOOKUP(Tableau1[[#This Row],[EAN]],Grille_Tarifs_Modulable!B571:P664,13,FALSE)*1.1,IF(Tableau1[[#This Row],[Tarificat° client]]="CHR",VLOOKUP(Tableau1[[#This Row],[EAN]],Grille_Tarifs_Modulable!B571:P664,8,FALSE)," "))</f>
        <v xml:space="preserve"> </v>
      </c>
      <c r="L563" s="1">
        <v>240</v>
      </c>
      <c r="M563" s="1">
        <v>68.569999999999993</v>
      </c>
      <c r="O563" s="1"/>
    </row>
    <row r="564" spans="1:15" ht="12.75" x14ac:dyDescent="0.2">
      <c r="A564" s="2">
        <v>43711</v>
      </c>
      <c r="B564" s="1" t="s">
        <v>24</v>
      </c>
      <c r="C564" s="1" t="s">
        <v>12</v>
      </c>
      <c r="F564" s="1" t="s">
        <v>14</v>
      </c>
      <c r="G564" s="1" t="s">
        <v>1247</v>
      </c>
      <c r="H564" s="61">
        <v>20</v>
      </c>
      <c r="I564" s="88">
        <f t="array" ref="I564">INDEX(Grille_Tarifs_Modulable!$B$2:B938,MATCH(Tableau1[[#This Row],[Designation]]&amp;Tableau1[[#This Row],[CL]],Grille_Tarifs_Modulable!$C$2:C938&amp;Grille_Tarifs_Modulable!$F$2:F938,0))</f>
        <v>4260310553849</v>
      </c>
      <c r="J56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64" s="1" t="str">
        <f>IF(Tableau1[[#This Row],[Tarificat° client]]="GROS",VLOOKUP(Tableau1[[#This Row],[EAN]],Grille_Tarifs_Modulable!B572:P665,9,FALSE)+VLOOKUP(Tableau1[[#This Row],[EAN]],Grille_Tarifs_Modulable!B572:P665,12,FALSE)+VLOOKUP(Tableau1[[#This Row],[EAN]],Grille_Tarifs_Modulable!B572:P665,13,FALSE)*1.1,IF(Tableau1[[#This Row],[Tarificat° client]]="CHR",VLOOKUP(Tableau1[[#This Row],[EAN]],Grille_Tarifs_Modulable!B572:P665,8,FALSE)," "))</f>
        <v xml:space="preserve"> </v>
      </c>
      <c r="L564" s="1">
        <v>48</v>
      </c>
      <c r="M564" s="1">
        <v>13.71</v>
      </c>
      <c r="O564" s="1"/>
    </row>
    <row r="565" spans="1:15" ht="12.75" x14ac:dyDescent="0.2">
      <c r="A565" s="2">
        <v>43711</v>
      </c>
      <c r="B565" s="1" t="s">
        <v>58</v>
      </c>
      <c r="C565" s="1" t="s">
        <v>57</v>
      </c>
      <c r="F565" s="1" t="s">
        <v>30</v>
      </c>
      <c r="G565" s="1" t="s">
        <v>1247</v>
      </c>
      <c r="H565" s="61">
        <v>20</v>
      </c>
      <c r="I565" s="88">
        <f t="array" ref="I565">INDEX(Grille_Tarifs_Modulable!$B$2:B1078,MATCH(Tableau1[[#This Row],[Designation]]&amp;Tableau1[[#This Row],[CL]],Grille_Tarifs_Modulable!$C$2:C1078&amp;Grille_Tarifs_Modulable!$F$2:F1078,0))</f>
        <v>4260310553849</v>
      </c>
      <c r="J56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65" s="1" t="str">
        <f>IF(Tableau1[[#This Row],[Tarificat° client]]="GROS",VLOOKUP(Tableau1[[#This Row],[EAN]],Grille_Tarifs_Modulable!B573:P666,9,FALSE)+VLOOKUP(Tableau1[[#This Row],[EAN]],Grille_Tarifs_Modulable!B573:P666,12,FALSE)+VLOOKUP(Tableau1[[#This Row],[EAN]],Grille_Tarifs_Modulable!B573:P666,13,FALSE)*1.1,IF(Tableau1[[#This Row],[Tarificat° client]]="CHR",VLOOKUP(Tableau1[[#This Row],[EAN]],Grille_Tarifs_Modulable!B573:P666,8,FALSE)," "))</f>
        <v xml:space="preserve"> </v>
      </c>
      <c r="L565" s="1">
        <v>24</v>
      </c>
      <c r="M565" s="1">
        <v>6.86</v>
      </c>
      <c r="O565" s="1"/>
    </row>
    <row r="566" spans="1:15" ht="12.75" x14ac:dyDescent="0.2">
      <c r="A566" s="2">
        <v>43731</v>
      </c>
      <c r="B566" s="1" t="s">
        <v>25</v>
      </c>
      <c r="C566" s="1" t="s">
        <v>9</v>
      </c>
      <c r="F566" s="1" t="s">
        <v>11</v>
      </c>
      <c r="G566" s="1" t="s">
        <v>1247</v>
      </c>
      <c r="H566" s="61">
        <v>20</v>
      </c>
      <c r="I566" s="88">
        <f t="array" ref="I566">INDEX(Grille_Tarifs_Modulable!$B$2:B913,MATCH(Tableau1[[#This Row],[Designation]]&amp;Tableau1[[#This Row],[CL]],Grille_Tarifs_Modulable!$C$2:C913&amp;Grille_Tarifs_Modulable!$F$2:F913,0))</f>
        <v>4260310553849</v>
      </c>
      <c r="J56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66" s="1" t="str">
        <f>IF(Tableau1[[#This Row],[Tarificat° client]]="GROS",VLOOKUP(Tableau1[[#This Row],[EAN]],Grille_Tarifs_Modulable!B574:P667,9,FALSE)+VLOOKUP(Tableau1[[#This Row],[EAN]],Grille_Tarifs_Modulable!B574:P667,12,FALSE)+VLOOKUP(Tableau1[[#This Row],[EAN]],Grille_Tarifs_Modulable!B574:P667,13,FALSE)*1.1,IF(Tableau1[[#This Row],[Tarificat° client]]="CHR",VLOOKUP(Tableau1[[#This Row],[EAN]],Grille_Tarifs_Modulable!B574:P667,8,FALSE)," "))</f>
        <v xml:space="preserve"> </v>
      </c>
      <c r="L566" s="1">
        <v>192</v>
      </c>
      <c r="M566" s="1">
        <v>54.86</v>
      </c>
      <c r="O566" s="1"/>
    </row>
    <row r="567" spans="1:15" ht="12.75" x14ac:dyDescent="0.2">
      <c r="A567" s="2">
        <v>43731</v>
      </c>
      <c r="B567" s="1" t="s">
        <v>193</v>
      </c>
      <c r="C567" s="1" t="s">
        <v>65</v>
      </c>
      <c r="F567" s="1" t="s">
        <v>67</v>
      </c>
      <c r="G567" s="1" t="s">
        <v>1247</v>
      </c>
      <c r="H567" s="61">
        <v>20</v>
      </c>
      <c r="I567" s="88">
        <f t="array" ref="I567">INDEX(Grille_Tarifs_Modulable!$B$2:B924,MATCH(Tableau1[[#This Row],[Designation]]&amp;Tableau1[[#This Row],[CL]],Grille_Tarifs_Modulable!$C$2:C924&amp;Grille_Tarifs_Modulable!$F$2:F924,0))</f>
        <v>4260310553849</v>
      </c>
      <c r="J56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67" s="1" t="str">
        <f>IF(Tableau1[[#This Row],[Tarificat° client]]="GROS",VLOOKUP(Tableau1[[#This Row],[EAN]],Grille_Tarifs_Modulable!B575:P668,9,FALSE)+VLOOKUP(Tableau1[[#This Row],[EAN]],Grille_Tarifs_Modulable!B575:P668,12,FALSE)+VLOOKUP(Tableau1[[#This Row],[EAN]],Grille_Tarifs_Modulable!B575:P668,13,FALSE)*1.1,IF(Tableau1[[#This Row],[Tarificat° client]]="CHR",VLOOKUP(Tableau1[[#This Row],[EAN]],Grille_Tarifs_Modulable!B575:P668,8,FALSE)," "))</f>
        <v xml:space="preserve"> </v>
      </c>
      <c r="L567" s="1">
        <v>240</v>
      </c>
      <c r="M567" s="1">
        <v>68.569999999999993</v>
      </c>
      <c r="O567" s="1"/>
    </row>
    <row r="568" spans="1:15" ht="12.75" x14ac:dyDescent="0.2">
      <c r="A568" s="2">
        <v>43731</v>
      </c>
      <c r="B568" s="1" t="s">
        <v>194</v>
      </c>
      <c r="C568" s="1" t="s">
        <v>62</v>
      </c>
      <c r="F568" s="1" t="s">
        <v>64</v>
      </c>
      <c r="G568" s="1" t="s">
        <v>1247</v>
      </c>
      <c r="H568" s="61">
        <v>20</v>
      </c>
      <c r="I568" s="88">
        <f t="array" ref="I568">INDEX(Grille_Tarifs_Modulable!$B$2:B942,MATCH(Tableau1[[#This Row],[Designation]]&amp;Tableau1[[#This Row],[CL]],Grille_Tarifs_Modulable!$C$2:C942&amp;Grille_Tarifs_Modulable!$F$2:F942,0))</f>
        <v>4260310553849</v>
      </c>
      <c r="J56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68" s="1" t="str">
        <f>IF(Tableau1[[#This Row],[Tarificat° client]]="GROS",VLOOKUP(Tableau1[[#This Row],[EAN]],Grille_Tarifs_Modulable!B576:P669,9,FALSE)+VLOOKUP(Tableau1[[#This Row],[EAN]],Grille_Tarifs_Modulable!B576:P669,12,FALSE)+VLOOKUP(Tableau1[[#This Row],[EAN]],Grille_Tarifs_Modulable!B576:P669,13,FALSE)*1.1,IF(Tableau1[[#This Row],[Tarificat° client]]="CHR",VLOOKUP(Tableau1[[#This Row],[EAN]],Grille_Tarifs_Modulable!B576:P669,8,FALSE)," "))</f>
        <v xml:space="preserve"> </v>
      </c>
      <c r="L568" s="1">
        <v>480</v>
      </c>
      <c r="M568" s="1">
        <v>137.13999999999999</v>
      </c>
      <c r="O568" s="1"/>
    </row>
    <row r="569" spans="1:15" ht="12.75" x14ac:dyDescent="0.2">
      <c r="A569" s="2">
        <v>43739</v>
      </c>
      <c r="B569" s="1" t="s">
        <v>195</v>
      </c>
      <c r="C569" s="1" t="s">
        <v>65</v>
      </c>
      <c r="F569" s="1" t="s">
        <v>67</v>
      </c>
      <c r="G569" s="1" t="s">
        <v>1247</v>
      </c>
      <c r="H569" s="61">
        <v>20</v>
      </c>
      <c r="I569" s="88">
        <f t="array" ref="I569">INDEX(Grille_Tarifs_Modulable!$B$2:B1082,MATCH(Tableau1[[#This Row],[Designation]]&amp;Tableau1[[#This Row],[CL]],Grille_Tarifs_Modulable!$C$2:C1082&amp;Grille_Tarifs_Modulable!$F$2:F1082,0))</f>
        <v>4260310553849</v>
      </c>
      <c r="J56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69" s="1" t="str">
        <f>IF(Tableau1[[#This Row],[Tarificat° client]]="GROS",VLOOKUP(Tableau1[[#This Row],[EAN]],Grille_Tarifs_Modulable!B577:P670,9,FALSE)+VLOOKUP(Tableau1[[#This Row],[EAN]],Grille_Tarifs_Modulable!B577:P670,12,FALSE)+VLOOKUP(Tableau1[[#This Row],[EAN]],Grille_Tarifs_Modulable!B577:P670,13,FALSE)*1.1,IF(Tableau1[[#This Row],[Tarificat° client]]="CHR",VLOOKUP(Tableau1[[#This Row],[EAN]],Grille_Tarifs_Modulable!B577:P670,8,FALSE)," "))</f>
        <v xml:space="preserve"> </v>
      </c>
      <c r="L569" s="1">
        <v>240</v>
      </c>
      <c r="M569" s="1">
        <v>68.569999999999993</v>
      </c>
      <c r="O569" s="1"/>
    </row>
    <row r="570" spans="1:15" ht="12.75" x14ac:dyDescent="0.2">
      <c r="A570" s="2">
        <v>43741</v>
      </c>
      <c r="B570" s="1" t="s">
        <v>34</v>
      </c>
      <c r="C570" s="1" t="s">
        <v>12</v>
      </c>
      <c r="F570" s="1" t="s">
        <v>14</v>
      </c>
      <c r="G570" s="1" t="s">
        <v>1247</v>
      </c>
      <c r="H570" s="61">
        <v>20</v>
      </c>
      <c r="I570" s="88">
        <f t="array" ref="I570">INDEX(Grille_Tarifs_Modulable!$B$2:B917,MATCH(Tableau1[[#This Row],[Designation]]&amp;Tableau1[[#This Row],[CL]],Grille_Tarifs_Modulable!$C$2:C917&amp;Grille_Tarifs_Modulable!$F$2:F917,0))</f>
        <v>4260310553849</v>
      </c>
      <c r="J57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70" s="1" t="str">
        <f>IF(Tableau1[[#This Row],[Tarificat° client]]="GROS",VLOOKUP(Tableau1[[#This Row],[EAN]],Grille_Tarifs_Modulable!B578:P671,9,FALSE)+VLOOKUP(Tableau1[[#This Row],[EAN]],Grille_Tarifs_Modulable!B578:P671,12,FALSE)+VLOOKUP(Tableau1[[#This Row],[EAN]],Grille_Tarifs_Modulable!B578:P671,13,FALSE)*1.1,IF(Tableau1[[#This Row],[Tarificat° client]]="CHR",VLOOKUP(Tableau1[[#This Row],[EAN]],Grille_Tarifs_Modulable!B578:P671,8,FALSE)," "))</f>
        <v xml:space="preserve"> </v>
      </c>
      <c r="L570" s="1">
        <v>120</v>
      </c>
      <c r="M570" s="1">
        <v>34.29</v>
      </c>
      <c r="O570" s="1"/>
    </row>
    <row r="571" spans="1:15" ht="12.75" x14ac:dyDescent="0.2">
      <c r="A571" s="2">
        <v>43742</v>
      </c>
      <c r="B571" s="1" t="s">
        <v>27</v>
      </c>
      <c r="C571" s="1" t="s">
        <v>26</v>
      </c>
      <c r="F571" s="1" t="s">
        <v>11</v>
      </c>
      <c r="G571" s="1" t="s">
        <v>1247</v>
      </c>
      <c r="H571" s="61">
        <v>20</v>
      </c>
      <c r="I571" s="88">
        <f t="array" ref="I571">INDEX(Grille_Tarifs_Modulable!$B$2:B928,MATCH(Tableau1[[#This Row],[Designation]]&amp;Tableau1[[#This Row],[CL]],Grille_Tarifs_Modulable!$C$2:C928&amp;Grille_Tarifs_Modulable!$F$2:F928,0))</f>
        <v>4260310553849</v>
      </c>
      <c r="J57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71" s="1" t="str">
        <f>IF(Tableau1[[#This Row],[Tarificat° client]]="GROS",VLOOKUP(Tableau1[[#This Row],[EAN]],Grille_Tarifs_Modulable!B579:P672,9,FALSE)+VLOOKUP(Tableau1[[#This Row],[EAN]],Grille_Tarifs_Modulable!B579:P672,12,FALSE)+VLOOKUP(Tableau1[[#This Row],[EAN]],Grille_Tarifs_Modulable!B579:P672,13,FALSE)*1.1,IF(Tableau1[[#This Row],[Tarificat° client]]="CHR",VLOOKUP(Tableau1[[#This Row],[EAN]],Grille_Tarifs_Modulable!B579:P672,8,FALSE)," "))</f>
        <v xml:space="preserve"> </v>
      </c>
      <c r="L571" s="1">
        <v>24</v>
      </c>
      <c r="M571" s="1">
        <v>6.86</v>
      </c>
      <c r="O571" s="1"/>
    </row>
    <row r="572" spans="1:15" ht="12.75" x14ac:dyDescent="0.2">
      <c r="A572" s="2">
        <v>43761</v>
      </c>
      <c r="B572" s="1" t="s">
        <v>196</v>
      </c>
      <c r="C572" s="1" t="s">
        <v>65</v>
      </c>
      <c r="F572" s="1" t="s">
        <v>67</v>
      </c>
      <c r="G572" s="1" t="s">
        <v>1247</v>
      </c>
      <c r="H572" s="61">
        <v>20</v>
      </c>
      <c r="I572" s="88">
        <f t="array" ref="I572">INDEX(Grille_Tarifs_Modulable!$B$2:B946,MATCH(Tableau1[[#This Row],[Designation]]&amp;Tableau1[[#This Row],[CL]],Grille_Tarifs_Modulable!$C$2:C946&amp;Grille_Tarifs_Modulable!$F$2:F946,0))</f>
        <v>4260310553849</v>
      </c>
      <c r="J57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72" s="1" t="str">
        <f>IF(Tableau1[[#This Row],[Tarificat° client]]="GROS",VLOOKUP(Tableau1[[#This Row],[EAN]],Grille_Tarifs_Modulable!B580:P673,9,FALSE)+VLOOKUP(Tableau1[[#This Row],[EAN]],Grille_Tarifs_Modulable!B580:P673,12,FALSE)+VLOOKUP(Tableau1[[#This Row],[EAN]],Grille_Tarifs_Modulable!B580:P673,13,FALSE)*1.1,IF(Tableau1[[#This Row],[Tarificat° client]]="CHR",VLOOKUP(Tableau1[[#This Row],[EAN]],Grille_Tarifs_Modulable!B580:P673,8,FALSE)," "))</f>
        <v xml:space="preserve"> </v>
      </c>
      <c r="L572" s="1">
        <v>120</v>
      </c>
      <c r="M572" s="1">
        <v>34.29</v>
      </c>
      <c r="O572" s="1"/>
    </row>
    <row r="573" spans="1:15" ht="12.75" x14ac:dyDescent="0.2">
      <c r="A573" s="2">
        <v>43773</v>
      </c>
      <c r="B573" s="1" t="s">
        <v>197</v>
      </c>
      <c r="C573" s="1" t="s">
        <v>65</v>
      </c>
      <c r="F573" s="1" t="s">
        <v>67</v>
      </c>
      <c r="G573" s="1" t="s">
        <v>1247</v>
      </c>
      <c r="H573" s="61">
        <v>20</v>
      </c>
      <c r="I573" s="88">
        <f t="array" ref="I573">INDEX(Grille_Tarifs_Modulable!$B$2:B1086,MATCH(Tableau1[[#This Row],[Designation]]&amp;Tableau1[[#This Row],[CL]],Grille_Tarifs_Modulable!$C$2:C1086&amp;Grille_Tarifs_Modulable!$F$2:F1086,0))</f>
        <v>4260310553849</v>
      </c>
      <c r="J57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73" s="1" t="str">
        <f>IF(Tableau1[[#This Row],[Tarificat° client]]="GROS",VLOOKUP(Tableau1[[#This Row],[EAN]],Grille_Tarifs_Modulable!B581:P674,9,FALSE)+VLOOKUP(Tableau1[[#This Row],[EAN]],Grille_Tarifs_Modulable!B581:P674,12,FALSE)+VLOOKUP(Tableau1[[#This Row],[EAN]],Grille_Tarifs_Modulable!B581:P674,13,FALSE)*1.1,IF(Tableau1[[#This Row],[Tarificat° client]]="CHR",VLOOKUP(Tableau1[[#This Row],[EAN]],Grille_Tarifs_Modulable!B581:P674,8,FALSE)," "))</f>
        <v xml:space="preserve"> </v>
      </c>
      <c r="L573" s="1">
        <v>240</v>
      </c>
      <c r="M573" s="1">
        <v>68.569999999999993</v>
      </c>
      <c r="O573" s="1"/>
    </row>
    <row r="574" spans="1:15" ht="12.75" x14ac:dyDescent="0.2">
      <c r="A574" s="2">
        <v>43783</v>
      </c>
      <c r="B574" s="1" t="s">
        <v>43</v>
      </c>
      <c r="C574" s="1" t="s">
        <v>42</v>
      </c>
      <c r="F574" s="1" t="s">
        <v>44</v>
      </c>
      <c r="G574" s="1" t="s">
        <v>1247</v>
      </c>
      <c r="H574" s="61">
        <v>20</v>
      </c>
      <c r="I574" s="88">
        <f t="array" ref="I574">INDEX(Grille_Tarifs_Modulable!$B$2:B921,MATCH(Tableau1[[#This Row],[Designation]]&amp;Tableau1[[#This Row],[CL]],Grille_Tarifs_Modulable!$C$2:C921&amp;Grille_Tarifs_Modulable!$F$2:F921,0))</f>
        <v>4260310553849</v>
      </c>
      <c r="J57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74" s="1" t="str">
        <f>IF(Tableau1[[#This Row],[Tarificat° client]]="GROS",VLOOKUP(Tableau1[[#This Row],[EAN]],Grille_Tarifs_Modulable!B582:P675,9,FALSE)+VLOOKUP(Tableau1[[#This Row],[EAN]],Grille_Tarifs_Modulable!B582:P675,12,FALSE)+VLOOKUP(Tableau1[[#This Row],[EAN]],Grille_Tarifs_Modulable!B582:P675,13,FALSE)*1.1,IF(Tableau1[[#This Row],[Tarificat° client]]="CHR",VLOOKUP(Tableau1[[#This Row],[EAN]],Grille_Tarifs_Modulable!B582:P675,8,FALSE)," "))</f>
        <v xml:space="preserve"> </v>
      </c>
      <c r="L574" s="1">
        <v>24</v>
      </c>
      <c r="M574" s="1">
        <v>6.86</v>
      </c>
      <c r="O574" s="1"/>
    </row>
    <row r="575" spans="1:15" ht="12.75" x14ac:dyDescent="0.2">
      <c r="A575" s="2">
        <v>43784</v>
      </c>
      <c r="B575" s="1" t="s">
        <v>122</v>
      </c>
      <c r="C575" s="1" t="s">
        <v>95</v>
      </c>
      <c r="F575" s="1" t="s">
        <v>97</v>
      </c>
      <c r="G575" s="1" t="s">
        <v>1247</v>
      </c>
      <c r="H575" s="61">
        <v>20</v>
      </c>
      <c r="I575" s="88">
        <f t="array" ref="I575">INDEX(Grille_Tarifs_Modulable!$B$2:B932,MATCH(Tableau1[[#This Row],[Designation]]&amp;Tableau1[[#This Row],[CL]],Grille_Tarifs_Modulable!$C$2:C932&amp;Grille_Tarifs_Modulable!$F$2:F932,0))</f>
        <v>4260310553849</v>
      </c>
      <c r="J57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75" s="1" t="str">
        <f>IF(Tableau1[[#This Row],[Tarificat° client]]="GROS",VLOOKUP(Tableau1[[#This Row],[EAN]],Grille_Tarifs_Modulable!B583:P676,9,FALSE)+VLOOKUP(Tableau1[[#This Row],[EAN]],Grille_Tarifs_Modulable!B583:P676,12,FALSE)+VLOOKUP(Tableau1[[#This Row],[EAN]],Grille_Tarifs_Modulable!B583:P676,13,FALSE)*1.1,IF(Tableau1[[#This Row],[Tarificat° client]]="CHR",VLOOKUP(Tableau1[[#This Row],[EAN]],Grille_Tarifs_Modulable!B583:P676,8,FALSE)," "))</f>
        <v xml:space="preserve"> </v>
      </c>
      <c r="L575" s="1">
        <v>96</v>
      </c>
      <c r="M575" s="1">
        <v>27.43</v>
      </c>
      <c r="O575" s="1"/>
    </row>
    <row r="576" spans="1:15" ht="12.75" x14ac:dyDescent="0.2">
      <c r="A576" s="2">
        <v>43791</v>
      </c>
      <c r="B576" s="1" t="s">
        <v>50</v>
      </c>
      <c r="C576" s="1" t="s">
        <v>49</v>
      </c>
      <c r="F576" s="1" t="s">
        <v>51</v>
      </c>
      <c r="G576" s="1" t="s">
        <v>1247</v>
      </c>
      <c r="H576" s="61">
        <v>20</v>
      </c>
      <c r="I576" s="88">
        <f t="array" ref="I576">INDEX(Grille_Tarifs_Modulable!$B$2:B950,MATCH(Tableau1[[#This Row],[Designation]]&amp;Tableau1[[#This Row],[CL]],Grille_Tarifs_Modulable!$C$2:C950&amp;Grille_Tarifs_Modulable!$F$2:F950,0))</f>
        <v>4260310553849</v>
      </c>
      <c r="J57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76" s="1" t="str">
        <f>IF(Tableau1[[#This Row],[Tarificat° client]]="GROS",VLOOKUP(Tableau1[[#This Row],[EAN]],Grille_Tarifs_Modulable!B584:P677,9,FALSE)+VLOOKUP(Tableau1[[#This Row],[EAN]],Grille_Tarifs_Modulable!B584:P677,12,FALSE)+VLOOKUP(Tableau1[[#This Row],[EAN]],Grille_Tarifs_Modulable!B584:P677,13,FALSE)*1.1,IF(Tableau1[[#This Row],[Tarificat° client]]="CHR",VLOOKUP(Tableau1[[#This Row],[EAN]],Grille_Tarifs_Modulable!B584:P677,8,FALSE)," "))</f>
        <v xml:space="preserve"> </v>
      </c>
      <c r="L576" s="1">
        <v>24</v>
      </c>
      <c r="M576" s="1">
        <v>6.86</v>
      </c>
      <c r="O576" s="1"/>
    </row>
    <row r="577" spans="1:15" ht="14.65" customHeight="1" x14ac:dyDescent="0.2">
      <c r="A577" s="2">
        <v>42424</v>
      </c>
      <c r="B577" s="1" t="s">
        <v>1010</v>
      </c>
      <c r="C577" s="1" t="s">
        <v>405</v>
      </c>
      <c r="F577" s="1" t="s">
        <v>11</v>
      </c>
      <c r="G577" s="1" t="s">
        <v>1219</v>
      </c>
      <c r="H577" s="61">
        <v>70</v>
      </c>
      <c r="I577" s="88">
        <f t="array" ref="I577">INDEX(Grille_Tarifs_Modulable!$B$2:B1090,MATCH(Tableau1[[#This Row],[Designation]]&amp;Tableau1[[#This Row],[CL]],Grille_Tarifs_Modulable!$C$2:C1090&amp;Grille_Tarifs_Modulable!$F$2:F1090,0))</f>
        <v>8017450002104</v>
      </c>
      <c r="J57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77" s="1" t="str">
        <f>IF(Tableau1[[#This Row],[Tarificat° client]]="GROS",VLOOKUP(Tableau1[[#This Row],[EAN]],Grille_Tarifs_Modulable!B585:P678,9,FALSE)+VLOOKUP(Tableau1[[#This Row],[EAN]],Grille_Tarifs_Modulable!B585:P678,12,FALSE)+VLOOKUP(Tableau1[[#This Row],[EAN]],Grille_Tarifs_Modulable!B585:P678,13,FALSE)*1.1,IF(Tableau1[[#This Row],[Tarificat° client]]="CHR",VLOOKUP(Tableau1[[#This Row],[EAN]],Grille_Tarifs_Modulable!B585:P678,8,FALSE)," "))</f>
        <v xml:space="preserve"> </v>
      </c>
      <c r="L577" s="1">
        <v>6</v>
      </c>
      <c r="M577" s="1">
        <v>6</v>
      </c>
      <c r="O577" s="1"/>
    </row>
    <row r="578" spans="1:15" ht="14.65" customHeight="1" x14ac:dyDescent="0.2">
      <c r="A578" s="2">
        <v>42508</v>
      </c>
      <c r="B578" s="1" t="s">
        <v>1134</v>
      </c>
      <c r="C578" s="1" t="s">
        <v>62</v>
      </c>
      <c r="F578" s="1" t="s">
        <v>64</v>
      </c>
      <c r="G578" s="1" t="s">
        <v>1219</v>
      </c>
      <c r="H578" s="61">
        <v>70</v>
      </c>
      <c r="I578" s="88">
        <f t="array" ref="I578">INDEX(Grille_Tarifs_Modulable!$B$2:B925,MATCH(Tableau1[[#This Row],[Designation]]&amp;Tableau1[[#This Row],[CL]],Grille_Tarifs_Modulable!$C$2:C925&amp;Grille_Tarifs_Modulable!$F$2:F925,0))</f>
        <v>8017450002104</v>
      </c>
      <c r="J57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78" s="1" t="str">
        <f>IF(Tableau1[[#This Row],[Tarificat° client]]="GROS",VLOOKUP(Tableau1[[#This Row],[EAN]],Grille_Tarifs_Modulable!B586:P679,9,FALSE)+VLOOKUP(Tableau1[[#This Row],[EAN]],Grille_Tarifs_Modulable!B586:P679,12,FALSE)+VLOOKUP(Tableau1[[#This Row],[EAN]],Grille_Tarifs_Modulable!B586:P679,13,FALSE)*1.1,IF(Tableau1[[#This Row],[Tarificat° client]]="CHR",VLOOKUP(Tableau1[[#This Row],[EAN]],Grille_Tarifs_Modulable!B586:P679,8,FALSE)," "))</f>
        <v xml:space="preserve"> </v>
      </c>
      <c r="L578" s="1">
        <v>12</v>
      </c>
      <c r="M578" s="1">
        <v>12</v>
      </c>
      <c r="O578" s="1"/>
    </row>
    <row r="579" spans="1:15" ht="14.65" customHeight="1" x14ac:dyDescent="0.2">
      <c r="A579" s="2">
        <v>42548</v>
      </c>
      <c r="B579" s="1" t="s">
        <v>990</v>
      </c>
      <c r="C579" s="1" t="s">
        <v>991</v>
      </c>
      <c r="F579" s="1" t="s">
        <v>20</v>
      </c>
      <c r="G579" s="1" t="s">
        <v>1219</v>
      </c>
      <c r="H579" s="61">
        <v>70</v>
      </c>
      <c r="I579" s="88">
        <f t="array" ref="I579">INDEX(Grille_Tarifs_Modulable!$B$2:B936,MATCH(Tableau1[[#This Row],[Designation]]&amp;Tableau1[[#This Row],[CL]],Grille_Tarifs_Modulable!$C$2:C936&amp;Grille_Tarifs_Modulable!$F$2:F936,0))</f>
        <v>8017450002104</v>
      </c>
      <c r="J57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79" s="1" t="str">
        <f>IF(Tableau1[[#This Row],[Tarificat° client]]="GROS",VLOOKUP(Tableau1[[#This Row],[EAN]],Grille_Tarifs_Modulable!B587:P680,9,FALSE)+VLOOKUP(Tableau1[[#This Row],[EAN]],Grille_Tarifs_Modulable!B587:P680,12,FALSE)+VLOOKUP(Tableau1[[#This Row],[EAN]],Grille_Tarifs_Modulable!B587:P680,13,FALSE)*1.1,IF(Tableau1[[#This Row],[Tarificat° client]]="CHR",VLOOKUP(Tableau1[[#This Row],[EAN]],Grille_Tarifs_Modulable!B587:P680,8,FALSE)," "))</f>
        <v xml:space="preserve"> </v>
      </c>
      <c r="L579" s="1">
        <v>6</v>
      </c>
      <c r="M579" s="1">
        <v>6</v>
      </c>
      <c r="O579" s="1"/>
    </row>
    <row r="580" spans="1:15" ht="14.65" customHeight="1" x14ac:dyDescent="0.2">
      <c r="A580" s="2">
        <v>42578</v>
      </c>
      <c r="B580" s="1" t="s">
        <v>1046</v>
      </c>
      <c r="C580" s="1" t="s">
        <v>1047</v>
      </c>
      <c r="F580" s="1" t="s">
        <v>314</v>
      </c>
      <c r="G580" s="1" t="s">
        <v>1219</v>
      </c>
      <c r="H580" s="61">
        <v>70</v>
      </c>
      <c r="I580" s="88">
        <f t="array" ref="I580">INDEX(Grille_Tarifs_Modulable!$B$2:B954,MATCH(Tableau1[[#This Row],[Designation]]&amp;Tableau1[[#This Row],[CL]],Grille_Tarifs_Modulable!$C$2:C954&amp;Grille_Tarifs_Modulable!$F$2:F954,0))</f>
        <v>8017450002104</v>
      </c>
      <c r="J58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80" s="1" t="str">
        <f>IF(Tableau1[[#This Row],[Tarificat° client]]="GROS",VLOOKUP(Tableau1[[#This Row],[EAN]],Grille_Tarifs_Modulable!B588:P681,9,FALSE)+VLOOKUP(Tableau1[[#This Row],[EAN]],Grille_Tarifs_Modulable!B588:P681,12,FALSE)+VLOOKUP(Tableau1[[#This Row],[EAN]],Grille_Tarifs_Modulable!B588:P681,13,FALSE)*1.1,IF(Tableau1[[#This Row],[Tarificat° client]]="CHR",VLOOKUP(Tableau1[[#This Row],[EAN]],Grille_Tarifs_Modulable!B588:P681,8,FALSE)," "))</f>
        <v xml:space="preserve"> </v>
      </c>
      <c r="L580" s="1">
        <v>6</v>
      </c>
      <c r="M580" s="1">
        <v>6</v>
      </c>
      <c r="O580" s="1"/>
    </row>
    <row r="581" spans="1:15" ht="14.65" customHeight="1" x14ac:dyDescent="0.2">
      <c r="A581" s="2">
        <v>42751</v>
      </c>
      <c r="B581" s="1" t="s">
        <v>737</v>
      </c>
      <c r="C581" s="1" t="s">
        <v>12</v>
      </c>
      <c r="F581" s="1" t="s">
        <v>14</v>
      </c>
      <c r="G581" s="1" t="s">
        <v>1219</v>
      </c>
      <c r="H581" s="61">
        <v>70</v>
      </c>
      <c r="I581" s="88">
        <f t="array" ref="I581">INDEX(Grille_Tarifs_Modulable!$B$2:B1094,MATCH(Tableau1[[#This Row],[Designation]]&amp;Tableau1[[#This Row],[CL]],Grille_Tarifs_Modulable!$C$2:C1094&amp;Grille_Tarifs_Modulable!$F$2:F1094,0))</f>
        <v>8017450002104</v>
      </c>
      <c r="J58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81" s="1" t="str">
        <f>IF(Tableau1[[#This Row],[Tarificat° client]]="GROS",VLOOKUP(Tableau1[[#This Row],[EAN]],Grille_Tarifs_Modulable!B589:P682,9,FALSE)+VLOOKUP(Tableau1[[#This Row],[EAN]],Grille_Tarifs_Modulable!B589:P682,12,FALSE)+VLOOKUP(Tableau1[[#This Row],[EAN]],Grille_Tarifs_Modulable!B589:P682,13,FALSE)*1.1,IF(Tableau1[[#This Row],[Tarificat° client]]="CHR",VLOOKUP(Tableau1[[#This Row],[EAN]],Grille_Tarifs_Modulable!B589:P682,8,FALSE)," "))</f>
        <v xml:space="preserve"> </v>
      </c>
      <c r="L581" s="1">
        <v>6</v>
      </c>
      <c r="M581" s="1">
        <v>6</v>
      </c>
      <c r="O581" s="1"/>
    </row>
    <row r="582" spans="1:15" ht="14.65" customHeight="1" x14ac:dyDescent="0.2">
      <c r="A582" s="2">
        <v>43067</v>
      </c>
      <c r="B582" s="1" t="s">
        <v>771</v>
      </c>
      <c r="C582" s="1" t="s">
        <v>12</v>
      </c>
      <c r="F582" s="1" t="s">
        <v>14</v>
      </c>
      <c r="G582" s="1" t="s">
        <v>1219</v>
      </c>
      <c r="H582" s="61">
        <v>70</v>
      </c>
      <c r="I582" s="88">
        <f t="array" ref="I582">INDEX(Grille_Tarifs_Modulable!$B$2:B929,MATCH(Tableau1[[#This Row],[Designation]]&amp;Tableau1[[#This Row],[CL]],Grille_Tarifs_Modulable!$C$2:C929&amp;Grille_Tarifs_Modulable!$F$2:F929,0))</f>
        <v>8017450002104</v>
      </c>
      <c r="J58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82" s="1" t="str">
        <f>IF(Tableau1[[#This Row],[Tarificat° client]]="GROS",VLOOKUP(Tableau1[[#This Row],[EAN]],Grille_Tarifs_Modulable!B590:P683,9,FALSE)+VLOOKUP(Tableau1[[#This Row],[EAN]],Grille_Tarifs_Modulable!B590:P683,12,FALSE)+VLOOKUP(Tableau1[[#This Row],[EAN]],Grille_Tarifs_Modulable!B590:P683,13,FALSE)*1.1,IF(Tableau1[[#This Row],[Tarificat° client]]="CHR",VLOOKUP(Tableau1[[#This Row],[EAN]],Grille_Tarifs_Modulable!B590:P683,8,FALSE)," "))</f>
        <v xml:space="preserve"> </v>
      </c>
      <c r="L582" s="1">
        <v>12</v>
      </c>
      <c r="M582" s="1">
        <v>12</v>
      </c>
      <c r="O582" s="1"/>
    </row>
    <row r="583" spans="1:15" ht="14.65" customHeight="1" x14ac:dyDescent="0.2">
      <c r="A583" s="2">
        <v>43180</v>
      </c>
      <c r="B583" s="1" t="s">
        <v>661</v>
      </c>
      <c r="C583" s="1" t="s">
        <v>62</v>
      </c>
      <c r="F583" s="1" t="s">
        <v>64</v>
      </c>
      <c r="G583" s="1" t="s">
        <v>1219</v>
      </c>
      <c r="H583" s="61">
        <v>70</v>
      </c>
      <c r="I583" s="88">
        <f t="array" ref="I583">INDEX(Grille_Tarifs_Modulable!$B$2:B940,MATCH(Tableau1[[#This Row],[Designation]]&amp;Tableau1[[#This Row],[CL]],Grille_Tarifs_Modulable!$C$2:C940&amp;Grille_Tarifs_Modulable!$F$2:F940,0))</f>
        <v>8017450002104</v>
      </c>
      <c r="J58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83" s="1" t="str">
        <f>IF(Tableau1[[#This Row],[Tarificat° client]]="GROS",VLOOKUP(Tableau1[[#This Row],[EAN]],Grille_Tarifs_Modulable!B591:P684,9,FALSE)+VLOOKUP(Tableau1[[#This Row],[EAN]],Grille_Tarifs_Modulable!B591:P684,12,FALSE)+VLOOKUP(Tableau1[[#This Row],[EAN]],Grille_Tarifs_Modulable!B591:P684,13,FALSE)*1.1,IF(Tableau1[[#This Row],[Tarificat° client]]="CHR",VLOOKUP(Tableau1[[#This Row],[EAN]],Grille_Tarifs_Modulable!B591:P684,8,FALSE)," "))</f>
        <v xml:space="preserve"> </v>
      </c>
      <c r="L583" s="1">
        <v>12</v>
      </c>
      <c r="M583" s="1">
        <v>12</v>
      </c>
      <c r="O583" s="1"/>
    </row>
    <row r="584" spans="1:15" ht="14.65" customHeight="1" x14ac:dyDescent="0.2">
      <c r="A584" s="2">
        <v>43195</v>
      </c>
      <c r="B584" s="1" t="s">
        <v>463</v>
      </c>
      <c r="C584" s="1" t="s">
        <v>464</v>
      </c>
      <c r="F584" s="1" t="s">
        <v>20</v>
      </c>
      <c r="G584" s="1" t="s">
        <v>1219</v>
      </c>
      <c r="H584" s="61">
        <v>70</v>
      </c>
      <c r="I584" s="88">
        <f t="array" ref="I584">INDEX(Grille_Tarifs_Modulable!$B$2:B958,MATCH(Tableau1[[#This Row],[Designation]]&amp;Tableau1[[#This Row],[CL]],Grille_Tarifs_Modulable!$C$2:C958&amp;Grille_Tarifs_Modulable!$F$2:F958,0))</f>
        <v>8017450002104</v>
      </c>
      <c r="J58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84" s="1" t="str">
        <f>IF(Tableau1[[#This Row],[Tarificat° client]]="GROS",VLOOKUP(Tableau1[[#This Row],[EAN]],Grille_Tarifs_Modulable!B592:P685,9,FALSE)+VLOOKUP(Tableau1[[#This Row],[EAN]],Grille_Tarifs_Modulable!B592:P685,12,FALSE)+VLOOKUP(Tableau1[[#This Row],[EAN]],Grille_Tarifs_Modulable!B592:P685,13,FALSE)*1.1,IF(Tableau1[[#This Row],[Tarificat° client]]="CHR",VLOOKUP(Tableau1[[#This Row],[EAN]],Grille_Tarifs_Modulable!B592:P685,8,FALSE)," "))</f>
        <v xml:space="preserve"> </v>
      </c>
      <c r="L584" s="1">
        <v>6</v>
      </c>
      <c r="M584" s="1">
        <v>6</v>
      </c>
      <c r="O584" s="1"/>
    </row>
    <row r="585" spans="1:15" ht="14.65" customHeight="1" x14ac:dyDescent="0.2">
      <c r="A585" s="2">
        <v>43199</v>
      </c>
      <c r="B585" s="1" t="s">
        <v>465</v>
      </c>
      <c r="C585" s="1" t="s">
        <v>464</v>
      </c>
      <c r="F585" s="1" t="s">
        <v>20</v>
      </c>
      <c r="G585" s="1" t="s">
        <v>1219</v>
      </c>
      <c r="H585" s="61">
        <v>70</v>
      </c>
      <c r="I585" s="88">
        <f t="array" ref="I585">INDEX(Grille_Tarifs_Modulable!$B$2:B1098,MATCH(Tableau1[[#This Row],[Designation]]&amp;Tableau1[[#This Row],[CL]],Grille_Tarifs_Modulable!$C$2:C1098&amp;Grille_Tarifs_Modulable!$F$2:F1098,0))</f>
        <v>8017450002104</v>
      </c>
      <c r="J58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85" s="1" t="str">
        <f>IF(Tableau1[[#This Row],[Tarificat° client]]="GROS",VLOOKUP(Tableau1[[#This Row],[EAN]],Grille_Tarifs_Modulable!B593:P686,9,FALSE)+VLOOKUP(Tableau1[[#This Row],[EAN]],Grille_Tarifs_Modulable!B593:P686,12,FALSE)+VLOOKUP(Tableau1[[#This Row],[EAN]],Grille_Tarifs_Modulable!B593:P686,13,FALSE)*1.1,IF(Tableau1[[#This Row],[Tarificat° client]]="CHR",VLOOKUP(Tableau1[[#This Row],[EAN]],Grille_Tarifs_Modulable!B593:P686,8,FALSE)," "))</f>
        <v xml:space="preserve"> </v>
      </c>
      <c r="L585" s="1">
        <v>0</v>
      </c>
      <c r="M585" s="1">
        <v>0</v>
      </c>
      <c r="O585" s="1"/>
    </row>
    <row r="586" spans="1:15" ht="14.65" customHeight="1" x14ac:dyDescent="0.2">
      <c r="A586" s="2">
        <v>43250</v>
      </c>
      <c r="B586" s="1" t="s">
        <v>646</v>
      </c>
      <c r="C586" s="1" t="s">
        <v>62</v>
      </c>
      <c r="F586" s="1" t="s">
        <v>64</v>
      </c>
      <c r="G586" s="1" t="s">
        <v>1219</v>
      </c>
      <c r="H586" s="61">
        <v>70</v>
      </c>
      <c r="I586" s="88">
        <f t="array" ref="I586">INDEX(Grille_Tarifs_Modulable!$B$2:B933,MATCH(Tableau1[[#This Row],[Designation]]&amp;Tableau1[[#This Row],[CL]],Grille_Tarifs_Modulable!$C$2:C933&amp;Grille_Tarifs_Modulable!$F$2:F933,0))</f>
        <v>8017450002104</v>
      </c>
      <c r="J58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86" s="1" t="str">
        <f>IF(Tableau1[[#This Row],[Tarificat° client]]="GROS",VLOOKUP(Tableau1[[#This Row],[EAN]],Grille_Tarifs_Modulable!B594:P687,9,FALSE)+VLOOKUP(Tableau1[[#This Row],[EAN]],Grille_Tarifs_Modulable!B594:P687,12,FALSE)+VLOOKUP(Tableau1[[#This Row],[EAN]],Grille_Tarifs_Modulable!B594:P687,13,FALSE)*1.1,IF(Tableau1[[#This Row],[Tarificat° client]]="CHR",VLOOKUP(Tableau1[[#This Row],[EAN]],Grille_Tarifs_Modulable!B594:P687,8,FALSE)," "))</f>
        <v xml:space="preserve"> </v>
      </c>
      <c r="L586" s="1">
        <v>12</v>
      </c>
      <c r="M586" s="1">
        <v>12</v>
      </c>
      <c r="O586" s="1"/>
    </row>
    <row r="587" spans="1:15" ht="14.65" customHeight="1" x14ac:dyDescent="0.2">
      <c r="A587" s="2">
        <v>43413</v>
      </c>
      <c r="B587" s="1" t="s">
        <v>656</v>
      </c>
      <c r="C587" s="1" t="s">
        <v>62</v>
      </c>
      <c r="F587" s="1" t="s">
        <v>64</v>
      </c>
      <c r="G587" s="1" t="s">
        <v>1219</v>
      </c>
      <c r="H587" s="61">
        <v>70</v>
      </c>
      <c r="I587" s="88">
        <f t="array" ref="I587">INDEX(Grille_Tarifs_Modulable!$B$2:B944,MATCH(Tableau1[[#This Row],[Designation]]&amp;Tableau1[[#This Row],[CL]],Grille_Tarifs_Modulable!$C$2:C944&amp;Grille_Tarifs_Modulable!$F$2:F944,0))</f>
        <v>8017450002104</v>
      </c>
      <c r="J58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87" s="1" t="str">
        <f>IF(Tableau1[[#This Row],[Tarificat° client]]="GROS",VLOOKUP(Tableau1[[#This Row],[EAN]],Grille_Tarifs_Modulable!B595:P688,9,FALSE)+VLOOKUP(Tableau1[[#This Row],[EAN]],Grille_Tarifs_Modulable!B595:P688,12,FALSE)+VLOOKUP(Tableau1[[#This Row],[EAN]],Grille_Tarifs_Modulable!B595:P688,13,FALSE)*1.1,IF(Tableau1[[#This Row],[Tarificat° client]]="CHR",VLOOKUP(Tableau1[[#This Row],[EAN]],Grille_Tarifs_Modulable!B595:P688,8,FALSE)," "))</f>
        <v xml:space="preserve"> </v>
      </c>
      <c r="L587" s="1">
        <v>12</v>
      </c>
      <c r="M587" s="1">
        <v>12</v>
      </c>
      <c r="O587" s="1"/>
    </row>
    <row r="588" spans="1:15" ht="14.65" customHeight="1" x14ac:dyDescent="0.2">
      <c r="A588" s="2">
        <v>43488</v>
      </c>
      <c r="B588" s="1" t="s">
        <v>183</v>
      </c>
      <c r="C588" s="1" t="s">
        <v>62</v>
      </c>
      <c r="F588" s="1" t="s">
        <v>64</v>
      </c>
      <c r="G588" s="1" t="s">
        <v>1219</v>
      </c>
      <c r="H588" s="61">
        <v>70</v>
      </c>
      <c r="I588" s="88">
        <f t="array" ref="I588">INDEX(Grille_Tarifs_Modulable!$B$2:B962,MATCH(Tableau1[[#This Row],[Designation]]&amp;Tableau1[[#This Row],[CL]],Grille_Tarifs_Modulable!$C$2:C962&amp;Grille_Tarifs_Modulable!$F$2:F962,0))</f>
        <v>8017450002104</v>
      </c>
      <c r="J58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88" s="1" t="str">
        <f>IF(Tableau1[[#This Row],[Tarificat° client]]="GROS",VLOOKUP(Tableau1[[#This Row],[EAN]],Grille_Tarifs_Modulable!B596:P689,9,FALSE)+VLOOKUP(Tableau1[[#This Row],[EAN]],Grille_Tarifs_Modulable!B596:P689,12,FALSE)+VLOOKUP(Tableau1[[#This Row],[EAN]],Grille_Tarifs_Modulable!B596:P689,13,FALSE)*1.1,IF(Tableau1[[#This Row],[Tarificat° client]]="CHR",VLOOKUP(Tableau1[[#This Row],[EAN]],Grille_Tarifs_Modulable!B596:P689,8,FALSE)," "))</f>
        <v xml:space="preserve"> </v>
      </c>
      <c r="L588" s="1">
        <v>12</v>
      </c>
      <c r="M588" s="1">
        <v>12</v>
      </c>
      <c r="O588" s="1"/>
    </row>
    <row r="589" spans="1:15" ht="14.65" customHeight="1" x14ac:dyDescent="0.2">
      <c r="A589" s="2">
        <v>43620</v>
      </c>
      <c r="B589" s="1" t="s">
        <v>63</v>
      </c>
      <c r="C589" s="1" t="s">
        <v>62</v>
      </c>
      <c r="F589" s="1" t="s">
        <v>64</v>
      </c>
      <c r="G589" s="1" t="s">
        <v>1219</v>
      </c>
      <c r="H589" s="61">
        <v>70</v>
      </c>
      <c r="I589" s="88">
        <f t="array" ref="I589">INDEX(Grille_Tarifs_Modulable!$B$2:B1102,MATCH(Tableau1[[#This Row],[Designation]]&amp;Tableau1[[#This Row],[CL]],Grille_Tarifs_Modulable!$C$2:C1102&amp;Grille_Tarifs_Modulable!$F$2:F1102,0))</f>
        <v>8017450002104</v>
      </c>
      <c r="J58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89" s="1" t="str">
        <f>IF(Tableau1[[#This Row],[Tarificat° client]]="GROS",VLOOKUP(Tableau1[[#This Row],[EAN]],Grille_Tarifs_Modulable!B597:P690,9,FALSE)+VLOOKUP(Tableau1[[#This Row],[EAN]],Grille_Tarifs_Modulable!B597:P690,12,FALSE)+VLOOKUP(Tableau1[[#This Row],[EAN]],Grille_Tarifs_Modulable!B597:P690,13,FALSE)*1.1,IF(Tableau1[[#This Row],[Tarificat° client]]="CHR",VLOOKUP(Tableau1[[#This Row],[EAN]],Grille_Tarifs_Modulable!B597:P690,8,FALSE)," "))</f>
        <v xml:space="preserve"> </v>
      </c>
      <c r="L589" s="1">
        <v>24</v>
      </c>
      <c r="M589" s="1">
        <v>24</v>
      </c>
      <c r="O589" s="1"/>
    </row>
    <row r="590" spans="1:15" ht="14.65" customHeight="1" x14ac:dyDescent="0.2">
      <c r="A590" s="2">
        <v>43634</v>
      </c>
      <c r="B590" s="1" t="s">
        <v>69</v>
      </c>
      <c r="C590" s="1" t="s">
        <v>68</v>
      </c>
      <c r="F590" s="1" t="s">
        <v>20</v>
      </c>
      <c r="G590" s="1" t="s">
        <v>1219</v>
      </c>
      <c r="H590" s="61">
        <v>70</v>
      </c>
      <c r="I590" s="88">
        <f t="array" ref="I590">INDEX(Grille_Tarifs_Modulable!$B$2:B937,MATCH(Tableau1[[#This Row],[Designation]]&amp;Tableau1[[#This Row],[CL]],Grille_Tarifs_Modulable!$C$2:C937&amp;Grille_Tarifs_Modulable!$F$2:F937,0))</f>
        <v>8017450002104</v>
      </c>
      <c r="J59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90" s="1" t="str">
        <f>IF(Tableau1[[#This Row],[Tarificat° client]]="GROS",VLOOKUP(Tableau1[[#This Row],[EAN]],Grille_Tarifs_Modulable!B598:P691,9,FALSE)+VLOOKUP(Tableau1[[#This Row],[EAN]],Grille_Tarifs_Modulable!B598:P691,12,FALSE)+VLOOKUP(Tableau1[[#This Row],[EAN]],Grille_Tarifs_Modulable!B598:P691,13,FALSE)*1.1,IF(Tableau1[[#This Row],[Tarificat° client]]="CHR",VLOOKUP(Tableau1[[#This Row],[EAN]],Grille_Tarifs_Modulable!B598:P691,8,FALSE)," "))</f>
        <v xml:space="preserve"> </v>
      </c>
      <c r="L590" s="1">
        <v>18</v>
      </c>
      <c r="M590" s="1">
        <v>18</v>
      </c>
      <c r="O590" s="1"/>
    </row>
    <row r="591" spans="1:15" ht="14.65" customHeight="1" x14ac:dyDescent="0.2">
      <c r="A591" s="2">
        <v>43676</v>
      </c>
      <c r="B591" s="1" t="s">
        <v>184</v>
      </c>
      <c r="C591" s="1" t="s">
        <v>62</v>
      </c>
      <c r="F591" s="1" t="s">
        <v>64</v>
      </c>
      <c r="G591" s="1" t="s">
        <v>1219</v>
      </c>
      <c r="H591" s="61">
        <v>70</v>
      </c>
      <c r="I591" s="88">
        <f t="array" ref="I591">INDEX(Grille_Tarifs_Modulable!$B$2:B948,MATCH(Tableau1[[#This Row],[Designation]]&amp;Tableau1[[#This Row],[CL]],Grille_Tarifs_Modulable!$C$2:C948&amp;Grille_Tarifs_Modulable!$F$2:F948,0))</f>
        <v>8017450002104</v>
      </c>
      <c r="J59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91" s="1" t="str">
        <f>IF(Tableau1[[#This Row],[Tarificat° client]]="GROS",VLOOKUP(Tableau1[[#This Row],[EAN]],Grille_Tarifs_Modulable!B599:P692,9,FALSE)+VLOOKUP(Tableau1[[#This Row],[EAN]],Grille_Tarifs_Modulable!B599:P692,12,FALSE)+VLOOKUP(Tableau1[[#This Row],[EAN]],Grille_Tarifs_Modulable!B599:P692,13,FALSE)*1.1,IF(Tableau1[[#This Row],[Tarificat° client]]="CHR",VLOOKUP(Tableau1[[#This Row],[EAN]],Grille_Tarifs_Modulable!B599:P692,8,FALSE)," "))</f>
        <v xml:space="preserve"> </v>
      </c>
      <c r="L591" s="1">
        <v>36</v>
      </c>
      <c r="M591" s="1">
        <v>36</v>
      </c>
      <c r="O591" s="1"/>
    </row>
    <row r="592" spans="1:15" ht="14.65" customHeight="1" x14ac:dyDescent="0.2">
      <c r="A592" s="2">
        <v>43725</v>
      </c>
      <c r="B592" s="1" t="s">
        <v>74</v>
      </c>
      <c r="C592" s="1" t="s">
        <v>68</v>
      </c>
      <c r="F592" s="1" t="s">
        <v>20</v>
      </c>
      <c r="G592" s="1" t="s">
        <v>1219</v>
      </c>
      <c r="H592" s="61">
        <v>70</v>
      </c>
      <c r="I592" s="88">
        <f t="array" ref="I592">INDEX(Grille_Tarifs_Modulable!$B$2:B966,MATCH(Tableau1[[#This Row],[Designation]]&amp;Tableau1[[#This Row],[CL]],Grille_Tarifs_Modulable!$C$2:C966&amp;Grille_Tarifs_Modulable!$F$2:F966,0))</f>
        <v>8017450002104</v>
      </c>
      <c r="J59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92" s="1" t="str">
        <f>IF(Tableau1[[#This Row],[Tarificat° client]]="GROS",VLOOKUP(Tableau1[[#This Row],[EAN]],Grille_Tarifs_Modulable!B600:P693,9,FALSE)+VLOOKUP(Tableau1[[#This Row],[EAN]],Grille_Tarifs_Modulable!B600:P693,12,FALSE)+VLOOKUP(Tableau1[[#This Row],[EAN]],Grille_Tarifs_Modulable!B600:P693,13,FALSE)*1.1,IF(Tableau1[[#This Row],[Tarificat° client]]="CHR",VLOOKUP(Tableau1[[#This Row],[EAN]],Grille_Tarifs_Modulable!B600:P693,8,FALSE)," "))</f>
        <v xml:space="preserve"> </v>
      </c>
      <c r="L592" s="1">
        <v>6</v>
      </c>
      <c r="M592" s="1">
        <v>6</v>
      </c>
      <c r="O592" s="1"/>
    </row>
    <row r="593" spans="1:15" ht="14.65" customHeight="1" x14ac:dyDescent="0.2">
      <c r="A593" s="2">
        <v>43783</v>
      </c>
      <c r="B593" s="1" t="s">
        <v>39</v>
      </c>
      <c r="C593" s="1" t="s">
        <v>38</v>
      </c>
      <c r="F593" s="1" t="s">
        <v>40</v>
      </c>
      <c r="G593" s="1" t="s">
        <v>1219</v>
      </c>
      <c r="H593" s="61">
        <v>70</v>
      </c>
      <c r="I593" s="88">
        <f t="array" ref="I593">INDEX(Grille_Tarifs_Modulable!$B$2:B1106,MATCH(Tableau1[[#This Row],[Designation]]&amp;Tableau1[[#This Row],[CL]],Grille_Tarifs_Modulable!$C$2:C1106&amp;Grille_Tarifs_Modulable!$F$2:F1106,0))</f>
        <v>8017450002104</v>
      </c>
      <c r="J59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93" s="1" t="str">
        <f>IF(Tableau1[[#This Row],[Tarificat° client]]="GROS",VLOOKUP(Tableau1[[#This Row],[EAN]],Grille_Tarifs_Modulable!B601:P694,9,FALSE)+VLOOKUP(Tableau1[[#This Row],[EAN]],Grille_Tarifs_Modulable!B601:P694,12,FALSE)+VLOOKUP(Tableau1[[#This Row],[EAN]],Grille_Tarifs_Modulable!B601:P694,13,FALSE)*1.1,IF(Tableau1[[#This Row],[Tarificat° client]]="CHR",VLOOKUP(Tableau1[[#This Row],[EAN]],Grille_Tarifs_Modulable!B601:P694,8,FALSE)," "))</f>
        <v xml:space="preserve"> </v>
      </c>
      <c r="L593" s="1">
        <v>12</v>
      </c>
      <c r="M593" s="1">
        <v>12</v>
      </c>
      <c r="O593" s="1"/>
    </row>
    <row r="594" spans="1:15" ht="14.65" customHeight="1" x14ac:dyDescent="0.2">
      <c r="A594" s="2">
        <v>43787</v>
      </c>
      <c r="B594" s="1" t="s">
        <v>185</v>
      </c>
      <c r="C594" s="1" t="s">
        <v>86</v>
      </c>
      <c r="F594" s="1" t="s">
        <v>88</v>
      </c>
      <c r="G594" s="1" t="s">
        <v>1219</v>
      </c>
      <c r="H594" s="61">
        <v>70</v>
      </c>
      <c r="I594" s="88">
        <f t="array" ref="I594">INDEX(Grille_Tarifs_Modulable!$B$2:B941,MATCH(Tableau1[[#This Row],[Designation]]&amp;Tableau1[[#This Row],[CL]],Grille_Tarifs_Modulable!$C$2:C941&amp;Grille_Tarifs_Modulable!$F$2:F941,0))</f>
        <v>8017450002104</v>
      </c>
      <c r="J59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94" s="1" t="str">
        <f>IF(Tableau1[[#This Row],[Tarificat° client]]="GROS",VLOOKUP(Tableau1[[#This Row],[EAN]],Grille_Tarifs_Modulable!B602:P695,9,FALSE)+VLOOKUP(Tableau1[[#This Row],[EAN]],Grille_Tarifs_Modulable!B602:P695,12,FALSE)+VLOOKUP(Tableau1[[#This Row],[EAN]],Grille_Tarifs_Modulable!B602:P695,13,FALSE)*1.1,IF(Tableau1[[#This Row],[Tarificat° client]]="CHR",VLOOKUP(Tableau1[[#This Row],[EAN]],Grille_Tarifs_Modulable!B602:P695,8,FALSE)," "))</f>
        <v xml:space="preserve"> </v>
      </c>
      <c r="L594" s="1">
        <v>6</v>
      </c>
      <c r="M594" s="1">
        <v>6</v>
      </c>
      <c r="O594" s="1"/>
    </row>
    <row r="595" spans="1:15" ht="14.65" customHeight="1" x14ac:dyDescent="0.2">
      <c r="A595" s="2">
        <v>43808</v>
      </c>
      <c r="B595" s="1" t="s">
        <v>53</v>
      </c>
      <c r="C595" s="1" t="s">
        <v>52</v>
      </c>
      <c r="F595" s="1" t="s">
        <v>4</v>
      </c>
      <c r="G595" s="1" t="s">
        <v>1219</v>
      </c>
      <c r="H595" s="61">
        <v>70</v>
      </c>
      <c r="I595" s="88">
        <f t="array" ref="I595">INDEX(Grille_Tarifs_Modulable!$B$2:B952,MATCH(Tableau1[[#This Row],[Designation]]&amp;Tableau1[[#This Row],[CL]],Grille_Tarifs_Modulable!$C$2:C952&amp;Grille_Tarifs_Modulable!$F$2:F952,0))</f>
        <v>8017450002104</v>
      </c>
      <c r="J59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95" s="1" t="str">
        <f>IF(Tableau1[[#This Row],[Tarificat° client]]="GROS",VLOOKUP(Tableau1[[#This Row],[EAN]],Grille_Tarifs_Modulable!B603:P696,9,FALSE)+VLOOKUP(Tableau1[[#This Row],[EAN]],Grille_Tarifs_Modulable!B603:P696,12,FALSE)+VLOOKUP(Tableau1[[#This Row],[EAN]],Grille_Tarifs_Modulable!B603:P696,13,FALSE)*1.1,IF(Tableau1[[#This Row],[Tarificat° client]]="CHR",VLOOKUP(Tableau1[[#This Row],[EAN]],Grille_Tarifs_Modulable!B603:P696,8,FALSE)," "))</f>
        <v xml:space="preserve"> </v>
      </c>
      <c r="L595" s="1">
        <v>24</v>
      </c>
      <c r="M595" s="1">
        <v>24</v>
      </c>
      <c r="O595" s="1"/>
    </row>
    <row r="596" spans="1:15" ht="14.65" customHeight="1" x14ac:dyDescent="0.2">
      <c r="A596" s="2">
        <v>42424</v>
      </c>
      <c r="B596" s="1" t="s">
        <v>1010</v>
      </c>
      <c r="C596" s="1" t="s">
        <v>405</v>
      </c>
      <c r="F596" s="1" t="s">
        <v>11</v>
      </c>
      <c r="G596" s="1" t="s">
        <v>1250</v>
      </c>
      <c r="H596" s="61">
        <v>70</v>
      </c>
      <c r="I596" s="88">
        <f t="array" ref="I596">INDEX(Grille_Tarifs_Modulable!$B$2:B970,MATCH(Tableau1[[#This Row],[Designation]]&amp;Tableau1[[#This Row],[CL]],Grille_Tarifs_Modulable!$C$2:C970&amp;Grille_Tarifs_Modulable!$F$2:F970,0))</f>
        <v>4055800060200</v>
      </c>
      <c r="J59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96" s="1" t="str">
        <f>IF(Tableau1[[#This Row],[Tarificat° client]]="GROS",VLOOKUP(Tableau1[[#This Row],[EAN]],Grille_Tarifs_Modulable!B604:P697,9,FALSE)+VLOOKUP(Tableau1[[#This Row],[EAN]],Grille_Tarifs_Modulable!B604:P697,12,FALSE)+VLOOKUP(Tableau1[[#This Row],[EAN]],Grille_Tarifs_Modulable!B604:P697,13,FALSE)*1.1,IF(Tableau1[[#This Row],[Tarificat° client]]="CHR",VLOOKUP(Tableau1[[#This Row],[EAN]],Grille_Tarifs_Modulable!B604:P697,8,FALSE)," "))</f>
        <v xml:space="preserve"> </v>
      </c>
      <c r="L596" s="1">
        <v>12</v>
      </c>
      <c r="M596" s="1">
        <v>12</v>
      </c>
      <c r="O596" s="1"/>
    </row>
    <row r="597" spans="1:15" ht="14.65" customHeight="1" x14ac:dyDescent="0.2">
      <c r="A597" s="2">
        <v>42436</v>
      </c>
      <c r="B597" s="1" t="s">
        <v>977</v>
      </c>
      <c r="C597" s="1" t="s">
        <v>978</v>
      </c>
      <c r="F597" s="1" t="s">
        <v>979</v>
      </c>
      <c r="G597" s="1" t="s">
        <v>1250</v>
      </c>
      <c r="H597" s="61">
        <v>70</v>
      </c>
      <c r="I597" s="88">
        <f t="array" ref="I597">INDEX(Grille_Tarifs_Modulable!$B$2:B1110,MATCH(Tableau1[[#This Row],[Designation]]&amp;Tableau1[[#This Row],[CL]],Grille_Tarifs_Modulable!$C$2:C1110&amp;Grille_Tarifs_Modulable!$F$2:F1110,0))</f>
        <v>4055800060200</v>
      </c>
      <c r="J59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97" s="1" t="str">
        <f>IF(Tableau1[[#This Row],[Tarificat° client]]="GROS",VLOOKUP(Tableau1[[#This Row],[EAN]],Grille_Tarifs_Modulable!B605:P698,9,FALSE)+VLOOKUP(Tableau1[[#This Row],[EAN]],Grille_Tarifs_Modulable!B605:P698,12,FALSE)+VLOOKUP(Tableau1[[#This Row],[EAN]],Grille_Tarifs_Modulable!B605:P698,13,FALSE)*1.1,IF(Tableau1[[#This Row],[Tarificat° client]]="CHR",VLOOKUP(Tableau1[[#This Row],[EAN]],Grille_Tarifs_Modulable!B605:P698,8,FALSE)," "))</f>
        <v xml:space="preserve"> </v>
      </c>
      <c r="L597" s="1">
        <v>6</v>
      </c>
      <c r="M597" s="1">
        <v>6</v>
      </c>
      <c r="O597" s="1"/>
    </row>
    <row r="598" spans="1:15" ht="14.65" customHeight="1" x14ac:dyDescent="0.2">
      <c r="A598" s="2">
        <v>42454</v>
      </c>
      <c r="B598" s="1" t="s">
        <v>983</v>
      </c>
      <c r="C598" s="1" t="s">
        <v>95</v>
      </c>
      <c r="F598" s="1" t="s">
        <v>97</v>
      </c>
      <c r="G598" s="1" t="s">
        <v>1250</v>
      </c>
      <c r="H598" s="61">
        <v>70</v>
      </c>
      <c r="I598" s="88">
        <f t="array" ref="I598">INDEX(Grille_Tarifs_Modulable!$B$2:B945,MATCH(Tableau1[[#This Row],[Designation]]&amp;Tableau1[[#This Row],[CL]],Grille_Tarifs_Modulable!$C$2:C945&amp;Grille_Tarifs_Modulable!$F$2:F945,0))</f>
        <v>4055800060200</v>
      </c>
      <c r="J59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98" s="1" t="str">
        <f>IF(Tableau1[[#This Row],[Tarificat° client]]="GROS",VLOOKUP(Tableau1[[#This Row],[EAN]],Grille_Tarifs_Modulable!B606:P699,9,FALSE)+VLOOKUP(Tableau1[[#This Row],[EAN]],Grille_Tarifs_Modulable!B606:P699,12,FALSE)+VLOOKUP(Tableau1[[#This Row],[EAN]],Grille_Tarifs_Modulable!B606:P699,13,FALSE)*1.1,IF(Tableau1[[#This Row],[Tarificat° client]]="CHR",VLOOKUP(Tableau1[[#This Row],[EAN]],Grille_Tarifs_Modulable!B606:P699,8,FALSE)," "))</f>
        <v xml:space="preserve"> </v>
      </c>
      <c r="L598" s="1">
        <v>12</v>
      </c>
      <c r="M598" s="1">
        <v>12</v>
      </c>
      <c r="O598" s="1"/>
    </row>
    <row r="599" spans="1:15" ht="14.65" customHeight="1" x14ac:dyDescent="0.2">
      <c r="A599" s="2">
        <v>42492</v>
      </c>
      <c r="B599" s="1" t="s">
        <v>1031</v>
      </c>
      <c r="C599" s="1" t="s">
        <v>915</v>
      </c>
      <c r="D599" s="1" t="s">
        <v>1255</v>
      </c>
      <c r="F599" s="1" t="s">
        <v>11</v>
      </c>
      <c r="G599" s="1" t="s">
        <v>1250</v>
      </c>
      <c r="H599" s="61">
        <v>70</v>
      </c>
      <c r="I599" s="88">
        <f t="array" ref="I599">INDEX(Grille_Tarifs_Modulable!$B$2:B956,MATCH(Tableau1[[#This Row],[Designation]]&amp;Tableau1[[#This Row],[CL]],Grille_Tarifs_Modulable!$C$2:C956&amp;Grille_Tarifs_Modulable!$F$2:F956,0))</f>
        <v>4055800060200</v>
      </c>
      <c r="J59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599" s="1" t="str">
        <f>IF(Tableau1[[#This Row],[Tarificat° client]]="GROS",VLOOKUP(Tableau1[[#This Row],[EAN]],Grille_Tarifs_Modulable!B607:P700,9,FALSE)+VLOOKUP(Tableau1[[#This Row],[EAN]],Grille_Tarifs_Modulable!B607:P700,12,FALSE)+VLOOKUP(Tableau1[[#This Row],[EAN]],Grille_Tarifs_Modulable!B607:P700,13,FALSE)*1.1,IF(Tableau1[[#This Row],[Tarificat° client]]="CHR",VLOOKUP(Tableau1[[#This Row],[EAN]],Grille_Tarifs_Modulable!B607:P700,8,FALSE)," "))</f>
        <v xml:space="preserve"> </v>
      </c>
      <c r="L599" s="1">
        <v>6</v>
      </c>
      <c r="M599" s="1">
        <v>6</v>
      </c>
      <c r="O599" s="1"/>
    </row>
    <row r="600" spans="1:15" ht="14.65" customHeight="1" x14ac:dyDescent="0.2">
      <c r="A600" s="2">
        <v>42508</v>
      </c>
      <c r="B600" s="1" t="s">
        <v>1012</v>
      </c>
      <c r="C600" s="1" t="s">
        <v>6</v>
      </c>
      <c r="F600" s="1" t="s">
        <v>8</v>
      </c>
      <c r="G600" s="1" t="s">
        <v>1250</v>
      </c>
      <c r="H600" s="61">
        <v>70</v>
      </c>
      <c r="I600" s="88">
        <f t="array" ref="I600">INDEX(Grille_Tarifs_Modulable!$B$2:B974,MATCH(Tableau1[[#This Row],[Designation]]&amp;Tableau1[[#This Row],[CL]],Grille_Tarifs_Modulable!$C$2:C974&amp;Grille_Tarifs_Modulable!$F$2:F974,0))</f>
        <v>4055800060200</v>
      </c>
      <c r="J60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00" s="1" t="str">
        <f>IF(Tableau1[[#This Row],[Tarificat° client]]="GROS",VLOOKUP(Tableau1[[#This Row],[EAN]],Grille_Tarifs_Modulable!B608:P701,9,FALSE)+VLOOKUP(Tableau1[[#This Row],[EAN]],Grille_Tarifs_Modulable!B608:P701,12,FALSE)+VLOOKUP(Tableau1[[#This Row],[EAN]],Grille_Tarifs_Modulable!B608:P701,13,FALSE)*1.1,IF(Tableau1[[#This Row],[Tarificat° client]]="CHR",VLOOKUP(Tableau1[[#This Row],[EAN]],Grille_Tarifs_Modulable!B608:P701,8,FALSE)," "))</f>
        <v xml:space="preserve"> </v>
      </c>
      <c r="L600" s="1">
        <v>6</v>
      </c>
      <c r="M600" s="1">
        <v>6</v>
      </c>
      <c r="O600" s="1"/>
    </row>
    <row r="601" spans="1:15" ht="14.65" customHeight="1" x14ac:dyDescent="0.2">
      <c r="A601" s="2">
        <v>42648</v>
      </c>
      <c r="B601" s="1" t="s">
        <v>998</v>
      </c>
      <c r="C601" s="1" t="s">
        <v>163</v>
      </c>
      <c r="F601" s="1" t="s">
        <v>176</v>
      </c>
      <c r="G601" s="1" t="s">
        <v>1250</v>
      </c>
      <c r="H601" s="61">
        <v>70</v>
      </c>
      <c r="I601" s="88">
        <f t="array" ref="I601">INDEX(Grille_Tarifs_Modulable!$B$2:B1114,MATCH(Tableau1[[#This Row],[Designation]]&amp;Tableau1[[#This Row],[CL]],Grille_Tarifs_Modulable!$C$2:C1114&amp;Grille_Tarifs_Modulable!$F$2:F1114,0))</f>
        <v>4055800060200</v>
      </c>
      <c r="J60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01" s="1" t="str">
        <f>IF(Tableau1[[#This Row],[Tarificat° client]]="GROS",VLOOKUP(Tableau1[[#This Row],[EAN]],Grille_Tarifs_Modulable!B609:P702,9,FALSE)+VLOOKUP(Tableau1[[#This Row],[EAN]],Grille_Tarifs_Modulable!B609:P702,12,FALSE)+VLOOKUP(Tableau1[[#This Row],[EAN]],Grille_Tarifs_Modulable!B609:P702,13,FALSE)*1.1,IF(Tableau1[[#This Row],[Tarificat° client]]="CHR",VLOOKUP(Tableau1[[#This Row],[EAN]],Grille_Tarifs_Modulable!B609:P702,8,FALSE)," "))</f>
        <v xml:space="preserve"> </v>
      </c>
      <c r="L601" s="1">
        <v>18</v>
      </c>
      <c r="M601" s="1">
        <v>18</v>
      </c>
      <c r="O601" s="1"/>
    </row>
    <row r="602" spans="1:15" ht="14.65" customHeight="1" x14ac:dyDescent="0.2">
      <c r="A602" s="2">
        <v>42716</v>
      </c>
      <c r="B602" s="1" t="s">
        <v>1108</v>
      </c>
      <c r="C602" s="1" t="s">
        <v>100</v>
      </c>
      <c r="F602" s="1" t="s">
        <v>4</v>
      </c>
      <c r="G602" s="1" t="s">
        <v>1250</v>
      </c>
      <c r="H602" s="61">
        <v>70</v>
      </c>
      <c r="I602" s="88">
        <f t="array" ref="I602">INDEX(Grille_Tarifs_Modulable!$B$2:B949,MATCH(Tableau1[[#This Row],[Designation]]&amp;Tableau1[[#This Row],[CL]],Grille_Tarifs_Modulable!$C$2:C949&amp;Grille_Tarifs_Modulable!$F$2:F949,0))</f>
        <v>4055800060200</v>
      </c>
      <c r="J60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02" s="1" t="str">
        <f>IF(Tableau1[[#This Row],[Tarificat° client]]="GROS",VLOOKUP(Tableau1[[#This Row],[EAN]],Grille_Tarifs_Modulable!B610:P703,9,FALSE)+VLOOKUP(Tableau1[[#This Row],[EAN]],Grille_Tarifs_Modulable!B610:P703,12,FALSE)+VLOOKUP(Tableau1[[#This Row],[EAN]],Grille_Tarifs_Modulable!B610:P703,13,FALSE)*1.1,IF(Tableau1[[#This Row],[Tarificat° client]]="CHR",VLOOKUP(Tableau1[[#This Row],[EAN]],Grille_Tarifs_Modulable!B610:P703,8,FALSE)," "))</f>
        <v xml:space="preserve"> </v>
      </c>
      <c r="L602" s="1">
        <v>6</v>
      </c>
      <c r="M602" s="1">
        <v>6</v>
      </c>
      <c r="O602" s="1"/>
    </row>
    <row r="603" spans="1:15" ht="14.65" customHeight="1" x14ac:dyDescent="0.2">
      <c r="A603" s="2">
        <v>42718</v>
      </c>
      <c r="B603" s="1" t="s">
        <v>1109</v>
      </c>
      <c r="C603" s="1" t="s">
        <v>45</v>
      </c>
      <c r="F603" s="1" t="s">
        <v>47</v>
      </c>
      <c r="G603" s="1" t="s">
        <v>1250</v>
      </c>
      <c r="H603" s="61">
        <v>70</v>
      </c>
      <c r="I603" s="88">
        <f t="array" ref="I603">INDEX(Grille_Tarifs_Modulable!$B$2:B960,MATCH(Tableau1[[#This Row],[Designation]]&amp;Tableau1[[#This Row],[CL]],Grille_Tarifs_Modulable!$C$2:C960&amp;Grille_Tarifs_Modulable!$F$2:F960,0))</f>
        <v>4055800060200</v>
      </c>
      <c r="J60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03" s="1" t="str">
        <f>IF(Tableau1[[#This Row],[Tarificat° client]]="GROS",VLOOKUP(Tableau1[[#This Row],[EAN]],Grille_Tarifs_Modulable!B611:P704,9,FALSE)+VLOOKUP(Tableau1[[#This Row],[EAN]],Grille_Tarifs_Modulable!B611:P704,12,FALSE)+VLOOKUP(Tableau1[[#This Row],[EAN]],Grille_Tarifs_Modulable!B611:P704,13,FALSE)*1.1,IF(Tableau1[[#This Row],[Tarificat° client]]="CHR",VLOOKUP(Tableau1[[#This Row],[EAN]],Grille_Tarifs_Modulable!B611:P704,8,FALSE)," "))</f>
        <v xml:space="preserve"> </v>
      </c>
      <c r="L603" s="1">
        <v>12</v>
      </c>
      <c r="M603" s="1">
        <v>12</v>
      </c>
      <c r="O603" s="1"/>
    </row>
    <row r="604" spans="1:15" ht="14.65" customHeight="1" x14ac:dyDescent="0.2">
      <c r="A604" s="2">
        <v>42740</v>
      </c>
      <c r="B604" s="1" t="s">
        <v>735</v>
      </c>
      <c r="C604" s="1" t="s">
        <v>95</v>
      </c>
      <c r="F604" s="1" t="s">
        <v>97</v>
      </c>
      <c r="G604" s="1" t="s">
        <v>1250</v>
      </c>
      <c r="H604" s="61">
        <v>70</v>
      </c>
      <c r="I604" s="88">
        <f t="array" ref="I604">INDEX(Grille_Tarifs_Modulable!$B$2:B978,MATCH(Tableau1[[#This Row],[Designation]]&amp;Tableau1[[#This Row],[CL]],Grille_Tarifs_Modulable!$C$2:C978&amp;Grille_Tarifs_Modulable!$F$2:F978,0))</f>
        <v>4055800060200</v>
      </c>
      <c r="J60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04" s="1" t="str">
        <f>IF(Tableau1[[#This Row],[Tarificat° client]]="GROS",VLOOKUP(Tableau1[[#This Row],[EAN]],Grille_Tarifs_Modulable!B612:P705,9,FALSE)+VLOOKUP(Tableau1[[#This Row],[EAN]],Grille_Tarifs_Modulable!B612:P705,12,FALSE)+VLOOKUP(Tableau1[[#This Row],[EAN]],Grille_Tarifs_Modulable!B612:P705,13,FALSE)*1.1,IF(Tableau1[[#This Row],[Tarificat° client]]="CHR",VLOOKUP(Tableau1[[#This Row],[EAN]],Grille_Tarifs_Modulable!B612:P705,8,FALSE)," "))</f>
        <v xml:space="preserve"> </v>
      </c>
      <c r="L604" s="1">
        <v>18</v>
      </c>
      <c r="M604" s="1">
        <v>18</v>
      </c>
      <c r="O604" s="1"/>
    </row>
    <row r="605" spans="1:15" ht="14.65" customHeight="1" x14ac:dyDescent="0.2">
      <c r="A605" s="2">
        <v>42787</v>
      </c>
      <c r="B605" s="1" t="s">
        <v>750</v>
      </c>
      <c r="C605" s="1" t="s">
        <v>95</v>
      </c>
      <c r="F605" s="1" t="s">
        <v>97</v>
      </c>
      <c r="G605" s="1" t="s">
        <v>1250</v>
      </c>
      <c r="H605" s="61">
        <v>70</v>
      </c>
      <c r="I605" s="88">
        <f t="array" ref="I605">INDEX(Grille_Tarifs_Modulable!$B$2:B1118,MATCH(Tableau1[[#This Row],[Designation]]&amp;Tableau1[[#This Row],[CL]],Grille_Tarifs_Modulable!$C$2:C1118&amp;Grille_Tarifs_Modulable!$F$2:F1118,0))</f>
        <v>4055800060200</v>
      </c>
      <c r="J60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05" s="1" t="str">
        <f>IF(Tableau1[[#This Row],[Tarificat° client]]="GROS",VLOOKUP(Tableau1[[#This Row],[EAN]],Grille_Tarifs_Modulable!B613:P706,9,FALSE)+VLOOKUP(Tableau1[[#This Row],[EAN]],Grille_Tarifs_Modulable!B613:P706,12,FALSE)+VLOOKUP(Tableau1[[#This Row],[EAN]],Grille_Tarifs_Modulable!B613:P706,13,FALSE)*1.1,IF(Tableau1[[#This Row],[Tarificat° client]]="CHR",VLOOKUP(Tableau1[[#This Row],[EAN]],Grille_Tarifs_Modulable!B613:P706,8,FALSE)," "))</f>
        <v xml:space="preserve"> </v>
      </c>
      <c r="L605" s="1">
        <v>6</v>
      </c>
      <c r="M605" s="1">
        <v>6</v>
      </c>
      <c r="O605" s="1"/>
    </row>
    <row r="606" spans="1:15" ht="14.65" customHeight="1" x14ac:dyDescent="0.2">
      <c r="A606" s="2">
        <v>42801</v>
      </c>
      <c r="B606" s="1" t="s">
        <v>912</v>
      </c>
      <c r="C606" s="1" t="s">
        <v>158</v>
      </c>
      <c r="F606" s="1" t="s">
        <v>160</v>
      </c>
      <c r="G606" s="1" t="s">
        <v>1250</v>
      </c>
      <c r="H606" s="61">
        <v>70</v>
      </c>
      <c r="I606" s="88">
        <f t="array" ref="I606">INDEX(Grille_Tarifs_Modulable!$B$2:B953,MATCH(Tableau1[[#This Row],[Designation]]&amp;Tableau1[[#This Row],[CL]],Grille_Tarifs_Modulable!$C$2:C953&amp;Grille_Tarifs_Modulable!$F$2:F953,0))</f>
        <v>4055800060200</v>
      </c>
      <c r="J60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06" s="1" t="str">
        <f>IF(Tableau1[[#This Row],[Tarificat° client]]="GROS",VLOOKUP(Tableau1[[#This Row],[EAN]],Grille_Tarifs_Modulable!B614:P707,9,FALSE)+VLOOKUP(Tableau1[[#This Row],[EAN]],Grille_Tarifs_Modulable!B614:P707,12,FALSE)+VLOOKUP(Tableau1[[#This Row],[EAN]],Grille_Tarifs_Modulable!B614:P707,13,FALSE)*1.1,IF(Tableau1[[#This Row],[Tarificat° client]]="CHR",VLOOKUP(Tableau1[[#This Row],[EAN]],Grille_Tarifs_Modulable!B614:P707,8,FALSE)," "))</f>
        <v xml:space="preserve"> </v>
      </c>
      <c r="L606" s="1">
        <v>6</v>
      </c>
      <c r="M606" s="1">
        <v>6</v>
      </c>
      <c r="O606" s="1"/>
    </row>
    <row r="607" spans="1:15" ht="14.65" customHeight="1" x14ac:dyDescent="0.2">
      <c r="A607" s="2">
        <v>42845</v>
      </c>
      <c r="B607" s="1" t="s">
        <v>743</v>
      </c>
      <c r="C607" s="1" t="s">
        <v>12</v>
      </c>
      <c r="F607" s="1" t="s">
        <v>14</v>
      </c>
      <c r="G607" s="1" t="s">
        <v>1250</v>
      </c>
      <c r="H607" s="61">
        <v>70</v>
      </c>
      <c r="I607" s="88">
        <f t="array" ref="I607">INDEX(Grille_Tarifs_Modulable!$B$2:B964,MATCH(Tableau1[[#This Row],[Designation]]&amp;Tableau1[[#This Row],[CL]],Grille_Tarifs_Modulable!$C$2:C964&amp;Grille_Tarifs_Modulable!$F$2:F964,0))</f>
        <v>4055800060200</v>
      </c>
      <c r="J60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07" s="1" t="str">
        <f>IF(Tableau1[[#This Row],[Tarificat° client]]="GROS",VLOOKUP(Tableau1[[#This Row],[EAN]],Grille_Tarifs_Modulable!B615:P708,9,FALSE)+VLOOKUP(Tableau1[[#This Row],[EAN]],Grille_Tarifs_Modulable!B615:P708,12,FALSE)+VLOOKUP(Tableau1[[#This Row],[EAN]],Grille_Tarifs_Modulable!B615:P708,13,FALSE)*1.1,IF(Tableau1[[#This Row],[Tarificat° client]]="CHR",VLOOKUP(Tableau1[[#This Row],[EAN]],Grille_Tarifs_Modulable!B615:P708,8,FALSE)," "))</f>
        <v xml:space="preserve"> </v>
      </c>
      <c r="L607" s="1">
        <v>6</v>
      </c>
      <c r="M607" s="1">
        <v>6</v>
      </c>
      <c r="O607" s="1"/>
    </row>
    <row r="608" spans="1:15" ht="14.65" customHeight="1" x14ac:dyDescent="0.2">
      <c r="A608" s="2">
        <v>42853</v>
      </c>
      <c r="B608" s="1" t="s">
        <v>746</v>
      </c>
      <c r="C608" s="1" t="s">
        <v>95</v>
      </c>
      <c r="F608" s="1" t="s">
        <v>97</v>
      </c>
      <c r="G608" s="1" t="s">
        <v>1250</v>
      </c>
      <c r="H608" s="61">
        <v>70</v>
      </c>
      <c r="I608" s="88">
        <f t="array" ref="I608">INDEX(Grille_Tarifs_Modulable!$B$2:B982,MATCH(Tableau1[[#This Row],[Designation]]&amp;Tableau1[[#This Row],[CL]],Grille_Tarifs_Modulable!$C$2:C982&amp;Grille_Tarifs_Modulable!$F$2:F982,0))</f>
        <v>4055800060200</v>
      </c>
      <c r="J60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08" s="1" t="str">
        <f>IF(Tableau1[[#This Row],[Tarificat° client]]="GROS",VLOOKUP(Tableau1[[#This Row],[EAN]],Grille_Tarifs_Modulable!B616:P709,9,FALSE)+VLOOKUP(Tableau1[[#This Row],[EAN]],Grille_Tarifs_Modulable!B616:P709,12,FALSE)+VLOOKUP(Tableau1[[#This Row],[EAN]],Grille_Tarifs_Modulable!B616:P709,13,FALSE)*1.1,IF(Tableau1[[#This Row],[Tarificat° client]]="CHR",VLOOKUP(Tableau1[[#This Row],[EAN]],Grille_Tarifs_Modulable!B616:P709,8,FALSE)," "))</f>
        <v xml:space="preserve"> </v>
      </c>
      <c r="L608" s="1">
        <v>6</v>
      </c>
      <c r="M608" s="1">
        <v>6</v>
      </c>
      <c r="O608" s="1"/>
    </row>
    <row r="609" spans="1:15" ht="14.65" customHeight="1" x14ac:dyDescent="0.2">
      <c r="A609" s="2">
        <v>42887</v>
      </c>
      <c r="B609" s="1" t="s">
        <v>728</v>
      </c>
      <c r="C609" s="1" t="s">
        <v>158</v>
      </c>
      <c r="F609" s="1" t="s">
        <v>160</v>
      </c>
      <c r="G609" s="1" t="s">
        <v>1250</v>
      </c>
      <c r="H609" s="61">
        <v>70</v>
      </c>
      <c r="I609" s="88">
        <f t="array" ref="I609">INDEX(Grille_Tarifs_Modulable!$B$2:B1122,MATCH(Tableau1[[#This Row],[Designation]]&amp;Tableau1[[#This Row],[CL]],Grille_Tarifs_Modulable!$C$2:C1122&amp;Grille_Tarifs_Modulable!$F$2:F1122,0))</f>
        <v>4055800060200</v>
      </c>
      <c r="J60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09" s="1" t="str">
        <f>IF(Tableau1[[#This Row],[Tarificat° client]]="GROS",VLOOKUP(Tableau1[[#This Row],[EAN]],Grille_Tarifs_Modulable!B617:P710,9,FALSE)+VLOOKUP(Tableau1[[#This Row],[EAN]],Grille_Tarifs_Modulable!B617:P710,12,FALSE)+VLOOKUP(Tableau1[[#This Row],[EAN]],Grille_Tarifs_Modulable!B617:P710,13,FALSE)*1.1,IF(Tableau1[[#This Row],[Tarificat° client]]="CHR",VLOOKUP(Tableau1[[#This Row],[EAN]],Grille_Tarifs_Modulable!B617:P710,8,FALSE)," "))</f>
        <v xml:space="preserve"> </v>
      </c>
      <c r="L609" s="1">
        <v>6</v>
      </c>
      <c r="M609" s="1">
        <v>6</v>
      </c>
      <c r="O609" s="1"/>
    </row>
    <row r="610" spans="1:15" ht="14.65" customHeight="1" x14ac:dyDescent="0.2">
      <c r="A610" s="2">
        <v>43059</v>
      </c>
      <c r="B610" s="1" t="s">
        <v>730</v>
      </c>
      <c r="C610" s="1" t="s">
        <v>158</v>
      </c>
      <c r="F610" s="1" t="s">
        <v>160</v>
      </c>
      <c r="G610" s="1" t="s">
        <v>1250</v>
      </c>
      <c r="H610" s="61">
        <v>70</v>
      </c>
      <c r="I610" s="88">
        <f t="array" ref="I610">INDEX(Grille_Tarifs_Modulable!$B$2:B957,MATCH(Tableau1[[#This Row],[Designation]]&amp;Tableau1[[#This Row],[CL]],Grille_Tarifs_Modulable!$C$2:C957&amp;Grille_Tarifs_Modulable!$F$2:F957,0))</f>
        <v>4055800060200</v>
      </c>
      <c r="J61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10" s="1" t="str">
        <f>IF(Tableau1[[#This Row],[Tarificat° client]]="GROS",VLOOKUP(Tableau1[[#This Row],[EAN]],Grille_Tarifs_Modulable!B618:P711,9,FALSE)+VLOOKUP(Tableau1[[#This Row],[EAN]],Grille_Tarifs_Modulable!B618:P711,12,FALSE)+VLOOKUP(Tableau1[[#This Row],[EAN]],Grille_Tarifs_Modulable!B618:P711,13,FALSE)*1.1,IF(Tableau1[[#This Row],[Tarificat° client]]="CHR",VLOOKUP(Tableau1[[#This Row],[EAN]],Grille_Tarifs_Modulable!B618:P711,8,FALSE)," "))</f>
        <v xml:space="preserve"> </v>
      </c>
      <c r="L610" s="1">
        <v>6</v>
      </c>
      <c r="M610" s="1">
        <v>6</v>
      </c>
      <c r="O610" s="1"/>
    </row>
    <row r="611" spans="1:15" ht="14.65" customHeight="1" x14ac:dyDescent="0.2">
      <c r="A611" s="2">
        <v>43083</v>
      </c>
      <c r="B611" s="1" t="s">
        <v>913</v>
      </c>
      <c r="C611" s="1" t="s">
        <v>158</v>
      </c>
      <c r="F611" s="1" t="s">
        <v>160</v>
      </c>
      <c r="G611" s="1" t="s">
        <v>1250</v>
      </c>
      <c r="H611" s="61">
        <v>70</v>
      </c>
      <c r="I611" s="88">
        <f t="array" ref="I611">INDEX(Grille_Tarifs_Modulable!$B$2:B968,MATCH(Tableau1[[#This Row],[Designation]]&amp;Tableau1[[#This Row],[CL]],Grille_Tarifs_Modulable!$C$2:C968&amp;Grille_Tarifs_Modulable!$F$2:F968,0))</f>
        <v>4055800060200</v>
      </c>
      <c r="J61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11" s="1" t="str">
        <f>IF(Tableau1[[#This Row],[Tarificat° client]]="GROS",VLOOKUP(Tableau1[[#This Row],[EAN]],Grille_Tarifs_Modulable!B619:P712,9,FALSE)+VLOOKUP(Tableau1[[#This Row],[EAN]],Grille_Tarifs_Modulable!B619:P712,12,FALSE)+VLOOKUP(Tableau1[[#This Row],[EAN]],Grille_Tarifs_Modulable!B619:P712,13,FALSE)*1.1,IF(Tableau1[[#This Row],[Tarificat° client]]="CHR",VLOOKUP(Tableau1[[#This Row],[EAN]],Grille_Tarifs_Modulable!B619:P712,8,FALSE)," "))</f>
        <v xml:space="preserve"> </v>
      </c>
      <c r="L611" s="1">
        <v>6</v>
      </c>
      <c r="M611" s="1">
        <v>6</v>
      </c>
      <c r="O611" s="1"/>
    </row>
    <row r="612" spans="1:15" ht="14.65" customHeight="1" x14ac:dyDescent="0.2">
      <c r="A612" s="2">
        <v>43105</v>
      </c>
      <c r="B612" s="1" t="s">
        <v>514</v>
      </c>
      <c r="C612" s="1" t="s">
        <v>95</v>
      </c>
      <c r="F612" s="1" t="s">
        <v>97</v>
      </c>
      <c r="G612" s="1" t="s">
        <v>1250</v>
      </c>
      <c r="H612" s="61">
        <v>70</v>
      </c>
      <c r="I612" s="88">
        <f t="array" ref="I612">INDEX(Grille_Tarifs_Modulable!$B$2:B986,MATCH(Tableau1[[#This Row],[Designation]]&amp;Tableau1[[#This Row],[CL]],Grille_Tarifs_Modulable!$C$2:C986&amp;Grille_Tarifs_Modulable!$F$2:F986,0))</f>
        <v>4055800060200</v>
      </c>
      <c r="J61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12" s="1" t="str">
        <f>IF(Tableau1[[#This Row],[Tarificat° client]]="GROS",VLOOKUP(Tableau1[[#This Row],[EAN]],Grille_Tarifs_Modulable!B620:P713,9,FALSE)+VLOOKUP(Tableau1[[#This Row],[EAN]],Grille_Tarifs_Modulable!B620:P713,12,FALSE)+VLOOKUP(Tableau1[[#This Row],[EAN]],Grille_Tarifs_Modulable!B620:P713,13,FALSE)*1.1,IF(Tableau1[[#This Row],[Tarificat° client]]="CHR",VLOOKUP(Tableau1[[#This Row],[EAN]],Grille_Tarifs_Modulable!B620:P713,8,FALSE)," "))</f>
        <v xml:space="preserve"> </v>
      </c>
      <c r="L612" s="1">
        <v>12</v>
      </c>
      <c r="M612" s="1">
        <v>12</v>
      </c>
      <c r="O612" s="1"/>
    </row>
    <row r="613" spans="1:15" ht="14.65" customHeight="1" x14ac:dyDescent="0.2">
      <c r="A613" s="2">
        <v>43125</v>
      </c>
      <c r="B613" s="1" t="s">
        <v>441</v>
      </c>
      <c r="C613" s="1" t="s">
        <v>442</v>
      </c>
      <c r="F613" s="1" t="s">
        <v>443</v>
      </c>
      <c r="G613" s="1" t="s">
        <v>1250</v>
      </c>
      <c r="H613" s="61">
        <v>70</v>
      </c>
      <c r="I613" s="88">
        <f t="array" ref="I613">INDEX(Grille_Tarifs_Modulable!$B$2:B1126,MATCH(Tableau1[[#This Row],[Designation]]&amp;Tableau1[[#This Row],[CL]],Grille_Tarifs_Modulable!$C$2:C1126&amp;Grille_Tarifs_Modulable!$F$2:F1126,0))</f>
        <v>4055800060200</v>
      </c>
      <c r="J61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13" s="1" t="str">
        <f>IF(Tableau1[[#This Row],[Tarificat° client]]="GROS",VLOOKUP(Tableau1[[#This Row],[EAN]],Grille_Tarifs_Modulable!B621:P714,9,FALSE)+VLOOKUP(Tableau1[[#This Row],[EAN]],Grille_Tarifs_Modulable!B621:P714,12,FALSE)+VLOOKUP(Tableau1[[#This Row],[EAN]],Grille_Tarifs_Modulable!B621:P714,13,FALSE)*1.1,IF(Tableau1[[#This Row],[Tarificat° client]]="CHR",VLOOKUP(Tableau1[[#This Row],[EAN]],Grille_Tarifs_Modulable!B621:P714,8,FALSE)," "))</f>
        <v xml:space="preserve"> </v>
      </c>
      <c r="L613" s="1">
        <v>18</v>
      </c>
      <c r="M613" s="1">
        <v>18</v>
      </c>
      <c r="O613" s="1"/>
    </row>
    <row r="614" spans="1:15" ht="14.65" customHeight="1" x14ac:dyDescent="0.2">
      <c r="A614" s="2">
        <v>43133</v>
      </c>
      <c r="B614" s="1" t="s">
        <v>631</v>
      </c>
      <c r="C614" s="1" t="s">
        <v>158</v>
      </c>
      <c r="F614" s="1" t="s">
        <v>160</v>
      </c>
      <c r="G614" s="1" t="s">
        <v>1250</v>
      </c>
      <c r="H614" s="61">
        <v>70</v>
      </c>
      <c r="I614" s="88">
        <f t="array" ref="I614">INDEX(Grille_Tarifs_Modulable!$B$2:B961,MATCH(Tableau1[[#This Row],[Designation]]&amp;Tableau1[[#This Row],[CL]],Grille_Tarifs_Modulable!$C$2:C961&amp;Grille_Tarifs_Modulable!$F$2:F961,0))</f>
        <v>4055800060200</v>
      </c>
      <c r="J61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14" s="1" t="str">
        <f>IF(Tableau1[[#This Row],[Tarificat° client]]="GROS",VLOOKUP(Tableau1[[#This Row],[EAN]],Grille_Tarifs_Modulable!B622:P715,9,FALSE)+VLOOKUP(Tableau1[[#This Row],[EAN]],Grille_Tarifs_Modulable!B622:P715,12,FALSE)+VLOOKUP(Tableau1[[#This Row],[EAN]],Grille_Tarifs_Modulable!B622:P715,13,FALSE)*1.1,IF(Tableau1[[#This Row],[Tarificat° client]]="CHR",VLOOKUP(Tableau1[[#This Row],[EAN]],Grille_Tarifs_Modulable!B622:P715,8,FALSE)," "))</f>
        <v xml:space="preserve"> </v>
      </c>
      <c r="L614" s="1">
        <v>12</v>
      </c>
      <c r="M614" s="1">
        <v>12</v>
      </c>
      <c r="O614" s="1"/>
    </row>
    <row r="615" spans="1:15" ht="14.65" customHeight="1" x14ac:dyDescent="0.2">
      <c r="A615" s="2">
        <v>43139</v>
      </c>
      <c r="B615" s="1" t="s">
        <v>445</v>
      </c>
      <c r="C615" s="1" t="s">
        <v>28</v>
      </c>
      <c r="F615" s="1" t="s">
        <v>30</v>
      </c>
      <c r="G615" s="1" t="s">
        <v>1250</v>
      </c>
      <c r="H615" s="61">
        <v>70</v>
      </c>
      <c r="I615" s="88">
        <f t="array" ref="I615">INDEX(Grille_Tarifs_Modulable!$B$2:B972,MATCH(Tableau1[[#This Row],[Designation]]&amp;Tableau1[[#This Row],[CL]],Grille_Tarifs_Modulable!$C$2:C972&amp;Grille_Tarifs_Modulable!$F$2:F972,0))</f>
        <v>4055800060200</v>
      </c>
      <c r="J61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15" s="1" t="str">
        <f>IF(Tableau1[[#This Row],[Tarificat° client]]="GROS",VLOOKUP(Tableau1[[#This Row],[EAN]],Grille_Tarifs_Modulable!B623:P716,9,FALSE)+VLOOKUP(Tableau1[[#This Row],[EAN]],Grille_Tarifs_Modulable!B623:P716,12,FALSE)+VLOOKUP(Tableau1[[#This Row],[EAN]],Grille_Tarifs_Modulable!B623:P716,13,FALSE)*1.1,IF(Tableau1[[#This Row],[Tarificat° client]]="CHR",VLOOKUP(Tableau1[[#This Row],[EAN]],Grille_Tarifs_Modulable!B623:P716,8,FALSE)," "))</f>
        <v xml:space="preserve"> </v>
      </c>
      <c r="L615" s="1">
        <v>6</v>
      </c>
      <c r="M615" s="1">
        <v>6</v>
      </c>
      <c r="O615" s="1"/>
    </row>
    <row r="616" spans="1:15" ht="14.65" customHeight="1" x14ac:dyDescent="0.2">
      <c r="A616" s="2">
        <v>43143</v>
      </c>
      <c r="B616" s="1" t="s">
        <v>515</v>
      </c>
      <c r="C616" s="1" t="s">
        <v>95</v>
      </c>
      <c r="F616" s="1" t="s">
        <v>97</v>
      </c>
      <c r="G616" s="1" t="s">
        <v>1250</v>
      </c>
      <c r="H616" s="61">
        <v>70</v>
      </c>
      <c r="I616" s="88">
        <f t="array" ref="I616">INDEX(Grille_Tarifs_Modulable!$B$2:B990,MATCH(Tableau1[[#This Row],[Designation]]&amp;Tableau1[[#This Row],[CL]],Grille_Tarifs_Modulable!$C$2:C990&amp;Grille_Tarifs_Modulable!$F$2:F990,0))</f>
        <v>4055800060200</v>
      </c>
      <c r="J61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16" s="1" t="str">
        <f>IF(Tableau1[[#This Row],[Tarificat° client]]="GROS",VLOOKUP(Tableau1[[#This Row],[EAN]],Grille_Tarifs_Modulable!B624:P717,9,FALSE)+VLOOKUP(Tableau1[[#This Row],[EAN]],Grille_Tarifs_Modulable!B624:P717,12,FALSE)+VLOOKUP(Tableau1[[#This Row],[EAN]],Grille_Tarifs_Modulable!B624:P717,13,FALSE)*1.1,IF(Tableau1[[#This Row],[Tarificat° client]]="CHR",VLOOKUP(Tableau1[[#This Row],[EAN]],Grille_Tarifs_Modulable!B624:P717,8,FALSE)," "))</f>
        <v xml:space="preserve"> </v>
      </c>
      <c r="L616" s="1">
        <v>6</v>
      </c>
      <c r="M616" s="1">
        <v>6</v>
      </c>
      <c r="O616" s="1"/>
    </row>
    <row r="617" spans="1:15" ht="14.65" customHeight="1" x14ac:dyDescent="0.2">
      <c r="A617" s="2">
        <v>43153</v>
      </c>
      <c r="B617" s="1" t="s">
        <v>408</v>
      </c>
      <c r="C617" s="1" t="s">
        <v>100</v>
      </c>
      <c r="F617" s="1" t="s">
        <v>4</v>
      </c>
      <c r="G617" s="1" t="s">
        <v>1250</v>
      </c>
      <c r="H617" s="61">
        <v>70</v>
      </c>
      <c r="I617" s="88">
        <f t="array" ref="I617">INDEX(Grille_Tarifs_Modulable!$B$2:B1130,MATCH(Tableau1[[#This Row],[Designation]]&amp;Tableau1[[#This Row],[CL]],Grille_Tarifs_Modulable!$C$2:C1130&amp;Grille_Tarifs_Modulable!$F$2:F1130,0))</f>
        <v>4055800060200</v>
      </c>
      <c r="J61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17" s="1" t="str">
        <f>IF(Tableau1[[#This Row],[Tarificat° client]]="GROS",VLOOKUP(Tableau1[[#This Row],[EAN]],Grille_Tarifs_Modulable!B625:P718,9,FALSE)+VLOOKUP(Tableau1[[#This Row],[EAN]],Grille_Tarifs_Modulable!B625:P718,12,FALSE)+VLOOKUP(Tableau1[[#This Row],[EAN]],Grille_Tarifs_Modulable!B625:P718,13,FALSE)*1.1,IF(Tableau1[[#This Row],[Tarificat° client]]="CHR",VLOOKUP(Tableau1[[#This Row],[EAN]],Grille_Tarifs_Modulable!B625:P718,8,FALSE)," "))</f>
        <v xml:space="preserve"> </v>
      </c>
      <c r="L617" s="1">
        <v>6</v>
      </c>
      <c r="M617" s="1">
        <v>6</v>
      </c>
      <c r="O617" s="1"/>
    </row>
    <row r="618" spans="1:15" ht="14.65" customHeight="1" x14ac:dyDescent="0.2">
      <c r="A618" s="2">
        <v>43157</v>
      </c>
      <c r="B618" s="1" t="s">
        <v>409</v>
      </c>
      <c r="C618" s="1" t="s">
        <v>9</v>
      </c>
      <c r="F618" s="1" t="s">
        <v>11</v>
      </c>
      <c r="G618" s="1" t="s">
        <v>1250</v>
      </c>
      <c r="H618" s="61">
        <v>70</v>
      </c>
      <c r="I618" s="88">
        <f t="array" ref="I618">INDEX(Grille_Tarifs_Modulable!$B$2:B965,MATCH(Tableau1[[#This Row],[Designation]]&amp;Tableau1[[#This Row],[CL]],Grille_Tarifs_Modulable!$C$2:C965&amp;Grille_Tarifs_Modulable!$F$2:F965,0))</f>
        <v>4055800060200</v>
      </c>
      <c r="J61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18" s="1" t="str">
        <f>IF(Tableau1[[#This Row],[Tarificat° client]]="GROS",VLOOKUP(Tableau1[[#This Row],[EAN]],Grille_Tarifs_Modulable!B626:P719,9,FALSE)+VLOOKUP(Tableau1[[#This Row],[EAN]],Grille_Tarifs_Modulable!B626:P719,12,FALSE)+VLOOKUP(Tableau1[[#This Row],[EAN]],Grille_Tarifs_Modulable!B626:P719,13,FALSE)*1.1,IF(Tableau1[[#This Row],[Tarificat° client]]="CHR",VLOOKUP(Tableau1[[#This Row],[EAN]],Grille_Tarifs_Modulable!B626:P719,8,FALSE)," "))</f>
        <v xml:space="preserve"> </v>
      </c>
      <c r="L618" s="1">
        <v>6</v>
      </c>
      <c r="M618" s="1">
        <v>6</v>
      </c>
      <c r="O618" s="1"/>
    </row>
    <row r="619" spans="1:15" ht="14.65" customHeight="1" x14ac:dyDescent="0.2">
      <c r="A619" s="2">
        <v>43195</v>
      </c>
      <c r="B619" s="1" t="s">
        <v>463</v>
      </c>
      <c r="C619" s="1" t="s">
        <v>464</v>
      </c>
      <c r="F619" s="1" t="s">
        <v>20</v>
      </c>
      <c r="G619" s="1" t="s">
        <v>1250</v>
      </c>
      <c r="H619" s="61">
        <v>70</v>
      </c>
      <c r="I619" s="88">
        <f t="array" ref="I619">INDEX(Grille_Tarifs_Modulable!$B$2:B976,MATCH(Tableau1[[#This Row],[Designation]]&amp;Tableau1[[#This Row],[CL]],Grille_Tarifs_Modulable!$C$2:C976&amp;Grille_Tarifs_Modulable!$F$2:F976,0))</f>
        <v>4055800060200</v>
      </c>
      <c r="J61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19" s="1" t="str">
        <f>IF(Tableau1[[#This Row],[Tarificat° client]]="GROS",VLOOKUP(Tableau1[[#This Row],[EAN]],Grille_Tarifs_Modulable!B627:P720,9,FALSE)+VLOOKUP(Tableau1[[#This Row],[EAN]],Grille_Tarifs_Modulable!B627:P720,12,FALSE)+VLOOKUP(Tableau1[[#This Row],[EAN]],Grille_Tarifs_Modulable!B627:P720,13,FALSE)*1.1,IF(Tableau1[[#This Row],[Tarificat° client]]="CHR",VLOOKUP(Tableau1[[#This Row],[EAN]],Grille_Tarifs_Modulable!B627:P720,8,FALSE)," "))</f>
        <v xml:space="preserve"> </v>
      </c>
      <c r="L619" s="1">
        <v>6</v>
      </c>
      <c r="M619" s="1">
        <v>6</v>
      </c>
      <c r="O619" s="1"/>
    </row>
    <row r="620" spans="1:15" ht="14.65" customHeight="1" x14ac:dyDescent="0.2">
      <c r="A620" s="2">
        <v>43199</v>
      </c>
      <c r="B620" s="1" t="s">
        <v>465</v>
      </c>
      <c r="C620" s="1" t="s">
        <v>464</v>
      </c>
      <c r="F620" s="1" t="s">
        <v>20</v>
      </c>
      <c r="G620" s="1" t="s">
        <v>1250</v>
      </c>
      <c r="H620" s="61">
        <v>70</v>
      </c>
      <c r="I620" s="88">
        <f t="array" ref="I620">INDEX(Grille_Tarifs_Modulable!$B$2:B994,MATCH(Tableau1[[#This Row],[Designation]]&amp;Tableau1[[#This Row],[CL]],Grille_Tarifs_Modulable!$C$2:C994&amp;Grille_Tarifs_Modulable!$F$2:F994,0))</f>
        <v>4055800060200</v>
      </c>
      <c r="J62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20" s="1" t="str">
        <f>IF(Tableau1[[#This Row],[Tarificat° client]]="GROS",VLOOKUP(Tableau1[[#This Row],[EAN]],Grille_Tarifs_Modulable!B628:P721,9,FALSE)+VLOOKUP(Tableau1[[#This Row],[EAN]],Grille_Tarifs_Modulable!B628:P721,12,FALSE)+VLOOKUP(Tableau1[[#This Row],[EAN]],Grille_Tarifs_Modulable!B628:P721,13,FALSE)*1.1,IF(Tableau1[[#This Row],[Tarificat° client]]="CHR",VLOOKUP(Tableau1[[#This Row],[EAN]],Grille_Tarifs_Modulable!B628:P721,8,FALSE)," "))</f>
        <v xml:space="preserve"> </v>
      </c>
      <c r="L620" s="1">
        <v>0</v>
      </c>
      <c r="M620" s="1">
        <v>0</v>
      </c>
      <c r="O620" s="1"/>
    </row>
    <row r="621" spans="1:15" ht="14.65" customHeight="1" x14ac:dyDescent="0.2">
      <c r="A621" s="2">
        <v>43203</v>
      </c>
      <c r="B621" s="1" t="s">
        <v>632</v>
      </c>
      <c r="C621" s="1" t="s">
        <v>95</v>
      </c>
      <c r="F621" s="1" t="s">
        <v>97</v>
      </c>
      <c r="G621" s="1" t="s">
        <v>1250</v>
      </c>
      <c r="H621" s="61">
        <v>70</v>
      </c>
      <c r="I621" s="88">
        <f t="array" ref="I621">INDEX(Grille_Tarifs_Modulable!$B$2:B1134,MATCH(Tableau1[[#This Row],[Designation]]&amp;Tableau1[[#This Row],[CL]],Grille_Tarifs_Modulable!$C$2:C1134&amp;Grille_Tarifs_Modulable!$F$2:F1134,0))</f>
        <v>4055800060200</v>
      </c>
      <c r="J62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21" s="1" t="str">
        <f>IF(Tableau1[[#This Row],[Tarificat° client]]="GROS",VLOOKUP(Tableau1[[#This Row],[EAN]],Grille_Tarifs_Modulable!B629:P722,9,FALSE)+VLOOKUP(Tableau1[[#This Row],[EAN]],Grille_Tarifs_Modulable!B629:P722,12,FALSE)+VLOOKUP(Tableau1[[#This Row],[EAN]],Grille_Tarifs_Modulable!B629:P722,13,FALSE)*1.1,IF(Tableau1[[#This Row],[Tarificat° client]]="CHR",VLOOKUP(Tableau1[[#This Row],[EAN]],Grille_Tarifs_Modulable!B629:P722,8,FALSE)," "))</f>
        <v xml:space="preserve"> </v>
      </c>
      <c r="L621" s="1">
        <v>12</v>
      </c>
      <c r="M621" s="1">
        <v>12</v>
      </c>
      <c r="O621" s="1"/>
    </row>
    <row r="622" spans="1:15" ht="14.65" customHeight="1" x14ac:dyDescent="0.2">
      <c r="A622" s="2">
        <v>43208</v>
      </c>
      <c r="B622" s="1" t="s">
        <v>517</v>
      </c>
      <c r="C622" s="1" t="s">
        <v>95</v>
      </c>
      <c r="F622" s="1" t="s">
        <v>97</v>
      </c>
      <c r="G622" s="1" t="s">
        <v>1250</v>
      </c>
      <c r="H622" s="61">
        <v>70</v>
      </c>
      <c r="I622" s="88">
        <f t="array" ref="I622">INDEX(Grille_Tarifs_Modulable!$B$2:B969,MATCH(Tableau1[[#This Row],[Designation]]&amp;Tableau1[[#This Row],[CL]],Grille_Tarifs_Modulable!$C$2:C969&amp;Grille_Tarifs_Modulable!$F$2:F969,0))</f>
        <v>4055800060200</v>
      </c>
      <c r="J62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22" s="1" t="str">
        <f>IF(Tableau1[[#This Row],[Tarificat° client]]="GROS",VLOOKUP(Tableau1[[#This Row],[EAN]],Grille_Tarifs_Modulable!B630:P723,9,FALSE)+VLOOKUP(Tableau1[[#This Row],[EAN]],Grille_Tarifs_Modulable!B630:P723,12,FALSE)+VLOOKUP(Tableau1[[#This Row],[EAN]],Grille_Tarifs_Modulable!B630:P723,13,FALSE)*1.1,IF(Tableau1[[#This Row],[Tarificat° client]]="CHR",VLOOKUP(Tableau1[[#This Row],[EAN]],Grille_Tarifs_Modulable!B630:P723,8,FALSE)," "))</f>
        <v xml:space="preserve"> </v>
      </c>
      <c r="L622" s="1">
        <v>18</v>
      </c>
      <c r="M622" s="1">
        <v>18</v>
      </c>
      <c r="O622" s="1"/>
    </row>
    <row r="623" spans="1:15" ht="14.65" customHeight="1" x14ac:dyDescent="0.2">
      <c r="A623" s="2">
        <v>43208</v>
      </c>
      <c r="B623" s="1" t="s">
        <v>633</v>
      </c>
      <c r="C623" s="1" t="s">
        <v>95</v>
      </c>
      <c r="F623" s="1" t="s">
        <v>97</v>
      </c>
      <c r="G623" s="1" t="s">
        <v>1250</v>
      </c>
      <c r="H623" s="61">
        <v>70</v>
      </c>
      <c r="I623" s="88">
        <f t="array" ref="I623">INDEX(Grille_Tarifs_Modulable!$B$2:B980,MATCH(Tableau1[[#This Row],[Designation]]&amp;Tableau1[[#This Row],[CL]],Grille_Tarifs_Modulable!$C$2:C980&amp;Grille_Tarifs_Modulable!$F$2:F980,0))</f>
        <v>4055800060200</v>
      </c>
      <c r="J62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23" s="1" t="str">
        <f>IF(Tableau1[[#This Row],[Tarificat° client]]="GROS",VLOOKUP(Tableau1[[#This Row],[EAN]],Grille_Tarifs_Modulable!B631:P724,9,FALSE)+VLOOKUP(Tableau1[[#This Row],[EAN]],Grille_Tarifs_Modulable!B631:P724,12,FALSE)+VLOOKUP(Tableau1[[#This Row],[EAN]],Grille_Tarifs_Modulable!B631:P724,13,FALSE)*1.1,IF(Tableau1[[#This Row],[Tarificat° client]]="CHR",VLOOKUP(Tableau1[[#This Row],[EAN]],Grille_Tarifs_Modulable!B631:P724,8,FALSE)," "))</f>
        <v xml:space="preserve"> </v>
      </c>
      <c r="L623" s="1">
        <v>-12</v>
      </c>
      <c r="M623" s="1">
        <v>-12</v>
      </c>
      <c r="O623" s="1"/>
    </row>
    <row r="624" spans="1:15" ht="14.65" customHeight="1" x14ac:dyDescent="0.2">
      <c r="A624" s="2">
        <v>43258</v>
      </c>
      <c r="B624" s="1" t="s">
        <v>472</v>
      </c>
      <c r="C624" s="1" t="s">
        <v>473</v>
      </c>
      <c r="F624" s="1" t="s">
        <v>286</v>
      </c>
      <c r="G624" s="1" t="s">
        <v>1250</v>
      </c>
      <c r="H624" s="61">
        <v>70</v>
      </c>
      <c r="I624" s="88">
        <f t="array" ref="I624">INDEX(Grille_Tarifs_Modulable!$B$2:B998,MATCH(Tableau1[[#This Row],[Designation]]&amp;Tableau1[[#This Row],[CL]],Grille_Tarifs_Modulable!$C$2:C998&amp;Grille_Tarifs_Modulable!$F$2:F998,0))</f>
        <v>4055800060200</v>
      </c>
      <c r="J62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24" s="1" t="str">
        <f>IF(Tableau1[[#This Row],[Tarificat° client]]="GROS",VLOOKUP(Tableau1[[#This Row],[EAN]],Grille_Tarifs_Modulable!B632:P725,9,FALSE)+VLOOKUP(Tableau1[[#This Row],[EAN]],Grille_Tarifs_Modulable!B632:P725,12,FALSE)+VLOOKUP(Tableau1[[#This Row],[EAN]],Grille_Tarifs_Modulable!B632:P725,13,FALSE)*1.1,IF(Tableau1[[#This Row],[Tarificat° client]]="CHR",VLOOKUP(Tableau1[[#This Row],[EAN]],Grille_Tarifs_Modulable!B632:P725,8,FALSE)," "))</f>
        <v xml:space="preserve"> </v>
      </c>
      <c r="L624" s="1">
        <v>6</v>
      </c>
      <c r="M624" s="1">
        <v>6</v>
      </c>
      <c r="O624" s="1"/>
    </row>
    <row r="625" spans="1:15" ht="14.65" customHeight="1" x14ac:dyDescent="0.2">
      <c r="A625" s="2">
        <v>43314</v>
      </c>
      <c r="B625" s="1" t="s">
        <v>480</v>
      </c>
      <c r="C625" s="1" t="s">
        <v>143</v>
      </c>
      <c r="F625" s="1" t="s">
        <v>145</v>
      </c>
      <c r="G625" s="1" t="s">
        <v>1250</v>
      </c>
      <c r="H625" s="61">
        <v>70</v>
      </c>
      <c r="I625" s="88">
        <f t="array" ref="I625">INDEX(Grille_Tarifs_Modulable!$B$2:B1138,MATCH(Tableau1[[#This Row],[Designation]]&amp;Tableau1[[#This Row],[CL]],Grille_Tarifs_Modulable!$C$2:C1138&amp;Grille_Tarifs_Modulable!$F$2:F1138,0))</f>
        <v>4055800060200</v>
      </c>
      <c r="J62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25" s="1" t="str">
        <f>IF(Tableau1[[#This Row],[Tarificat° client]]="GROS",VLOOKUP(Tableau1[[#This Row],[EAN]],Grille_Tarifs_Modulable!B633:P726,9,FALSE)+VLOOKUP(Tableau1[[#This Row],[EAN]],Grille_Tarifs_Modulable!B633:P726,12,FALSE)+VLOOKUP(Tableau1[[#This Row],[EAN]],Grille_Tarifs_Modulable!B633:P726,13,FALSE)*1.1,IF(Tableau1[[#This Row],[Tarificat° client]]="CHR",VLOOKUP(Tableau1[[#This Row],[EAN]],Grille_Tarifs_Modulable!B633:P726,8,FALSE)," "))</f>
        <v xml:space="preserve"> </v>
      </c>
      <c r="L625" s="1">
        <v>6</v>
      </c>
      <c r="M625" s="1">
        <v>6</v>
      </c>
      <c r="O625" s="1"/>
    </row>
    <row r="626" spans="1:15" ht="14.65" customHeight="1" x14ac:dyDescent="0.2">
      <c r="A626" s="2">
        <v>43329</v>
      </c>
      <c r="B626" s="1" t="s">
        <v>430</v>
      </c>
      <c r="C626" s="1" t="s">
        <v>95</v>
      </c>
      <c r="F626" s="1" t="s">
        <v>97</v>
      </c>
      <c r="G626" s="1" t="s">
        <v>1250</v>
      </c>
      <c r="H626" s="61">
        <v>70</v>
      </c>
      <c r="I626" s="88">
        <f t="array" ref="I626">INDEX(Grille_Tarifs_Modulable!$B$2:B973,MATCH(Tableau1[[#This Row],[Designation]]&amp;Tableau1[[#This Row],[CL]],Grille_Tarifs_Modulable!$C$2:C973&amp;Grille_Tarifs_Modulable!$F$2:F973,0))</f>
        <v>4055800060200</v>
      </c>
      <c r="J62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26" s="1" t="str">
        <f>IF(Tableau1[[#This Row],[Tarificat° client]]="GROS",VLOOKUP(Tableau1[[#This Row],[EAN]],Grille_Tarifs_Modulable!B634:P727,9,FALSE)+VLOOKUP(Tableau1[[#This Row],[EAN]],Grille_Tarifs_Modulable!B634:P727,12,FALSE)+VLOOKUP(Tableau1[[#This Row],[EAN]],Grille_Tarifs_Modulable!B634:P727,13,FALSE)*1.1,IF(Tableau1[[#This Row],[Tarificat° client]]="CHR",VLOOKUP(Tableau1[[#This Row],[EAN]],Grille_Tarifs_Modulable!B634:P727,8,FALSE)," "))</f>
        <v xml:space="preserve"> </v>
      </c>
      <c r="L626" s="1">
        <v>6</v>
      </c>
      <c r="M626" s="1">
        <v>6</v>
      </c>
      <c r="O626" s="1"/>
    </row>
    <row r="627" spans="1:15" ht="14.65" customHeight="1" x14ac:dyDescent="0.2">
      <c r="A627" s="2">
        <v>43355</v>
      </c>
      <c r="B627" s="1" t="s">
        <v>634</v>
      </c>
      <c r="C627" s="1" t="s">
        <v>158</v>
      </c>
      <c r="F627" s="1" t="s">
        <v>160</v>
      </c>
      <c r="G627" s="1" t="s">
        <v>1250</v>
      </c>
      <c r="H627" s="61">
        <v>70</v>
      </c>
      <c r="I627" s="88">
        <f t="array" ref="I627">INDEX(Grille_Tarifs_Modulable!$B$2:B984,MATCH(Tableau1[[#This Row],[Designation]]&amp;Tableau1[[#This Row],[CL]],Grille_Tarifs_Modulable!$C$2:C984&amp;Grille_Tarifs_Modulable!$F$2:F984,0))</f>
        <v>4055800060200</v>
      </c>
      <c r="J62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27" s="1" t="str">
        <f>IF(Tableau1[[#This Row],[Tarificat° client]]="GROS",VLOOKUP(Tableau1[[#This Row],[EAN]],Grille_Tarifs_Modulable!B635:P728,9,FALSE)+VLOOKUP(Tableau1[[#This Row],[EAN]],Grille_Tarifs_Modulable!B635:P728,12,FALSE)+VLOOKUP(Tableau1[[#This Row],[EAN]],Grille_Tarifs_Modulable!B635:P728,13,FALSE)*1.1,IF(Tableau1[[#This Row],[Tarificat° client]]="CHR",VLOOKUP(Tableau1[[#This Row],[EAN]],Grille_Tarifs_Modulable!B635:P728,8,FALSE)," "))</f>
        <v xml:space="preserve"> </v>
      </c>
      <c r="L627" s="1">
        <v>6</v>
      </c>
      <c r="M627" s="1">
        <v>6</v>
      </c>
      <c r="O627" s="1"/>
    </row>
    <row r="628" spans="1:15" ht="14.65" customHeight="1" x14ac:dyDescent="0.2">
      <c r="A628" s="2">
        <v>43361</v>
      </c>
      <c r="B628" s="1" t="s">
        <v>417</v>
      </c>
      <c r="C628" s="1" t="s">
        <v>100</v>
      </c>
      <c r="F628" s="1" t="s">
        <v>4</v>
      </c>
      <c r="G628" s="1" t="s">
        <v>1250</v>
      </c>
      <c r="H628" s="61">
        <v>70</v>
      </c>
      <c r="I628" s="88">
        <f t="array" ref="I628">INDEX(Grille_Tarifs_Modulable!$B$2:B1002,MATCH(Tableau1[[#This Row],[Designation]]&amp;Tableau1[[#This Row],[CL]],Grille_Tarifs_Modulable!$C$2:C1002&amp;Grille_Tarifs_Modulable!$F$2:F1002,0))</f>
        <v>4055800060200</v>
      </c>
      <c r="J62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28" s="1" t="str">
        <f>IF(Tableau1[[#This Row],[Tarificat° client]]="GROS",VLOOKUP(Tableau1[[#This Row],[EAN]],Grille_Tarifs_Modulable!B636:P729,9,FALSE)+VLOOKUP(Tableau1[[#This Row],[EAN]],Grille_Tarifs_Modulable!B636:P729,12,FALSE)+VLOOKUP(Tableau1[[#This Row],[EAN]],Grille_Tarifs_Modulable!B636:P729,13,FALSE)*1.1,IF(Tableau1[[#This Row],[Tarificat° client]]="CHR",VLOOKUP(Tableau1[[#This Row],[EAN]],Grille_Tarifs_Modulable!B636:P729,8,FALSE)," "))</f>
        <v xml:space="preserve"> </v>
      </c>
      <c r="L628" s="1">
        <v>12</v>
      </c>
      <c r="M628" s="1">
        <v>12</v>
      </c>
      <c r="O628" s="1"/>
    </row>
    <row r="629" spans="1:15" ht="14.65" customHeight="1" x14ac:dyDescent="0.2">
      <c r="A629" s="2">
        <v>43367</v>
      </c>
      <c r="B629" s="1" t="s">
        <v>487</v>
      </c>
      <c r="C629" s="1" t="s">
        <v>488</v>
      </c>
      <c r="F629" s="1" t="s">
        <v>286</v>
      </c>
      <c r="G629" s="1" t="s">
        <v>1250</v>
      </c>
      <c r="H629" s="61">
        <v>70</v>
      </c>
      <c r="I629" s="88">
        <f t="array" ref="I629">INDEX(Grille_Tarifs_Modulable!$B$2:B1142,MATCH(Tableau1[[#This Row],[Designation]]&amp;Tableau1[[#This Row],[CL]],Grille_Tarifs_Modulable!$C$2:C1142&amp;Grille_Tarifs_Modulable!$F$2:F1142,0))</f>
        <v>4055800060200</v>
      </c>
      <c r="J62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29" s="1" t="str">
        <f>IF(Tableau1[[#This Row],[Tarificat° client]]="GROS",VLOOKUP(Tableau1[[#This Row],[EAN]],Grille_Tarifs_Modulable!B637:P730,9,FALSE)+VLOOKUP(Tableau1[[#This Row],[EAN]],Grille_Tarifs_Modulable!B637:P730,12,FALSE)+VLOOKUP(Tableau1[[#This Row],[EAN]],Grille_Tarifs_Modulable!B637:P730,13,FALSE)*1.1,IF(Tableau1[[#This Row],[Tarificat° client]]="CHR",VLOOKUP(Tableau1[[#This Row],[EAN]],Grille_Tarifs_Modulable!B637:P730,8,FALSE)," "))</f>
        <v xml:space="preserve"> </v>
      </c>
      <c r="L629" s="1">
        <v>6</v>
      </c>
      <c r="M629" s="1">
        <v>6</v>
      </c>
      <c r="O629" s="1"/>
    </row>
    <row r="630" spans="1:15" ht="14.65" customHeight="1" x14ac:dyDescent="0.2">
      <c r="A630" s="2">
        <v>43377</v>
      </c>
      <c r="B630" s="1" t="s">
        <v>635</v>
      </c>
      <c r="C630" s="1" t="s">
        <v>28</v>
      </c>
      <c r="F630" s="1" t="s">
        <v>30</v>
      </c>
      <c r="G630" s="1" t="s">
        <v>1250</v>
      </c>
      <c r="H630" s="61">
        <v>70</v>
      </c>
      <c r="I630" s="88">
        <f t="array" ref="I630">INDEX(Grille_Tarifs_Modulable!$B$2:B977,MATCH(Tableau1[[#This Row],[Designation]]&amp;Tableau1[[#This Row],[CL]],Grille_Tarifs_Modulable!$C$2:C977&amp;Grille_Tarifs_Modulable!$F$2:F977,0))</f>
        <v>4055800060200</v>
      </c>
      <c r="J63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30" s="1" t="str">
        <f>IF(Tableau1[[#This Row],[Tarificat° client]]="GROS",VLOOKUP(Tableau1[[#This Row],[EAN]],Grille_Tarifs_Modulable!B638:P731,9,FALSE)+VLOOKUP(Tableau1[[#This Row],[EAN]],Grille_Tarifs_Modulable!B638:P731,12,FALSE)+VLOOKUP(Tableau1[[#This Row],[EAN]],Grille_Tarifs_Modulable!B638:P731,13,FALSE)*1.1,IF(Tableau1[[#This Row],[Tarificat° client]]="CHR",VLOOKUP(Tableau1[[#This Row],[EAN]],Grille_Tarifs_Modulable!B638:P731,8,FALSE)," "))</f>
        <v xml:space="preserve"> </v>
      </c>
      <c r="L630" s="1">
        <v>6</v>
      </c>
      <c r="M630" s="1">
        <v>6</v>
      </c>
      <c r="O630" s="1"/>
    </row>
    <row r="631" spans="1:15" ht="14.65" customHeight="1" x14ac:dyDescent="0.2">
      <c r="A631" s="2">
        <v>43396</v>
      </c>
      <c r="B631" s="1" t="s">
        <v>620</v>
      </c>
      <c r="C631" s="1" t="s">
        <v>95</v>
      </c>
      <c r="F631" s="1" t="s">
        <v>97</v>
      </c>
      <c r="G631" s="1" t="s">
        <v>1250</v>
      </c>
      <c r="H631" s="61">
        <v>70</v>
      </c>
      <c r="I631" s="88">
        <f t="array" ref="I631">INDEX(Grille_Tarifs_Modulable!$B$2:B988,MATCH(Tableau1[[#This Row],[Designation]]&amp;Tableau1[[#This Row],[CL]],Grille_Tarifs_Modulable!$C$2:C988&amp;Grille_Tarifs_Modulable!$F$2:F988,0))</f>
        <v>4055800060200</v>
      </c>
      <c r="J63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31" s="1" t="str">
        <f>IF(Tableau1[[#This Row],[Tarificat° client]]="GROS",VLOOKUP(Tableau1[[#This Row],[EAN]],Grille_Tarifs_Modulable!B639:P732,9,FALSE)+VLOOKUP(Tableau1[[#This Row],[EAN]],Grille_Tarifs_Modulable!B639:P732,12,FALSE)+VLOOKUP(Tableau1[[#This Row],[EAN]],Grille_Tarifs_Modulable!B639:P732,13,FALSE)*1.1,IF(Tableau1[[#This Row],[Tarificat° client]]="CHR",VLOOKUP(Tableau1[[#This Row],[EAN]],Grille_Tarifs_Modulable!B639:P732,8,FALSE)," "))</f>
        <v xml:space="preserve"> </v>
      </c>
      <c r="L631" s="1">
        <v>2</v>
      </c>
      <c r="M631" s="1">
        <v>2</v>
      </c>
      <c r="O631" s="1"/>
    </row>
    <row r="632" spans="1:15" ht="14.65" customHeight="1" x14ac:dyDescent="0.2">
      <c r="A632" s="2">
        <v>43396</v>
      </c>
      <c r="B632" s="1" t="s">
        <v>620</v>
      </c>
      <c r="C632" s="1" t="s">
        <v>95</v>
      </c>
      <c r="F632" s="1" t="s">
        <v>97</v>
      </c>
      <c r="G632" s="1" t="s">
        <v>1250</v>
      </c>
      <c r="H632" s="61">
        <v>70</v>
      </c>
      <c r="I632" s="88">
        <f t="array" ref="I632">INDEX(Grille_Tarifs_Modulable!$B$2:B1006,MATCH(Tableau1[[#This Row],[Designation]]&amp;Tableau1[[#This Row],[CL]],Grille_Tarifs_Modulable!$C$2:C1006&amp;Grille_Tarifs_Modulable!$F$2:F1006,0))</f>
        <v>4055800060200</v>
      </c>
      <c r="J63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32" s="1" t="str">
        <f>IF(Tableau1[[#This Row],[Tarificat° client]]="GROS",VLOOKUP(Tableau1[[#This Row],[EAN]],Grille_Tarifs_Modulable!B640:P733,9,FALSE)+VLOOKUP(Tableau1[[#This Row],[EAN]],Grille_Tarifs_Modulable!B640:P733,12,FALSE)+VLOOKUP(Tableau1[[#This Row],[EAN]],Grille_Tarifs_Modulable!B640:P733,13,FALSE)*1.1,IF(Tableau1[[#This Row],[Tarificat° client]]="CHR",VLOOKUP(Tableau1[[#This Row],[EAN]],Grille_Tarifs_Modulable!B640:P733,8,FALSE)," "))</f>
        <v xml:space="preserve"> </v>
      </c>
      <c r="L632" s="1">
        <v>30</v>
      </c>
      <c r="M632" s="1">
        <v>30</v>
      </c>
      <c r="O632" s="1"/>
    </row>
    <row r="633" spans="1:15" ht="14.65" customHeight="1" x14ac:dyDescent="0.2">
      <c r="A633" s="2">
        <v>43404</v>
      </c>
      <c r="B633" s="1" t="s">
        <v>636</v>
      </c>
      <c r="C633" s="1" t="s">
        <v>158</v>
      </c>
      <c r="F633" s="1" t="s">
        <v>160</v>
      </c>
      <c r="G633" s="1" t="s">
        <v>1250</v>
      </c>
      <c r="H633" s="61">
        <v>70</v>
      </c>
      <c r="I633" s="88">
        <f t="array" ref="I633">INDEX(Grille_Tarifs_Modulable!$B$2:B1146,MATCH(Tableau1[[#This Row],[Designation]]&amp;Tableau1[[#This Row],[CL]],Grille_Tarifs_Modulable!$C$2:C1146&amp;Grille_Tarifs_Modulable!$F$2:F1146,0))</f>
        <v>4055800060200</v>
      </c>
      <c r="J63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33" s="1" t="str">
        <f>IF(Tableau1[[#This Row],[Tarificat° client]]="GROS",VLOOKUP(Tableau1[[#This Row],[EAN]],Grille_Tarifs_Modulable!B641:P734,9,FALSE)+VLOOKUP(Tableau1[[#This Row],[EAN]],Grille_Tarifs_Modulable!B641:P734,12,FALSE)+VLOOKUP(Tableau1[[#This Row],[EAN]],Grille_Tarifs_Modulable!B641:P734,13,FALSE)*1.1,IF(Tableau1[[#This Row],[Tarificat° client]]="CHR",VLOOKUP(Tableau1[[#This Row],[EAN]],Grille_Tarifs_Modulable!B641:P734,8,FALSE)," "))</f>
        <v xml:space="preserve"> </v>
      </c>
      <c r="L633" s="1">
        <v>6</v>
      </c>
      <c r="M633" s="1">
        <v>6</v>
      </c>
      <c r="O633" s="1"/>
    </row>
    <row r="634" spans="1:15" ht="14.65" customHeight="1" x14ac:dyDescent="0.2">
      <c r="A634" s="2">
        <v>43501</v>
      </c>
      <c r="B634" s="1" t="s">
        <v>161</v>
      </c>
      <c r="C634" s="1" t="s">
        <v>158</v>
      </c>
      <c r="F634" s="1" t="s">
        <v>160</v>
      </c>
      <c r="G634" s="1" t="s">
        <v>1250</v>
      </c>
      <c r="H634" s="61">
        <v>70</v>
      </c>
      <c r="I634" s="88">
        <f t="array" ref="I634">INDEX(Grille_Tarifs_Modulable!$B$2:B981,MATCH(Tableau1[[#This Row],[Designation]]&amp;Tableau1[[#This Row],[CL]],Grille_Tarifs_Modulable!$C$2:C981&amp;Grille_Tarifs_Modulable!$F$2:F981,0))</f>
        <v>4055800060200</v>
      </c>
      <c r="J63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34" s="1" t="str">
        <f>IF(Tableau1[[#This Row],[Tarificat° client]]="GROS",VLOOKUP(Tableau1[[#This Row],[EAN]],Grille_Tarifs_Modulable!B642:P735,9,FALSE)+VLOOKUP(Tableau1[[#This Row],[EAN]],Grille_Tarifs_Modulable!B642:P735,12,FALSE)+VLOOKUP(Tableau1[[#This Row],[EAN]],Grille_Tarifs_Modulable!B642:P735,13,FALSE)*1.1,IF(Tableau1[[#This Row],[Tarificat° client]]="CHR",VLOOKUP(Tableau1[[#This Row],[EAN]],Grille_Tarifs_Modulable!B642:P735,8,FALSE)," "))</f>
        <v xml:space="preserve"> </v>
      </c>
      <c r="L634" s="1">
        <v>12</v>
      </c>
      <c r="M634" s="1">
        <v>12</v>
      </c>
      <c r="O634" s="1"/>
    </row>
    <row r="635" spans="1:15" ht="14.65" customHeight="1" x14ac:dyDescent="0.2">
      <c r="A635" s="2">
        <v>43558</v>
      </c>
      <c r="B635" s="1" t="s">
        <v>13</v>
      </c>
      <c r="C635" s="1" t="s">
        <v>12</v>
      </c>
      <c r="F635" s="1" t="s">
        <v>14</v>
      </c>
      <c r="G635" s="1" t="s">
        <v>1250</v>
      </c>
      <c r="H635" s="61">
        <v>70</v>
      </c>
      <c r="I635" s="88">
        <f t="array" ref="I635">INDEX(Grille_Tarifs_Modulable!$B$2:B992,MATCH(Tableau1[[#This Row],[Designation]]&amp;Tableau1[[#This Row],[CL]],Grille_Tarifs_Modulable!$C$2:C992&amp;Grille_Tarifs_Modulable!$F$2:F992,0))</f>
        <v>4055800060200</v>
      </c>
      <c r="J63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35" s="1" t="str">
        <f>IF(Tableau1[[#This Row],[Tarificat° client]]="GROS",VLOOKUP(Tableau1[[#This Row],[EAN]],Grille_Tarifs_Modulable!B643:P736,9,FALSE)+VLOOKUP(Tableau1[[#This Row],[EAN]],Grille_Tarifs_Modulable!B643:P736,12,FALSE)+VLOOKUP(Tableau1[[#This Row],[EAN]],Grille_Tarifs_Modulable!B643:P736,13,FALSE)*1.1,IF(Tableau1[[#This Row],[Tarificat° client]]="CHR",VLOOKUP(Tableau1[[#This Row],[EAN]],Grille_Tarifs_Modulable!B643:P736,8,FALSE)," "))</f>
        <v xml:space="preserve"> </v>
      </c>
      <c r="L635" s="1">
        <v>6</v>
      </c>
      <c r="M635" s="1">
        <v>6</v>
      </c>
      <c r="O635" s="1"/>
    </row>
    <row r="636" spans="1:15" ht="14.65" customHeight="1" x14ac:dyDescent="0.2">
      <c r="A636" s="2">
        <v>43592</v>
      </c>
      <c r="B636" s="1" t="s">
        <v>162</v>
      </c>
      <c r="C636" s="1" t="s">
        <v>95</v>
      </c>
      <c r="F636" s="1" t="s">
        <v>97</v>
      </c>
      <c r="G636" s="1" t="s">
        <v>1250</v>
      </c>
      <c r="H636" s="61">
        <v>70</v>
      </c>
      <c r="I636" s="88">
        <f t="array" ref="I636">INDEX(Grille_Tarifs_Modulable!$B$2:B1010,MATCH(Tableau1[[#This Row],[Designation]]&amp;Tableau1[[#This Row],[CL]],Grille_Tarifs_Modulable!$C$2:C1010&amp;Grille_Tarifs_Modulable!$F$2:F1010,0))</f>
        <v>4055800060200</v>
      </c>
      <c r="J63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36" s="1" t="str">
        <f>IF(Tableau1[[#This Row],[Tarificat° client]]="GROS",VLOOKUP(Tableau1[[#This Row],[EAN]],Grille_Tarifs_Modulable!B644:P737,9,FALSE)+VLOOKUP(Tableau1[[#This Row],[EAN]],Grille_Tarifs_Modulable!B644:P737,12,FALSE)+VLOOKUP(Tableau1[[#This Row],[EAN]],Grille_Tarifs_Modulable!B644:P737,13,FALSE)*1.1,IF(Tableau1[[#This Row],[Tarificat° client]]="CHR",VLOOKUP(Tableau1[[#This Row],[EAN]],Grille_Tarifs_Modulable!B644:P737,8,FALSE)," "))</f>
        <v xml:space="preserve"> </v>
      </c>
      <c r="L636" s="1">
        <v>24</v>
      </c>
      <c r="M636" s="1">
        <v>24</v>
      </c>
      <c r="O636" s="1"/>
    </row>
    <row r="637" spans="1:15" ht="14.65" customHeight="1" x14ac:dyDescent="0.2">
      <c r="A637" s="2">
        <v>43697</v>
      </c>
      <c r="B637" s="1" t="s">
        <v>164</v>
      </c>
      <c r="C637" s="1" t="s">
        <v>163</v>
      </c>
      <c r="F637" s="1" t="s">
        <v>165</v>
      </c>
      <c r="G637" s="1" t="s">
        <v>1250</v>
      </c>
      <c r="H637" s="61">
        <v>70</v>
      </c>
      <c r="I637" s="88">
        <f t="array" ref="I637">INDEX(Grille_Tarifs_Modulable!$B$2:B1150,MATCH(Tableau1[[#This Row],[Designation]]&amp;Tableau1[[#This Row],[CL]],Grille_Tarifs_Modulable!$C$2:C1150&amp;Grille_Tarifs_Modulable!$F$2:F1150,0))</f>
        <v>4055800060200</v>
      </c>
      <c r="J63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37" s="1" t="str">
        <f>IF(Tableau1[[#This Row],[Tarificat° client]]="GROS",VLOOKUP(Tableau1[[#This Row],[EAN]],Grille_Tarifs_Modulable!B645:P738,9,FALSE)+VLOOKUP(Tableau1[[#This Row],[EAN]],Grille_Tarifs_Modulable!B645:P738,12,FALSE)+VLOOKUP(Tableau1[[#This Row],[EAN]],Grille_Tarifs_Modulable!B645:P738,13,FALSE)*1.1,IF(Tableau1[[#This Row],[Tarificat° client]]="CHR",VLOOKUP(Tableau1[[#This Row],[EAN]],Grille_Tarifs_Modulable!B645:P738,8,FALSE)," "))</f>
        <v xml:space="preserve"> </v>
      </c>
      <c r="L637" s="1">
        <v>12</v>
      </c>
      <c r="M637" s="1">
        <v>12</v>
      </c>
      <c r="O637" s="1"/>
    </row>
    <row r="638" spans="1:15" ht="14.65" customHeight="1" x14ac:dyDescent="0.2">
      <c r="A638" s="2">
        <v>43710</v>
      </c>
      <c r="B638" s="1" t="s">
        <v>96</v>
      </c>
      <c r="C638" s="1" t="s">
        <v>95</v>
      </c>
      <c r="F638" s="1" t="s">
        <v>97</v>
      </c>
      <c r="G638" s="1" t="s">
        <v>1250</v>
      </c>
      <c r="H638" s="61">
        <v>70</v>
      </c>
      <c r="I638" s="88">
        <f t="array" ref="I638">INDEX(Grille_Tarifs_Modulable!$B$2:B985,MATCH(Tableau1[[#This Row],[Designation]]&amp;Tableau1[[#This Row],[CL]],Grille_Tarifs_Modulable!$C$2:C985&amp;Grille_Tarifs_Modulable!$F$2:F985,0))</f>
        <v>4055800060200</v>
      </c>
      <c r="J63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38" s="1" t="str">
        <f>IF(Tableau1[[#This Row],[Tarificat° client]]="GROS",VLOOKUP(Tableau1[[#This Row],[EAN]],Grille_Tarifs_Modulable!B646:P739,9,FALSE)+VLOOKUP(Tableau1[[#This Row],[EAN]],Grille_Tarifs_Modulable!B646:P739,12,FALSE)+VLOOKUP(Tableau1[[#This Row],[EAN]],Grille_Tarifs_Modulable!B646:P739,13,FALSE)*1.1,IF(Tableau1[[#This Row],[Tarificat° client]]="CHR",VLOOKUP(Tableau1[[#This Row],[EAN]],Grille_Tarifs_Modulable!B646:P739,8,FALSE)," "))</f>
        <v xml:space="preserve"> </v>
      </c>
      <c r="L638" s="1">
        <v>24</v>
      </c>
      <c r="M638" s="1">
        <v>24</v>
      </c>
      <c r="O638" s="1"/>
    </row>
    <row r="639" spans="1:15" ht="14.65" customHeight="1" x14ac:dyDescent="0.2">
      <c r="A639" s="2">
        <v>43711</v>
      </c>
      <c r="B639" s="1" t="s">
        <v>166</v>
      </c>
      <c r="C639" s="1" t="s">
        <v>158</v>
      </c>
      <c r="F639" s="1" t="s">
        <v>160</v>
      </c>
      <c r="G639" s="1" t="s">
        <v>1250</v>
      </c>
      <c r="H639" s="61">
        <v>70</v>
      </c>
      <c r="I639" s="88">
        <f t="array" ref="I639">INDEX(Grille_Tarifs_Modulable!$B$2:B996,MATCH(Tableau1[[#This Row],[Designation]]&amp;Tableau1[[#This Row],[CL]],Grille_Tarifs_Modulable!$C$2:C996&amp;Grille_Tarifs_Modulable!$F$2:F996,0))</f>
        <v>4055800060200</v>
      </c>
      <c r="J63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39" s="1" t="str">
        <f>IF(Tableau1[[#This Row],[Tarificat° client]]="GROS",VLOOKUP(Tableau1[[#This Row],[EAN]],Grille_Tarifs_Modulable!B647:P740,9,FALSE)+VLOOKUP(Tableau1[[#This Row],[EAN]],Grille_Tarifs_Modulable!B647:P740,12,FALSE)+VLOOKUP(Tableau1[[#This Row],[EAN]],Grille_Tarifs_Modulable!B647:P740,13,FALSE)*1.1,IF(Tableau1[[#This Row],[Tarificat° client]]="CHR",VLOOKUP(Tableau1[[#This Row],[EAN]],Grille_Tarifs_Modulable!B647:P740,8,FALSE)," "))</f>
        <v xml:space="preserve"> </v>
      </c>
      <c r="L639" s="1">
        <v>6</v>
      </c>
      <c r="M639" s="1">
        <v>6</v>
      </c>
      <c r="O639" s="1"/>
    </row>
    <row r="640" spans="1:15" ht="14.65" customHeight="1" x14ac:dyDescent="0.2">
      <c r="A640" s="2">
        <v>43741</v>
      </c>
      <c r="B640" s="1" t="s">
        <v>167</v>
      </c>
      <c r="C640" s="1" t="s">
        <v>158</v>
      </c>
      <c r="F640" s="1" t="s">
        <v>160</v>
      </c>
      <c r="G640" s="1" t="s">
        <v>1250</v>
      </c>
      <c r="H640" s="61">
        <v>70</v>
      </c>
      <c r="I640" s="88">
        <f t="array" ref="I640">INDEX(Grille_Tarifs_Modulable!$B$2:B1014,MATCH(Tableau1[[#This Row],[Designation]]&amp;Tableau1[[#This Row],[CL]],Grille_Tarifs_Modulable!$C$2:C1014&amp;Grille_Tarifs_Modulable!$F$2:F1014,0))</f>
        <v>4055800060200</v>
      </c>
      <c r="J64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40" s="1" t="str">
        <f>IF(Tableau1[[#This Row],[Tarificat° client]]="GROS",VLOOKUP(Tableau1[[#This Row],[EAN]],Grille_Tarifs_Modulable!B648:P741,9,FALSE)+VLOOKUP(Tableau1[[#This Row],[EAN]],Grille_Tarifs_Modulable!B648:P741,12,FALSE)+VLOOKUP(Tableau1[[#This Row],[EAN]],Grille_Tarifs_Modulable!B648:P741,13,FALSE)*1.1,IF(Tableau1[[#This Row],[Tarificat° client]]="CHR",VLOOKUP(Tableau1[[#This Row],[EAN]],Grille_Tarifs_Modulable!B648:P741,8,FALSE)," "))</f>
        <v xml:space="preserve"> </v>
      </c>
      <c r="L640" s="1">
        <v>6</v>
      </c>
      <c r="M640" s="1">
        <v>6</v>
      </c>
      <c r="O640" s="1"/>
    </row>
    <row r="641" spans="1:15" ht="14.65" customHeight="1" x14ac:dyDescent="0.2">
      <c r="A641" s="2">
        <v>43783</v>
      </c>
      <c r="B641" s="1" t="s">
        <v>39</v>
      </c>
      <c r="C641" s="1" t="s">
        <v>38</v>
      </c>
      <c r="F641" s="1" t="s">
        <v>40</v>
      </c>
      <c r="G641" s="1" t="s">
        <v>1250</v>
      </c>
      <c r="H641" s="61">
        <v>70</v>
      </c>
      <c r="I641" s="88">
        <f t="array" ref="I641">INDEX(Grille_Tarifs_Modulable!$B$2:B1154,MATCH(Tableau1[[#This Row],[Designation]]&amp;Tableau1[[#This Row],[CL]],Grille_Tarifs_Modulable!$C$2:C1154&amp;Grille_Tarifs_Modulable!$F$2:F1154,0))</f>
        <v>4055800060200</v>
      </c>
      <c r="J64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41" s="1" t="str">
        <f>IF(Tableau1[[#This Row],[Tarificat° client]]="GROS",VLOOKUP(Tableau1[[#This Row],[EAN]],Grille_Tarifs_Modulable!B649:P742,9,FALSE)+VLOOKUP(Tableau1[[#This Row],[EAN]],Grille_Tarifs_Modulable!B649:P742,12,FALSE)+VLOOKUP(Tableau1[[#This Row],[EAN]],Grille_Tarifs_Modulable!B649:P742,13,FALSE)*1.1,IF(Tableau1[[#This Row],[Tarificat° client]]="CHR",VLOOKUP(Tableau1[[#This Row],[EAN]],Grille_Tarifs_Modulable!B649:P742,8,FALSE)," "))</f>
        <v xml:space="preserve"> </v>
      </c>
      <c r="L641" s="1">
        <v>6</v>
      </c>
      <c r="M641" s="1">
        <v>6</v>
      </c>
      <c r="O641" s="1"/>
    </row>
    <row r="642" spans="1:15" ht="14.65" customHeight="1" x14ac:dyDescent="0.2">
      <c r="A642" s="2">
        <v>43784</v>
      </c>
      <c r="B642" s="1" t="s">
        <v>122</v>
      </c>
      <c r="C642" s="1" t="s">
        <v>95</v>
      </c>
      <c r="F642" s="1" t="s">
        <v>97</v>
      </c>
      <c r="G642" s="1" t="s">
        <v>1250</v>
      </c>
      <c r="H642" s="61">
        <v>70</v>
      </c>
      <c r="I642" s="88">
        <f t="array" ref="I642">INDEX(Grille_Tarifs_Modulable!$B$2:B989,MATCH(Tableau1[[#This Row],[Designation]]&amp;Tableau1[[#This Row],[CL]],Grille_Tarifs_Modulable!$C$2:C989&amp;Grille_Tarifs_Modulable!$F$2:F989,0))</f>
        <v>4055800060200</v>
      </c>
      <c r="J64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42" s="1" t="str">
        <f>IF(Tableau1[[#This Row],[Tarificat° client]]="GROS",VLOOKUP(Tableau1[[#This Row],[EAN]],Grille_Tarifs_Modulable!B650:P743,9,FALSE)+VLOOKUP(Tableau1[[#This Row],[EAN]],Grille_Tarifs_Modulable!B650:P743,12,FALSE)+VLOOKUP(Tableau1[[#This Row],[EAN]],Grille_Tarifs_Modulable!B650:P743,13,FALSE)*1.1,IF(Tableau1[[#This Row],[Tarificat° client]]="CHR",VLOOKUP(Tableau1[[#This Row],[EAN]],Grille_Tarifs_Modulable!B650:P743,8,FALSE)," "))</f>
        <v xml:space="preserve"> </v>
      </c>
      <c r="L642" s="1">
        <v>24</v>
      </c>
      <c r="M642" s="1">
        <v>24</v>
      </c>
      <c r="O642" s="1"/>
    </row>
    <row r="643" spans="1:15" ht="14.65" customHeight="1" x14ac:dyDescent="0.2">
      <c r="A643" s="2">
        <v>42390</v>
      </c>
      <c r="B643" s="1" t="s">
        <v>971</v>
      </c>
      <c r="C643" s="1" t="s">
        <v>227</v>
      </c>
      <c r="F643" s="1" t="s">
        <v>229</v>
      </c>
      <c r="G643" s="1" t="s">
        <v>1180</v>
      </c>
      <c r="H643" s="61">
        <v>70</v>
      </c>
      <c r="I643" s="88">
        <f t="array" ref="I643">INDEX(Grille_Tarifs_Modulable!$B$2:B1000,MATCH(Tableau1[[#This Row],[Designation]]&amp;Tableau1[[#This Row],[CL]],Grille_Tarifs_Modulable!$C$2:C1000&amp;Grille_Tarifs_Modulable!$F$2:F1000,0))</f>
        <v>4067700013859</v>
      </c>
      <c r="J64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43" s="1" t="str">
        <f>IF(Tableau1[[#This Row],[Tarificat° client]]="GROS",VLOOKUP(Tableau1[[#This Row],[EAN]],Grille_Tarifs_Modulable!B651:P744,9,FALSE)+VLOOKUP(Tableau1[[#This Row],[EAN]],Grille_Tarifs_Modulable!B651:P744,12,FALSE)+VLOOKUP(Tableau1[[#This Row],[EAN]],Grille_Tarifs_Modulable!B651:P744,13,FALSE)*1.1,IF(Tableau1[[#This Row],[Tarificat° client]]="CHR",VLOOKUP(Tableau1[[#This Row],[EAN]],Grille_Tarifs_Modulable!B651:P744,8,FALSE)," "))</f>
        <v xml:space="preserve"> </v>
      </c>
      <c r="L643" s="1">
        <v>150</v>
      </c>
      <c r="M643" s="1">
        <v>150</v>
      </c>
      <c r="O643" s="1"/>
    </row>
    <row r="644" spans="1:15" ht="14.65" customHeight="1" x14ac:dyDescent="0.2">
      <c r="A644" s="2">
        <v>42397</v>
      </c>
      <c r="B644" s="1" t="s">
        <v>1017</v>
      </c>
      <c r="C644" s="1" t="s">
        <v>163</v>
      </c>
      <c r="F644" s="1" t="s">
        <v>165</v>
      </c>
      <c r="G644" s="1" t="s">
        <v>1180</v>
      </c>
      <c r="H644" s="61">
        <v>175</v>
      </c>
      <c r="I644" s="88">
        <f t="array" ref="I644">INDEX(Grille_Tarifs_Modulable!$B$2:B1018,MATCH(Tableau1[[#This Row],[Designation]]&amp;Tableau1[[#This Row],[CL]],Grille_Tarifs_Modulable!$C$2:C1018&amp;Grille_Tarifs_Modulable!$F$2:F1018,0))</f>
        <v>4067700013835</v>
      </c>
      <c r="J64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44" s="1" t="str">
        <f>IF(Tableau1[[#This Row],[Tarificat° client]]="GROS",VLOOKUP(Tableau1[[#This Row],[EAN]],Grille_Tarifs_Modulable!B652:P745,9,FALSE)+VLOOKUP(Tableau1[[#This Row],[EAN]],Grille_Tarifs_Modulable!B652:P745,12,FALSE)+VLOOKUP(Tableau1[[#This Row],[EAN]],Grille_Tarifs_Modulable!B652:P745,13,FALSE)*1.1,IF(Tableau1[[#This Row],[Tarificat° client]]="CHR",VLOOKUP(Tableau1[[#This Row],[EAN]],Grille_Tarifs_Modulable!B652:P745,8,FALSE)," "))</f>
        <v xml:space="preserve"> </v>
      </c>
      <c r="L644" s="1">
        <v>36</v>
      </c>
      <c r="M644" s="1">
        <v>90</v>
      </c>
      <c r="O644" s="1"/>
    </row>
    <row r="645" spans="1:15" ht="14.65" customHeight="1" x14ac:dyDescent="0.2">
      <c r="A645" s="2">
        <v>42398</v>
      </c>
      <c r="B645" s="1" t="s">
        <v>972</v>
      </c>
      <c r="C645" s="1" t="s">
        <v>163</v>
      </c>
      <c r="F645" s="1" t="s">
        <v>176</v>
      </c>
      <c r="G645" s="1" t="s">
        <v>1180</v>
      </c>
      <c r="H645" s="61">
        <v>70</v>
      </c>
      <c r="I645" s="88">
        <f t="array" ref="I645">INDEX(Grille_Tarifs_Modulable!$B$2:B1158,MATCH(Tableau1[[#This Row],[Designation]]&amp;Tableau1[[#This Row],[CL]],Grille_Tarifs_Modulable!$C$2:C1158&amp;Grille_Tarifs_Modulable!$F$2:F1158,0))</f>
        <v>4067700013859</v>
      </c>
      <c r="J64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45" s="1" t="str">
        <f>IF(Tableau1[[#This Row],[Tarificat° client]]="GROS",VLOOKUP(Tableau1[[#This Row],[EAN]],Grille_Tarifs_Modulable!B653:P746,9,FALSE)+VLOOKUP(Tableau1[[#This Row],[EAN]],Grille_Tarifs_Modulable!B653:P746,12,FALSE)+VLOOKUP(Tableau1[[#This Row],[EAN]],Grille_Tarifs_Modulable!B653:P746,13,FALSE)*1.1,IF(Tableau1[[#This Row],[Tarificat° client]]="CHR",VLOOKUP(Tableau1[[#This Row],[EAN]],Grille_Tarifs_Modulable!B653:P746,8,FALSE)," "))</f>
        <v xml:space="preserve"> </v>
      </c>
      <c r="L645" s="1">
        <v>60</v>
      </c>
      <c r="M645" s="1">
        <v>60</v>
      </c>
      <c r="O645" s="1"/>
    </row>
    <row r="646" spans="1:15" ht="14.65" customHeight="1" x14ac:dyDescent="0.2">
      <c r="A646" s="2">
        <v>42398</v>
      </c>
      <c r="B646" s="1" t="s">
        <v>973</v>
      </c>
      <c r="C646" s="1" t="s">
        <v>158</v>
      </c>
      <c r="F646" s="1" t="s">
        <v>160</v>
      </c>
      <c r="G646" s="1" t="s">
        <v>1180</v>
      </c>
      <c r="H646" s="61">
        <v>70</v>
      </c>
      <c r="I646" s="88">
        <f t="array" ref="I646">INDEX(Grille_Tarifs_Modulable!$B$2:B993,MATCH(Tableau1[[#This Row],[Designation]]&amp;Tableau1[[#This Row],[CL]],Grille_Tarifs_Modulable!$C$2:C993&amp;Grille_Tarifs_Modulable!$F$2:F993,0))</f>
        <v>4067700013859</v>
      </c>
      <c r="J64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46" s="1" t="str">
        <f>IF(Tableau1[[#This Row],[Tarificat° client]]="GROS",VLOOKUP(Tableau1[[#This Row],[EAN]],Grille_Tarifs_Modulable!B654:P747,9,FALSE)+VLOOKUP(Tableau1[[#This Row],[EAN]],Grille_Tarifs_Modulable!B654:P747,12,FALSE)+VLOOKUP(Tableau1[[#This Row],[EAN]],Grille_Tarifs_Modulable!B654:P747,13,FALSE)*1.1,IF(Tableau1[[#This Row],[Tarificat° client]]="CHR",VLOOKUP(Tableau1[[#This Row],[EAN]],Grille_Tarifs_Modulable!B654:P747,8,FALSE)," "))</f>
        <v xml:space="preserve"> </v>
      </c>
      <c r="L646" s="1">
        <v>180</v>
      </c>
      <c r="M646" s="1">
        <v>180</v>
      </c>
      <c r="O646" s="1"/>
    </row>
    <row r="647" spans="1:15" ht="14.65" customHeight="1" x14ac:dyDescent="0.2">
      <c r="A647" s="2">
        <v>42398</v>
      </c>
      <c r="B647" s="1" t="s">
        <v>972</v>
      </c>
      <c r="C647" s="1" t="s">
        <v>163</v>
      </c>
      <c r="F647" s="1" t="s">
        <v>176</v>
      </c>
      <c r="G647" s="1" t="s">
        <v>1180</v>
      </c>
      <c r="H647" s="61">
        <v>100</v>
      </c>
      <c r="I647" s="88">
        <f t="array" ref="I647">INDEX(Grille_Tarifs_Modulable!$B$2:B1004,MATCH(Tableau1[[#This Row],[Designation]]&amp;Tableau1[[#This Row],[CL]],Grille_Tarifs_Modulable!$C$2:C1004&amp;Grille_Tarifs_Modulable!$F$2:F1004,0))</f>
        <v>4067700013842</v>
      </c>
      <c r="J64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47" s="1" t="str">
        <f>IF(Tableau1[[#This Row],[Tarificat° client]]="GROS",VLOOKUP(Tableau1[[#This Row],[EAN]],Grille_Tarifs_Modulable!B655:P748,9,FALSE)+VLOOKUP(Tableau1[[#This Row],[EAN]],Grille_Tarifs_Modulable!B655:P748,12,FALSE)+VLOOKUP(Tableau1[[#This Row],[EAN]],Grille_Tarifs_Modulable!B655:P748,13,FALSE)*1.1,IF(Tableau1[[#This Row],[Tarificat° client]]="CHR",VLOOKUP(Tableau1[[#This Row],[EAN]],Grille_Tarifs_Modulable!B655:P748,8,FALSE)," "))</f>
        <v xml:space="preserve"> </v>
      </c>
      <c r="L647" s="1">
        <v>120</v>
      </c>
      <c r="M647" s="1">
        <v>171.43</v>
      </c>
      <c r="O647" s="1"/>
    </row>
    <row r="648" spans="1:15" ht="14.65" customHeight="1" x14ac:dyDescent="0.2">
      <c r="A648" s="2">
        <v>42402</v>
      </c>
      <c r="B648" s="1" t="s">
        <v>1005</v>
      </c>
      <c r="C648" s="1" t="s">
        <v>1006</v>
      </c>
      <c r="F648" s="1" t="s">
        <v>1007</v>
      </c>
      <c r="G648" s="1" t="s">
        <v>1180</v>
      </c>
      <c r="H648" s="61">
        <v>100</v>
      </c>
      <c r="I648" s="88">
        <f t="array" ref="I648">INDEX(Grille_Tarifs_Modulable!$B$2:B1022,MATCH(Tableau1[[#This Row],[Designation]]&amp;Tableau1[[#This Row],[CL]],Grille_Tarifs_Modulable!$C$2:C1022&amp;Grille_Tarifs_Modulable!$F$2:F1022,0))</f>
        <v>4067700013842</v>
      </c>
      <c r="J64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48" s="1" t="str">
        <f>IF(Tableau1[[#This Row],[Tarificat° client]]="GROS",VLOOKUP(Tableau1[[#This Row],[EAN]],Grille_Tarifs_Modulable!B656:P749,9,FALSE)+VLOOKUP(Tableau1[[#This Row],[EAN]],Grille_Tarifs_Modulable!B656:P749,12,FALSE)+VLOOKUP(Tableau1[[#This Row],[EAN]],Grille_Tarifs_Modulable!B656:P749,13,FALSE)*1.1,IF(Tableau1[[#This Row],[Tarificat° client]]="CHR",VLOOKUP(Tableau1[[#This Row],[EAN]],Grille_Tarifs_Modulable!B656:P749,8,FALSE)," "))</f>
        <v xml:space="preserve"> </v>
      </c>
      <c r="L648" s="1">
        <v>30</v>
      </c>
      <c r="M648" s="1">
        <v>42.86</v>
      </c>
      <c r="O648" s="1"/>
    </row>
    <row r="649" spans="1:15" ht="14.65" customHeight="1" x14ac:dyDescent="0.2">
      <c r="A649" s="2">
        <v>42402</v>
      </c>
      <c r="B649" s="1" t="s">
        <v>1008</v>
      </c>
      <c r="C649" s="1" t="s">
        <v>93</v>
      </c>
      <c r="F649" s="1" t="s">
        <v>947</v>
      </c>
      <c r="G649" s="1" t="s">
        <v>1180</v>
      </c>
      <c r="H649" s="61">
        <v>100</v>
      </c>
      <c r="I649" s="88">
        <f t="array" ref="I649">INDEX(Grille_Tarifs_Modulable!$B$2:B1162,MATCH(Tableau1[[#This Row],[Designation]]&amp;Tableau1[[#This Row],[CL]],Grille_Tarifs_Modulable!$C$2:C1162&amp;Grille_Tarifs_Modulable!$F$2:F1162,0))</f>
        <v>4067700013842</v>
      </c>
      <c r="J64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49" s="1" t="str">
        <f>IF(Tableau1[[#This Row],[Tarificat° client]]="GROS",VLOOKUP(Tableau1[[#This Row],[EAN]],Grille_Tarifs_Modulable!B657:P750,9,FALSE)+VLOOKUP(Tableau1[[#This Row],[EAN]],Grille_Tarifs_Modulable!B657:P750,12,FALSE)+VLOOKUP(Tableau1[[#This Row],[EAN]],Grille_Tarifs_Modulable!B657:P750,13,FALSE)*1.1,IF(Tableau1[[#This Row],[Tarificat° client]]="CHR",VLOOKUP(Tableau1[[#This Row],[EAN]],Grille_Tarifs_Modulable!B657:P750,8,FALSE)," "))</f>
        <v xml:space="preserve"> </v>
      </c>
      <c r="L649" s="1">
        <v>120</v>
      </c>
      <c r="M649" s="1">
        <v>171.43</v>
      </c>
      <c r="O649" s="1"/>
    </row>
    <row r="650" spans="1:15" ht="14.65" customHeight="1" x14ac:dyDescent="0.2">
      <c r="A650" s="2">
        <v>42409</v>
      </c>
      <c r="B650" s="1" t="s">
        <v>1009</v>
      </c>
      <c r="C650" s="1" t="s">
        <v>71</v>
      </c>
      <c r="F650" s="1" t="s">
        <v>20</v>
      </c>
      <c r="G650" s="1" t="s">
        <v>1180</v>
      </c>
      <c r="H650" s="61">
        <v>100</v>
      </c>
      <c r="I650" s="88">
        <f t="array" ref="I650">INDEX(Grille_Tarifs_Modulable!$B$2:B997,MATCH(Tableau1[[#This Row],[Designation]]&amp;Tableau1[[#This Row],[CL]],Grille_Tarifs_Modulable!$C$2:C997&amp;Grille_Tarifs_Modulable!$F$2:F997,0))</f>
        <v>4067700013842</v>
      </c>
      <c r="J65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50" s="1" t="str">
        <f>IF(Tableau1[[#This Row],[Tarificat° client]]="GROS",VLOOKUP(Tableau1[[#This Row],[EAN]],Grille_Tarifs_Modulable!B658:P751,9,FALSE)+VLOOKUP(Tableau1[[#This Row],[EAN]],Grille_Tarifs_Modulable!B658:P751,12,FALSE)+VLOOKUP(Tableau1[[#This Row],[EAN]],Grille_Tarifs_Modulable!B658:P751,13,FALSE)*1.1,IF(Tableau1[[#This Row],[Tarificat° client]]="CHR",VLOOKUP(Tableau1[[#This Row],[EAN]],Grille_Tarifs_Modulable!B658:P751,8,FALSE)," "))</f>
        <v xml:space="preserve"> </v>
      </c>
      <c r="L650" s="1">
        <v>6</v>
      </c>
      <c r="M650" s="1">
        <v>8.57</v>
      </c>
      <c r="O650" s="1"/>
    </row>
    <row r="651" spans="1:15" ht="14.65" customHeight="1" x14ac:dyDescent="0.2">
      <c r="A651" s="2">
        <v>42410</v>
      </c>
      <c r="B651" s="1" t="s">
        <v>974</v>
      </c>
      <c r="C651" s="1" t="s">
        <v>227</v>
      </c>
      <c r="F651" s="1" t="s">
        <v>229</v>
      </c>
      <c r="G651" s="1" t="s">
        <v>1180</v>
      </c>
      <c r="H651" s="61">
        <v>70</v>
      </c>
      <c r="I651" s="88">
        <f t="array" ref="I651">INDEX(Grille_Tarifs_Modulable!$B$2:B1008,MATCH(Tableau1[[#This Row],[Designation]]&amp;Tableau1[[#This Row],[CL]],Grille_Tarifs_Modulable!$C$2:C1008&amp;Grille_Tarifs_Modulable!$F$2:F1008,0))</f>
        <v>4067700013859</v>
      </c>
      <c r="J65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51" s="1" t="str">
        <f>IF(Tableau1[[#This Row],[Tarificat° client]]="GROS",VLOOKUP(Tableau1[[#This Row],[EAN]],Grille_Tarifs_Modulable!B659:P752,9,FALSE)+VLOOKUP(Tableau1[[#This Row],[EAN]],Grille_Tarifs_Modulable!B659:P752,12,FALSE)+VLOOKUP(Tableau1[[#This Row],[EAN]],Grille_Tarifs_Modulable!B659:P752,13,FALSE)*1.1,IF(Tableau1[[#This Row],[Tarificat° client]]="CHR",VLOOKUP(Tableau1[[#This Row],[EAN]],Grille_Tarifs_Modulable!B659:P752,8,FALSE)," "))</f>
        <v xml:space="preserve"> </v>
      </c>
      <c r="L651" s="1">
        <v>150</v>
      </c>
      <c r="M651" s="1">
        <v>150</v>
      </c>
      <c r="O651" s="1"/>
    </row>
    <row r="652" spans="1:15" ht="14.65" customHeight="1" x14ac:dyDescent="0.2">
      <c r="A652" s="2">
        <v>42416</v>
      </c>
      <c r="B652" s="1" t="s">
        <v>1018</v>
      </c>
      <c r="C652" s="7" t="s">
        <v>1257</v>
      </c>
      <c r="D652" s="1" t="s">
        <v>1260</v>
      </c>
      <c r="F652" s="1" t="s">
        <v>752</v>
      </c>
      <c r="G652" s="1" t="s">
        <v>1180</v>
      </c>
      <c r="H652" s="61">
        <v>175</v>
      </c>
      <c r="I652" s="88">
        <f t="array" ref="I652">INDEX(Grille_Tarifs_Modulable!$B$2:B1026,MATCH(Tableau1[[#This Row],[Designation]]&amp;Tableau1[[#This Row],[CL]],Grille_Tarifs_Modulable!$C$2:C1026&amp;Grille_Tarifs_Modulable!$F$2:F1026,0))</f>
        <v>4067700013835</v>
      </c>
      <c r="J65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52" s="1" t="str">
        <f>IF(Tableau1[[#This Row],[Tarificat° client]]="GROS",VLOOKUP(Tableau1[[#This Row],[EAN]],Grille_Tarifs_Modulable!B660:P753,9,FALSE)+VLOOKUP(Tableau1[[#This Row],[EAN]],Grille_Tarifs_Modulable!B660:P753,12,FALSE)+VLOOKUP(Tableau1[[#This Row],[EAN]],Grille_Tarifs_Modulable!B660:P753,13,FALSE)*1.1,IF(Tableau1[[#This Row],[Tarificat° client]]="CHR",VLOOKUP(Tableau1[[#This Row],[EAN]],Grille_Tarifs_Modulable!B660:P753,8,FALSE)," "))</f>
        <v xml:space="preserve"> </v>
      </c>
      <c r="L652" s="1">
        <v>36</v>
      </c>
      <c r="M652" s="1">
        <v>90</v>
      </c>
      <c r="O652" s="1"/>
    </row>
    <row r="653" spans="1:15" ht="14.65" customHeight="1" x14ac:dyDescent="0.2">
      <c r="A653" s="2">
        <v>42419</v>
      </c>
      <c r="B653" s="1" t="s">
        <v>1019</v>
      </c>
      <c r="C653" s="7" t="s">
        <v>1257</v>
      </c>
      <c r="D653" s="1" t="s">
        <v>1260</v>
      </c>
      <c r="F653" s="1" t="s">
        <v>752</v>
      </c>
      <c r="G653" s="1" t="s">
        <v>1180</v>
      </c>
      <c r="H653" s="61">
        <v>175</v>
      </c>
      <c r="I653" s="88">
        <f t="array" ref="I653">INDEX(Grille_Tarifs_Modulable!$B$2:B1166,MATCH(Tableau1[[#This Row],[Designation]]&amp;Tableau1[[#This Row],[CL]],Grille_Tarifs_Modulable!$C$2:C1166&amp;Grille_Tarifs_Modulable!$F$2:F1166,0))</f>
        <v>4067700013835</v>
      </c>
      <c r="J65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53" s="1" t="str">
        <f>IF(Tableau1[[#This Row],[Tarificat° client]]="GROS",VLOOKUP(Tableau1[[#This Row],[EAN]],Grille_Tarifs_Modulable!B661:P754,9,FALSE)+VLOOKUP(Tableau1[[#This Row],[EAN]],Grille_Tarifs_Modulable!B661:P754,12,FALSE)+VLOOKUP(Tableau1[[#This Row],[EAN]],Grille_Tarifs_Modulable!B661:P754,13,FALSE)*1.1,IF(Tableau1[[#This Row],[Tarificat° client]]="CHR",VLOOKUP(Tableau1[[#This Row],[EAN]],Grille_Tarifs_Modulable!B661:P754,8,FALSE)," "))</f>
        <v xml:space="preserve"> </v>
      </c>
      <c r="L653" s="1">
        <v>36</v>
      </c>
      <c r="M653" s="1">
        <v>90</v>
      </c>
      <c r="O653" s="1"/>
    </row>
    <row r="654" spans="1:15" ht="14.65" customHeight="1" x14ac:dyDescent="0.2">
      <c r="A654" s="2">
        <v>42422</v>
      </c>
      <c r="B654" s="1" t="s">
        <v>1020</v>
      </c>
      <c r="C654" s="7" t="s">
        <v>1257</v>
      </c>
      <c r="D654" s="1" t="s">
        <v>1260</v>
      </c>
      <c r="F654" s="1" t="s">
        <v>752</v>
      </c>
      <c r="G654" s="1" t="s">
        <v>1180</v>
      </c>
      <c r="H654" s="61">
        <v>175</v>
      </c>
      <c r="I654" s="88">
        <f t="array" ref="I654">INDEX(Grille_Tarifs_Modulable!$B$2:B1001,MATCH(Tableau1[[#This Row],[Designation]]&amp;Tableau1[[#This Row],[CL]],Grille_Tarifs_Modulable!$C$2:C1001&amp;Grille_Tarifs_Modulable!$F$2:F1001,0))</f>
        <v>4067700013835</v>
      </c>
      <c r="J65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54" s="1" t="str">
        <f>IF(Tableau1[[#This Row],[Tarificat° client]]="GROS",VLOOKUP(Tableau1[[#This Row],[EAN]],Grille_Tarifs_Modulable!B662:P755,9,FALSE)+VLOOKUP(Tableau1[[#This Row],[EAN]],Grille_Tarifs_Modulable!B662:P755,12,FALSE)+VLOOKUP(Tableau1[[#This Row],[EAN]],Grille_Tarifs_Modulable!B662:P755,13,FALSE)*1.1,IF(Tableau1[[#This Row],[Tarificat° client]]="CHR",VLOOKUP(Tableau1[[#This Row],[EAN]],Grille_Tarifs_Modulable!B662:P755,8,FALSE)," "))</f>
        <v xml:space="preserve"> </v>
      </c>
      <c r="L654" s="1">
        <v>-24</v>
      </c>
      <c r="M654" s="1">
        <v>-60</v>
      </c>
      <c r="O654" s="1"/>
    </row>
    <row r="655" spans="1:15" ht="14.65" customHeight="1" x14ac:dyDescent="0.2">
      <c r="A655" s="2">
        <v>42422</v>
      </c>
      <c r="B655" s="1" t="s">
        <v>1021</v>
      </c>
      <c r="C655" s="7" t="s">
        <v>1257</v>
      </c>
      <c r="D655" s="1" t="s">
        <v>1260</v>
      </c>
      <c r="F655" s="1" t="s">
        <v>752</v>
      </c>
      <c r="G655" s="1" t="s">
        <v>1180</v>
      </c>
      <c r="H655" s="61">
        <v>175</v>
      </c>
      <c r="I655" s="88">
        <f t="array" ref="I655">INDEX(Grille_Tarifs_Modulable!$B$2:B1012,MATCH(Tableau1[[#This Row],[Designation]]&amp;Tableau1[[#This Row],[CL]],Grille_Tarifs_Modulable!$C$2:C1012&amp;Grille_Tarifs_Modulable!$F$2:F1012,0))</f>
        <v>4067700013835</v>
      </c>
      <c r="J65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55" s="1" t="str">
        <f>IF(Tableau1[[#This Row],[Tarificat° client]]="GROS",VLOOKUP(Tableau1[[#This Row],[EAN]],Grille_Tarifs_Modulable!B663:P756,9,FALSE)+VLOOKUP(Tableau1[[#This Row],[EAN]],Grille_Tarifs_Modulable!B663:P756,12,FALSE)+VLOOKUP(Tableau1[[#This Row],[EAN]],Grille_Tarifs_Modulable!B663:P756,13,FALSE)*1.1,IF(Tableau1[[#This Row],[Tarificat° client]]="CHR",VLOOKUP(Tableau1[[#This Row],[EAN]],Grille_Tarifs_Modulable!B663:P756,8,FALSE)," "))</f>
        <v xml:space="preserve"> </v>
      </c>
      <c r="L655" s="1">
        <v>0</v>
      </c>
      <c r="M655" s="1">
        <v>0</v>
      </c>
      <c r="O655" s="1"/>
    </row>
    <row r="656" spans="1:15" ht="14.65" customHeight="1" x14ac:dyDescent="0.2">
      <c r="A656" s="2">
        <v>42422</v>
      </c>
      <c r="B656" s="1" t="s">
        <v>1020</v>
      </c>
      <c r="C656" s="7" t="s">
        <v>1257</v>
      </c>
      <c r="D656" s="1" t="s">
        <v>1260</v>
      </c>
      <c r="F656" s="1" t="s">
        <v>752</v>
      </c>
      <c r="G656" s="1" t="s">
        <v>1180</v>
      </c>
      <c r="H656" s="61">
        <v>175</v>
      </c>
      <c r="I656" s="88">
        <f t="array" ref="I656">INDEX(Grille_Tarifs_Modulable!$B$2:B1030,MATCH(Tableau1[[#This Row],[Designation]]&amp;Tableau1[[#This Row],[CL]],Grille_Tarifs_Modulable!$C$2:C1030&amp;Grille_Tarifs_Modulable!$F$2:F1030,0))</f>
        <v>4067700013835</v>
      </c>
      <c r="J65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56" s="1" t="str">
        <f>IF(Tableau1[[#This Row],[Tarificat° client]]="GROS",VLOOKUP(Tableau1[[#This Row],[EAN]],Grille_Tarifs_Modulable!B664:P757,9,FALSE)+VLOOKUP(Tableau1[[#This Row],[EAN]],Grille_Tarifs_Modulable!B664:P757,12,FALSE)+VLOOKUP(Tableau1[[#This Row],[EAN]],Grille_Tarifs_Modulable!B664:P757,13,FALSE)*1.1,IF(Tableau1[[#This Row],[Tarificat° client]]="CHR",VLOOKUP(Tableau1[[#This Row],[EAN]],Grille_Tarifs_Modulable!B664:P757,8,FALSE)," "))</f>
        <v xml:space="preserve"> </v>
      </c>
      <c r="L656" s="1">
        <v>-4</v>
      </c>
      <c r="M656" s="1">
        <v>-10</v>
      </c>
      <c r="O656" s="1"/>
    </row>
    <row r="657" spans="1:15" ht="14.65" customHeight="1" x14ac:dyDescent="0.2">
      <c r="A657" s="2">
        <v>42422</v>
      </c>
      <c r="B657" s="1" t="s">
        <v>1021</v>
      </c>
      <c r="C657" s="7" t="s">
        <v>1257</v>
      </c>
      <c r="D657" s="1" t="s">
        <v>1260</v>
      </c>
      <c r="F657" s="1" t="s">
        <v>752</v>
      </c>
      <c r="G657" s="1" t="s">
        <v>1180</v>
      </c>
      <c r="H657" s="61">
        <v>175</v>
      </c>
      <c r="I657" s="88">
        <f t="array" ref="I657">INDEX(Grille_Tarifs_Modulable!$B$2:B1170,MATCH(Tableau1[[#This Row],[Designation]]&amp;Tableau1[[#This Row],[CL]],Grille_Tarifs_Modulable!$C$2:C1170&amp;Grille_Tarifs_Modulable!$F$2:F1170,0))</f>
        <v>4067700013835</v>
      </c>
      <c r="J65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57" s="1" t="str">
        <f>IF(Tableau1[[#This Row],[Tarificat° client]]="GROS",VLOOKUP(Tableau1[[#This Row],[EAN]],Grille_Tarifs_Modulable!B665:P758,9,FALSE)+VLOOKUP(Tableau1[[#This Row],[EAN]],Grille_Tarifs_Modulable!B665:P758,12,FALSE)+VLOOKUP(Tableau1[[#This Row],[EAN]],Grille_Tarifs_Modulable!B665:P758,13,FALSE)*1.1,IF(Tableau1[[#This Row],[Tarificat° client]]="CHR",VLOOKUP(Tableau1[[#This Row],[EAN]],Grille_Tarifs_Modulable!B665:P758,8,FALSE)," "))</f>
        <v xml:space="preserve"> </v>
      </c>
      <c r="L657" s="1">
        <v>0</v>
      </c>
      <c r="M657" s="1">
        <v>0</v>
      </c>
      <c r="O657" s="1"/>
    </row>
    <row r="658" spans="1:15" ht="14.65" customHeight="1" x14ac:dyDescent="0.2">
      <c r="A658" s="2">
        <v>42424</v>
      </c>
      <c r="B658" s="1" t="s">
        <v>975</v>
      </c>
      <c r="C658" s="1" t="s">
        <v>163</v>
      </c>
      <c r="F658" s="1" t="s">
        <v>176</v>
      </c>
      <c r="G658" s="1" t="s">
        <v>1180</v>
      </c>
      <c r="H658" s="61">
        <v>70</v>
      </c>
      <c r="I658" s="88">
        <f t="array" ref="I658">INDEX(Grille_Tarifs_Modulable!$B$2:B1005,MATCH(Tableau1[[#This Row],[Designation]]&amp;Tableau1[[#This Row],[CL]],Grille_Tarifs_Modulable!$C$2:C1005&amp;Grille_Tarifs_Modulable!$F$2:F1005,0))</f>
        <v>4067700013859</v>
      </c>
      <c r="J65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58" s="1" t="str">
        <f>IF(Tableau1[[#This Row],[Tarificat° client]]="GROS",VLOOKUP(Tableau1[[#This Row],[EAN]],Grille_Tarifs_Modulable!B666:P759,9,FALSE)+VLOOKUP(Tableau1[[#This Row],[EAN]],Grille_Tarifs_Modulable!B666:P759,12,FALSE)+VLOOKUP(Tableau1[[#This Row],[EAN]],Grille_Tarifs_Modulable!B666:P759,13,FALSE)*1.1,IF(Tableau1[[#This Row],[Tarificat° client]]="CHR",VLOOKUP(Tableau1[[#This Row],[EAN]],Grille_Tarifs_Modulable!B666:P759,8,FALSE)," "))</f>
        <v xml:space="preserve"> </v>
      </c>
      <c r="L658" s="1">
        <v>120</v>
      </c>
      <c r="M658" s="1">
        <v>120</v>
      </c>
      <c r="O658" s="1"/>
    </row>
    <row r="659" spans="1:15" ht="14.65" customHeight="1" x14ac:dyDescent="0.2">
      <c r="A659" s="2">
        <v>42424</v>
      </c>
      <c r="B659" s="1" t="s">
        <v>975</v>
      </c>
      <c r="C659" s="1" t="s">
        <v>163</v>
      </c>
      <c r="F659" s="1" t="s">
        <v>176</v>
      </c>
      <c r="G659" s="1" t="s">
        <v>1180</v>
      </c>
      <c r="H659" s="61">
        <v>100</v>
      </c>
      <c r="I659" s="88">
        <f t="array" ref="I659">INDEX(Grille_Tarifs_Modulable!$B$2:B1016,MATCH(Tableau1[[#This Row],[Designation]]&amp;Tableau1[[#This Row],[CL]],Grille_Tarifs_Modulable!$C$2:C1016&amp;Grille_Tarifs_Modulable!$F$2:F1016,0))</f>
        <v>4067700013842</v>
      </c>
      <c r="J65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59" s="1" t="str">
        <f>IF(Tableau1[[#This Row],[Tarificat° client]]="GROS",VLOOKUP(Tableau1[[#This Row],[EAN]],Grille_Tarifs_Modulable!B667:P760,9,FALSE)+VLOOKUP(Tableau1[[#This Row],[EAN]],Grille_Tarifs_Modulable!B667:P760,12,FALSE)+VLOOKUP(Tableau1[[#This Row],[EAN]],Grille_Tarifs_Modulable!B667:P760,13,FALSE)*1.1,IF(Tableau1[[#This Row],[Tarificat° client]]="CHR",VLOOKUP(Tableau1[[#This Row],[EAN]],Grille_Tarifs_Modulable!B667:P760,8,FALSE)," "))</f>
        <v xml:space="preserve"> </v>
      </c>
      <c r="L659" s="1">
        <v>90</v>
      </c>
      <c r="M659" s="1">
        <v>128.57</v>
      </c>
      <c r="O659" s="1"/>
    </row>
    <row r="660" spans="1:15" ht="14.65" customHeight="1" x14ac:dyDescent="0.2">
      <c r="A660" s="2">
        <v>42424</v>
      </c>
      <c r="B660" s="1" t="s">
        <v>975</v>
      </c>
      <c r="C660" s="1" t="s">
        <v>163</v>
      </c>
      <c r="F660" s="1" t="s">
        <v>176</v>
      </c>
      <c r="G660" s="1" t="s">
        <v>1180</v>
      </c>
      <c r="H660" s="61">
        <v>100</v>
      </c>
      <c r="I660" s="88">
        <f t="array" ref="I660">INDEX(Grille_Tarifs_Modulable!$B$2:B1034,MATCH(Tableau1[[#This Row],[Designation]]&amp;Tableau1[[#This Row],[CL]],Grille_Tarifs_Modulable!$C$2:C1034&amp;Grille_Tarifs_Modulable!$F$2:F1034,0))</f>
        <v>4067700013842</v>
      </c>
      <c r="J66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60" s="1" t="str">
        <f>IF(Tableau1[[#This Row],[Tarificat° client]]="GROS",VLOOKUP(Tableau1[[#This Row],[EAN]],Grille_Tarifs_Modulable!B668:P761,9,FALSE)+VLOOKUP(Tableau1[[#This Row],[EAN]],Grille_Tarifs_Modulable!B668:P761,12,FALSE)+VLOOKUP(Tableau1[[#This Row],[EAN]],Grille_Tarifs_Modulable!B668:P761,13,FALSE)*1.1,IF(Tableau1[[#This Row],[Tarificat° client]]="CHR",VLOOKUP(Tableau1[[#This Row],[EAN]],Grille_Tarifs_Modulable!B668:P761,8,FALSE)," "))</f>
        <v xml:space="preserve"> </v>
      </c>
      <c r="L660" s="1">
        <v>30</v>
      </c>
      <c r="M660" s="1">
        <v>42.86</v>
      </c>
      <c r="O660" s="1"/>
    </row>
    <row r="661" spans="1:15" ht="14.65" customHeight="1" x14ac:dyDescent="0.2">
      <c r="A661" s="2">
        <v>42424</v>
      </c>
      <c r="B661" s="1" t="s">
        <v>1010</v>
      </c>
      <c r="C661" s="1" t="s">
        <v>405</v>
      </c>
      <c r="F661" s="1" t="s">
        <v>11</v>
      </c>
      <c r="G661" s="1" t="s">
        <v>1180</v>
      </c>
      <c r="H661" s="61">
        <v>100</v>
      </c>
      <c r="I661" s="88">
        <f t="array" ref="I661">INDEX(Grille_Tarifs_Modulable!$B$2:B1174,MATCH(Tableau1[[#This Row],[Designation]]&amp;Tableau1[[#This Row],[CL]],Grille_Tarifs_Modulable!$C$2:C1174&amp;Grille_Tarifs_Modulable!$F$2:F1174,0))</f>
        <v>4067700013842</v>
      </c>
      <c r="J66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61" s="1" t="str">
        <f>IF(Tableau1[[#This Row],[Tarificat° client]]="GROS",VLOOKUP(Tableau1[[#This Row],[EAN]],Grille_Tarifs_Modulable!B669:P762,9,FALSE)+VLOOKUP(Tableau1[[#This Row],[EAN]],Grille_Tarifs_Modulable!B669:P762,12,FALSE)+VLOOKUP(Tableau1[[#This Row],[EAN]],Grille_Tarifs_Modulable!B669:P762,13,FALSE)*1.1,IF(Tableau1[[#This Row],[Tarificat° client]]="CHR",VLOOKUP(Tableau1[[#This Row],[EAN]],Grille_Tarifs_Modulable!B669:P762,8,FALSE)," "))</f>
        <v xml:space="preserve"> </v>
      </c>
      <c r="L661" s="1">
        <v>36</v>
      </c>
      <c r="M661" s="1">
        <v>51.43</v>
      </c>
      <c r="O661" s="1"/>
    </row>
    <row r="662" spans="1:15" ht="14.65" customHeight="1" x14ac:dyDescent="0.2">
      <c r="A662" s="2">
        <v>42429</v>
      </c>
      <c r="B662" s="1" t="s">
        <v>976</v>
      </c>
      <c r="C662" s="1" t="s">
        <v>227</v>
      </c>
      <c r="F662" s="1" t="s">
        <v>229</v>
      </c>
      <c r="G662" s="1" t="s">
        <v>1180</v>
      </c>
      <c r="H662" s="61">
        <v>70</v>
      </c>
      <c r="I662" s="88">
        <f t="array" ref="I662">INDEX(Grille_Tarifs_Modulable!$B$2:B1009,MATCH(Tableau1[[#This Row],[Designation]]&amp;Tableau1[[#This Row],[CL]],Grille_Tarifs_Modulable!$C$2:C1009&amp;Grille_Tarifs_Modulable!$F$2:F1009,0))</f>
        <v>4067700013859</v>
      </c>
      <c r="J66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62" s="1" t="str">
        <f>IF(Tableau1[[#This Row],[Tarificat° client]]="GROS",VLOOKUP(Tableau1[[#This Row],[EAN]],Grille_Tarifs_Modulable!B670:P763,9,FALSE)+VLOOKUP(Tableau1[[#This Row],[EAN]],Grille_Tarifs_Modulable!B670:P763,12,FALSE)+VLOOKUP(Tableau1[[#This Row],[EAN]],Grille_Tarifs_Modulable!B670:P763,13,FALSE)*1.1,IF(Tableau1[[#This Row],[Tarificat° client]]="CHR",VLOOKUP(Tableau1[[#This Row],[EAN]],Grille_Tarifs_Modulable!B670:P763,8,FALSE)," "))</f>
        <v xml:space="preserve"> </v>
      </c>
      <c r="L662" s="1">
        <v>150</v>
      </c>
      <c r="M662" s="1">
        <v>150</v>
      </c>
      <c r="O662" s="1"/>
    </row>
    <row r="663" spans="1:15" ht="14.65" customHeight="1" x14ac:dyDescent="0.2">
      <c r="A663" s="2">
        <v>42436</v>
      </c>
      <c r="B663" s="1" t="s">
        <v>977</v>
      </c>
      <c r="C663" s="1" t="s">
        <v>978</v>
      </c>
      <c r="F663" s="1" t="s">
        <v>979</v>
      </c>
      <c r="G663" s="1" t="s">
        <v>1180</v>
      </c>
      <c r="H663" s="61">
        <v>70</v>
      </c>
      <c r="I663" s="88">
        <f t="array" ref="I663">INDEX(Grille_Tarifs_Modulable!$B$2:B1020,MATCH(Tableau1[[#This Row],[Designation]]&amp;Tableau1[[#This Row],[CL]],Grille_Tarifs_Modulable!$C$2:C1020&amp;Grille_Tarifs_Modulable!$F$2:F1020,0))</f>
        <v>4067700013859</v>
      </c>
      <c r="J66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63" s="1" t="str">
        <f>IF(Tableau1[[#This Row],[Tarificat° client]]="GROS",VLOOKUP(Tableau1[[#This Row],[EAN]],Grille_Tarifs_Modulable!B671:P764,9,FALSE)+VLOOKUP(Tableau1[[#This Row],[EAN]],Grille_Tarifs_Modulable!B671:P764,12,FALSE)+VLOOKUP(Tableau1[[#This Row],[EAN]],Grille_Tarifs_Modulable!B671:P764,13,FALSE)*1.1,IF(Tableau1[[#This Row],[Tarificat° client]]="CHR",VLOOKUP(Tableau1[[#This Row],[EAN]],Grille_Tarifs_Modulable!B671:P764,8,FALSE)," "))</f>
        <v xml:space="preserve"> </v>
      </c>
      <c r="L663" s="1">
        <v>30</v>
      </c>
      <c r="M663" s="1">
        <v>30</v>
      </c>
      <c r="O663" s="1"/>
    </row>
    <row r="664" spans="1:15" ht="14.65" customHeight="1" x14ac:dyDescent="0.2">
      <c r="A664" s="2">
        <v>42440</v>
      </c>
      <c r="B664" s="1" t="s">
        <v>980</v>
      </c>
      <c r="C664" s="1" t="s">
        <v>158</v>
      </c>
      <c r="F664" s="1" t="s">
        <v>160</v>
      </c>
      <c r="G664" s="1" t="s">
        <v>1180</v>
      </c>
      <c r="H664" s="61">
        <v>70</v>
      </c>
      <c r="I664" s="88">
        <f t="array" ref="I664">INDEX(Grille_Tarifs_Modulable!$B$2:B1038,MATCH(Tableau1[[#This Row],[Designation]]&amp;Tableau1[[#This Row],[CL]],Grille_Tarifs_Modulable!$C$2:C1038&amp;Grille_Tarifs_Modulable!$F$2:F1038,0))</f>
        <v>4067700013859</v>
      </c>
      <c r="J66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64" s="1" t="str">
        <f>IF(Tableau1[[#This Row],[Tarificat° client]]="GROS",VLOOKUP(Tableau1[[#This Row],[EAN]],Grille_Tarifs_Modulable!B672:P765,9,FALSE)+VLOOKUP(Tableau1[[#This Row],[EAN]],Grille_Tarifs_Modulable!B672:P765,12,FALSE)+VLOOKUP(Tableau1[[#This Row],[EAN]],Grille_Tarifs_Modulable!B672:P765,13,FALSE)*1.1,IF(Tableau1[[#This Row],[Tarificat° client]]="CHR",VLOOKUP(Tableau1[[#This Row],[EAN]],Grille_Tarifs_Modulable!B672:P765,8,FALSE)," "))</f>
        <v xml:space="preserve"> </v>
      </c>
      <c r="L664" s="1">
        <v>240</v>
      </c>
      <c r="M664" s="1">
        <v>240</v>
      </c>
      <c r="O664" s="1"/>
    </row>
    <row r="665" spans="1:15" ht="14.65" customHeight="1" x14ac:dyDescent="0.2">
      <c r="A665" s="2">
        <v>42447</v>
      </c>
      <c r="B665" s="1" t="s">
        <v>1022</v>
      </c>
      <c r="C665" s="1" t="s">
        <v>163</v>
      </c>
      <c r="F665" s="1" t="s">
        <v>165</v>
      </c>
      <c r="G665" s="1" t="s">
        <v>1180</v>
      </c>
      <c r="H665" s="61">
        <v>175</v>
      </c>
      <c r="I665" s="88">
        <f t="array" ref="I665">INDEX(Grille_Tarifs_Modulable!$B$2:B1178,MATCH(Tableau1[[#This Row],[Designation]]&amp;Tableau1[[#This Row],[CL]],Grille_Tarifs_Modulable!$C$2:C1178&amp;Grille_Tarifs_Modulable!$F$2:F1178,0))</f>
        <v>4067700013835</v>
      </c>
      <c r="J66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65" s="1" t="str">
        <f>IF(Tableau1[[#This Row],[Tarificat° client]]="GROS",VLOOKUP(Tableau1[[#This Row],[EAN]],Grille_Tarifs_Modulable!B673:P766,9,FALSE)+VLOOKUP(Tableau1[[#This Row],[EAN]],Grille_Tarifs_Modulable!B673:P766,12,FALSE)+VLOOKUP(Tableau1[[#This Row],[EAN]],Grille_Tarifs_Modulable!B673:P766,13,FALSE)*1.1,IF(Tableau1[[#This Row],[Tarificat° client]]="CHR",VLOOKUP(Tableau1[[#This Row],[EAN]],Grille_Tarifs_Modulable!B673:P766,8,FALSE)," "))</f>
        <v xml:space="preserve"> </v>
      </c>
      <c r="L665" s="1">
        <v>60</v>
      </c>
      <c r="M665" s="1">
        <v>150</v>
      </c>
      <c r="O665" s="1"/>
    </row>
    <row r="666" spans="1:15" ht="14.65" customHeight="1" x14ac:dyDescent="0.2">
      <c r="A666" s="2">
        <v>42451</v>
      </c>
      <c r="B666" s="1" t="s">
        <v>981</v>
      </c>
      <c r="C666" s="1" t="s">
        <v>227</v>
      </c>
      <c r="F666" s="1" t="s">
        <v>229</v>
      </c>
      <c r="G666" s="1" t="s">
        <v>1180</v>
      </c>
      <c r="H666" s="61">
        <v>70</v>
      </c>
      <c r="I666" s="88">
        <f t="array" ref="I666">INDEX(Grille_Tarifs_Modulable!$B$2:B1013,MATCH(Tableau1[[#This Row],[Designation]]&amp;Tableau1[[#This Row],[CL]],Grille_Tarifs_Modulable!$C$2:C1013&amp;Grille_Tarifs_Modulable!$F$2:F1013,0))</f>
        <v>4067700013859</v>
      </c>
      <c r="J66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66" s="1" t="str">
        <f>IF(Tableau1[[#This Row],[Tarificat° client]]="GROS",VLOOKUP(Tableau1[[#This Row],[EAN]],Grille_Tarifs_Modulable!B674:P767,9,FALSE)+VLOOKUP(Tableau1[[#This Row],[EAN]],Grille_Tarifs_Modulable!B674:P767,12,FALSE)+VLOOKUP(Tableau1[[#This Row],[EAN]],Grille_Tarifs_Modulable!B674:P767,13,FALSE)*1.1,IF(Tableau1[[#This Row],[Tarificat° client]]="CHR",VLOOKUP(Tableau1[[#This Row],[EAN]],Grille_Tarifs_Modulable!B674:P767,8,FALSE)," "))</f>
        <v xml:space="preserve"> </v>
      </c>
      <c r="L666" s="1">
        <v>150</v>
      </c>
      <c r="M666" s="1">
        <v>150</v>
      </c>
      <c r="O666" s="1"/>
    </row>
    <row r="667" spans="1:15" ht="14.65" customHeight="1" x14ac:dyDescent="0.2">
      <c r="A667" s="2">
        <v>42451</v>
      </c>
      <c r="B667" s="1" t="s">
        <v>982</v>
      </c>
      <c r="C667" s="1" t="s">
        <v>231</v>
      </c>
      <c r="F667" s="1" t="s">
        <v>233</v>
      </c>
      <c r="G667" s="1" t="s">
        <v>1180</v>
      </c>
      <c r="H667" s="61">
        <v>70</v>
      </c>
      <c r="I667" s="88">
        <f t="array" ref="I667">INDEX(Grille_Tarifs_Modulable!$B$2:B1024,MATCH(Tableau1[[#This Row],[Designation]]&amp;Tableau1[[#This Row],[CL]],Grille_Tarifs_Modulable!$C$2:C1024&amp;Grille_Tarifs_Modulable!$F$2:F1024,0))</f>
        <v>4067700013859</v>
      </c>
      <c r="J66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67" s="1" t="str">
        <f>IF(Tableau1[[#This Row],[Tarificat° client]]="GROS",VLOOKUP(Tableau1[[#This Row],[EAN]],Grille_Tarifs_Modulable!B675:P768,9,FALSE)+VLOOKUP(Tableau1[[#This Row],[EAN]],Grille_Tarifs_Modulable!B675:P768,12,FALSE)+VLOOKUP(Tableau1[[#This Row],[EAN]],Grille_Tarifs_Modulable!B675:P768,13,FALSE)*1.1,IF(Tableau1[[#This Row],[Tarificat° client]]="CHR",VLOOKUP(Tableau1[[#This Row],[EAN]],Grille_Tarifs_Modulable!B675:P768,8,FALSE)," "))</f>
        <v xml:space="preserve"> </v>
      </c>
      <c r="L667" s="1">
        <v>480</v>
      </c>
      <c r="M667" s="1">
        <v>480</v>
      </c>
      <c r="O667" s="1"/>
    </row>
    <row r="668" spans="1:15" ht="14.65" customHeight="1" x14ac:dyDescent="0.2">
      <c r="A668" s="2">
        <v>42454</v>
      </c>
      <c r="B668" s="1" t="s">
        <v>983</v>
      </c>
      <c r="C668" s="1" t="s">
        <v>95</v>
      </c>
      <c r="F668" s="1" t="s">
        <v>97</v>
      </c>
      <c r="G668" s="1" t="s">
        <v>1180</v>
      </c>
      <c r="H668" s="61">
        <v>70</v>
      </c>
      <c r="I668" s="88">
        <f t="array" ref="I668">INDEX(Grille_Tarifs_Modulable!$B$2:B1042,MATCH(Tableau1[[#This Row],[Designation]]&amp;Tableau1[[#This Row],[CL]],Grille_Tarifs_Modulable!$C$2:C1042&amp;Grille_Tarifs_Modulable!$F$2:F1042,0))</f>
        <v>4067700013859</v>
      </c>
      <c r="J66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68" s="1" t="str">
        <f>IF(Tableau1[[#This Row],[Tarificat° client]]="GROS",VLOOKUP(Tableau1[[#This Row],[EAN]],Grille_Tarifs_Modulable!B676:P769,9,FALSE)+VLOOKUP(Tableau1[[#This Row],[EAN]],Grille_Tarifs_Modulable!B676:P769,12,FALSE)+VLOOKUP(Tableau1[[#This Row],[EAN]],Grille_Tarifs_Modulable!B676:P769,13,FALSE)*1.1,IF(Tableau1[[#This Row],[Tarificat° client]]="CHR",VLOOKUP(Tableau1[[#This Row],[EAN]],Grille_Tarifs_Modulable!B676:P769,8,FALSE)," "))</f>
        <v xml:space="preserve"> </v>
      </c>
      <c r="L668" s="1">
        <v>60</v>
      </c>
      <c r="M668" s="1">
        <v>60</v>
      </c>
      <c r="O668" s="1"/>
    </row>
    <row r="669" spans="1:15" ht="14.65" customHeight="1" x14ac:dyDescent="0.2">
      <c r="A669" s="2">
        <v>42454</v>
      </c>
      <c r="B669" s="1" t="s">
        <v>983</v>
      </c>
      <c r="C669" s="1" t="s">
        <v>95</v>
      </c>
      <c r="F669" s="1" t="s">
        <v>97</v>
      </c>
      <c r="G669" s="1" t="s">
        <v>1180</v>
      </c>
      <c r="H669" s="61">
        <v>100</v>
      </c>
      <c r="I669" s="88">
        <f t="array" ref="I669">INDEX(Grille_Tarifs_Modulable!$B$2:B1182,MATCH(Tableau1[[#This Row],[Designation]]&amp;Tableau1[[#This Row],[CL]],Grille_Tarifs_Modulable!$C$2:C1182&amp;Grille_Tarifs_Modulable!$F$2:F1182,0))</f>
        <v>4067700013842</v>
      </c>
      <c r="J66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69" s="1" t="str">
        <f>IF(Tableau1[[#This Row],[Tarificat° client]]="GROS",VLOOKUP(Tableau1[[#This Row],[EAN]],Grille_Tarifs_Modulable!B677:P770,9,FALSE)+VLOOKUP(Tableau1[[#This Row],[EAN]],Grille_Tarifs_Modulable!B677:P770,12,FALSE)+VLOOKUP(Tableau1[[#This Row],[EAN]],Grille_Tarifs_Modulable!B677:P770,13,FALSE)*1.1,IF(Tableau1[[#This Row],[Tarificat° client]]="CHR",VLOOKUP(Tableau1[[#This Row],[EAN]],Grille_Tarifs_Modulable!B677:P770,8,FALSE)," "))</f>
        <v xml:space="preserve"> </v>
      </c>
      <c r="L669" s="1">
        <v>36</v>
      </c>
      <c r="M669" s="1">
        <v>51.43</v>
      </c>
      <c r="O669" s="1"/>
    </row>
    <row r="670" spans="1:15" ht="14.65" customHeight="1" x14ac:dyDescent="0.2">
      <c r="A670" s="2">
        <v>42459</v>
      </c>
      <c r="B670" s="1" t="s">
        <v>1023</v>
      </c>
      <c r="C670" s="7" t="s">
        <v>1257</v>
      </c>
      <c r="D670" s="1" t="s">
        <v>1260</v>
      </c>
      <c r="F670" s="1" t="s">
        <v>752</v>
      </c>
      <c r="G670" s="1" t="s">
        <v>1180</v>
      </c>
      <c r="H670" s="61">
        <v>175</v>
      </c>
      <c r="I670" s="88">
        <f t="array" ref="I670">INDEX(Grille_Tarifs_Modulable!$B$2:B1017,MATCH(Tableau1[[#This Row],[Designation]]&amp;Tableau1[[#This Row],[CL]],Grille_Tarifs_Modulable!$C$2:C1017&amp;Grille_Tarifs_Modulable!$F$2:F1017,0))</f>
        <v>4067700013835</v>
      </c>
      <c r="J67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70" s="1" t="str">
        <f>IF(Tableau1[[#This Row],[Tarificat° client]]="GROS",VLOOKUP(Tableau1[[#This Row],[EAN]],Grille_Tarifs_Modulable!B678:P771,9,FALSE)+VLOOKUP(Tableau1[[#This Row],[EAN]],Grille_Tarifs_Modulable!B678:P771,12,FALSE)+VLOOKUP(Tableau1[[#This Row],[EAN]],Grille_Tarifs_Modulable!B678:P771,13,FALSE)*1.1,IF(Tableau1[[#This Row],[Tarificat° client]]="CHR",VLOOKUP(Tableau1[[#This Row],[EAN]],Grille_Tarifs_Modulable!B678:P771,8,FALSE)," "))</f>
        <v xml:space="preserve"> </v>
      </c>
      <c r="L670" s="1">
        <v>36</v>
      </c>
      <c r="M670" s="1">
        <v>90</v>
      </c>
      <c r="O670" s="1"/>
    </row>
    <row r="671" spans="1:15" ht="14.65" customHeight="1" x14ac:dyDescent="0.2">
      <c r="A671" s="2">
        <v>42461</v>
      </c>
      <c r="B671" s="1" t="s">
        <v>984</v>
      </c>
      <c r="C671" s="1" t="s">
        <v>163</v>
      </c>
      <c r="F671" s="1" t="s">
        <v>176</v>
      </c>
      <c r="G671" s="1" t="s">
        <v>1180</v>
      </c>
      <c r="H671" s="61">
        <v>70</v>
      </c>
      <c r="I671" s="88">
        <f t="array" ref="I671">INDEX(Grille_Tarifs_Modulable!$B$2:B1028,MATCH(Tableau1[[#This Row],[Designation]]&amp;Tableau1[[#This Row],[CL]],Grille_Tarifs_Modulable!$C$2:C1028&amp;Grille_Tarifs_Modulable!$F$2:F1028,0))</f>
        <v>4067700013859</v>
      </c>
      <c r="J67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71" s="1" t="str">
        <f>IF(Tableau1[[#This Row],[Tarificat° client]]="GROS",VLOOKUP(Tableau1[[#This Row],[EAN]],Grille_Tarifs_Modulable!B679:P772,9,FALSE)+VLOOKUP(Tableau1[[#This Row],[EAN]],Grille_Tarifs_Modulable!B679:P772,12,FALSE)+VLOOKUP(Tableau1[[#This Row],[EAN]],Grille_Tarifs_Modulable!B679:P772,13,FALSE)*1.1,IF(Tableau1[[#This Row],[Tarificat° client]]="CHR",VLOOKUP(Tableau1[[#This Row],[EAN]],Grille_Tarifs_Modulable!B679:P772,8,FALSE)," "))</f>
        <v xml:space="preserve"> </v>
      </c>
      <c r="L671" s="1">
        <v>60</v>
      </c>
      <c r="M671" s="1">
        <v>60</v>
      </c>
      <c r="O671" s="1"/>
    </row>
    <row r="672" spans="1:15" ht="14.65" customHeight="1" x14ac:dyDescent="0.2">
      <c r="A672" s="2">
        <v>42461</v>
      </c>
      <c r="B672" s="1" t="s">
        <v>984</v>
      </c>
      <c r="C672" s="1" t="s">
        <v>163</v>
      </c>
      <c r="F672" s="1" t="s">
        <v>176</v>
      </c>
      <c r="G672" s="1" t="s">
        <v>1180</v>
      </c>
      <c r="H672" s="61">
        <v>100</v>
      </c>
      <c r="I672" s="88">
        <f t="array" ref="I672">INDEX(Grille_Tarifs_Modulable!$B$2:B1046,MATCH(Tableau1[[#This Row],[Designation]]&amp;Tableau1[[#This Row],[CL]],Grille_Tarifs_Modulable!$C$2:C1046&amp;Grille_Tarifs_Modulable!$F$2:F1046,0))</f>
        <v>4067700013842</v>
      </c>
      <c r="J67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72" s="1" t="str">
        <f>IF(Tableau1[[#This Row],[Tarificat° client]]="GROS",VLOOKUP(Tableau1[[#This Row],[EAN]],Grille_Tarifs_Modulable!B680:P773,9,FALSE)+VLOOKUP(Tableau1[[#This Row],[EAN]],Grille_Tarifs_Modulable!B680:P773,12,FALSE)+VLOOKUP(Tableau1[[#This Row],[EAN]],Grille_Tarifs_Modulable!B680:P773,13,FALSE)*1.1,IF(Tableau1[[#This Row],[Tarificat° client]]="CHR",VLOOKUP(Tableau1[[#This Row],[EAN]],Grille_Tarifs_Modulable!B680:P773,8,FALSE)," "))</f>
        <v xml:space="preserve"> </v>
      </c>
      <c r="L672" s="1">
        <v>6</v>
      </c>
      <c r="M672" s="1">
        <v>8.57</v>
      </c>
      <c r="O672" s="1"/>
    </row>
    <row r="673" spans="1:15" ht="14.65" customHeight="1" x14ac:dyDescent="0.2">
      <c r="A673" s="2">
        <v>42461</v>
      </c>
      <c r="B673" s="1" t="s">
        <v>984</v>
      </c>
      <c r="C673" s="1" t="s">
        <v>163</v>
      </c>
      <c r="F673" s="1" t="s">
        <v>176</v>
      </c>
      <c r="G673" s="1" t="s">
        <v>1180</v>
      </c>
      <c r="H673" s="61">
        <v>100</v>
      </c>
      <c r="I673" s="88">
        <f t="array" ref="I673">INDEX(Grille_Tarifs_Modulable!$B$2:B1186,MATCH(Tableau1[[#This Row],[Designation]]&amp;Tableau1[[#This Row],[CL]],Grille_Tarifs_Modulable!$C$2:C1186&amp;Grille_Tarifs_Modulable!$F$2:F1186,0))</f>
        <v>4067700013842</v>
      </c>
      <c r="J67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73" s="1" t="str">
        <f>IF(Tableau1[[#This Row],[Tarificat° client]]="GROS",VLOOKUP(Tableau1[[#This Row],[EAN]],Grille_Tarifs_Modulable!B681:P774,9,FALSE)+VLOOKUP(Tableau1[[#This Row],[EAN]],Grille_Tarifs_Modulable!B681:P774,12,FALSE)+VLOOKUP(Tableau1[[#This Row],[EAN]],Grille_Tarifs_Modulable!B681:P774,13,FALSE)*1.1,IF(Tableau1[[#This Row],[Tarificat° client]]="CHR",VLOOKUP(Tableau1[[#This Row],[EAN]],Grille_Tarifs_Modulable!B681:P774,8,FALSE)," "))</f>
        <v xml:space="preserve"> </v>
      </c>
      <c r="L673" s="1">
        <v>156</v>
      </c>
      <c r="M673" s="1">
        <v>222.86</v>
      </c>
      <c r="O673" s="1"/>
    </row>
    <row r="674" spans="1:15" ht="14.65" customHeight="1" x14ac:dyDescent="0.2">
      <c r="A674" s="2">
        <v>42461</v>
      </c>
      <c r="B674" s="1" t="s">
        <v>984</v>
      </c>
      <c r="C674" s="1" t="s">
        <v>163</v>
      </c>
      <c r="F674" s="1" t="s">
        <v>176</v>
      </c>
      <c r="G674" s="1" t="s">
        <v>1180</v>
      </c>
      <c r="H674" s="61">
        <v>100</v>
      </c>
      <c r="I674" s="88">
        <f t="array" ref="I674">INDEX(Grille_Tarifs_Modulable!$B$2:B1021,MATCH(Tableau1[[#This Row],[Designation]]&amp;Tableau1[[#This Row],[CL]],Grille_Tarifs_Modulable!$C$2:C1021&amp;Grille_Tarifs_Modulable!$F$2:F1021,0))</f>
        <v>4067700013842</v>
      </c>
      <c r="J67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74" s="1" t="str">
        <f>IF(Tableau1[[#This Row],[Tarificat° client]]="GROS",VLOOKUP(Tableau1[[#This Row],[EAN]],Grille_Tarifs_Modulable!B682:P775,9,FALSE)+VLOOKUP(Tableau1[[#This Row],[EAN]],Grille_Tarifs_Modulable!B682:P775,12,FALSE)+VLOOKUP(Tableau1[[#This Row],[EAN]],Grille_Tarifs_Modulable!B682:P775,13,FALSE)*1.1,IF(Tableau1[[#This Row],[Tarificat° client]]="CHR",VLOOKUP(Tableau1[[#This Row],[EAN]],Grille_Tarifs_Modulable!B682:P775,8,FALSE)," "))</f>
        <v xml:space="preserve"> </v>
      </c>
      <c r="L674" s="1">
        <v>18</v>
      </c>
      <c r="M674" s="1">
        <v>25.71</v>
      </c>
      <c r="O674" s="1"/>
    </row>
    <row r="675" spans="1:15" ht="14.65" customHeight="1" x14ac:dyDescent="0.2">
      <c r="A675" s="2">
        <v>42472</v>
      </c>
      <c r="B675" s="1" t="s">
        <v>985</v>
      </c>
      <c r="C675" s="1" t="s">
        <v>227</v>
      </c>
      <c r="F675" s="1" t="s">
        <v>229</v>
      </c>
      <c r="G675" s="1" t="s">
        <v>1180</v>
      </c>
      <c r="H675" s="61">
        <v>70</v>
      </c>
      <c r="I675" s="88">
        <f t="array" ref="I675">INDEX(Grille_Tarifs_Modulable!$B$2:B1032,MATCH(Tableau1[[#This Row],[Designation]]&amp;Tableau1[[#This Row],[CL]],Grille_Tarifs_Modulable!$C$2:C1032&amp;Grille_Tarifs_Modulable!$F$2:F1032,0))</f>
        <v>4067700013859</v>
      </c>
      <c r="J67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75" s="1" t="str">
        <f>IF(Tableau1[[#This Row],[Tarificat° client]]="GROS",VLOOKUP(Tableau1[[#This Row],[EAN]],Grille_Tarifs_Modulable!B683:P776,9,FALSE)+VLOOKUP(Tableau1[[#This Row],[EAN]],Grille_Tarifs_Modulable!B683:P776,12,FALSE)+VLOOKUP(Tableau1[[#This Row],[EAN]],Grille_Tarifs_Modulable!B683:P776,13,FALSE)*1.1,IF(Tableau1[[#This Row],[Tarificat° client]]="CHR",VLOOKUP(Tableau1[[#This Row],[EAN]],Grille_Tarifs_Modulable!B683:P776,8,FALSE)," "))</f>
        <v xml:space="preserve"> </v>
      </c>
      <c r="L675" s="1">
        <v>144</v>
      </c>
      <c r="M675" s="1">
        <v>144</v>
      </c>
      <c r="O675" s="1"/>
    </row>
    <row r="676" spans="1:15" ht="14.65" customHeight="1" x14ac:dyDescent="0.2">
      <c r="A676" s="2">
        <v>42472</v>
      </c>
      <c r="B676" s="1" t="s">
        <v>985</v>
      </c>
      <c r="C676" s="1" t="s">
        <v>227</v>
      </c>
      <c r="F676" s="1" t="s">
        <v>229</v>
      </c>
      <c r="G676" s="1" t="s">
        <v>1180</v>
      </c>
      <c r="H676" s="61">
        <v>70</v>
      </c>
      <c r="I676" s="88">
        <f t="array" ref="I676">INDEX(Grille_Tarifs_Modulable!$B$2:B1050,MATCH(Tableau1[[#This Row],[Designation]]&amp;Tableau1[[#This Row],[CL]],Grille_Tarifs_Modulable!$C$2:C1050&amp;Grille_Tarifs_Modulable!$F$2:F1050,0))</f>
        <v>4067700013859</v>
      </c>
      <c r="J67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76" s="1" t="str">
        <f>IF(Tableau1[[#This Row],[Tarificat° client]]="GROS",VLOOKUP(Tableau1[[#This Row],[EAN]],Grille_Tarifs_Modulable!B684:P777,9,FALSE)+VLOOKUP(Tableau1[[#This Row],[EAN]],Grille_Tarifs_Modulable!B684:P777,12,FALSE)+VLOOKUP(Tableau1[[#This Row],[EAN]],Grille_Tarifs_Modulable!B684:P777,13,FALSE)*1.1,IF(Tableau1[[#This Row],[Tarificat° client]]="CHR",VLOOKUP(Tableau1[[#This Row],[EAN]],Grille_Tarifs_Modulable!B684:P777,8,FALSE)," "))</f>
        <v xml:space="preserve"> </v>
      </c>
      <c r="L676" s="1">
        <v>6</v>
      </c>
      <c r="M676" s="1">
        <v>6</v>
      </c>
      <c r="O676" s="1"/>
    </row>
    <row r="677" spans="1:15" ht="14.65" customHeight="1" x14ac:dyDescent="0.2">
      <c r="A677" s="2">
        <v>42475</v>
      </c>
      <c r="B677" s="1" t="s">
        <v>986</v>
      </c>
      <c r="C677" s="1" t="s">
        <v>163</v>
      </c>
      <c r="F677" s="1" t="s">
        <v>176</v>
      </c>
      <c r="G677" s="1" t="s">
        <v>1180</v>
      </c>
      <c r="H677" s="61">
        <v>70</v>
      </c>
      <c r="I677" s="88">
        <f t="array" ref="I677">INDEX(Grille_Tarifs_Modulable!$B$2:B1190,MATCH(Tableau1[[#This Row],[Designation]]&amp;Tableau1[[#This Row],[CL]],Grille_Tarifs_Modulable!$C$2:C1190&amp;Grille_Tarifs_Modulable!$F$2:F1190,0))</f>
        <v>4067700013859</v>
      </c>
      <c r="J67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77" s="1" t="str">
        <f>IF(Tableau1[[#This Row],[Tarificat° client]]="GROS",VLOOKUP(Tableau1[[#This Row],[EAN]],Grille_Tarifs_Modulable!B685:P778,9,FALSE)+VLOOKUP(Tableau1[[#This Row],[EAN]],Grille_Tarifs_Modulable!B685:P778,12,FALSE)+VLOOKUP(Tableau1[[#This Row],[EAN]],Grille_Tarifs_Modulable!B685:P778,13,FALSE)*1.1,IF(Tableau1[[#This Row],[Tarificat° client]]="CHR",VLOOKUP(Tableau1[[#This Row],[EAN]],Grille_Tarifs_Modulable!B685:P778,8,FALSE)," "))</f>
        <v xml:space="preserve"> </v>
      </c>
      <c r="L677" s="1">
        <v>60</v>
      </c>
      <c r="M677" s="1">
        <v>60</v>
      </c>
      <c r="O677" s="1"/>
    </row>
    <row r="678" spans="1:15" ht="14.65" customHeight="1" x14ac:dyDescent="0.2">
      <c r="A678" s="2">
        <v>42475</v>
      </c>
      <c r="B678" s="1" t="s">
        <v>986</v>
      </c>
      <c r="C678" s="1" t="s">
        <v>163</v>
      </c>
      <c r="F678" s="1" t="s">
        <v>176</v>
      </c>
      <c r="G678" s="1" t="s">
        <v>1180</v>
      </c>
      <c r="H678" s="61">
        <v>100</v>
      </c>
      <c r="I678" s="88">
        <f t="array" ref="I678">INDEX(Grille_Tarifs_Modulable!$B$2:B1025,MATCH(Tableau1[[#This Row],[Designation]]&amp;Tableau1[[#This Row],[CL]],Grille_Tarifs_Modulable!$C$2:C1025&amp;Grille_Tarifs_Modulable!$F$2:F1025,0))</f>
        <v>4067700013842</v>
      </c>
      <c r="J67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78" s="1" t="str">
        <f>IF(Tableau1[[#This Row],[Tarificat° client]]="GROS",VLOOKUP(Tableau1[[#This Row],[EAN]],Grille_Tarifs_Modulable!B686:P779,9,FALSE)+VLOOKUP(Tableau1[[#This Row],[EAN]],Grille_Tarifs_Modulable!B686:P779,12,FALSE)+VLOOKUP(Tableau1[[#This Row],[EAN]],Grille_Tarifs_Modulable!B686:P779,13,FALSE)*1.1,IF(Tableau1[[#This Row],[Tarificat° client]]="CHR",VLOOKUP(Tableau1[[#This Row],[EAN]],Grille_Tarifs_Modulable!B686:P779,8,FALSE)," "))</f>
        <v xml:space="preserve"> </v>
      </c>
      <c r="L678" s="1">
        <v>180</v>
      </c>
      <c r="M678" s="1">
        <v>257.14</v>
      </c>
      <c r="O678" s="1"/>
    </row>
    <row r="679" spans="1:15" ht="14.65" customHeight="1" x14ac:dyDescent="0.2">
      <c r="A679" s="2">
        <v>42492</v>
      </c>
      <c r="B679" s="1" t="s">
        <v>1024</v>
      </c>
      <c r="C679" s="7" t="s">
        <v>1257</v>
      </c>
      <c r="D679" s="1" t="s">
        <v>1260</v>
      </c>
      <c r="F679" s="1" t="s">
        <v>752</v>
      </c>
      <c r="G679" s="1" t="s">
        <v>1180</v>
      </c>
      <c r="H679" s="61">
        <v>175</v>
      </c>
      <c r="I679" s="88">
        <f t="array" ref="I679">INDEX(Grille_Tarifs_Modulable!$B$2:B1036,MATCH(Tableau1[[#This Row],[Designation]]&amp;Tableau1[[#This Row],[CL]],Grille_Tarifs_Modulable!$C$2:C1036&amp;Grille_Tarifs_Modulable!$F$2:F1036,0))</f>
        <v>4067700013835</v>
      </c>
      <c r="J67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79" s="1" t="str">
        <f>IF(Tableau1[[#This Row],[Tarificat° client]]="GROS",VLOOKUP(Tableau1[[#This Row],[EAN]],Grille_Tarifs_Modulable!B687:P780,9,FALSE)+VLOOKUP(Tableau1[[#This Row],[EAN]],Grille_Tarifs_Modulable!B687:P780,12,FALSE)+VLOOKUP(Tableau1[[#This Row],[EAN]],Grille_Tarifs_Modulable!B687:P780,13,FALSE)*1.1,IF(Tableau1[[#This Row],[Tarificat° client]]="CHR",VLOOKUP(Tableau1[[#This Row],[EAN]],Grille_Tarifs_Modulable!B687:P780,8,FALSE)," "))</f>
        <v xml:space="preserve"> </v>
      </c>
      <c r="L679" s="1">
        <v>36</v>
      </c>
      <c r="M679" s="1">
        <v>90</v>
      </c>
      <c r="O679" s="1"/>
    </row>
    <row r="680" spans="1:15" ht="14.65" customHeight="1" x14ac:dyDescent="0.2">
      <c r="A680" s="2">
        <v>42493</v>
      </c>
      <c r="B680" s="1" t="s">
        <v>969</v>
      </c>
      <c r="C680" s="1" t="s">
        <v>158</v>
      </c>
      <c r="F680" s="1" t="s">
        <v>160</v>
      </c>
      <c r="G680" s="1" t="s">
        <v>1180</v>
      </c>
      <c r="H680" s="61">
        <v>100</v>
      </c>
      <c r="I680" s="88">
        <f t="array" ref="I680">INDEX(Grille_Tarifs_Modulable!$B$2:B1054,MATCH(Tableau1[[#This Row],[Designation]]&amp;Tableau1[[#This Row],[CL]],Grille_Tarifs_Modulable!$C$2:C1054&amp;Grille_Tarifs_Modulable!$F$2:F1054,0))</f>
        <v>4067700013842</v>
      </c>
      <c r="J68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80" s="1" t="str">
        <f>IF(Tableau1[[#This Row],[Tarificat° client]]="GROS",VLOOKUP(Tableau1[[#This Row],[EAN]],Grille_Tarifs_Modulable!B688:P781,9,FALSE)+VLOOKUP(Tableau1[[#This Row],[EAN]],Grille_Tarifs_Modulable!B688:P781,12,FALSE)+VLOOKUP(Tableau1[[#This Row],[EAN]],Grille_Tarifs_Modulable!B688:P781,13,FALSE)*1.1,IF(Tableau1[[#This Row],[Tarificat° client]]="CHR",VLOOKUP(Tableau1[[#This Row],[EAN]],Grille_Tarifs_Modulable!B688:P781,8,FALSE)," "))</f>
        <v xml:space="preserve"> </v>
      </c>
      <c r="L680" s="1">
        <v>150</v>
      </c>
      <c r="M680" s="1">
        <v>214.29</v>
      </c>
      <c r="O680" s="1"/>
    </row>
    <row r="681" spans="1:15" ht="14.65" customHeight="1" x14ac:dyDescent="0.2">
      <c r="A681" s="2">
        <v>42500</v>
      </c>
      <c r="B681" s="1" t="s">
        <v>987</v>
      </c>
      <c r="C681" s="1" t="s">
        <v>227</v>
      </c>
      <c r="F681" s="1" t="s">
        <v>229</v>
      </c>
      <c r="G681" s="1" t="s">
        <v>1180</v>
      </c>
      <c r="H681" s="61">
        <v>70</v>
      </c>
      <c r="I681" s="88">
        <f t="array" ref="I681">INDEX(Grille_Tarifs_Modulable!$B$2:B1194,MATCH(Tableau1[[#This Row],[Designation]]&amp;Tableau1[[#This Row],[CL]],Grille_Tarifs_Modulable!$C$2:C1194&amp;Grille_Tarifs_Modulable!$F$2:F1194,0))</f>
        <v>4067700013859</v>
      </c>
      <c r="J68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81" s="1" t="str">
        <f>IF(Tableau1[[#This Row],[Tarificat° client]]="GROS",VLOOKUP(Tableau1[[#This Row],[EAN]],Grille_Tarifs_Modulable!B689:P782,9,FALSE)+VLOOKUP(Tableau1[[#This Row],[EAN]],Grille_Tarifs_Modulable!B689:P782,12,FALSE)+VLOOKUP(Tableau1[[#This Row],[EAN]],Grille_Tarifs_Modulable!B689:P782,13,FALSE)*1.1,IF(Tableau1[[#This Row],[Tarificat° client]]="CHR",VLOOKUP(Tableau1[[#This Row],[EAN]],Grille_Tarifs_Modulable!B689:P782,8,FALSE)," "))</f>
        <v xml:space="preserve"> </v>
      </c>
      <c r="L681" s="1">
        <v>150</v>
      </c>
      <c r="M681" s="1">
        <v>150</v>
      </c>
      <c r="O681" s="1"/>
    </row>
    <row r="682" spans="1:15" ht="14.65" customHeight="1" x14ac:dyDescent="0.2">
      <c r="A682" s="2">
        <v>42508</v>
      </c>
      <c r="B682" s="1" t="s">
        <v>1011</v>
      </c>
      <c r="C682" s="1" t="s">
        <v>158</v>
      </c>
      <c r="F682" s="1" t="s">
        <v>160</v>
      </c>
      <c r="G682" s="1" t="s">
        <v>1180</v>
      </c>
      <c r="H682" s="61">
        <v>100</v>
      </c>
      <c r="I682" s="88">
        <f t="array" ref="I682">INDEX(Grille_Tarifs_Modulable!$B$2:B1029,MATCH(Tableau1[[#This Row],[Designation]]&amp;Tableau1[[#This Row],[CL]],Grille_Tarifs_Modulable!$C$2:C1029&amp;Grille_Tarifs_Modulable!$F$2:F1029,0))</f>
        <v>4067700013842</v>
      </c>
      <c r="J68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82" s="1" t="str">
        <f>IF(Tableau1[[#This Row],[Tarificat° client]]="GROS",VLOOKUP(Tableau1[[#This Row],[EAN]],Grille_Tarifs_Modulable!B690:P783,9,FALSE)+VLOOKUP(Tableau1[[#This Row],[EAN]],Grille_Tarifs_Modulable!B690:P783,12,FALSE)+VLOOKUP(Tableau1[[#This Row],[EAN]],Grille_Tarifs_Modulable!B690:P783,13,FALSE)*1.1,IF(Tableau1[[#This Row],[Tarificat° client]]="CHR",VLOOKUP(Tableau1[[#This Row],[EAN]],Grille_Tarifs_Modulable!B690:P783,8,FALSE)," "))</f>
        <v xml:space="preserve"> </v>
      </c>
      <c r="L682" s="1">
        <v>180</v>
      </c>
      <c r="M682" s="1">
        <v>257.14</v>
      </c>
      <c r="O682" s="1"/>
    </row>
    <row r="683" spans="1:15" ht="14.65" customHeight="1" x14ac:dyDescent="0.2">
      <c r="A683" s="2">
        <v>42508</v>
      </c>
      <c r="B683" s="1" t="s">
        <v>1012</v>
      </c>
      <c r="C683" s="1" t="s">
        <v>6</v>
      </c>
      <c r="F683" s="1" t="s">
        <v>8</v>
      </c>
      <c r="G683" s="1" t="s">
        <v>1180</v>
      </c>
      <c r="H683" s="61">
        <v>100</v>
      </c>
      <c r="I683" s="88">
        <f t="array" ref="I683">INDEX(Grille_Tarifs_Modulable!$B$2:B1040,MATCH(Tableau1[[#This Row],[Designation]]&amp;Tableau1[[#This Row],[CL]],Grille_Tarifs_Modulable!$C$2:C1040&amp;Grille_Tarifs_Modulable!$F$2:F1040,0))</f>
        <v>4067700013842</v>
      </c>
      <c r="J68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83" s="1" t="str">
        <f>IF(Tableau1[[#This Row],[Tarificat° client]]="GROS",VLOOKUP(Tableau1[[#This Row],[EAN]],Grille_Tarifs_Modulable!B691:P784,9,FALSE)+VLOOKUP(Tableau1[[#This Row],[EAN]],Grille_Tarifs_Modulable!B691:P784,12,FALSE)+VLOOKUP(Tableau1[[#This Row],[EAN]],Grille_Tarifs_Modulable!B691:P784,13,FALSE)*1.1,IF(Tableau1[[#This Row],[Tarificat° client]]="CHR",VLOOKUP(Tableau1[[#This Row],[EAN]],Grille_Tarifs_Modulable!B691:P784,8,FALSE)," "))</f>
        <v xml:space="preserve"> </v>
      </c>
      <c r="L683" s="1">
        <v>18</v>
      </c>
      <c r="M683" s="1">
        <v>25.71</v>
      </c>
      <c r="O683" s="1"/>
    </row>
    <row r="684" spans="1:15" ht="14.65" customHeight="1" x14ac:dyDescent="0.2">
      <c r="A684" s="2">
        <v>42520</v>
      </c>
      <c r="B684" s="1" t="s">
        <v>988</v>
      </c>
      <c r="C684" s="1" t="s">
        <v>227</v>
      </c>
      <c r="F684" s="1" t="s">
        <v>229</v>
      </c>
      <c r="G684" s="1" t="s">
        <v>1180</v>
      </c>
      <c r="H684" s="61">
        <v>70</v>
      </c>
      <c r="I684" s="88">
        <f t="array" ref="I684">INDEX(Grille_Tarifs_Modulable!$B$2:B1058,MATCH(Tableau1[[#This Row],[Designation]]&amp;Tableau1[[#This Row],[CL]],Grille_Tarifs_Modulable!$C$2:C1058&amp;Grille_Tarifs_Modulable!$F$2:F1058,0))</f>
        <v>4067700013859</v>
      </c>
      <c r="J68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84" s="1" t="str">
        <f>IF(Tableau1[[#This Row],[Tarificat° client]]="GROS",VLOOKUP(Tableau1[[#This Row],[EAN]],Grille_Tarifs_Modulable!B692:P785,9,FALSE)+VLOOKUP(Tableau1[[#This Row],[EAN]],Grille_Tarifs_Modulable!B692:P785,12,FALSE)+VLOOKUP(Tableau1[[#This Row],[EAN]],Grille_Tarifs_Modulable!B692:P785,13,FALSE)*1.1,IF(Tableau1[[#This Row],[Tarificat° client]]="CHR",VLOOKUP(Tableau1[[#This Row],[EAN]],Grille_Tarifs_Modulable!B692:P785,8,FALSE)," "))</f>
        <v xml:space="preserve"> </v>
      </c>
      <c r="L684" s="1">
        <v>150</v>
      </c>
      <c r="M684" s="1">
        <v>150</v>
      </c>
      <c r="O684" s="1"/>
    </row>
    <row r="685" spans="1:15" ht="14.65" customHeight="1" x14ac:dyDescent="0.2">
      <c r="A685" s="2">
        <v>42529</v>
      </c>
      <c r="B685" s="1" t="s">
        <v>1013</v>
      </c>
      <c r="C685" s="1" t="s">
        <v>95</v>
      </c>
      <c r="F685" s="1" t="s">
        <v>97</v>
      </c>
      <c r="G685" s="1" t="s">
        <v>1180</v>
      </c>
      <c r="H685" s="61">
        <v>100</v>
      </c>
      <c r="I685" s="88">
        <f t="array" ref="I685">INDEX(Grille_Tarifs_Modulable!$B$2:B1198,MATCH(Tableau1[[#This Row],[Designation]]&amp;Tableau1[[#This Row],[CL]],Grille_Tarifs_Modulable!$C$2:C1198&amp;Grille_Tarifs_Modulable!$F$2:F1198,0))</f>
        <v>4067700013842</v>
      </c>
      <c r="J68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85" s="1" t="str">
        <f>IF(Tableau1[[#This Row],[Tarificat° client]]="GROS",VLOOKUP(Tableau1[[#This Row],[EAN]],Grille_Tarifs_Modulable!B693:P786,9,FALSE)+VLOOKUP(Tableau1[[#This Row],[EAN]],Grille_Tarifs_Modulable!B693:P786,12,FALSE)+VLOOKUP(Tableau1[[#This Row],[EAN]],Grille_Tarifs_Modulable!B693:P786,13,FALSE)*1.1,IF(Tableau1[[#This Row],[Tarificat° client]]="CHR",VLOOKUP(Tableau1[[#This Row],[EAN]],Grille_Tarifs_Modulable!B693:P786,8,FALSE)," "))</f>
        <v xml:space="preserve"> </v>
      </c>
      <c r="L685" s="1">
        <v>72</v>
      </c>
      <c r="M685" s="1">
        <v>102.86</v>
      </c>
      <c r="O685" s="1"/>
    </row>
    <row r="686" spans="1:15" ht="14.65" customHeight="1" x14ac:dyDescent="0.2">
      <c r="A686" s="2">
        <v>42537</v>
      </c>
      <c r="B686" s="1" t="s">
        <v>1025</v>
      </c>
      <c r="C686" s="1" t="s">
        <v>163</v>
      </c>
      <c r="F686" s="1" t="s">
        <v>165</v>
      </c>
      <c r="G686" s="1" t="s">
        <v>1180</v>
      </c>
      <c r="H686" s="61">
        <v>175</v>
      </c>
      <c r="I686" s="88">
        <f t="array" ref="I686">INDEX(Grille_Tarifs_Modulable!$B$2:B1033,MATCH(Tableau1[[#This Row],[Designation]]&amp;Tableau1[[#This Row],[CL]],Grille_Tarifs_Modulable!$C$2:C1033&amp;Grille_Tarifs_Modulable!$F$2:F1033,0))</f>
        <v>4067700013835</v>
      </c>
      <c r="J68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86" s="1" t="str">
        <f>IF(Tableau1[[#This Row],[Tarificat° client]]="GROS",VLOOKUP(Tableau1[[#This Row],[EAN]],Grille_Tarifs_Modulable!B694:P787,9,FALSE)+VLOOKUP(Tableau1[[#This Row],[EAN]],Grille_Tarifs_Modulable!B694:P787,12,FALSE)+VLOOKUP(Tableau1[[#This Row],[EAN]],Grille_Tarifs_Modulable!B694:P787,13,FALSE)*1.1,IF(Tableau1[[#This Row],[Tarificat° client]]="CHR",VLOOKUP(Tableau1[[#This Row],[EAN]],Grille_Tarifs_Modulable!B694:P787,8,FALSE)," "))</f>
        <v xml:space="preserve"> </v>
      </c>
      <c r="L686" s="1">
        <v>42</v>
      </c>
      <c r="M686" s="1">
        <v>105</v>
      </c>
      <c r="O686" s="1"/>
    </row>
    <row r="687" spans="1:15" ht="14.65" customHeight="1" x14ac:dyDescent="0.2">
      <c r="A687" s="2">
        <v>42538</v>
      </c>
      <c r="B687" s="1" t="s">
        <v>1014</v>
      </c>
      <c r="C687" s="1" t="s">
        <v>93</v>
      </c>
      <c r="F687" s="1" t="s">
        <v>947</v>
      </c>
      <c r="G687" s="1" t="s">
        <v>1180</v>
      </c>
      <c r="H687" s="61">
        <v>100</v>
      </c>
      <c r="I687" s="88">
        <f t="array" ref="I687">INDEX(Grille_Tarifs_Modulable!$B$2:B1044,MATCH(Tableau1[[#This Row],[Designation]]&amp;Tableau1[[#This Row],[CL]],Grille_Tarifs_Modulable!$C$2:C1044&amp;Grille_Tarifs_Modulable!$F$2:F1044,0))</f>
        <v>4067700013842</v>
      </c>
      <c r="J68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87" s="1" t="str">
        <f>IF(Tableau1[[#This Row],[Tarificat° client]]="GROS",VLOOKUP(Tableau1[[#This Row],[EAN]],Grille_Tarifs_Modulable!B695:P788,9,FALSE)+VLOOKUP(Tableau1[[#This Row],[EAN]],Grille_Tarifs_Modulable!B695:P788,12,FALSE)+VLOOKUP(Tableau1[[#This Row],[EAN]],Grille_Tarifs_Modulable!B695:P788,13,FALSE)*1.1,IF(Tableau1[[#This Row],[Tarificat° client]]="CHR",VLOOKUP(Tableau1[[#This Row],[EAN]],Grille_Tarifs_Modulable!B695:P788,8,FALSE)," "))</f>
        <v xml:space="preserve"> </v>
      </c>
      <c r="L687" s="1">
        <v>120</v>
      </c>
      <c r="M687" s="1">
        <v>171.43</v>
      </c>
      <c r="O687" s="1"/>
    </row>
    <row r="688" spans="1:15" ht="14.65" customHeight="1" x14ac:dyDescent="0.2">
      <c r="A688" s="2">
        <v>42541</v>
      </c>
      <c r="B688" s="1" t="s">
        <v>989</v>
      </c>
      <c r="C688" s="1" t="s">
        <v>227</v>
      </c>
      <c r="F688" s="1" t="s">
        <v>229</v>
      </c>
      <c r="G688" s="1" t="s">
        <v>1180</v>
      </c>
      <c r="H688" s="61">
        <v>70</v>
      </c>
      <c r="I688" s="88">
        <f t="array" ref="I688">INDEX(Grille_Tarifs_Modulable!$B$2:B1062,MATCH(Tableau1[[#This Row],[Designation]]&amp;Tableau1[[#This Row],[CL]],Grille_Tarifs_Modulable!$C$2:C1062&amp;Grille_Tarifs_Modulable!$F$2:F1062,0))</f>
        <v>4067700013859</v>
      </c>
      <c r="J68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88" s="1" t="str">
        <f>IF(Tableau1[[#This Row],[Tarificat° client]]="GROS",VLOOKUP(Tableau1[[#This Row],[EAN]],Grille_Tarifs_Modulable!B696:P789,9,FALSE)+VLOOKUP(Tableau1[[#This Row],[EAN]],Grille_Tarifs_Modulable!B696:P789,12,FALSE)+VLOOKUP(Tableau1[[#This Row],[EAN]],Grille_Tarifs_Modulable!B696:P789,13,FALSE)*1.1,IF(Tableau1[[#This Row],[Tarificat° client]]="CHR",VLOOKUP(Tableau1[[#This Row],[EAN]],Grille_Tarifs_Modulable!B696:P789,8,FALSE)," "))</f>
        <v xml:space="preserve"> </v>
      </c>
      <c r="L688" s="1">
        <v>150</v>
      </c>
      <c r="M688" s="1">
        <v>150</v>
      </c>
      <c r="O688" s="1"/>
    </row>
    <row r="689" spans="1:15" ht="14.65" customHeight="1" x14ac:dyDescent="0.2">
      <c r="A689" s="2">
        <v>42548</v>
      </c>
      <c r="B689" s="1" t="s">
        <v>990</v>
      </c>
      <c r="C689" s="1" t="s">
        <v>991</v>
      </c>
      <c r="F689" s="1" t="s">
        <v>20</v>
      </c>
      <c r="G689" s="1" t="s">
        <v>1180</v>
      </c>
      <c r="H689" s="61">
        <v>70</v>
      </c>
      <c r="I689" s="88">
        <f t="array" ref="I689">INDEX(Grille_Tarifs_Modulable!$B$2:B1202,MATCH(Tableau1[[#This Row],[Designation]]&amp;Tableau1[[#This Row],[CL]],Grille_Tarifs_Modulable!$C$2:C1202&amp;Grille_Tarifs_Modulable!$F$2:F1202,0))</f>
        <v>4067700013859</v>
      </c>
      <c r="J68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89" s="1" t="str">
        <f>IF(Tableau1[[#This Row],[Tarificat° client]]="GROS",VLOOKUP(Tableau1[[#This Row],[EAN]],Grille_Tarifs_Modulable!B697:P790,9,FALSE)+VLOOKUP(Tableau1[[#This Row],[EAN]],Grille_Tarifs_Modulable!B697:P790,12,FALSE)+VLOOKUP(Tableau1[[#This Row],[EAN]],Grille_Tarifs_Modulable!B697:P790,13,FALSE)*1.1,IF(Tableau1[[#This Row],[Tarificat° client]]="CHR",VLOOKUP(Tableau1[[#This Row],[EAN]],Grille_Tarifs_Modulable!B697:P790,8,FALSE)," "))</f>
        <v xml:space="preserve"> </v>
      </c>
      <c r="L689" s="1">
        <v>6</v>
      </c>
      <c r="M689" s="1">
        <v>6</v>
      </c>
      <c r="O689" s="1"/>
    </row>
    <row r="690" spans="1:15" ht="14.65" customHeight="1" x14ac:dyDescent="0.2">
      <c r="A690" s="2">
        <v>42550</v>
      </c>
      <c r="B690" s="1" t="s">
        <v>1015</v>
      </c>
      <c r="C690" s="1" t="s">
        <v>158</v>
      </c>
      <c r="F690" s="1" t="s">
        <v>160</v>
      </c>
      <c r="G690" s="1" t="s">
        <v>1180</v>
      </c>
      <c r="H690" s="61">
        <v>100</v>
      </c>
      <c r="I690" s="88">
        <f t="array" ref="I690">INDEX(Grille_Tarifs_Modulable!$B$2:B1037,MATCH(Tableau1[[#This Row],[Designation]]&amp;Tableau1[[#This Row],[CL]],Grille_Tarifs_Modulable!$C$2:C1037&amp;Grille_Tarifs_Modulable!$F$2:F1037,0))</f>
        <v>4067700013842</v>
      </c>
      <c r="J69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90" s="1" t="str">
        <f>IF(Tableau1[[#This Row],[Tarificat° client]]="GROS",VLOOKUP(Tableau1[[#This Row],[EAN]],Grille_Tarifs_Modulable!B698:P791,9,FALSE)+VLOOKUP(Tableau1[[#This Row],[EAN]],Grille_Tarifs_Modulable!B698:P791,12,FALSE)+VLOOKUP(Tableau1[[#This Row],[EAN]],Grille_Tarifs_Modulable!B698:P791,13,FALSE)*1.1,IF(Tableau1[[#This Row],[Tarificat° client]]="CHR",VLOOKUP(Tableau1[[#This Row],[EAN]],Grille_Tarifs_Modulable!B698:P791,8,FALSE)," "))</f>
        <v xml:space="preserve"> </v>
      </c>
      <c r="L690" s="1">
        <v>210</v>
      </c>
      <c r="M690" s="1">
        <v>300</v>
      </c>
      <c r="O690" s="1"/>
    </row>
    <row r="691" spans="1:15" ht="14.65" customHeight="1" x14ac:dyDescent="0.2">
      <c r="A691" s="2">
        <v>42562</v>
      </c>
      <c r="B691" s="1" t="s">
        <v>992</v>
      </c>
      <c r="C691" s="1" t="s">
        <v>227</v>
      </c>
      <c r="F691" s="1" t="s">
        <v>229</v>
      </c>
      <c r="G691" s="1" t="s">
        <v>1180</v>
      </c>
      <c r="H691" s="61">
        <v>70</v>
      </c>
      <c r="I691" s="88">
        <f t="array" ref="I691">INDEX(Grille_Tarifs_Modulable!$B$2:B1048,MATCH(Tableau1[[#This Row],[Designation]]&amp;Tableau1[[#This Row],[CL]],Grille_Tarifs_Modulable!$C$2:C1048&amp;Grille_Tarifs_Modulable!$F$2:F1048,0))</f>
        <v>4067700013859</v>
      </c>
      <c r="J69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91" s="1" t="str">
        <f>IF(Tableau1[[#This Row],[Tarificat° client]]="GROS",VLOOKUP(Tableau1[[#This Row],[EAN]],Grille_Tarifs_Modulable!B699:P792,9,FALSE)+VLOOKUP(Tableau1[[#This Row],[EAN]],Grille_Tarifs_Modulable!B699:P792,12,FALSE)+VLOOKUP(Tableau1[[#This Row],[EAN]],Grille_Tarifs_Modulable!B699:P792,13,FALSE)*1.1,IF(Tableau1[[#This Row],[Tarificat° client]]="CHR",VLOOKUP(Tableau1[[#This Row],[EAN]],Grille_Tarifs_Modulable!B699:P792,8,FALSE)," "))</f>
        <v xml:space="preserve"> </v>
      </c>
      <c r="L691" s="1">
        <v>150</v>
      </c>
      <c r="M691" s="1">
        <v>150</v>
      </c>
      <c r="O691" s="1"/>
    </row>
    <row r="692" spans="1:15" ht="14.65" customHeight="1" x14ac:dyDescent="0.2">
      <c r="A692" s="2">
        <v>42579</v>
      </c>
      <c r="B692" s="1" t="s">
        <v>1026</v>
      </c>
      <c r="C692" s="7" t="s">
        <v>1257</v>
      </c>
      <c r="D692" s="1" t="s">
        <v>1260</v>
      </c>
      <c r="F692" s="1" t="s">
        <v>752</v>
      </c>
      <c r="G692" s="1" t="s">
        <v>1180</v>
      </c>
      <c r="H692" s="61">
        <v>175</v>
      </c>
      <c r="I692" s="88">
        <f t="array" ref="I692">INDEX(Grille_Tarifs_Modulable!$B$2:B1066,MATCH(Tableau1[[#This Row],[Designation]]&amp;Tableau1[[#This Row],[CL]],Grille_Tarifs_Modulable!$C$2:C1066&amp;Grille_Tarifs_Modulable!$F$2:F1066,0))</f>
        <v>4067700013835</v>
      </c>
      <c r="J69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92" s="1" t="str">
        <f>IF(Tableau1[[#This Row],[Tarificat° client]]="GROS",VLOOKUP(Tableau1[[#This Row],[EAN]],Grille_Tarifs_Modulable!B700:P793,9,FALSE)+VLOOKUP(Tableau1[[#This Row],[EAN]],Grille_Tarifs_Modulable!B700:P793,12,FALSE)+VLOOKUP(Tableau1[[#This Row],[EAN]],Grille_Tarifs_Modulable!B700:P793,13,FALSE)*1.1,IF(Tableau1[[#This Row],[Tarificat° client]]="CHR",VLOOKUP(Tableau1[[#This Row],[EAN]],Grille_Tarifs_Modulable!B700:P793,8,FALSE)," "))</f>
        <v xml:space="preserve"> </v>
      </c>
      <c r="L692" s="1">
        <v>24</v>
      </c>
      <c r="M692" s="1">
        <v>60</v>
      </c>
      <c r="O692" s="1"/>
    </row>
    <row r="693" spans="1:15" ht="14.65" customHeight="1" x14ac:dyDescent="0.2">
      <c r="A693" s="2">
        <v>42590</v>
      </c>
      <c r="B693" s="1" t="s">
        <v>993</v>
      </c>
      <c r="C693" s="1" t="s">
        <v>231</v>
      </c>
      <c r="F693" s="1" t="s">
        <v>233</v>
      </c>
      <c r="G693" s="1" t="s">
        <v>1180</v>
      </c>
      <c r="H693" s="61">
        <v>70</v>
      </c>
      <c r="I693" s="88">
        <f t="array" ref="I693">INDEX(Grille_Tarifs_Modulable!$B$2:B1206,MATCH(Tableau1[[#This Row],[Designation]]&amp;Tableau1[[#This Row],[CL]],Grille_Tarifs_Modulable!$C$2:C1206&amp;Grille_Tarifs_Modulable!$F$2:F1206,0))</f>
        <v>4067700013859</v>
      </c>
      <c r="J69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93" s="1" t="str">
        <f>IF(Tableau1[[#This Row],[Tarificat° client]]="GROS",VLOOKUP(Tableau1[[#This Row],[EAN]],Grille_Tarifs_Modulable!B701:P794,9,FALSE)+VLOOKUP(Tableau1[[#This Row],[EAN]],Grille_Tarifs_Modulable!B701:P794,12,FALSE)+VLOOKUP(Tableau1[[#This Row],[EAN]],Grille_Tarifs_Modulable!B701:P794,13,FALSE)*1.1,IF(Tableau1[[#This Row],[Tarificat° client]]="CHR",VLOOKUP(Tableau1[[#This Row],[EAN]],Grille_Tarifs_Modulable!B701:P794,8,FALSE)," "))</f>
        <v xml:space="preserve"> </v>
      </c>
      <c r="L693" s="1">
        <v>480</v>
      </c>
      <c r="M693" s="1">
        <v>480</v>
      </c>
      <c r="O693" s="1"/>
    </row>
    <row r="694" spans="1:15" ht="14.65" customHeight="1" x14ac:dyDescent="0.2">
      <c r="A694" s="2">
        <v>42604</v>
      </c>
      <c r="B694" s="1" t="s">
        <v>994</v>
      </c>
      <c r="C694" s="1" t="s">
        <v>227</v>
      </c>
      <c r="F694" s="1" t="s">
        <v>229</v>
      </c>
      <c r="G694" s="1" t="s">
        <v>1180</v>
      </c>
      <c r="H694" s="61">
        <v>70</v>
      </c>
      <c r="I694" s="88">
        <f t="array" ref="I694">INDEX(Grille_Tarifs_Modulable!$B$2:B1041,MATCH(Tableau1[[#This Row],[Designation]]&amp;Tableau1[[#This Row],[CL]],Grille_Tarifs_Modulable!$C$2:C1041&amp;Grille_Tarifs_Modulable!$F$2:F1041,0))</f>
        <v>4067700013859</v>
      </c>
      <c r="J69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94" s="1" t="str">
        <f>IF(Tableau1[[#This Row],[Tarificat° client]]="GROS",VLOOKUP(Tableau1[[#This Row],[EAN]],Grille_Tarifs_Modulable!B702:P795,9,FALSE)+VLOOKUP(Tableau1[[#This Row],[EAN]],Grille_Tarifs_Modulable!B702:P795,12,FALSE)+VLOOKUP(Tableau1[[#This Row],[EAN]],Grille_Tarifs_Modulable!B702:P795,13,FALSE)*1.1,IF(Tableau1[[#This Row],[Tarificat° client]]="CHR",VLOOKUP(Tableau1[[#This Row],[EAN]],Grille_Tarifs_Modulable!B702:P795,8,FALSE)," "))</f>
        <v xml:space="preserve"> </v>
      </c>
      <c r="L694" s="1">
        <v>150</v>
      </c>
      <c r="M694" s="1">
        <v>150</v>
      </c>
      <c r="O694" s="1"/>
    </row>
    <row r="695" spans="1:15" ht="14.65" customHeight="1" x14ac:dyDescent="0.2">
      <c r="A695" s="2">
        <v>42606</v>
      </c>
      <c r="B695" s="1" t="s">
        <v>967</v>
      </c>
      <c r="C695" s="1" t="s">
        <v>21</v>
      </c>
      <c r="F695" s="1" t="s">
        <v>23</v>
      </c>
      <c r="G695" s="1" t="s">
        <v>1180</v>
      </c>
      <c r="H695" s="61">
        <v>70</v>
      </c>
      <c r="I695" s="88">
        <f t="array" ref="I695">INDEX(Grille_Tarifs_Modulable!$B$2:B1052,MATCH(Tableau1[[#This Row],[Designation]]&amp;Tableau1[[#This Row],[CL]],Grille_Tarifs_Modulable!$C$2:C1052&amp;Grille_Tarifs_Modulable!$F$2:F1052,0))</f>
        <v>4067700013859</v>
      </c>
      <c r="J69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95" s="1" t="str">
        <f>IF(Tableau1[[#This Row],[Tarificat° client]]="GROS",VLOOKUP(Tableau1[[#This Row],[EAN]],Grille_Tarifs_Modulable!B703:P796,9,FALSE)+VLOOKUP(Tableau1[[#This Row],[EAN]],Grille_Tarifs_Modulable!B703:P796,12,FALSE)+VLOOKUP(Tableau1[[#This Row],[EAN]],Grille_Tarifs_Modulable!B703:P796,13,FALSE)*1.1,IF(Tableau1[[#This Row],[Tarificat° client]]="CHR",VLOOKUP(Tableau1[[#This Row],[EAN]],Grille_Tarifs_Modulable!B703:P796,8,FALSE)," "))</f>
        <v xml:space="preserve"> </v>
      </c>
      <c r="L695" s="1">
        <v>12</v>
      </c>
      <c r="M695" s="1">
        <v>12</v>
      </c>
      <c r="O695" s="1"/>
    </row>
    <row r="696" spans="1:15" ht="14.65" customHeight="1" x14ac:dyDescent="0.2">
      <c r="A696" s="2">
        <v>42625</v>
      </c>
      <c r="B696" s="1" t="s">
        <v>995</v>
      </c>
      <c r="C696" s="1" t="s">
        <v>375</v>
      </c>
      <c r="F696" s="1" t="s">
        <v>4</v>
      </c>
      <c r="G696" s="1" t="s">
        <v>1180</v>
      </c>
      <c r="H696" s="61">
        <v>70</v>
      </c>
      <c r="I696" s="88">
        <f t="array" ref="I696">INDEX(Grille_Tarifs_Modulable!$B$2:B1070,MATCH(Tableau1[[#This Row],[Designation]]&amp;Tableau1[[#This Row],[CL]],Grille_Tarifs_Modulable!$C$2:C1070&amp;Grille_Tarifs_Modulable!$F$2:F1070,0))</f>
        <v>4067700013859</v>
      </c>
      <c r="J69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96" s="1" t="str">
        <f>IF(Tableau1[[#This Row],[Tarificat° client]]="GROS",VLOOKUP(Tableau1[[#This Row],[EAN]],Grille_Tarifs_Modulable!B704:P797,9,FALSE)+VLOOKUP(Tableau1[[#This Row],[EAN]],Grille_Tarifs_Modulable!B704:P797,12,FALSE)+VLOOKUP(Tableau1[[#This Row],[EAN]],Grille_Tarifs_Modulable!B704:P797,13,FALSE)*1.1,IF(Tableau1[[#This Row],[Tarificat° client]]="CHR",VLOOKUP(Tableau1[[#This Row],[EAN]],Grille_Tarifs_Modulable!B704:P797,8,FALSE)," "))</f>
        <v xml:space="preserve"> </v>
      </c>
      <c r="L696" s="1">
        <v>12</v>
      </c>
      <c r="M696" s="1">
        <v>12</v>
      </c>
      <c r="O696" s="1"/>
    </row>
    <row r="697" spans="1:15" ht="14.65" customHeight="1" x14ac:dyDescent="0.2">
      <c r="A697" s="2">
        <v>42625</v>
      </c>
      <c r="B697" s="1" t="s">
        <v>1016</v>
      </c>
      <c r="C697" s="1" t="s">
        <v>158</v>
      </c>
      <c r="F697" s="1" t="s">
        <v>160</v>
      </c>
      <c r="G697" s="1" t="s">
        <v>1180</v>
      </c>
      <c r="H697" s="61">
        <v>100</v>
      </c>
      <c r="I697" s="88">
        <f t="array" ref="I697">INDEX(Grille_Tarifs_Modulable!$B$2:B1210,MATCH(Tableau1[[#This Row],[Designation]]&amp;Tableau1[[#This Row],[CL]],Grille_Tarifs_Modulable!$C$2:C1210&amp;Grille_Tarifs_Modulable!$F$2:F1210,0))</f>
        <v>4067700013842</v>
      </c>
      <c r="J69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97" s="1" t="str">
        <f>IF(Tableau1[[#This Row],[Tarificat° client]]="GROS",VLOOKUP(Tableau1[[#This Row],[EAN]],Grille_Tarifs_Modulable!B705:P798,9,FALSE)+VLOOKUP(Tableau1[[#This Row],[EAN]],Grille_Tarifs_Modulable!B705:P798,12,FALSE)+VLOOKUP(Tableau1[[#This Row],[EAN]],Grille_Tarifs_Modulable!B705:P798,13,FALSE)*1.1,IF(Tableau1[[#This Row],[Tarificat° client]]="CHR",VLOOKUP(Tableau1[[#This Row],[EAN]],Grille_Tarifs_Modulable!B705:P798,8,FALSE)," "))</f>
        <v xml:space="preserve"> </v>
      </c>
      <c r="L697" s="1">
        <v>180</v>
      </c>
      <c r="M697" s="1">
        <v>257.14</v>
      </c>
      <c r="O697" s="1"/>
    </row>
    <row r="698" spans="1:15" ht="14.65" customHeight="1" x14ac:dyDescent="0.2">
      <c r="A698" s="2">
        <v>42628</v>
      </c>
      <c r="B698" s="1" t="s">
        <v>996</v>
      </c>
      <c r="C698" s="1" t="s">
        <v>227</v>
      </c>
      <c r="F698" s="1" t="s">
        <v>229</v>
      </c>
      <c r="G698" s="1" t="s">
        <v>1180</v>
      </c>
      <c r="H698" s="61">
        <v>70</v>
      </c>
      <c r="I698" s="88">
        <f t="array" ref="I698">INDEX(Grille_Tarifs_Modulable!$B$2:B1045,MATCH(Tableau1[[#This Row],[Designation]]&amp;Tableau1[[#This Row],[CL]],Grille_Tarifs_Modulable!$C$2:C1045&amp;Grille_Tarifs_Modulable!$F$2:F1045,0))</f>
        <v>4067700013859</v>
      </c>
      <c r="J69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98" s="1" t="str">
        <f>IF(Tableau1[[#This Row],[Tarificat° client]]="GROS",VLOOKUP(Tableau1[[#This Row],[EAN]],Grille_Tarifs_Modulable!B706:P799,9,FALSE)+VLOOKUP(Tableau1[[#This Row],[EAN]],Grille_Tarifs_Modulable!B706:P799,12,FALSE)+VLOOKUP(Tableau1[[#This Row],[EAN]],Grille_Tarifs_Modulable!B706:P799,13,FALSE)*1.1,IF(Tableau1[[#This Row],[Tarificat° client]]="CHR",VLOOKUP(Tableau1[[#This Row],[EAN]],Grille_Tarifs_Modulable!B706:P799,8,FALSE)," "))</f>
        <v xml:space="preserve"> </v>
      </c>
      <c r="L698" s="1">
        <v>150</v>
      </c>
      <c r="M698" s="1">
        <v>150</v>
      </c>
      <c r="O698" s="1"/>
    </row>
    <row r="699" spans="1:15" ht="14.65" customHeight="1" x14ac:dyDescent="0.2">
      <c r="A699" s="2">
        <v>42643</v>
      </c>
      <c r="B699" s="1" t="s">
        <v>968</v>
      </c>
      <c r="C699" s="1" t="s">
        <v>158</v>
      </c>
      <c r="F699" s="1" t="s">
        <v>160</v>
      </c>
      <c r="G699" s="1" t="s">
        <v>1180</v>
      </c>
      <c r="H699" s="61">
        <v>100</v>
      </c>
      <c r="I699" s="88">
        <f t="array" ref="I699">INDEX(Grille_Tarifs_Modulable!$B$2:B1056,MATCH(Tableau1[[#This Row],[Designation]]&amp;Tableau1[[#This Row],[CL]],Grille_Tarifs_Modulable!$C$2:C1056&amp;Grille_Tarifs_Modulable!$F$2:F1056,0))</f>
        <v>4067700013842</v>
      </c>
      <c r="J69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699" s="1" t="str">
        <f>IF(Tableau1[[#This Row],[Tarificat° client]]="GROS",VLOOKUP(Tableau1[[#This Row],[EAN]],Grille_Tarifs_Modulable!B707:P800,9,FALSE)+VLOOKUP(Tableau1[[#This Row],[EAN]],Grille_Tarifs_Modulable!B707:P800,12,FALSE)+VLOOKUP(Tableau1[[#This Row],[EAN]],Grille_Tarifs_Modulable!B707:P800,13,FALSE)*1.1,IF(Tableau1[[#This Row],[Tarificat° client]]="CHR",VLOOKUP(Tableau1[[#This Row],[EAN]],Grille_Tarifs_Modulable!B707:P800,8,FALSE)," "))</f>
        <v xml:space="preserve"> </v>
      </c>
      <c r="L699" s="1">
        <v>300</v>
      </c>
      <c r="M699" s="1">
        <v>428.57</v>
      </c>
      <c r="O699" s="1"/>
    </row>
    <row r="700" spans="1:15" ht="14.65" customHeight="1" x14ac:dyDescent="0.2">
      <c r="A700" s="2">
        <v>42646</v>
      </c>
      <c r="B700" s="1" t="s">
        <v>997</v>
      </c>
      <c r="C700" s="1" t="s">
        <v>227</v>
      </c>
      <c r="F700" s="1" t="s">
        <v>229</v>
      </c>
      <c r="G700" s="1" t="s">
        <v>1180</v>
      </c>
      <c r="H700" s="61">
        <v>70</v>
      </c>
      <c r="I700" s="88">
        <f t="array" ref="I700">INDEX(Grille_Tarifs_Modulable!$B$2:B1074,MATCH(Tableau1[[#This Row],[Designation]]&amp;Tableau1[[#This Row],[CL]],Grille_Tarifs_Modulable!$C$2:C1074&amp;Grille_Tarifs_Modulable!$F$2:F1074,0))</f>
        <v>4067700013859</v>
      </c>
      <c r="J70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00" s="1" t="str">
        <f>IF(Tableau1[[#This Row],[Tarificat° client]]="GROS",VLOOKUP(Tableau1[[#This Row],[EAN]],Grille_Tarifs_Modulable!B708:P801,9,FALSE)+VLOOKUP(Tableau1[[#This Row],[EAN]],Grille_Tarifs_Modulable!B708:P801,12,FALSE)+VLOOKUP(Tableau1[[#This Row],[EAN]],Grille_Tarifs_Modulable!B708:P801,13,FALSE)*1.1,IF(Tableau1[[#This Row],[Tarificat° client]]="CHR",VLOOKUP(Tableau1[[#This Row],[EAN]],Grille_Tarifs_Modulable!B708:P801,8,FALSE)," "))</f>
        <v xml:space="preserve"> </v>
      </c>
      <c r="L700" s="1">
        <v>150</v>
      </c>
      <c r="M700" s="1">
        <v>150</v>
      </c>
      <c r="O700" s="1"/>
    </row>
    <row r="701" spans="1:15" ht="14.65" customHeight="1" x14ac:dyDescent="0.2">
      <c r="A701" s="2">
        <v>42648</v>
      </c>
      <c r="B701" s="1" t="s">
        <v>998</v>
      </c>
      <c r="C701" s="1" t="s">
        <v>163</v>
      </c>
      <c r="F701" s="1" t="s">
        <v>176</v>
      </c>
      <c r="G701" s="1" t="s">
        <v>1180</v>
      </c>
      <c r="H701" s="61">
        <v>70</v>
      </c>
      <c r="I701" s="88">
        <f t="array" ref="I701">INDEX(Grille_Tarifs_Modulable!$B$2:B1214,MATCH(Tableau1[[#This Row],[Designation]]&amp;Tableau1[[#This Row],[CL]],Grille_Tarifs_Modulable!$C$2:C1214&amp;Grille_Tarifs_Modulable!$F$2:F1214,0))</f>
        <v>4067700013859</v>
      </c>
      <c r="J70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01" s="1" t="str">
        <f>IF(Tableau1[[#This Row],[Tarificat° client]]="GROS",VLOOKUP(Tableau1[[#This Row],[EAN]],Grille_Tarifs_Modulable!B709:P802,9,FALSE)+VLOOKUP(Tableau1[[#This Row],[EAN]],Grille_Tarifs_Modulable!B709:P802,12,FALSE)+VLOOKUP(Tableau1[[#This Row],[EAN]],Grille_Tarifs_Modulable!B709:P802,13,FALSE)*1.1,IF(Tableau1[[#This Row],[Tarificat° client]]="CHR",VLOOKUP(Tableau1[[#This Row],[EAN]],Grille_Tarifs_Modulable!B709:P802,8,FALSE)," "))</f>
        <v xml:space="preserve"> </v>
      </c>
      <c r="L701" s="1">
        <v>48</v>
      </c>
      <c r="M701" s="1">
        <v>48</v>
      </c>
      <c r="O701" s="1"/>
    </row>
    <row r="702" spans="1:15" ht="14.65" customHeight="1" x14ac:dyDescent="0.2">
      <c r="A702" s="2">
        <v>42648</v>
      </c>
      <c r="B702" s="1" t="s">
        <v>998</v>
      </c>
      <c r="C702" s="1" t="s">
        <v>163</v>
      </c>
      <c r="F702" s="1" t="s">
        <v>176</v>
      </c>
      <c r="G702" s="1" t="s">
        <v>1180</v>
      </c>
      <c r="H702" s="61">
        <v>175</v>
      </c>
      <c r="I702" s="88">
        <f t="array" ref="I702">INDEX(Grille_Tarifs_Modulable!$B$2:B1049,MATCH(Tableau1[[#This Row],[Designation]]&amp;Tableau1[[#This Row],[CL]],Grille_Tarifs_Modulable!$C$2:C1049&amp;Grille_Tarifs_Modulable!$F$2:F1049,0))</f>
        <v>4067700013835</v>
      </c>
      <c r="J70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02" s="1" t="str">
        <f>IF(Tableau1[[#This Row],[Tarificat° client]]="GROS",VLOOKUP(Tableau1[[#This Row],[EAN]],Grille_Tarifs_Modulable!B710:P803,9,FALSE)+VLOOKUP(Tableau1[[#This Row],[EAN]],Grille_Tarifs_Modulable!B710:P803,12,FALSE)+VLOOKUP(Tableau1[[#This Row],[EAN]],Grille_Tarifs_Modulable!B710:P803,13,FALSE)*1.1,IF(Tableau1[[#This Row],[Tarificat° client]]="CHR",VLOOKUP(Tableau1[[#This Row],[EAN]],Grille_Tarifs_Modulable!B710:P803,8,FALSE)," "))</f>
        <v xml:space="preserve"> </v>
      </c>
      <c r="L702" s="1">
        <v>12</v>
      </c>
      <c r="M702" s="1">
        <v>30</v>
      </c>
      <c r="O702" s="1"/>
    </row>
    <row r="703" spans="1:15" ht="14.65" customHeight="1" x14ac:dyDescent="0.2">
      <c r="A703" s="2">
        <v>42649</v>
      </c>
      <c r="B703" s="1" t="s">
        <v>1027</v>
      </c>
      <c r="C703" s="1" t="s">
        <v>163</v>
      </c>
      <c r="F703" s="1" t="s">
        <v>165</v>
      </c>
      <c r="G703" s="1" t="s">
        <v>1180</v>
      </c>
      <c r="H703" s="61">
        <v>175</v>
      </c>
      <c r="I703" s="88">
        <f t="array" ref="I703">INDEX(Grille_Tarifs_Modulable!$B$2:B1060,MATCH(Tableau1[[#This Row],[Designation]]&amp;Tableau1[[#This Row],[CL]],Grille_Tarifs_Modulable!$C$2:C1060&amp;Grille_Tarifs_Modulable!$F$2:F1060,0))</f>
        <v>4067700013835</v>
      </c>
      <c r="J70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03" s="1" t="str">
        <f>IF(Tableau1[[#This Row],[Tarificat° client]]="GROS",VLOOKUP(Tableau1[[#This Row],[EAN]],Grille_Tarifs_Modulable!B711:P804,9,FALSE)+VLOOKUP(Tableau1[[#This Row],[EAN]],Grille_Tarifs_Modulable!B711:P804,12,FALSE)+VLOOKUP(Tableau1[[#This Row],[EAN]],Grille_Tarifs_Modulable!B711:P804,13,FALSE)*1.1,IF(Tableau1[[#This Row],[Tarificat° client]]="CHR",VLOOKUP(Tableau1[[#This Row],[EAN]],Grille_Tarifs_Modulable!B711:P804,8,FALSE)," "))</f>
        <v xml:space="preserve"> </v>
      </c>
      <c r="L703" s="1">
        <v>42</v>
      </c>
      <c r="M703" s="1">
        <v>105</v>
      </c>
      <c r="O703" s="1"/>
    </row>
    <row r="704" spans="1:15" ht="14.65" customHeight="1" x14ac:dyDescent="0.2">
      <c r="A704" s="2">
        <v>42649</v>
      </c>
      <c r="B704" s="1" t="s">
        <v>1028</v>
      </c>
      <c r="C704" s="7" t="s">
        <v>1257</v>
      </c>
      <c r="D704" s="1" t="s">
        <v>1260</v>
      </c>
      <c r="F704" s="1" t="s">
        <v>752</v>
      </c>
      <c r="G704" s="1" t="s">
        <v>1180</v>
      </c>
      <c r="H704" s="61">
        <v>175</v>
      </c>
      <c r="I704" s="88">
        <f t="array" ref="I704">INDEX(Grille_Tarifs_Modulable!$B$2:B1078,MATCH(Tableau1[[#This Row],[Designation]]&amp;Tableau1[[#This Row],[CL]],Grille_Tarifs_Modulable!$C$2:C1078&amp;Grille_Tarifs_Modulable!$F$2:F1078,0))</f>
        <v>4067700013835</v>
      </c>
      <c r="J70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04" s="1" t="str">
        <f>IF(Tableau1[[#This Row],[Tarificat° client]]="GROS",VLOOKUP(Tableau1[[#This Row],[EAN]],Grille_Tarifs_Modulable!B712:P805,9,FALSE)+VLOOKUP(Tableau1[[#This Row],[EAN]],Grille_Tarifs_Modulable!B712:P805,12,FALSE)+VLOOKUP(Tableau1[[#This Row],[EAN]],Grille_Tarifs_Modulable!B712:P805,13,FALSE)*1.1,IF(Tableau1[[#This Row],[Tarificat° client]]="CHR",VLOOKUP(Tableau1[[#This Row],[EAN]],Grille_Tarifs_Modulable!B712:P805,8,FALSE)," "))</f>
        <v xml:space="preserve"> </v>
      </c>
      <c r="L704" s="1">
        <v>36</v>
      </c>
      <c r="M704" s="1">
        <v>90</v>
      </c>
      <c r="O704" s="1"/>
    </row>
    <row r="705" spans="1:15" ht="14.65" customHeight="1" x14ac:dyDescent="0.2">
      <c r="A705" s="2">
        <v>42663</v>
      </c>
      <c r="B705" s="1" t="s">
        <v>999</v>
      </c>
      <c r="C705" s="1" t="s">
        <v>227</v>
      </c>
      <c r="F705" s="1" t="s">
        <v>229</v>
      </c>
      <c r="G705" s="1" t="s">
        <v>1180</v>
      </c>
      <c r="H705" s="61">
        <v>70</v>
      </c>
      <c r="I705" s="88">
        <f t="array" ref="I705">INDEX(Grille_Tarifs_Modulable!$B$2:B1218,MATCH(Tableau1[[#This Row],[Designation]]&amp;Tableau1[[#This Row],[CL]],Grille_Tarifs_Modulable!$C$2:C1218&amp;Grille_Tarifs_Modulable!$F$2:F1218,0))</f>
        <v>4067700013859</v>
      </c>
      <c r="J70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05" s="1" t="str">
        <f>IF(Tableau1[[#This Row],[Tarificat° client]]="GROS",VLOOKUP(Tableau1[[#This Row],[EAN]],Grille_Tarifs_Modulable!B713:P806,9,FALSE)+VLOOKUP(Tableau1[[#This Row],[EAN]],Grille_Tarifs_Modulable!B713:P806,12,FALSE)+VLOOKUP(Tableau1[[#This Row],[EAN]],Grille_Tarifs_Modulable!B713:P806,13,FALSE)*1.1,IF(Tableau1[[#This Row],[Tarificat° client]]="CHR",VLOOKUP(Tableau1[[#This Row],[EAN]],Grille_Tarifs_Modulable!B713:P806,8,FALSE)," "))</f>
        <v xml:space="preserve"> </v>
      </c>
      <c r="L705" s="1">
        <v>42</v>
      </c>
      <c r="M705" s="1">
        <v>42</v>
      </c>
      <c r="O705" s="1"/>
    </row>
    <row r="706" spans="1:15" ht="14.65" customHeight="1" x14ac:dyDescent="0.2">
      <c r="A706" s="2">
        <v>42663</v>
      </c>
      <c r="B706" s="1" t="s">
        <v>999</v>
      </c>
      <c r="C706" s="1" t="s">
        <v>227</v>
      </c>
      <c r="F706" s="1" t="s">
        <v>229</v>
      </c>
      <c r="G706" s="1" t="s">
        <v>1180</v>
      </c>
      <c r="H706" s="61">
        <v>70</v>
      </c>
      <c r="I706" s="88">
        <f t="array" ref="I706">INDEX(Grille_Tarifs_Modulable!$B$2:B1053,MATCH(Tableau1[[#This Row],[Designation]]&amp;Tableau1[[#This Row],[CL]],Grille_Tarifs_Modulable!$C$2:C1053&amp;Grille_Tarifs_Modulable!$F$2:F1053,0))</f>
        <v>4067700013859</v>
      </c>
      <c r="J70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06" s="1" t="str">
        <f>IF(Tableau1[[#This Row],[Tarificat° client]]="GROS",VLOOKUP(Tableau1[[#This Row],[EAN]],Grille_Tarifs_Modulable!B714:P807,9,FALSE)+VLOOKUP(Tableau1[[#This Row],[EAN]],Grille_Tarifs_Modulable!B714:P807,12,FALSE)+VLOOKUP(Tableau1[[#This Row],[EAN]],Grille_Tarifs_Modulable!B714:P807,13,FALSE)*1.1,IF(Tableau1[[#This Row],[Tarificat° client]]="CHR",VLOOKUP(Tableau1[[#This Row],[EAN]],Grille_Tarifs_Modulable!B714:P807,8,FALSE)," "))</f>
        <v xml:space="preserve"> </v>
      </c>
      <c r="L706" s="1">
        <v>108</v>
      </c>
      <c r="M706" s="1">
        <v>108</v>
      </c>
      <c r="O706" s="1"/>
    </row>
    <row r="707" spans="1:15" ht="14.65" customHeight="1" x14ac:dyDescent="0.2">
      <c r="A707" s="2">
        <v>42683</v>
      </c>
      <c r="B707" s="1" t="s">
        <v>1000</v>
      </c>
      <c r="C707" s="1" t="s">
        <v>227</v>
      </c>
      <c r="F707" s="1" t="s">
        <v>229</v>
      </c>
      <c r="G707" s="1" t="s">
        <v>1180</v>
      </c>
      <c r="H707" s="61">
        <v>70</v>
      </c>
      <c r="I707" s="88">
        <f t="array" ref="I707">INDEX(Grille_Tarifs_Modulable!$B$2:B1064,MATCH(Tableau1[[#This Row],[Designation]]&amp;Tableau1[[#This Row],[CL]],Grille_Tarifs_Modulable!$C$2:C1064&amp;Grille_Tarifs_Modulable!$F$2:F1064,0))</f>
        <v>4067700013859</v>
      </c>
      <c r="J70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07" s="1" t="str">
        <f>IF(Tableau1[[#This Row],[Tarificat° client]]="GROS",VLOOKUP(Tableau1[[#This Row],[EAN]],Grille_Tarifs_Modulable!B715:P808,9,FALSE)+VLOOKUP(Tableau1[[#This Row],[EAN]],Grille_Tarifs_Modulable!B715:P808,12,FALSE)+VLOOKUP(Tableau1[[#This Row],[EAN]],Grille_Tarifs_Modulable!B715:P808,13,FALSE)*1.1,IF(Tableau1[[#This Row],[Tarificat° client]]="CHR",VLOOKUP(Tableau1[[#This Row],[EAN]],Grille_Tarifs_Modulable!B715:P808,8,FALSE)," "))</f>
        <v xml:space="preserve"> </v>
      </c>
      <c r="L707" s="1">
        <v>150</v>
      </c>
      <c r="M707" s="1">
        <v>150</v>
      </c>
      <c r="O707" s="1"/>
    </row>
    <row r="708" spans="1:15" ht="14.65" customHeight="1" x14ac:dyDescent="0.2">
      <c r="A708" s="2">
        <v>42683</v>
      </c>
      <c r="B708" s="1" t="s">
        <v>1029</v>
      </c>
      <c r="C708" s="7" t="s">
        <v>1257</v>
      </c>
      <c r="D708" s="1" t="s">
        <v>1260</v>
      </c>
      <c r="F708" s="1" t="s">
        <v>752</v>
      </c>
      <c r="G708" s="1" t="s">
        <v>1180</v>
      </c>
      <c r="H708" s="61">
        <v>175</v>
      </c>
      <c r="I708" s="88">
        <f t="array" ref="I708">INDEX(Grille_Tarifs_Modulable!$B$2:B1082,MATCH(Tableau1[[#This Row],[Designation]]&amp;Tableau1[[#This Row],[CL]],Grille_Tarifs_Modulable!$C$2:C1082&amp;Grille_Tarifs_Modulable!$F$2:F1082,0))</f>
        <v>4067700013835</v>
      </c>
      <c r="J70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08" s="1" t="str">
        <f>IF(Tableau1[[#This Row],[Tarificat° client]]="GROS",VLOOKUP(Tableau1[[#This Row],[EAN]],Grille_Tarifs_Modulable!B716:P809,9,FALSE)+VLOOKUP(Tableau1[[#This Row],[EAN]],Grille_Tarifs_Modulable!B716:P809,12,FALSE)+VLOOKUP(Tableau1[[#This Row],[EAN]],Grille_Tarifs_Modulable!B716:P809,13,FALSE)*1.1,IF(Tableau1[[#This Row],[Tarificat° client]]="CHR",VLOOKUP(Tableau1[[#This Row],[EAN]],Grille_Tarifs_Modulable!B716:P809,8,FALSE)," "))</f>
        <v xml:space="preserve"> </v>
      </c>
      <c r="L708" s="1">
        <v>36</v>
      </c>
      <c r="M708" s="1">
        <v>90</v>
      </c>
      <c r="O708" s="1"/>
    </row>
    <row r="709" spans="1:15" ht="14.65" customHeight="1" x14ac:dyDescent="0.2">
      <c r="A709" s="2">
        <v>42690</v>
      </c>
      <c r="B709" s="1" t="s">
        <v>1001</v>
      </c>
      <c r="C709" s="1" t="s">
        <v>491</v>
      </c>
      <c r="F709" s="1" t="s">
        <v>4</v>
      </c>
      <c r="G709" s="1" t="s">
        <v>1180</v>
      </c>
      <c r="H709" s="61">
        <v>70</v>
      </c>
      <c r="I709" s="88">
        <f t="array" ref="I709">INDEX(Grille_Tarifs_Modulable!$B$2:B1222,MATCH(Tableau1[[#This Row],[Designation]]&amp;Tableau1[[#This Row],[CL]],Grille_Tarifs_Modulable!$C$2:C1222&amp;Grille_Tarifs_Modulable!$F$2:F1222,0))</f>
        <v>4067700013859</v>
      </c>
      <c r="J70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09" s="1" t="str">
        <f>IF(Tableau1[[#This Row],[Tarificat° client]]="GROS",VLOOKUP(Tableau1[[#This Row],[EAN]],Grille_Tarifs_Modulable!B717:P810,9,FALSE)+VLOOKUP(Tableau1[[#This Row],[EAN]],Grille_Tarifs_Modulable!B717:P810,12,FALSE)+VLOOKUP(Tableau1[[#This Row],[EAN]],Grille_Tarifs_Modulable!B717:P810,13,FALSE)*1.1,IF(Tableau1[[#This Row],[Tarificat° client]]="CHR",VLOOKUP(Tableau1[[#This Row],[EAN]],Grille_Tarifs_Modulable!B717:P810,8,FALSE)," "))</f>
        <v xml:space="preserve"> </v>
      </c>
      <c r="L709" s="1">
        <v>24</v>
      </c>
      <c r="M709" s="1">
        <v>24</v>
      </c>
      <c r="O709" s="1"/>
    </row>
    <row r="710" spans="1:15" ht="14.65" customHeight="1" x14ac:dyDescent="0.2">
      <c r="A710" s="2">
        <v>42711</v>
      </c>
      <c r="B710" s="1" t="s">
        <v>1030</v>
      </c>
      <c r="C710" s="1" t="s">
        <v>163</v>
      </c>
      <c r="F710" s="1" t="s">
        <v>165</v>
      </c>
      <c r="G710" s="1" t="s">
        <v>1180</v>
      </c>
      <c r="H710" s="61">
        <v>175</v>
      </c>
      <c r="I710" s="88">
        <f t="array" ref="I710">INDEX(Grille_Tarifs_Modulable!$B$2:B1057,MATCH(Tableau1[[#This Row],[Designation]]&amp;Tableau1[[#This Row],[CL]],Grille_Tarifs_Modulable!$C$2:C1057&amp;Grille_Tarifs_Modulable!$F$2:F1057,0))</f>
        <v>4067700013835</v>
      </c>
      <c r="J71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10" s="1" t="str">
        <f>IF(Tableau1[[#This Row],[Tarificat° client]]="GROS",VLOOKUP(Tableau1[[#This Row],[EAN]],Grille_Tarifs_Modulable!B718:P811,9,FALSE)+VLOOKUP(Tableau1[[#This Row],[EAN]],Grille_Tarifs_Modulable!B718:P811,12,FALSE)+VLOOKUP(Tableau1[[#This Row],[EAN]],Grille_Tarifs_Modulable!B718:P811,13,FALSE)*1.1,IF(Tableau1[[#This Row],[Tarificat° client]]="CHR",VLOOKUP(Tableau1[[#This Row],[EAN]],Grille_Tarifs_Modulable!B718:P811,8,FALSE)," "))</f>
        <v xml:space="preserve"> </v>
      </c>
      <c r="L710" s="1">
        <v>36</v>
      </c>
      <c r="M710" s="1">
        <v>90</v>
      </c>
      <c r="O710" s="1"/>
    </row>
    <row r="711" spans="1:15" ht="14.65" customHeight="1" x14ac:dyDescent="0.2">
      <c r="A711" s="2">
        <v>42717</v>
      </c>
      <c r="B711" s="1" t="s">
        <v>1002</v>
      </c>
      <c r="C711" s="1" t="s">
        <v>227</v>
      </c>
      <c r="F711" s="1" t="s">
        <v>229</v>
      </c>
      <c r="G711" s="1" t="s">
        <v>1180</v>
      </c>
      <c r="H711" s="61">
        <v>70</v>
      </c>
      <c r="I711" s="88">
        <f t="array" ref="I711">INDEX(Grille_Tarifs_Modulable!$B$2:B1068,MATCH(Tableau1[[#This Row],[Designation]]&amp;Tableau1[[#This Row],[CL]],Grille_Tarifs_Modulable!$C$2:C1068&amp;Grille_Tarifs_Modulable!$F$2:F1068,0))</f>
        <v>4067700013859</v>
      </c>
      <c r="J71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11" s="1" t="str">
        <f>IF(Tableau1[[#This Row],[Tarificat° client]]="GROS",VLOOKUP(Tableau1[[#This Row],[EAN]],Grille_Tarifs_Modulable!B719:P812,9,FALSE)+VLOOKUP(Tableau1[[#This Row],[EAN]],Grille_Tarifs_Modulable!B719:P812,12,FALSE)+VLOOKUP(Tableau1[[#This Row],[EAN]],Grille_Tarifs_Modulable!B719:P812,13,FALSE)*1.1,IF(Tableau1[[#This Row],[Tarificat° client]]="CHR",VLOOKUP(Tableau1[[#This Row],[EAN]],Grille_Tarifs_Modulable!B719:P812,8,FALSE)," "))</f>
        <v xml:space="preserve"> </v>
      </c>
      <c r="L711" s="1">
        <v>150</v>
      </c>
      <c r="M711" s="1">
        <v>150</v>
      </c>
      <c r="O711" s="1"/>
    </row>
    <row r="712" spans="1:15" ht="14.65" customHeight="1" x14ac:dyDescent="0.2">
      <c r="A712" s="2">
        <v>42731</v>
      </c>
      <c r="B712" s="1" t="s">
        <v>1004</v>
      </c>
      <c r="C712" s="1" t="s">
        <v>231</v>
      </c>
      <c r="F712" s="1" t="s">
        <v>233</v>
      </c>
      <c r="G712" s="1" t="s">
        <v>1180</v>
      </c>
      <c r="H712" s="61">
        <v>70</v>
      </c>
      <c r="I712" s="88">
        <f t="array" ref="I712">INDEX(Grille_Tarifs_Modulable!$B$2:B1086,MATCH(Tableau1[[#This Row],[Designation]]&amp;Tableau1[[#This Row],[CL]],Grille_Tarifs_Modulable!$C$2:C1086&amp;Grille_Tarifs_Modulable!$F$2:F1086,0))</f>
        <v>4067700013859</v>
      </c>
      <c r="J71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12" s="1" t="str">
        <f>IF(Tableau1[[#This Row],[Tarificat° client]]="GROS",VLOOKUP(Tableau1[[#This Row],[EAN]],Grille_Tarifs_Modulable!B720:P813,9,FALSE)+VLOOKUP(Tableau1[[#This Row],[EAN]],Grille_Tarifs_Modulable!B720:P813,12,FALSE)+VLOOKUP(Tableau1[[#This Row],[EAN]],Grille_Tarifs_Modulable!B720:P813,13,FALSE)*1.1,IF(Tableau1[[#This Row],[Tarificat° client]]="CHR",VLOOKUP(Tableau1[[#This Row],[EAN]],Grille_Tarifs_Modulable!B720:P813,8,FALSE)," "))</f>
        <v xml:space="preserve"> </v>
      </c>
      <c r="L712" s="1">
        <v>480</v>
      </c>
      <c r="M712" s="1">
        <v>480</v>
      </c>
      <c r="O712" s="1"/>
    </row>
    <row r="713" spans="1:15" ht="14.65" customHeight="1" x14ac:dyDescent="0.2">
      <c r="A713" s="2">
        <v>42732</v>
      </c>
      <c r="B713" s="1" t="s">
        <v>1003</v>
      </c>
      <c r="C713" s="1" t="s">
        <v>143</v>
      </c>
      <c r="F713" s="1" t="s">
        <v>145</v>
      </c>
      <c r="G713" s="1" t="s">
        <v>1180</v>
      </c>
      <c r="H713" s="61">
        <v>70</v>
      </c>
      <c r="I713" s="88">
        <f t="array" ref="I713">INDEX(Grille_Tarifs_Modulable!$B$2:B1226,MATCH(Tableau1[[#This Row],[Designation]]&amp;Tableau1[[#This Row],[CL]],Grille_Tarifs_Modulable!$C$2:C1226&amp;Grille_Tarifs_Modulable!$F$2:F1226,0))</f>
        <v>4067700013859</v>
      </c>
      <c r="J71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13" s="1" t="str">
        <f>IF(Tableau1[[#This Row],[Tarificat° client]]="GROS",VLOOKUP(Tableau1[[#This Row],[EAN]],Grille_Tarifs_Modulable!B721:P814,9,FALSE)+VLOOKUP(Tableau1[[#This Row],[EAN]],Grille_Tarifs_Modulable!B721:P814,12,FALSE)+VLOOKUP(Tableau1[[#This Row],[EAN]],Grille_Tarifs_Modulable!B721:P814,13,FALSE)*1.1,IF(Tableau1[[#This Row],[Tarificat° client]]="CHR",VLOOKUP(Tableau1[[#This Row],[EAN]],Grille_Tarifs_Modulable!B721:P814,8,FALSE)," "))</f>
        <v xml:space="preserve"> </v>
      </c>
      <c r="L713" s="1">
        <v>36</v>
      </c>
      <c r="M713" s="1">
        <v>36</v>
      </c>
      <c r="O713" s="1"/>
    </row>
    <row r="714" spans="1:15" ht="14.65" customHeight="1" x14ac:dyDescent="0.2">
      <c r="A714" s="2">
        <v>42740</v>
      </c>
      <c r="B714" s="1" t="s">
        <v>735</v>
      </c>
      <c r="C714" s="1" t="s">
        <v>95</v>
      </c>
      <c r="F714" s="1" t="s">
        <v>97</v>
      </c>
      <c r="G714" s="1" t="s">
        <v>1180</v>
      </c>
      <c r="H714" s="61">
        <v>70</v>
      </c>
      <c r="I714" s="88">
        <f t="array" ref="I714">INDEX(Grille_Tarifs_Modulable!$B$2:B1061,MATCH(Tableau1[[#This Row],[Designation]]&amp;Tableau1[[#This Row],[CL]],Grille_Tarifs_Modulable!$C$2:C1061&amp;Grille_Tarifs_Modulable!$F$2:F1061,0))</f>
        <v>4067700013859</v>
      </c>
      <c r="J71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14" s="1" t="str">
        <f>IF(Tableau1[[#This Row],[Tarificat° client]]="GROS",VLOOKUP(Tableau1[[#This Row],[EAN]],Grille_Tarifs_Modulable!B722:P815,9,FALSE)+VLOOKUP(Tableau1[[#This Row],[EAN]],Grille_Tarifs_Modulable!B722:P815,12,FALSE)+VLOOKUP(Tableau1[[#This Row],[EAN]],Grille_Tarifs_Modulable!B722:P815,13,FALSE)*1.1,IF(Tableau1[[#This Row],[Tarificat° client]]="CHR",VLOOKUP(Tableau1[[#This Row],[EAN]],Grille_Tarifs_Modulable!B722:P815,8,FALSE)," "))</f>
        <v xml:space="preserve"> </v>
      </c>
      <c r="L714" s="1">
        <v>60</v>
      </c>
      <c r="M714" s="1">
        <v>60</v>
      </c>
      <c r="O714" s="1"/>
    </row>
    <row r="715" spans="1:15" ht="14.65" customHeight="1" x14ac:dyDescent="0.2">
      <c r="A715" s="2">
        <v>42747</v>
      </c>
      <c r="B715" s="1" t="s">
        <v>736</v>
      </c>
      <c r="C715" s="1" t="s">
        <v>227</v>
      </c>
      <c r="F715" s="1" t="s">
        <v>229</v>
      </c>
      <c r="G715" s="1" t="s">
        <v>1180</v>
      </c>
      <c r="H715" s="61">
        <v>70</v>
      </c>
      <c r="I715" s="88">
        <f t="array" ref="I715">INDEX(Grille_Tarifs_Modulable!$B$2:B1072,MATCH(Tableau1[[#This Row],[Designation]]&amp;Tableau1[[#This Row],[CL]],Grille_Tarifs_Modulable!$C$2:C1072&amp;Grille_Tarifs_Modulable!$F$2:F1072,0))</f>
        <v>4067700013859</v>
      </c>
      <c r="J71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15" s="1" t="str">
        <f>IF(Tableau1[[#This Row],[Tarificat° client]]="GROS",VLOOKUP(Tableau1[[#This Row],[EAN]],Grille_Tarifs_Modulable!B723:P816,9,FALSE)+VLOOKUP(Tableau1[[#This Row],[EAN]],Grille_Tarifs_Modulable!B723:P816,12,FALSE)+VLOOKUP(Tableau1[[#This Row],[EAN]],Grille_Tarifs_Modulable!B723:P816,13,FALSE)*1.1,IF(Tableau1[[#This Row],[Tarificat° client]]="CHR",VLOOKUP(Tableau1[[#This Row],[EAN]],Grille_Tarifs_Modulable!B723:P816,8,FALSE)," "))</f>
        <v xml:space="preserve"> </v>
      </c>
      <c r="L715" s="1">
        <v>102</v>
      </c>
      <c r="M715" s="1">
        <v>102</v>
      </c>
      <c r="O715" s="1"/>
    </row>
    <row r="716" spans="1:15" ht="14.65" customHeight="1" x14ac:dyDescent="0.2">
      <c r="A716" s="2">
        <v>42747</v>
      </c>
      <c r="B716" s="1" t="s">
        <v>736</v>
      </c>
      <c r="C716" s="1" t="s">
        <v>227</v>
      </c>
      <c r="F716" s="1" t="s">
        <v>229</v>
      </c>
      <c r="G716" s="1" t="s">
        <v>1180</v>
      </c>
      <c r="H716" s="61">
        <v>70</v>
      </c>
      <c r="I716" s="88">
        <f t="array" ref="I716">INDEX(Grille_Tarifs_Modulable!$B$2:B1090,MATCH(Tableau1[[#This Row],[Designation]]&amp;Tableau1[[#This Row],[CL]],Grille_Tarifs_Modulable!$C$2:C1090&amp;Grille_Tarifs_Modulable!$F$2:F1090,0))</f>
        <v>4067700013859</v>
      </c>
      <c r="J71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16" s="1" t="str">
        <f>IF(Tableau1[[#This Row],[Tarificat° client]]="GROS",VLOOKUP(Tableau1[[#This Row],[EAN]],Grille_Tarifs_Modulable!B724:P817,9,FALSE)+VLOOKUP(Tableau1[[#This Row],[EAN]],Grille_Tarifs_Modulable!B724:P817,12,FALSE)+VLOOKUP(Tableau1[[#This Row],[EAN]],Grille_Tarifs_Modulable!B724:P817,13,FALSE)*1.1,IF(Tableau1[[#This Row],[Tarificat° client]]="CHR",VLOOKUP(Tableau1[[#This Row],[EAN]],Grille_Tarifs_Modulable!B724:P817,8,FALSE)," "))</f>
        <v xml:space="preserve"> </v>
      </c>
      <c r="L716" s="1">
        <v>48</v>
      </c>
      <c r="M716" s="1">
        <v>48</v>
      </c>
      <c r="O716" s="1"/>
    </row>
    <row r="717" spans="1:15" ht="14.65" customHeight="1" x14ac:dyDescent="0.2">
      <c r="A717" s="2">
        <v>42751</v>
      </c>
      <c r="B717" s="1" t="s">
        <v>737</v>
      </c>
      <c r="C717" s="1" t="s">
        <v>12</v>
      </c>
      <c r="F717" s="1" t="s">
        <v>14</v>
      </c>
      <c r="G717" s="1" t="s">
        <v>1180</v>
      </c>
      <c r="H717" s="61">
        <v>70</v>
      </c>
      <c r="I717" s="88">
        <f t="array" ref="I717">INDEX(Grille_Tarifs_Modulable!$B$2:B1230,MATCH(Tableau1[[#This Row],[Designation]]&amp;Tableau1[[#This Row],[CL]],Grille_Tarifs_Modulable!$C$2:C1230&amp;Grille_Tarifs_Modulable!$F$2:F1230,0))</f>
        <v>4067700013859</v>
      </c>
      <c r="J71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17" s="1" t="str">
        <f>IF(Tableau1[[#This Row],[Tarificat° client]]="GROS",VLOOKUP(Tableau1[[#This Row],[EAN]],Grille_Tarifs_Modulable!B725:P818,9,FALSE)+VLOOKUP(Tableau1[[#This Row],[EAN]],Grille_Tarifs_Modulable!B725:P818,12,FALSE)+VLOOKUP(Tableau1[[#This Row],[EAN]],Grille_Tarifs_Modulable!B725:P818,13,FALSE)*1.1,IF(Tableau1[[#This Row],[Tarificat° client]]="CHR",VLOOKUP(Tableau1[[#This Row],[EAN]],Grille_Tarifs_Modulable!B725:P818,8,FALSE)," "))</f>
        <v xml:space="preserve"> </v>
      </c>
      <c r="L717" s="1">
        <v>18</v>
      </c>
      <c r="M717" s="1">
        <v>18</v>
      </c>
      <c r="O717" s="1"/>
    </row>
    <row r="718" spans="1:15" ht="14.65" customHeight="1" x14ac:dyDescent="0.2">
      <c r="A718" s="2">
        <v>42758</v>
      </c>
      <c r="B718" s="1" t="s">
        <v>751</v>
      </c>
      <c r="C718" s="7" t="s">
        <v>1257</v>
      </c>
      <c r="D718" s="1" t="s">
        <v>1260</v>
      </c>
      <c r="F718" s="1" t="s">
        <v>752</v>
      </c>
      <c r="G718" s="1" t="s">
        <v>1180</v>
      </c>
      <c r="H718" s="61">
        <v>175</v>
      </c>
      <c r="I718" s="88">
        <f t="array" ref="I718">INDEX(Grille_Tarifs_Modulable!$B$2:B1065,MATCH(Tableau1[[#This Row],[Designation]]&amp;Tableau1[[#This Row],[CL]],Grille_Tarifs_Modulable!$C$2:C1065&amp;Grille_Tarifs_Modulable!$F$2:F1065,0))</f>
        <v>4067700013835</v>
      </c>
      <c r="J71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18" s="1" t="str">
        <f>IF(Tableau1[[#This Row],[Tarificat° client]]="GROS",VLOOKUP(Tableau1[[#This Row],[EAN]],Grille_Tarifs_Modulable!B726:P819,9,FALSE)+VLOOKUP(Tableau1[[#This Row],[EAN]],Grille_Tarifs_Modulable!B726:P819,12,FALSE)+VLOOKUP(Tableau1[[#This Row],[EAN]],Grille_Tarifs_Modulable!B726:P819,13,FALSE)*1.1,IF(Tableau1[[#This Row],[Tarificat° client]]="CHR",VLOOKUP(Tableau1[[#This Row],[EAN]],Grille_Tarifs_Modulable!B726:P819,8,FALSE)," "))</f>
        <v xml:space="preserve"> </v>
      </c>
      <c r="L718" s="1">
        <v>36</v>
      </c>
      <c r="M718" s="1">
        <v>90</v>
      </c>
      <c r="O718" s="1"/>
    </row>
    <row r="719" spans="1:15" ht="14.65" customHeight="1" x14ac:dyDescent="0.2">
      <c r="A719" s="2">
        <v>42759</v>
      </c>
      <c r="B719" s="1" t="s">
        <v>738</v>
      </c>
      <c r="C719" s="1" t="s">
        <v>491</v>
      </c>
      <c r="F719" s="1" t="s">
        <v>4</v>
      </c>
      <c r="G719" s="1" t="s">
        <v>1180</v>
      </c>
      <c r="H719" s="61">
        <v>70</v>
      </c>
      <c r="I719" s="88">
        <f t="array" ref="I719">INDEX(Grille_Tarifs_Modulable!$B$2:B1076,MATCH(Tableau1[[#This Row],[Designation]]&amp;Tableau1[[#This Row],[CL]],Grille_Tarifs_Modulable!$C$2:C1076&amp;Grille_Tarifs_Modulable!$F$2:F1076,0))</f>
        <v>4067700013859</v>
      </c>
      <c r="J71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19" s="1" t="str">
        <f>IF(Tableau1[[#This Row],[Tarificat° client]]="GROS",VLOOKUP(Tableau1[[#This Row],[EAN]],Grille_Tarifs_Modulable!B727:P820,9,FALSE)+VLOOKUP(Tableau1[[#This Row],[EAN]],Grille_Tarifs_Modulable!B727:P820,12,FALSE)+VLOOKUP(Tableau1[[#This Row],[EAN]],Grille_Tarifs_Modulable!B727:P820,13,FALSE)*1.1,IF(Tableau1[[#This Row],[Tarificat° client]]="CHR",VLOOKUP(Tableau1[[#This Row],[EAN]],Grille_Tarifs_Modulable!B727:P820,8,FALSE)," "))</f>
        <v xml:space="preserve"> </v>
      </c>
      <c r="L719" s="1">
        <v>24</v>
      </c>
      <c r="M719" s="1">
        <v>24</v>
      </c>
      <c r="O719" s="1"/>
    </row>
    <row r="720" spans="1:15" ht="14.65" customHeight="1" x14ac:dyDescent="0.2">
      <c r="A720" s="2">
        <v>42775</v>
      </c>
      <c r="B720" s="1" t="s">
        <v>753</v>
      </c>
      <c r="C720" s="1" t="s">
        <v>163</v>
      </c>
      <c r="F720" s="1" t="s">
        <v>165</v>
      </c>
      <c r="G720" s="1" t="s">
        <v>1180</v>
      </c>
      <c r="H720" s="61">
        <v>175</v>
      </c>
      <c r="I720" s="88">
        <f t="array" ref="I720">INDEX(Grille_Tarifs_Modulable!$B$2:B1094,MATCH(Tableau1[[#This Row],[Designation]]&amp;Tableau1[[#This Row],[CL]],Grille_Tarifs_Modulable!$C$2:C1094&amp;Grille_Tarifs_Modulable!$F$2:F1094,0))</f>
        <v>4067700013835</v>
      </c>
      <c r="J72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20" s="1" t="str">
        <f>IF(Tableau1[[#This Row],[Tarificat° client]]="GROS",VLOOKUP(Tableau1[[#This Row],[EAN]],Grille_Tarifs_Modulable!B728:P821,9,FALSE)+VLOOKUP(Tableau1[[#This Row],[EAN]],Grille_Tarifs_Modulable!B728:P821,12,FALSE)+VLOOKUP(Tableau1[[#This Row],[EAN]],Grille_Tarifs_Modulable!B728:P821,13,FALSE)*1.1,IF(Tableau1[[#This Row],[Tarificat° client]]="CHR",VLOOKUP(Tableau1[[#This Row],[EAN]],Grille_Tarifs_Modulable!B728:P821,8,FALSE)," "))</f>
        <v xml:space="preserve"> </v>
      </c>
      <c r="L720" s="1">
        <v>36</v>
      </c>
      <c r="M720" s="1">
        <v>90</v>
      </c>
      <c r="O720" s="1"/>
    </row>
    <row r="721" spans="1:15" ht="14.65" customHeight="1" x14ac:dyDescent="0.2">
      <c r="A721" s="2">
        <v>42780</v>
      </c>
      <c r="B721" s="1" t="s">
        <v>739</v>
      </c>
      <c r="C721" s="1" t="s">
        <v>227</v>
      </c>
      <c r="F721" s="1" t="s">
        <v>229</v>
      </c>
      <c r="G721" s="1" t="s">
        <v>1180</v>
      </c>
      <c r="H721" s="61">
        <v>70</v>
      </c>
      <c r="I721" s="88">
        <f t="array" ref="I721">INDEX(Grille_Tarifs_Modulable!$B$2:B1234,MATCH(Tableau1[[#This Row],[Designation]]&amp;Tableau1[[#This Row],[CL]],Grille_Tarifs_Modulable!$C$2:C1234&amp;Grille_Tarifs_Modulable!$F$2:F1234,0))</f>
        <v>4067700013859</v>
      </c>
      <c r="J72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21" s="1" t="str">
        <f>IF(Tableau1[[#This Row],[Tarificat° client]]="GROS",VLOOKUP(Tableau1[[#This Row],[EAN]],Grille_Tarifs_Modulable!B729:P822,9,FALSE)+VLOOKUP(Tableau1[[#This Row],[EAN]],Grille_Tarifs_Modulable!B729:P822,12,FALSE)+VLOOKUP(Tableau1[[#This Row],[EAN]],Grille_Tarifs_Modulable!B729:P822,13,FALSE)*1.1,IF(Tableau1[[#This Row],[Tarificat° client]]="CHR",VLOOKUP(Tableau1[[#This Row],[EAN]],Grille_Tarifs_Modulable!B729:P822,8,FALSE)," "))</f>
        <v xml:space="preserve"> </v>
      </c>
      <c r="L721" s="1">
        <v>150</v>
      </c>
      <c r="M721" s="1">
        <v>150</v>
      </c>
      <c r="O721" s="1"/>
    </row>
    <row r="722" spans="1:15" ht="14.65" customHeight="1" x14ac:dyDescent="0.2">
      <c r="A722" s="2">
        <v>42787</v>
      </c>
      <c r="B722" s="1" t="s">
        <v>750</v>
      </c>
      <c r="C722" s="1" t="s">
        <v>95</v>
      </c>
      <c r="F722" s="1" t="s">
        <v>97</v>
      </c>
      <c r="G722" s="1" t="s">
        <v>1180</v>
      </c>
      <c r="H722" s="61">
        <v>100</v>
      </c>
      <c r="I722" s="88">
        <f t="array" ref="I722">INDEX(Grille_Tarifs_Modulable!$B$2:B1069,MATCH(Tableau1[[#This Row],[Designation]]&amp;Tableau1[[#This Row],[CL]],Grille_Tarifs_Modulable!$C$2:C1069&amp;Grille_Tarifs_Modulable!$F$2:F1069,0))</f>
        <v>4067700013842</v>
      </c>
      <c r="J72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22" s="1" t="str">
        <f>IF(Tableau1[[#This Row],[Tarificat° client]]="GROS",VLOOKUP(Tableau1[[#This Row],[EAN]],Grille_Tarifs_Modulable!B730:P823,9,FALSE)+VLOOKUP(Tableau1[[#This Row],[EAN]],Grille_Tarifs_Modulable!B730:P823,12,FALSE)+VLOOKUP(Tableau1[[#This Row],[EAN]],Grille_Tarifs_Modulable!B730:P823,13,FALSE)*1.1,IF(Tableau1[[#This Row],[Tarificat° client]]="CHR",VLOOKUP(Tableau1[[#This Row],[EAN]],Grille_Tarifs_Modulable!B730:P823,8,FALSE)," "))</f>
        <v xml:space="preserve"> </v>
      </c>
      <c r="L722" s="1">
        <v>6</v>
      </c>
      <c r="M722" s="1">
        <v>8.57</v>
      </c>
      <c r="O722" s="1"/>
    </row>
    <row r="723" spans="1:15" ht="14.65" customHeight="1" x14ac:dyDescent="0.2">
      <c r="A723" s="2">
        <v>42796</v>
      </c>
      <c r="B723" s="1" t="s">
        <v>741</v>
      </c>
      <c r="C723" s="1" t="s">
        <v>12</v>
      </c>
      <c r="F723" s="1" t="s">
        <v>14</v>
      </c>
      <c r="G723" s="1" t="s">
        <v>1180</v>
      </c>
      <c r="H723" s="61">
        <v>70</v>
      </c>
      <c r="I723" s="88">
        <f t="array" ref="I723">INDEX(Grille_Tarifs_Modulable!$B$2:B1080,MATCH(Tableau1[[#This Row],[Designation]]&amp;Tableau1[[#This Row],[CL]],Grille_Tarifs_Modulable!$C$2:C1080&amp;Grille_Tarifs_Modulable!$F$2:F1080,0))</f>
        <v>4067700013859</v>
      </c>
      <c r="J72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23" s="1" t="str">
        <f>IF(Tableau1[[#This Row],[Tarificat° client]]="GROS",VLOOKUP(Tableau1[[#This Row],[EAN]],Grille_Tarifs_Modulable!B731:P824,9,FALSE)+VLOOKUP(Tableau1[[#This Row],[EAN]],Grille_Tarifs_Modulable!B731:P824,12,FALSE)+VLOOKUP(Tableau1[[#This Row],[EAN]],Grille_Tarifs_Modulable!B731:P824,13,FALSE)*1.1,IF(Tableau1[[#This Row],[Tarificat° client]]="CHR",VLOOKUP(Tableau1[[#This Row],[EAN]],Grille_Tarifs_Modulable!B731:P824,8,FALSE)," "))</f>
        <v xml:space="preserve"> </v>
      </c>
      <c r="L723" s="1">
        <v>18</v>
      </c>
      <c r="M723" s="1">
        <v>18</v>
      </c>
      <c r="O723" s="1"/>
    </row>
    <row r="724" spans="1:15" ht="14.65" customHeight="1" x14ac:dyDescent="0.2">
      <c r="A724" s="2">
        <v>42797</v>
      </c>
      <c r="B724" s="1" t="s">
        <v>740</v>
      </c>
      <c r="C724" s="1" t="s">
        <v>227</v>
      </c>
      <c r="F724" s="1" t="s">
        <v>229</v>
      </c>
      <c r="G724" s="1" t="s">
        <v>1180</v>
      </c>
      <c r="H724" s="61">
        <v>70</v>
      </c>
      <c r="I724" s="88">
        <f t="array" ref="I724">INDEX(Grille_Tarifs_Modulable!$B$2:B1098,MATCH(Tableau1[[#This Row],[Designation]]&amp;Tableau1[[#This Row],[CL]],Grille_Tarifs_Modulable!$C$2:C1098&amp;Grille_Tarifs_Modulable!$F$2:F1098,0))</f>
        <v>4067700013859</v>
      </c>
      <c r="J72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24" s="1" t="str">
        <f>IF(Tableau1[[#This Row],[Tarificat° client]]="GROS",VLOOKUP(Tableau1[[#This Row],[EAN]],Grille_Tarifs_Modulable!B732:P825,9,FALSE)+VLOOKUP(Tableau1[[#This Row],[EAN]],Grille_Tarifs_Modulable!B732:P825,12,FALSE)+VLOOKUP(Tableau1[[#This Row],[EAN]],Grille_Tarifs_Modulable!B732:P825,13,FALSE)*1.1,IF(Tableau1[[#This Row],[Tarificat° client]]="CHR",VLOOKUP(Tableau1[[#This Row],[EAN]],Grille_Tarifs_Modulable!B732:P825,8,FALSE)," "))</f>
        <v xml:space="preserve"> </v>
      </c>
      <c r="L724" s="1">
        <v>150</v>
      </c>
      <c r="M724" s="1">
        <v>150</v>
      </c>
      <c r="O724" s="1"/>
    </row>
    <row r="725" spans="1:15" ht="14.65" customHeight="1" x14ac:dyDescent="0.2">
      <c r="A725" s="2">
        <v>42828</v>
      </c>
      <c r="B725" s="1" t="s">
        <v>742</v>
      </c>
      <c r="C725" s="1" t="s">
        <v>227</v>
      </c>
      <c r="F725" s="1" t="s">
        <v>229</v>
      </c>
      <c r="G725" s="1" t="s">
        <v>1180</v>
      </c>
      <c r="H725" s="61">
        <v>70</v>
      </c>
      <c r="I725" s="88">
        <f t="array" ref="I725">INDEX(Grille_Tarifs_Modulable!$B$2:B1238,MATCH(Tableau1[[#This Row],[Designation]]&amp;Tableau1[[#This Row],[CL]],Grille_Tarifs_Modulable!$C$2:C1238&amp;Grille_Tarifs_Modulable!$F$2:F1238,0))</f>
        <v>4067700013859</v>
      </c>
      <c r="J72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25" s="1" t="str">
        <f>IF(Tableau1[[#This Row],[Tarificat° client]]="GROS",VLOOKUP(Tableau1[[#This Row],[EAN]],Grille_Tarifs_Modulable!B733:P826,9,FALSE)+VLOOKUP(Tableau1[[#This Row],[EAN]],Grille_Tarifs_Modulable!B733:P826,12,FALSE)+VLOOKUP(Tableau1[[#This Row],[EAN]],Grille_Tarifs_Modulable!B733:P826,13,FALSE)*1.1,IF(Tableau1[[#This Row],[Tarificat° client]]="CHR",VLOOKUP(Tableau1[[#This Row],[EAN]],Grille_Tarifs_Modulable!B733:P826,8,FALSE)," "))</f>
        <v xml:space="preserve"> </v>
      </c>
      <c r="L725" s="1">
        <v>36</v>
      </c>
      <c r="M725" s="1">
        <v>36</v>
      </c>
      <c r="O725" s="1"/>
    </row>
    <row r="726" spans="1:15" ht="14.65" customHeight="1" x14ac:dyDescent="0.2">
      <c r="A726" s="2">
        <v>42828</v>
      </c>
      <c r="B726" s="1" t="s">
        <v>742</v>
      </c>
      <c r="C726" s="1" t="s">
        <v>227</v>
      </c>
      <c r="F726" s="1" t="s">
        <v>229</v>
      </c>
      <c r="G726" s="1" t="s">
        <v>1180</v>
      </c>
      <c r="H726" s="61">
        <v>70</v>
      </c>
      <c r="I726" s="88">
        <f t="array" ref="I726">INDEX(Grille_Tarifs_Modulable!$B$2:B1073,MATCH(Tableau1[[#This Row],[Designation]]&amp;Tableau1[[#This Row],[CL]],Grille_Tarifs_Modulable!$C$2:C1073&amp;Grille_Tarifs_Modulable!$F$2:F1073,0))</f>
        <v>4067700013859</v>
      </c>
      <c r="J72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26" s="1" t="str">
        <f>IF(Tableau1[[#This Row],[Tarificat° client]]="GROS",VLOOKUP(Tableau1[[#This Row],[EAN]],Grille_Tarifs_Modulable!B734:P827,9,FALSE)+VLOOKUP(Tableau1[[#This Row],[EAN]],Grille_Tarifs_Modulable!B734:P827,12,FALSE)+VLOOKUP(Tableau1[[#This Row],[EAN]],Grille_Tarifs_Modulable!B734:P827,13,FALSE)*1.1,IF(Tableau1[[#This Row],[Tarificat° client]]="CHR",VLOOKUP(Tableau1[[#This Row],[EAN]],Grille_Tarifs_Modulable!B734:P827,8,FALSE)," "))</f>
        <v xml:space="preserve"> </v>
      </c>
      <c r="L726" s="1">
        <v>114</v>
      </c>
      <c r="M726" s="1">
        <v>114</v>
      </c>
      <c r="O726" s="1"/>
    </row>
    <row r="727" spans="1:15" ht="14.65" customHeight="1" x14ac:dyDescent="0.2">
      <c r="A727" s="2">
        <v>42845</v>
      </c>
      <c r="B727" s="1" t="s">
        <v>743</v>
      </c>
      <c r="C727" s="1" t="s">
        <v>12</v>
      </c>
      <c r="F727" s="1" t="s">
        <v>14</v>
      </c>
      <c r="G727" s="1" t="s">
        <v>1180</v>
      </c>
      <c r="H727" s="61">
        <v>70</v>
      </c>
      <c r="I727" s="88">
        <f t="array" ref="I727">INDEX(Grille_Tarifs_Modulable!$B$2:B1084,MATCH(Tableau1[[#This Row],[Designation]]&amp;Tableau1[[#This Row],[CL]],Grille_Tarifs_Modulable!$C$2:C1084&amp;Grille_Tarifs_Modulable!$F$2:F1084,0))</f>
        <v>4067700013859</v>
      </c>
      <c r="J72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27" s="1" t="str">
        <f>IF(Tableau1[[#This Row],[Tarificat° client]]="GROS",VLOOKUP(Tableau1[[#This Row],[EAN]],Grille_Tarifs_Modulable!B735:P828,9,FALSE)+VLOOKUP(Tableau1[[#This Row],[EAN]],Grille_Tarifs_Modulable!B735:P828,12,FALSE)+VLOOKUP(Tableau1[[#This Row],[EAN]],Grille_Tarifs_Modulable!B735:P828,13,FALSE)*1.1,IF(Tableau1[[#This Row],[Tarificat° client]]="CHR",VLOOKUP(Tableau1[[#This Row],[EAN]],Grille_Tarifs_Modulable!B735:P828,8,FALSE)," "))</f>
        <v xml:space="preserve"> </v>
      </c>
      <c r="L727" s="1">
        <v>48</v>
      </c>
      <c r="M727" s="1">
        <v>48</v>
      </c>
      <c r="O727" s="1"/>
    </row>
    <row r="728" spans="1:15" ht="14.65" customHeight="1" x14ac:dyDescent="0.2">
      <c r="A728" s="2">
        <v>42852</v>
      </c>
      <c r="B728" s="1" t="s">
        <v>744</v>
      </c>
      <c r="C728" s="1" t="s">
        <v>231</v>
      </c>
      <c r="F728" s="1" t="s">
        <v>233</v>
      </c>
      <c r="G728" s="1" t="s">
        <v>1180</v>
      </c>
      <c r="H728" s="61">
        <v>70</v>
      </c>
      <c r="I728" s="88">
        <f t="array" ref="I728">INDEX(Grille_Tarifs_Modulable!$B$2:B1102,MATCH(Tableau1[[#This Row],[Designation]]&amp;Tableau1[[#This Row],[CL]],Grille_Tarifs_Modulable!$C$2:C1102&amp;Grille_Tarifs_Modulable!$F$2:F1102,0))</f>
        <v>4067700013859</v>
      </c>
      <c r="J72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28" s="1" t="str">
        <f>IF(Tableau1[[#This Row],[Tarificat° client]]="GROS",VLOOKUP(Tableau1[[#This Row],[EAN]],Grille_Tarifs_Modulable!B736:P829,9,FALSE)+VLOOKUP(Tableau1[[#This Row],[EAN]],Grille_Tarifs_Modulable!B736:P829,12,FALSE)+VLOOKUP(Tableau1[[#This Row],[EAN]],Grille_Tarifs_Modulable!B736:P829,13,FALSE)*1.1,IF(Tableau1[[#This Row],[Tarificat° client]]="CHR",VLOOKUP(Tableau1[[#This Row],[EAN]],Grille_Tarifs_Modulable!B736:P829,8,FALSE)," "))</f>
        <v xml:space="preserve"> </v>
      </c>
      <c r="L728" s="1">
        <v>480</v>
      </c>
      <c r="M728" s="1">
        <v>480</v>
      </c>
      <c r="O728" s="1"/>
    </row>
    <row r="729" spans="1:15" ht="14.65" customHeight="1" x14ac:dyDescent="0.2">
      <c r="A729" s="2">
        <v>42853</v>
      </c>
      <c r="B729" s="1" t="s">
        <v>746</v>
      </c>
      <c r="C729" s="1" t="s">
        <v>95</v>
      </c>
      <c r="F729" s="1" t="s">
        <v>97</v>
      </c>
      <c r="G729" s="1" t="s">
        <v>1180</v>
      </c>
      <c r="H729" s="61">
        <v>70</v>
      </c>
      <c r="I729" s="88">
        <f t="array" ref="I729">INDEX(Grille_Tarifs_Modulable!$B$2:B1242,MATCH(Tableau1[[#This Row],[Designation]]&amp;Tableau1[[#This Row],[CL]],Grille_Tarifs_Modulable!$C$2:C1242&amp;Grille_Tarifs_Modulable!$F$2:F1242,0))</f>
        <v>4067700013859</v>
      </c>
      <c r="J72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29" s="1" t="str">
        <f>IF(Tableau1[[#This Row],[Tarificat° client]]="GROS",VLOOKUP(Tableau1[[#This Row],[EAN]],Grille_Tarifs_Modulable!B737:P830,9,FALSE)+VLOOKUP(Tableau1[[#This Row],[EAN]],Grille_Tarifs_Modulable!B737:P830,12,FALSE)+VLOOKUP(Tableau1[[#This Row],[EAN]],Grille_Tarifs_Modulable!B737:P830,13,FALSE)*1.1,IF(Tableau1[[#This Row],[Tarificat° client]]="CHR",VLOOKUP(Tableau1[[#This Row],[EAN]],Grille_Tarifs_Modulable!B737:P830,8,FALSE)," "))</f>
        <v xml:space="preserve"> </v>
      </c>
      <c r="L729" s="1">
        <v>24</v>
      </c>
      <c r="M729" s="1">
        <v>24</v>
      </c>
      <c r="O729" s="1"/>
    </row>
    <row r="730" spans="1:15" ht="14.65" customHeight="1" x14ac:dyDescent="0.2">
      <c r="A730" s="2">
        <v>42857</v>
      </c>
      <c r="B730" s="1" t="s">
        <v>745</v>
      </c>
      <c r="C730" s="1" t="s">
        <v>227</v>
      </c>
      <c r="F730" s="1" t="s">
        <v>229</v>
      </c>
      <c r="G730" s="1" t="s">
        <v>1180</v>
      </c>
      <c r="H730" s="61">
        <v>70</v>
      </c>
      <c r="I730" s="88">
        <f t="array" ref="I730">INDEX(Grille_Tarifs_Modulable!$B$2:B1077,MATCH(Tableau1[[#This Row],[Designation]]&amp;Tableau1[[#This Row],[CL]],Grille_Tarifs_Modulable!$C$2:C1077&amp;Grille_Tarifs_Modulable!$F$2:F1077,0))</f>
        <v>4067700013859</v>
      </c>
      <c r="J73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30" s="1" t="str">
        <f>IF(Tableau1[[#This Row],[Tarificat° client]]="GROS",VLOOKUP(Tableau1[[#This Row],[EAN]],Grille_Tarifs_Modulable!B738:P831,9,FALSE)+VLOOKUP(Tableau1[[#This Row],[EAN]],Grille_Tarifs_Modulable!B738:P831,12,FALSE)+VLOOKUP(Tableau1[[#This Row],[EAN]],Grille_Tarifs_Modulable!B738:P831,13,FALSE)*1.1,IF(Tableau1[[#This Row],[Tarificat° client]]="CHR",VLOOKUP(Tableau1[[#This Row],[EAN]],Grille_Tarifs_Modulable!B738:P831,8,FALSE)," "))</f>
        <v xml:space="preserve"> </v>
      </c>
      <c r="L730" s="1">
        <v>150</v>
      </c>
      <c r="M730" s="1">
        <v>150</v>
      </c>
      <c r="O730" s="1"/>
    </row>
    <row r="731" spans="1:15" ht="14.65" customHeight="1" x14ac:dyDescent="0.2">
      <c r="A731" s="2">
        <v>42873</v>
      </c>
      <c r="B731" s="1" t="s">
        <v>747</v>
      </c>
      <c r="C731" s="1" t="s">
        <v>95</v>
      </c>
      <c r="F731" s="1" t="s">
        <v>97</v>
      </c>
      <c r="G731" s="1" t="s">
        <v>1180</v>
      </c>
      <c r="H731" s="61">
        <v>70</v>
      </c>
      <c r="I731" s="88">
        <f t="array" ref="I731">INDEX(Grille_Tarifs_Modulable!$B$2:B1088,MATCH(Tableau1[[#This Row],[Designation]]&amp;Tableau1[[#This Row],[CL]],Grille_Tarifs_Modulable!$C$2:C1088&amp;Grille_Tarifs_Modulable!$F$2:F1088,0))</f>
        <v>4067700013859</v>
      </c>
      <c r="J73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31" s="1" t="str">
        <f>IF(Tableau1[[#This Row],[Tarificat° client]]="GROS",VLOOKUP(Tableau1[[#This Row],[EAN]],Grille_Tarifs_Modulable!B739:P832,9,FALSE)+VLOOKUP(Tableau1[[#This Row],[EAN]],Grille_Tarifs_Modulable!B739:P832,12,FALSE)+VLOOKUP(Tableau1[[#This Row],[EAN]],Grille_Tarifs_Modulable!B739:P832,13,FALSE)*1.1,IF(Tableau1[[#This Row],[Tarificat° client]]="CHR",VLOOKUP(Tableau1[[#This Row],[EAN]],Grille_Tarifs_Modulable!B739:P832,8,FALSE)," "))</f>
        <v xml:space="preserve"> </v>
      </c>
      <c r="L731" s="1">
        <v>60</v>
      </c>
      <c r="M731" s="1">
        <v>60</v>
      </c>
      <c r="O731" s="1"/>
    </row>
    <row r="732" spans="1:15" ht="14.65" customHeight="1" x14ac:dyDescent="0.2">
      <c r="A732" s="2">
        <v>42885</v>
      </c>
      <c r="B732" s="1" t="s">
        <v>748</v>
      </c>
      <c r="C732" s="1" t="s">
        <v>227</v>
      </c>
      <c r="F732" s="1" t="s">
        <v>229</v>
      </c>
      <c r="G732" s="1" t="s">
        <v>1180</v>
      </c>
      <c r="H732" s="61">
        <v>70</v>
      </c>
      <c r="I732" s="88">
        <f t="array" ref="I732">INDEX(Grille_Tarifs_Modulable!$B$2:B1106,MATCH(Tableau1[[#This Row],[Designation]]&amp;Tableau1[[#This Row],[CL]],Grille_Tarifs_Modulable!$C$2:C1106&amp;Grille_Tarifs_Modulable!$F$2:F1106,0))</f>
        <v>4067700013859</v>
      </c>
      <c r="J73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32" s="1" t="str">
        <f>IF(Tableau1[[#This Row],[Tarificat° client]]="GROS",VLOOKUP(Tableau1[[#This Row],[EAN]],Grille_Tarifs_Modulable!B740:P833,9,FALSE)+VLOOKUP(Tableau1[[#This Row],[EAN]],Grille_Tarifs_Modulable!B740:P833,12,FALSE)+VLOOKUP(Tableau1[[#This Row],[EAN]],Grille_Tarifs_Modulable!B740:P833,13,FALSE)*1.1,IF(Tableau1[[#This Row],[Tarificat° client]]="CHR",VLOOKUP(Tableau1[[#This Row],[EAN]],Grille_Tarifs_Modulable!B740:P833,8,FALSE)," "))</f>
        <v xml:space="preserve"> </v>
      </c>
      <c r="L732" s="1">
        <v>150</v>
      </c>
      <c r="M732" s="1">
        <v>150</v>
      </c>
      <c r="O732" s="1"/>
    </row>
    <row r="733" spans="1:15" ht="14.65" customHeight="1" x14ac:dyDescent="0.2">
      <c r="A733" s="2">
        <v>43038</v>
      </c>
      <c r="B733" s="1" t="s">
        <v>749</v>
      </c>
      <c r="C733" s="1" t="s">
        <v>231</v>
      </c>
      <c r="F733" s="1" t="s">
        <v>233</v>
      </c>
      <c r="G733" s="1" t="s">
        <v>1180</v>
      </c>
      <c r="H733" s="61">
        <v>70</v>
      </c>
      <c r="I733" s="88">
        <f t="array" ref="I733">INDEX(Grille_Tarifs_Modulable!$B$2:B1246,MATCH(Tableau1[[#This Row],[Designation]]&amp;Tableau1[[#This Row],[CL]],Grille_Tarifs_Modulable!$C$2:C1246&amp;Grille_Tarifs_Modulable!$F$2:F1246,0))</f>
        <v>4067700013859</v>
      </c>
      <c r="J73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33" s="1" t="str">
        <f>IF(Tableau1[[#This Row],[Tarificat° client]]="GROS",VLOOKUP(Tableau1[[#This Row],[EAN]],Grille_Tarifs_Modulable!B741:P834,9,FALSE)+VLOOKUP(Tableau1[[#This Row],[EAN]],Grille_Tarifs_Modulable!B741:P834,12,FALSE)+VLOOKUP(Tableau1[[#This Row],[EAN]],Grille_Tarifs_Modulable!B741:P834,13,FALSE)*1.1,IF(Tableau1[[#This Row],[Tarificat° client]]="CHR",VLOOKUP(Tableau1[[#This Row],[EAN]],Grille_Tarifs_Modulable!B741:P834,8,FALSE)," "))</f>
        <v xml:space="preserve"> </v>
      </c>
      <c r="L733" s="1">
        <v>300</v>
      </c>
      <c r="M733" s="1">
        <v>300</v>
      </c>
      <c r="O733" s="1"/>
    </row>
    <row r="734" spans="1:15" ht="14.65" customHeight="1" x14ac:dyDescent="0.2">
      <c r="A734" s="2">
        <v>42684</v>
      </c>
      <c r="B734" s="1" t="s">
        <v>1156</v>
      </c>
      <c r="C734" s="1" t="s">
        <v>158</v>
      </c>
      <c r="F734" s="1" t="s">
        <v>160</v>
      </c>
      <c r="G734" s="1" t="s">
        <v>1180</v>
      </c>
      <c r="H734" s="61">
        <v>100</v>
      </c>
      <c r="I734" s="88">
        <f t="array" ref="I734">INDEX(Grille_Tarifs_Modulable!$B$2:B1081,MATCH(Tableau1[[#This Row],[Designation]]&amp;Tableau1[[#This Row],[CL]],Grille_Tarifs_Modulable!$C$2:C1081&amp;Grille_Tarifs_Modulable!$F$2:F1081,0))</f>
        <v>4067700013842</v>
      </c>
      <c r="J73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34" s="1" t="str">
        <f>IF(Tableau1[[#This Row],[Tarificat° client]]="GROS",VLOOKUP(Tableau1[[#This Row],[EAN]],Grille_Tarifs_Modulable!B742:P835,9,FALSE)+VLOOKUP(Tableau1[[#This Row],[EAN]],Grille_Tarifs_Modulable!B742:P835,12,FALSE)+VLOOKUP(Tableau1[[#This Row],[EAN]],Grille_Tarifs_Modulable!B742:P835,13,FALSE)*1.1,IF(Tableau1[[#This Row],[Tarificat° client]]="CHR",VLOOKUP(Tableau1[[#This Row],[EAN]],Grille_Tarifs_Modulable!B742:P835,8,FALSE)," "))</f>
        <v xml:space="preserve"> </v>
      </c>
      <c r="L734" s="1">
        <v>240</v>
      </c>
      <c r="M734" s="1">
        <v>342.86</v>
      </c>
      <c r="O734" s="1"/>
    </row>
    <row r="735" spans="1:15" ht="14.65" customHeight="1" x14ac:dyDescent="0.2">
      <c r="A735" s="2">
        <v>42717</v>
      </c>
      <c r="B735" s="1" t="s">
        <v>1157</v>
      </c>
      <c r="C735" s="1" t="s">
        <v>93</v>
      </c>
      <c r="F735" s="1" t="s">
        <v>947</v>
      </c>
      <c r="G735" s="1" t="s">
        <v>1180</v>
      </c>
      <c r="H735" s="61">
        <v>100</v>
      </c>
      <c r="I735" s="88">
        <f t="array" ref="I735">INDEX(Grille_Tarifs_Modulable!$B$2:B1092,MATCH(Tableau1[[#This Row],[Designation]]&amp;Tableau1[[#This Row],[CL]],Grille_Tarifs_Modulable!$C$2:C1092&amp;Grille_Tarifs_Modulable!$F$2:F1092,0))</f>
        <v>4067700013842</v>
      </c>
      <c r="J73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35" s="1" t="str">
        <f>IF(Tableau1[[#This Row],[Tarificat° client]]="GROS",VLOOKUP(Tableau1[[#This Row],[EAN]],Grille_Tarifs_Modulable!B743:P836,9,FALSE)+VLOOKUP(Tableau1[[#This Row],[EAN]],Grille_Tarifs_Modulable!B743:P836,12,FALSE)+VLOOKUP(Tableau1[[#This Row],[EAN]],Grille_Tarifs_Modulable!B743:P836,13,FALSE)*1.1,IF(Tableau1[[#This Row],[Tarificat° client]]="CHR",VLOOKUP(Tableau1[[#This Row],[EAN]],Grille_Tarifs_Modulable!B743:P836,8,FALSE)," "))</f>
        <v xml:space="preserve"> </v>
      </c>
      <c r="L735" s="1">
        <v>120</v>
      </c>
      <c r="M735" s="1">
        <v>171.43</v>
      </c>
      <c r="O735" s="1"/>
    </row>
    <row r="736" spans="1:15" ht="14.65" customHeight="1" x14ac:dyDescent="0.2">
      <c r="A736" s="2">
        <v>42739</v>
      </c>
      <c r="B736" s="1" t="s">
        <v>957</v>
      </c>
      <c r="C736" s="1" t="s">
        <v>158</v>
      </c>
      <c r="F736" s="1" t="s">
        <v>160</v>
      </c>
      <c r="G736" s="1" t="s">
        <v>1180</v>
      </c>
      <c r="H736" s="61">
        <v>100</v>
      </c>
      <c r="I736" s="88">
        <f t="array" ref="I736">INDEX(Grille_Tarifs_Modulable!$B$2:B1110,MATCH(Tableau1[[#This Row],[Designation]]&amp;Tableau1[[#This Row],[CL]],Grille_Tarifs_Modulable!$C$2:C1110&amp;Grille_Tarifs_Modulable!$F$2:F1110,0))</f>
        <v>4067700013842</v>
      </c>
      <c r="J73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36" s="1" t="str">
        <f>IF(Tableau1[[#This Row],[Tarificat° client]]="GROS",VLOOKUP(Tableau1[[#This Row],[EAN]],Grille_Tarifs_Modulable!B744:P837,9,FALSE)+VLOOKUP(Tableau1[[#This Row],[EAN]],Grille_Tarifs_Modulable!B744:P837,12,FALSE)+VLOOKUP(Tableau1[[#This Row],[EAN]],Grille_Tarifs_Modulable!B744:P837,13,FALSE)*1.1,IF(Tableau1[[#This Row],[Tarificat° client]]="CHR",VLOOKUP(Tableau1[[#This Row],[EAN]],Grille_Tarifs_Modulable!B744:P837,8,FALSE)," "))</f>
        <v xml:space="preserve"> </v>
      </c>
      <c r="L736" s="1">
        <v>240</v>
      </c>
      <c r="M736" s="1">
        <v>342.86</v>
      </c>
      <c r="O736" s="1"/>
    </row>
    <row r="737" spans="1:15" ht="14.65" customHeight="1" x14ac:dyDescent="0.2">
      <c r="A737" s="2">
        <v>42774</v>
      </c>
      <c r="B737" s="1" t="s">
        <v>726</v>
      </c>
      <c r="C737" s="1" t="s">
        <v>158</v>
      </c>
      <c r="F737" s="1" t="s">
        <v>160</v>
      </c>
      <c r="G737" s="1" t="s">
        <v>1180</v>
      </c>
      <c r="H737" s="61">
        <v>100</v>
      </c>
      <c r="I737" s="88">
        <f t="array" ref="I737">INDEX(Grille_Tarifs_Modulable!$B$2:B1250,MATCH(Tableau1[[#This Row],[Designation]]&amp;Tableau1[[#This Row],[CL]],Grille_Tarifs_Modulable!$C$2:C1250&amp;Grille_Tarifs_Modulable!$F$2:F1250,0))</f>
        <v>4067700013842</v>
      </c>
      <c r="J73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37" s="1" t="str">
        <f>IF(Tableau1[[#This Row],[Tarificat° client]]="GROS",VLOOKUP(Tableau1[[#This Row],[EAN]],Grille_Tarifs_Modulable!B745:P838,9,FALSE)+VLOOKUP(Tableau1[[#This Row],[EAN]],Grille_Tarifs_Modulable!B745:P838,12,FALSE)+VLOOKUP(Tableau1[[#This Row],[EAN]],Grille_Tarifs_Modulable!B745:P838,13,FALSE)*1.1,IF(Tableau1[[#This Row],[Tarificat° client]]="CHR",VLOOKUP(Tableau1[[#This Row],[EAN]],Grille_Tarifs_Modulable!B745:P838,8,FALSE)," "))</f>
        <v xml:space="preserve"> </v>
      </c>
      <c r="L737" s="1">
        <v>240</v>
      </c>
      <c r="M737" s="1">
        <v>342.86</v>
      </c>
      <c r="O737" s="1"/>
    </row>
    <row r="738" spans="1:15" ht="14.65" customHeight="1" x14ac:dyDescent="0.2">
      <c r="A738" s="2">
        <v>42787</v>
      </c>
      <c r="B738" s="1" t="s">
        <v>781</v>
      </c>
      <c r="C738" s="1" t="s">
        <v>158</v>
      </c>
      <c r="F738" s="1" t="s">
        <v>160</v>
      </c>
      <c r="G738" s="1" t="s">
        <v>1180</v>
      </c>
      <c r="H738" s="61">
        <v>100</v>
      </c>
      <c r="I738" s="88">
        <f t="array" ref="I738">INDEX(Grille_Tarifs_Modulable!$B$2:B1085,MATCH(Tableau1[[#This Row],[Designation]]&amp;Tableau1[[#This Row],[CL]],Grille_Tarifs_Modulable!$C$2:C1085&amp;Grille_Tarifs_Modulable!$F$2:F1085,0))</f>
        <v>4067700013842</v>
      </c>
      <c r="J73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38" s="1" t="str">
        <f>IF(Tableau1[[#This Row],[Tarificat° client]]="GROS",VLOOKUP(Tableau1[[#This Row],[EAN]],Grille_Tarifs_Modulable!B746:P839,9,FALSE)+VLOOKUP(Tableau1[[#This Row],[EAN]],Grille_Tarifs_Modulable!B746:P839,12,FALSE)+VLOOKUP(Tableau1[[#This Row],[EAN]],Grille_Tarifs_Modulable!B746:P839,13,FALSE)*1.1,IF(Tableau1[[#This Row],[Tarificat° client]]="CHR",VLOOKUP(Tableau1[[#This Row],[EAN]],Grille_Tarifs_Modulable!B746:P839,8,FALSE)," "))</f>
        <v xml:space="preserve"> </v>
      </c>
      <c r="L738" s="1">
        <v>90</v>
      </c>
      <c r="M738" s="1">
        <v>128.57</v>
      </c>
      <c r="O738" s="1"/>
    </row>
    <row r="739" spans="1:15" ht="14.65" customHeight="1" x14ac:dyDescent="0.2">
      <c r="A739" s="2">
        <v>42803</v>
      </c>
      <c r="B739" s="1" t="s">
        <v>959</v>
      </c>
      <c r="C739" s="7" t="s">
        <v>1257</v>
      </c>
      <c r="D739" s="1" t="s">
        <v>1260</v>
      </c>
      <c r="F739" s="1" t="s">
        <v>752</v>
      </c>
      <c r="G739" s="1" t="s">
        <v>1180</v>
      </c>
      <c r="H739" s="61">
        <v>175</v>
      </c>
      <c r="I739" s="88">
        <f t="array" ref="I739">INDEX(Grille_Tarifs_Modulable!$B$2:B1096,MATCH(Tableau1[[#This Row],[Designation]]&amp;Tableau1[[#This Row],[CL]],Grille_Tarifs_Modulable!$C$2:C1096&amp;Grille_Tarifs_Modulable!$F$2:F1096,0))</f>
        <v>4067700013835</v>
      </c>
      <c r="J73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39" s="1" t="str">
        <f>IF(Tableau1[[#This Row],[Tarificat° client]]="GROS",VLOOKUP(Tableau1[[#This Row],[EAN]],Grille_Tarifs_Modulable!B747:P840,9,FALSE)+VLOOKUP(Tableau1[[#This Row],[EAN]],Grille_Tarifs_Modulable!B747:P840,12,FALSE)+VLOOKUP(Tableau1[[#This Row],[EAN]],Grille_Tarifs_Modulable!B747:P840,13,FALSE)*1.1,IF(Tableau1[[#This Row],[Tarificat° client]]="CHR",VLOOKUP(Tableau1[[#This Row],[EAN]],Grille_Tarifs_Modulable!B747:P840,8,FALSE)," "))</f>
        <v xml:space="preserve"> </v>
      </c>
      <c r="L739" s="1">
        <v>36</v>
      </c>
      <c r="M739" s="1">
        <v>90</v>
      </c>
      <c r="O739" s="1"/>
    </row>
    <row r="740" spans="1:15" ht="14.65" customHeight="1" x14ac:dyDescent="0.2">
      <c r="A740" s="2">
        <v>42831</v>
      </c>
      <c r="B740" s="1" t="s">
        <v>960</v>
      </c>
      <c r="C740" s="1" t="s">
        <v>163</v>
      </c>
      <c r="F740" s="1" t="s">
        <v>165</v>
      </c>
      <c r="G740" s="1" t="s">
        <v>1180</v>
      </c>
      <c r="H740" s="61">
        <v>175</v>
      </c>
      <c r="I740" s="88">
        <f t="array" ref="I740">INDEX(Grille_Tarifs_Modulable!$B$2:B1114,MATCH(Tableau1[[#This Row],[Designation]]&amp;Tableau1[[#This Row],[CL]],Grille_Tarifs_Modulable!$C$2:C1114&amp;Grille_Tarifs_Modulable!$F$2:F1114,0))</f>
        <v>4067700013835</v>
      </c>
      <c r="J74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40" s="1" t="str">
        <f>IF(Tableau1[[#This Row],[Tarificat° client]]="GROS",VLOOKUP(Tableau1[[#This Row],[EAN]],Grille_Tarifs_Modulable!B748:P841,9,FALSE)+VLOOKUP(Tableau1[[#This Row],[EAN]],Grille_Tarifs_Modulable!B748:P841,12,FALSE)+VLOOKUP(Tableau1[[#This Row],[EAN]],Grille_Tarifs_Modulable!B748:P841,13,FALSE)*1.1,IF(Tableau1[[#This Row],[Tarificat° client]]="CHR",VLOOKUP(Tableau1[[#This Row],[EAN]],Grille_Tarifs_Modulable!B748:P841,8,FALSE)," "))</f>
        <v xml:space="preserve"> </v>
      </c>
      <c r="L740" s="1">
        <v>36</v>
      </c>
      <c r="M740" s="1">
        <v>90</v>
      </c>
      <c r="O740" s="1"/>
    </row>
    <row r="741" spans="1:15" ht="14.65" customHeight="1" x14ac:dyDescent="0.2">
      <c r="A741" s="2">
        <v>42836</v>
      </c>
      <c r="B741" s="1" t="s">
        <v>727</v>
      </c>
      <c r="C741" s="1" t="s">
        <v>158</v>
      </c>
      <c r="F741" s="1" t="s">
        <v>160</v>
      </c>
      <c r="G741" s="1" t="s">
        <v>1180</v>
      </c>
      <c r="H741" s="61">
        <v>100</v>
      </c>
      <c r="I741" s="88">
        <f t="array" ref="I741">INDEX(Grille_Tarifs_Modulable!$B$2:B1254,MATCH(Tableau1[[#This Row],[Designation]]&amp;Tableau1[[#This Row],[CL]],Grille_Tarifs_Modulable!$C$2:C1254&amp;Grille_Tarifs_Modulable!$F$2:F1254,0))</f>
        <v>4067700013842</v>
      </c>
      <c r="J74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41" s="1" t="str">
        <f>IF(Tableau1[[#This Row],[Tarificat° client]]="GROS",VLOOKUP(Tableau1[[#This Row],[EAN]],Grille_Tarifs_Modulable!B749:P842,9,FALSE)+VLOOKUP(Tableau1[[#This Row],[EAN]],Grille_Tarifs_Modulable!B749:P842,12,FALSE)+VLOOKUP(Tableau1[[#This Row],[EAN]],Grille_Tarifs_Modulable!B749:P842,13,FALSE)*1.1,IF(Tableau1[[#This Row],[Tarificat° client]]="CHR",VLOOKUP(Tableau1[[#This Row],[EAN]],Grille_Tarifs_Modulable!B749:P842,8,FALSE)," "))</f>
        <v xml:space="preserve"> </v>
      </c>
      <c r="L741" s="1">
        <v>210</v>
      </c>
      <c r="M741" s="1">
        <v>300</v>
      </c>
      <c r="O741" s="1"/>
    </row>
    <row r="742" spans="1:15" ht="14.65" customHeight="1" x14ac:dyDescent="0.2">
      <c r="A742" s="2">
        <v>42853</v>
      </c>
      <c r="B742" s="1" t="s">
        <v>746</v>
      </c>
      <c r="C742" s="1" t="s">
        <v>95</v>
      </c>
      <c r="F742" s="1" t="s">
        <v>97</v>
      </c>
      <c r="G742" s="1" t="s">
        <v>1180</v>
      </c>
      <c r="H742" s="61">
        <v>100</v>
      </c>
      <c r="I742" s="88">
        <f t="array" ref="I742">INDEX(Grille_Tarifs_Modulable!$B$2:B1089,MATCH(Tableau1[[#This Row],[Designation]]&amp;Tableau1[[#This Row],[CL]],Grille_Tarifs_Modulable!$C$2:C1089&amp;Grille_Tarifs_Modulable!$F$2:F1089,0))</f>
        <v>4067700013842</v>
      </c>
      <c r="J74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42" s="1" t="str">
        <f>IF(Tableau1[[#This Row],[Tarificat° client]]="GROS",VLOOKUP(Tableau1[[#This Row],[EAN]],Grille_Tarifs_Modulable!B750:P843,9,FALSE)+VLOOKUP(Tableau1[[#This Row],[EAN]],Grille_Tarifs_Modulable!B750:P843,12,FALSE)+VLOOKUP(Tableau1[[#This Row],[EAN]],Grille_Tarifs_Modulable!B750:P843,13,FALSE)*1.1,IF(Tableau1[[#This Row],[Tarificat° client]]="CHR",VLOOKUP(Tableau1[[#This Row],[EAN]],Grille_Tarifs_Modulable!B750:P843,8,FALSE)," "))</f>
        <v xml:space="preserve"> </v>
      </c>
      <c r="L742" s="1">
        <v>24</v>
      </c>
      <c r="M742" s="1">
        <v>34.29</v>
      </c>
      <c r="O742" s="1"/>
    </row>
    <row r="743" spans="1:15" ht="14.65" customHeight="1" x14ac:dyDescent="0.2">
      <c r="A743" s="2">
        <v>42860</v>
      </c>
      <c r="B743" s="1" t="s">
        <v>961</v>
      </c>
      <c r="C743" s="7" t="s">
        <v>1257</v>
      </c>
      <c r="D743" s="1" t="s">
        <v>1260</v>
      </c>
      <c r="F743" s="1" t="s">
        <v>752</v>
      </c>
      <c r="G743" s="1" t="s">
        <v>1180</v>
      </c>
      <c r="H743" s="61">
        <v>175</v>
      </c>
      <c r="I743" s="88">
        <f t="array" ref="I743">INDEX(Grille_Tarifs_Modulable!$B$2:B1100,MATCH(Tableau1[[#This Row],[Designation]]&amp;Tableau1[[#This Row],[CL]],Grille_Tarifs_Modulable!$C$2:C1100&amp;Grille_Tarifs_Modulable!$F$2:F1100,0))</f>
        <v>4067700013835</v>
      </c>
      <c r="J74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43" s="1" t="str">
        <f>IF(Tableau1[[#This Row],[Tarificat° client]]="GROS",VLOOKUP(Tableau1[[#This Row],[EAN]],Grille_Tarifs_Modulable!B751:P844,9,FALSE)+VLOOKUP(Tableau1[[#This Row],[EAN]],Grille_Tarifs_Modulable!B751:P844,12,FALSE)+VLOOKUP(Tableau1[[#This Row],[EAN]],Grille_Tarifs_Modulable!B751:P844,13,FALSE)*1.1,IF(Tableau1[[#This Row],[Tarificat° client]]="CHR",VLOOKUP(Tableau1[[#This Row],[EAN]],Grille_Tarifs_Modulable!B751:P844,8,FALSE)," "))</f>
        <v xml:space="preserve"> </v>
      </c>
      <c r="L743" s="1">
        <v>36</v>
      </c>
      <c r="M743" s="1">
        <v>90</v>
      </c>
      <c r="O743" s="1"/>
    </row>
    <row r="744" spans="1:15" ht="14.65" customHeight="1" x14ac:dyDescent="0.2">
      <c r="A744" s="2">
        <v>42887</v>
      </c>
      <c r="B744" s="1" t="s">
        <v>728</v>
      </c>
      <c r="C744" s="1" t="s">
        <v>158</v>
      </c>
      <c r="F744" s="1" t="s">
        <v>160</v>
      </c>
      <c r="G744" s="1" t="s">
        <v>1180</v>
      </c>
      <c r="H744" s="61">
        <v>100</v>
      </c>
      <c r="I744" s="88">
        <f t="array" ref="I744">INDEX(Grille_Tarifs_Modulable!$B$2:B1118,MATCH(Tableau1[[#This Row],[Designation]]&amp;Tableau1[[#This Row],[CL]],Grille_Tarifs_Modulable!$C$2:C1118&amp;Grille_Tarifs_Modulable!$F$2:F1118,0))</f>
        <v>4067700013842</v>
      </c>
      <c r="J74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44" s="1" t="str">
        <f>IF(Tableau1[[#This Row],[Tarificat° client]]="GROS",VLOOKUP(Tableau1[[#This Row],[EAN]],Grille_Tarifs_Modulable!B752:P845,9,FALSE)+VLOOKUP(Tableau1[[#This Row],[EAN]],Grille_Tarifs_Modulable!B752:P845,12,FALSE)+VLOOKUP(Tableau1[[#This Row],[EAN]],Grille_Tarifs_Modulable!B752:P845,13,FALSE)*1.1,IF(Tableau1[[#This Row],[Tarificat° client]]="CHR",VLOOKUP(Tableau1[[#This Row],[EAN]],Grille_Tarifs_Modulable!B752:P845,8,FALSE)," "))</f>
        <v xml:space="preserve"> </v>
      </c>
      <c r="L744" s="1">
        <v>180</v>
      </c>
      <c r="M744" s="1">
        <v>257.14</v>
      </c>
      <c r="O744" s="1"/>
    </row>
    <row r="745" spans="1:15" ht="14.65" customHeight="1" x14ac:dyDescent="0.2">
      <c r="A745" s="2">
        <v>42902</v>
      </c>
      <c r="B745" s="1" t="s">
        <v>782</v>
      </c>
      <c r="C745" s="1" t="s">
        <v>12</v>
      </c>
      <c r="F745" s="1" t="s">
        <v>14</v>
      </c>
      <c r="G745" s="1" t="s">
        <v>1180</v>
      </c>
      <c r="H745" s="61">
        <v>70</v>
      </c>
      <c r="I745" s="88">
        <f t="array" ref="I745">INDEX(Grille_Tarifs_Modulable!$B$2:B1258,MATCH(Tableau1[[#This Row],[Designation]]&amp;Tableau1[[#This Row],[CL]],Grille_Tarifs_Modulable!$C$2:C1258&amp;Grille_Tarifs_Modulable!$F$2:F1258,0))</f>
        <v>4067700013859</v>
      </c>
      <c r="J74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45" s="1" t="str">
        <f>IF(Tableau1[[#This Row],[Tarificat° client]]="GROS",VLOOKUP(Tableau1[[#This Row],[EAN]],Grille_Tarifs_Modulable!B753:P846,9,FALSE)+VLOOKUP(Tableau1[[#This Row],[EAN]],Grille_Tarifs_Modulable!B753:P846,12,FALSE)+VLOOKUP(Tableau1[[#This Row],[EAN]],Grille_Tarifs_Modulable!B753:P846,13,FALSE)*1.1,IF(Tableau1[[#This Row],[Tarificat° client]]="CHR",VLOOKUP(Tableau1[[#This Row],[EAN]],Grille_Tarifs_Modulable!B753:P846,8,FALSE)," "))</f>
        <v xml:space="preserve"> </v>
      </c>
      <c r="L745" s="1">
        <v>24</v>
      </c>
      <c r="M745" s="1">
        <v>24</v>
      </c>
      <c r="O745" s="1"/>
    </row>
    <row r="746" spans="1:15" ht="14.65" customHeight="1" x14ac:dyDescent="0.2">
      <c r="A746" s="2">
        <v>42908</v>
      </c>
      <c r="B746" s="1" t="s">
        <v>943</v>
      </c>
      <c r="C746" s="1" t="s">
        <v>227</v>
      </c>
      <c r="F746" s="1" t="s">
        <v>229</v>
      </c>
      <c r="G746" s="1" t="s">
        <v>1180</v>
      </c>
      <c r="H746" s="61">
        <v>70</v>
      </c>
      <c r="I746" s="88">
        <f t="array" ref="I746">INDEX(Grille_Tarifs_Modulable!$B$2:B1093,MATCH(Tableau1[[#This Row],[Designation]]&amp;Tableau1[[#This Row],[CL]],Grille_Tarifs_Modulable!$C$2:C1093&amp;Grille_Tarifs_Modulable!$F$2:F1093,0))</f>
        <v>4067700013859</v>
      </c>
      <c r="J74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46" s="1" t="str">
        <f>IF(Tableau1[[#This Row],[Tarificat° client]]="GROS",VLOOKUP(Tableau1[[#This Row],[EAN]],Grille_Tarifs_Modulable!B754:P847,9,FALSE)+VLOOKUP(Tableau1[[#This Row],[EAN]],Grille_Tarifs_Modulable!B754:P847,12,FALSE)+VLOOKUP(Tableau1[[#This Row],[EAN]],Grille_Tarifs_Modulable!B754:P847,13,FALSE)*1.1,IF(Tableau1[[#This Row],[Tarificat° client]]="CHR",VLOOKUP(Tableau1[[#This Row],[EAN]],Grille_Tarifs_Modulable!B754:P847,8,FALSE)," "))</f>
        <v xml:space="preserve"> </v>
      </c>
      <c r="L746" s="1">
        <v>150</v>
      </c>
      <c r="M746" s="1">
        <v>150</v>
      </c>
      <c r="O746" s="1"/>
    </row>
    <row r="747" spans="1:15" ht="14.65" customHeight="1" x14ac:dyDescent="0.2">
      <c r="A747" s="2">
        <v>42914</v>
      </c>
      <c r="B747" s="1" t="s">
        <v>930</v>
      </c>
      <c r="C747" s="1" t="s">
        <v>12</v>
      </c>
      <c r="F747" s="1" t="s">
        <v>14</v>
      </c>
      <c r="G747" s="1" t="s">
        <v>1180</v>
      </c>
      <c r="H747" s="61">
        <v>70</v>
      </c>
      <c r="I747" s="88">
        <f t="array" ref="I747">INDEX(Grille_Tarifs_Modulable!$B$2:B1104,MATCH(Tableau1[[#This Row],[Designation]]&amp;Tableau1[[#This Row],[CL]],Grille_Tarifs_Modulable!$C$2:C1104&amp;Grille_Tarifs_Modulable!$F$2:F1104,0))</f>
        <v>4067700013859</v>
      </c>
      <c r="J74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47" s="1" t="str">
        <f>IF(Tableau1[[#This Row],[Tarificat° client]]="GROS",VLOOKUP(Tableau1[[#This Row],[EAN]],Grille_Tarifs_Modulable!B755:P848,9,FALSE)+VLOOKUP(Tableau1[[#This Row],[EAN]],Grille_Tarifs_Modulable!B755:P848,12,FALSE)+VLOOKUP(Tableau1[[#This Row],[EAN]],Grille_Tarifs_Modulable!B755:P848,13,FALSE)*1.1,IF(Tableau1[[#This Row],[Tarificat° client]]="CHR",VLOOKUP(Tableau1[[#This Row],[EAN]],Grille_Tarifs_Modulable!B755:P848,8,FALSE)," "))</f>
        <v xml:space="preserve"> </v>
      </c>
      <c r="L747" s="1">
        <v>48</v>
      </c>
      <c r="M747" s="1">
        <v>48</v>
      </c>
      <c r="O747" s="1"/>
    </row>
    <row r="748" spans="1:15" ht="14.65" customHeight="1" x14ac:dyDescent="0.2">
      <c r="A748" s="2">
        <v>42933</v>
      </c>
      <c r="B748" s="1" t="s">
        <v>931</v>
      </c>
      <c r="C748" s="1" t="s">
        <v>95</v>
      </c>
      <c r="F748" s="1" t="s">
        <v>97</v>
      </c>
      <c r="G748" s="1" t="s">
        <v>1180</v>
      </c>
      <c r="H748" s="61">
        <v>70</v>
      </c>
      <c r="I748" s="88">
        <f t="array" ref="I748">INDEX(Grille_Tarifs_Modulable!$B$2:B1122,MATCH(Tableau1[[#This Row],[Designation]]&amp;Tableau1[[#This Row],[CL]],Grille_Tarifs_Modulable!$C$2:C1122&amp;Grille_Tarifs_Modulable!$F$2:F1122,0))</f>
        <v>4067700013859</v>
      </c>
      <c r="J74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48" s="1" t="str">
        <f>IF(Tableau1[[#This Row],[Tarificat° client]]="GROS",VLOOKUP(Tableau1[[#This Row],[EAN]],Grille_Tarifs_Modulable!B756:P849,9,FALSE)+VLOOKUP(Tableau1[[#This Row],[EAN]],Grille_Tarifs_Modulable!B756:P849,12,FALSE)+VLOOKUP(Tableau1[[#This Row],[EAN]],Grille_Tarifs_Modulable!B756:P849,13,FALSE)*1.1,IF(Tableau1[[#This Row],[Tarificat° client]]="CHR",VLOOKUP(Tableau1[[#This Row],[EAN]],Grille_Tarifs_Modulable!B756:P849,8,FALSE)," "))</f>
        <v xml:space="preserve"> </v>
      </c>
      <c r="L748" s="1">
        <v>12</v>
      </c>
      <c r="M748" s="1">
        <v>12</v>
      </c>
      <c r="O748" s="1"/>
    </row>
    <row r="749" spans="1:15" ht="14.65" customHeight="1" x14ac:dyDescent="0.2">
      <c r="A749" s="2">
        <v>42933</v>
      </c>
      <c r="B749" s="1" t="s">
        <v>931</v>
      </c>
      <c r="C749" s="1" t="s">
        <v>95</v>
      </c>
      <c r="F749" s="1" t="s">
        <v>97</v>
      </c>
      <c r="G749" s="1" t="s">
        <v>1180</v>
      </c>
      <c r="H749" s="61">
        <v>100</v>
      </c>
      <c r="I749" s="88">
        <f t="array" ref="I749">INDEX(Grille_Tarifs_Modulable!$B$2:B1262,MATCH(Tableau1[[#This Row],[Designation]]&amp;Tableau1[[#This Row],[CL]],Grille_Tarifs_Modulable!$C$2:C1262&amp;Grille_Tarifs_Modulable!$F$2:F1262,0))</f>
        <v>4067700013842</v>
      </c>
      <c r="J74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49" s="1" t="str">
        <f>IF(Tableau1[[#This Row],[Tarificat° client]]="GROS",VLOOKUP(Tableau1[[#This Row],[EAN]],Grille_Tarifs_Modulable!B757:P850,9,FALSE)+VLOOKUP(Tableau1[[#This Row],[EAN]],Grille_Tarifs_Modulable!B757:P850,12,FALSE)+VLOOKUP(Tableau1[[#This Row],[EAN]],Grille_Tarifs_Modulable!B757:P850,13,FALSE)*1.1,IF(Tableau1[[#This Row],[Tarificat° client]]="CHR",VLOOKUP(Tableau1[[#This Row],[EAN]],Grille_Tarifs_Modulable!B757:P850,8,FALSE)," "))</f>
        <v xml:space="preserve"> </v>
      </c>
      <c r="L749" s="1">
        <v>12</v>
      </c>
      <c r="M749" s="1">
        <v>17.14</v>
      </c>
      <c r="O749" s="1"/>
    </row>
    <row r="750" spans="1:15" ht="14.65" customHeight="1" x14ac:dyDescent="0.2">
      <c r="A750" s="2">
        <v>42936</v>
      </c>
      <c r="B750" s="1" t="s">
        <v>962</v>
      </c>
      <c r="C750" s="1" t="s">
        <v>163</v>
      </c>
      <c r="F750" s="1" t="s">
        <v>165</v>
      </c>
      <c r="G750" s="1" t="s">
        <v>1180</v>
      </c>
      <c r="H750" s="61">
        <v>175</v>
      </c>
      <c r="I750" s="88">
        <f t="array" ref="I750">INDEX(Grille_Tarifs_Modulable!$B$2:B1097,MATCH(Tableau1[[#This Row],[Designation]]&amp;Tableau1[[#This Row],[CL]],Grille_Tarifs_Modulable!$C$2:C1097&amp;Grille_Tarifs_Modulable!$F$2:F1097,0))</f>
        <v>4067700013835</v>
      </c>
      <c r="J75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50" s="1" t="str">
        <f>IF(Tableau1[[#This Row],[Tarificat° client]]="GROS",VLOOKUP(Tableau1[[#This Row],[EAN]],Grille_Tarifs_Modulable!B758:P851,9,FALSE)+VLOOKUP(Tableau1[[#This Row],[EAN]],Grille_Tarifs_Modulable!B758:P851,12,FALSE)+VLOOKUP(Tableau1[[#This Row],[EAN]],Grille_Tarifs_Modulable!B758:P851,13,FALSE)*1.1,IF(Tableau1[[#This Row],[Tarificat° client]]="CHR",VLOOKUP(Tableau1[[#This Row],[EAN]],Grille_Tarifs_Modulable!B758:P851,8,FALSE)," "))</f>
        <v xml:space="preserve"> </v>
      </c>
      <c r="L750" s="1">
        <v>30</v>
      </c>
      <c r="M750" s="1">
        <v>75</v>
      </c>
      <c r="O750" s="1"/>
    </row>
    <row r="751" spans="1:15" ht="14.65" customHeight="1" x14ac:dyDescent="0.2">
      <c r="A751" s="2">
        <v>42949</v>
      </c>
      <c r="B751" s="1" t="s">
        <v>944</v>
      </c>
      <c r="C751" s="1" t="s">
        <v>231</v>
      </c>
      <c r="F751" s="1" t="s">
        <v>233</v>
      </c>
      <c r="G751" s="1" t="s">
        <v>1180</v>
      </c>
      <c r="H751" s="61">
        <v>70</v>
      </c>
      <c r="I751" s="88">
        <f t="array" ref="I751">INDEX(Grille_Tarifs_Modulable!$B$2:B1108,MATCH(Tableau1[[#This Row],[Designation]]&amp;Tableau1[[#This Row],[CL]],Grille_Tarifs_Modulable!$C$2:C1108&amp;Grille_Tarifs_Modulable!$F$2:F1108,0))</f>
        <v>4067700013859</v>
      </c>
      <c r="J75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51" s="1" t="str">
        <f>IF(Tableau1[[#This Row],[Tarificat° client]]="GROS",VLOOKUP(Tableau1[[#This Row],[EAN]],Grille_Tarifs_Modulable!B759:P852,9,FALSE)+VLOOKUP(Tableau1[[#This Row],[EAN]],Grille_Tarifs_Modulable!B759:P852,12,FALSE)+VLOOKUP(Tableau1[[#This Row],[EAN]],Grille_Tarifs_Modulable!B759:P852,13,FALSE)*1.1,IF(Tableau1[[#This Row],[Tarificat° client]]="CHR",VLOOKUP(Tableau1[[#This Row],[EAN]],Grille_Tarifs_Modulable!B759:P852,8,FALSE)," "))</f>
        <v xml:space="preserve"> </v>
      </c>
      <c r="L751" s="1">
        <v>480</v>
      </c>
      <c r="M751" s="1">
        <v>480</v>
      </c>
      <c r="O751" s="1"/>
    </row>
    <row r="752" spans="1:15" ht="14.65" customHeight="1" x14ac:dyDescent="0.2">
      <c r="A752" s="2">
        <v>42955</v>
      </c>
      <c r="B752" s="1" t="s">
        <v>945</v>
      </c>
      <c r="C752" s="1" t="s">
        <v>227</v>
      </c>
      <c r="F752" s="1" t="s">
        <v>229</v>
      </c>
      <c r="G752" s="1" t="s">
        <v>1180</v>
      </c>
      <c r="H752" s="61">
        <v>70</v>
      </c>
      <c r="I752" s="88">
        <f t="array" ref="I752">INDEX(Grille_Tarifs_Modulable!$B$2:B1126,MATCH(Tableau1[[#This Row],[Designation]]&amp;Tableau1[[#This Row],[CL]],Grille_Tarifs_Modulable!$C$2:C1126&amp;Grille_Tarifs_Modulable!$F$2:F1126,0))</f>
        <v>4067700013859</v>
      </c>
      <c r="J75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52" s="1" t="str">
        <f>IF(Tableau1[[#This Row],[Tarificat° client]]="GROS",VLOOKUP(Tableau1[[#This Row],[EAN]],Grille_Tarifs_Modulable!B760:P853,9,FALSE)+VLOOKUP(Tableau1[[#This Row],[EAN]],Grille_Tarifs_Modulable!B760:P853,12,FALSE)+VLOOKUP(Tableau1[[#This Row],[EAN]],Grille_Tarifs_Modulable!B760:P853,13,FALSE)*1.1,IF(Tableau1[[#This Row],[Tarificat° client]]="CHR",VLOOKUP(Tableau1[[#This Row],[EAN]],Grille_Tarifs_Modulable!B760:P853,8,FALSE)," "))</f>
        <v xml:space="preserve"> </v>
      </c>
      <c r="L752" s="1">
        <v>150</v>
      </c>
      <c r="M752" s="1">
        <v>150</v>
      </c>
      <c r="O752" s="1"/>
    </row>
    <row r="753" spans="1:15" ht="14.65" customHeight="1" x14ac:dyDescent="0.2">
      <c r="A753" s="2">
        <v>42955</v>
      </c>
      <c r="B753" s="1" t="s">
        <v>775</v>
      </c>
      <c r="C753" s="1" t="s">
        <v>95</v>
      </c>
      <c r="F753" s="1" t="s">
        <v>97</v>
      </c>
      <c r="G753" s="1" t="s">
        <v>1180</v>
      </c>
      <c r="H753" s="61">
        <v>70</v>
      </c>
      <c r="I753" s="88">
        <f t="array" ref="I753">INDEX(Grille_Tarifs_Modulable!$B$2:B1266,MATCH(Tableau1[[#This Row],[Designation]]&amp;Tableau1[[#This Row],[CL]],Grille_Tarifs_Modulable!$C$2:C1266&amp;Grille_Tarifs_Modulable!$F$2:F1266,0))</f>
        <v>4067700013859</v>
      </c>
      <c r="J75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53" s="1" t="str">
        <f>IF(Tableau1[[#This Row],[Tarificat° client]]="GROS",VLOOKUP(Tableau1[[#This Row],[EAN]],Grille_Tarifs_Modulable!B761:P854,9,FALSE)+VLOOKUP(Tableau1[[#This Row],[EAN]],Grille_Tarifs_Modulable!B761:P854,12,FALSE)+VLOOKUP(Tableau1[[#This Row],[EAN]],Grille_Tarifs_Modulable!B761:P854,13,FALSE)*1.1,IF(Tableau1[[#This Row],[Tarificat° client]]="CHR",VLOOKUP(Tableau1[[#This Row],[EAN]],Grille_Tarifs_Modulable!B761:P854,8,FALSE)," "))</f>
        <v xml:space="preserve"> </v>
      </c>
      <c r="L753" s="1">
        <v>24</v>
      </c>
      <c r="M753" s="1">
        <v>24</v>
      </c>
      <c r="O753" s="1"/>
    </row>
    <row r="754" spans="1:15" ht="14.65" customHeight="1" x14ac:dyDescent="0.2">
      <c r="A754" s="2">
        <v>42955</v>
      </c>
      <c r="B754" s="1" t="s">
        <v>946</v>
      </c>
      <c r="C754" s="1" t="s">
        <v>93</v>
      </c>
      <c r="F754" s="1" t="s">
        <v>947</v>
      </c>
      <c r="G754" s="1" t="s">
        <v>1180</v>
      </c>
      <c r="H754" s="61">
        <v>70</v>
      </c>
      <c r="I754" s="88">
        <f t="array" ref="I754">INDEX(Grille_Tarifs_Modulable!$B$2:B1101,MATCH(Tableau1[[#This Row],[Designation]]&amp;Tableau1[[#This Row],[CL]],Grille_Tarifs_Modulable!$C$2:C1101&amp;Grille_Tarifs_Modulable!$F$2:F1101,0))</f>
        <v>4067700013859</v>
      </c>
      <c r="J75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54" s="1" t="str">
        <f>IF(Tableau1[[#This Row],[Tarificat° client]]="GROS",VLOOKUP(Tableau1[[#This Row],[EAN]],Grille_Tarifs_Modulable!B762:P855,9,FALSE)+VLOOKUP(Tableau1[[#This Row],[EAN]],Grille_Tarifs_Modulable!B762:P855,12,FALSE)+VLOOKUP(Tableau1[[#This Row],[EAN]],Grille_Tarifs_Modulable!B762:P855,13,FALSE)*1.1,IF(Tableau1[[#This Row],[Tarificat° client]]="CHR",VLOOKUP(Tableau1[[#This Row],[EAN]],Grille_Tarifs_Modulable!B762:P855,8,FALSE)," "))</f>
        <v xml:space="preserve"> </v>
      </c>
      <c r="L754" s="1">
        <v>120</v>
      </c>
      <c r="M754" s="1">
        <v>120</v>
      </c>
      <c r="O754" s="1"/>
    </row>
    <row r="755" spans="1:15" ht="14.65" customHeight="1" x14ac:dyDescent="0.2">
      <c r="A755" s="2">
        <v>42955</v>
      </c>
      <c r="B755" s="1" t="s">
        <v>775</v>
      </c>
      <c r="C755" s="1" t="s">
        <v>95</v>
      </c>
      <c r="F755" s="1" t="s">
        <v>97</v>
      </c>
      <c r="G755" s="1" t="s">
        <v>1180</v>
      </c>
      <c r="H755" s="61">
        <v>100</v>
      </c>
      <c r="I755" s="88">
        <f t="array" ref="I755">INDEX(Grille_Tarifs_Modulable!$B$2:B1112,MATCH(Tableau1[[#This Row],[Designation]]&amp;Tableau1[[#This Row],[CL]],Grille_Tarifs_Modulable!$C$2:C1112&amp;Grille_Tarifs_Modulable!$F$2:F1112,0))</f>
        <v>4067700013842</v>
      </c>
      <c r="J75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55" s="1" t="str">
        <f>IF(Tableau1[[#This Row],[Tarificat° client]]="GROS",VLOOKUP(Tableau1[[#This Row],[EAN]],Grille_Tarifs_Modulable!B763:P856,9,FALSE)+VLOOKUP(Tableau1[[#This Row],[EAN]],Grille_Tarifs_Modulable!B763:P856,12,FALSE)+VLOOKUP(Tableau1[[#This Row],[EAN]],Grille_Tarifs_Modulable!B763:P856,13,FALSE)*1.1,IF(Tableau1[[#This Row],[Tarificat° client]]="CHR",VLOOKUP(Tableau1[[#This Row],[EAN]],Grille_Tarifs_Modulable!B763:P856,8,FALSE)," "))</f>
        <v xml:space="preserve"> </v>
      </c>
      <c r="L755" s="1">
        <v>12</v>
      </c>
      <c r="M755" s="1">
        <v>17.14</v>
      </c>
      <c r="O755" s="1"/>
    </row>
    <row r="756" spans="1:15" ht="14.65" customHeight="1" x14ac:dyDescent="0.2">
      <c r="A756" s="2">
        <v>42965</v>
      </c>
      <c r="B756" s="1" t="s">
        <v>958</v>
      </c>
      <c r="C756" s="1" t="s">
        <v>93</v>
      </c>
      <c r="F756" s="1" t="s">
        <v>947</v>
      </c>
      <c r="G756" s="1" t="s">
        <v>1180</v>
      </c>
      <c r="H756" s="61">
        <v>100</v>
      </c>
      <c r="I756" s="88">
        <f t="array" ref="I756">INDEX(Grille_Tarifs_Modulable!$B$2:B1130,MATCH(Tableau1[[#This Row],[Designation]]&amp;Tableau1[[#This Row],[CL]],Grille_Tarifs_Modulable!$C$2:C1130&amp;Grille_Tarifs_Modulable!$F$2:F1130,0))</f>
        <v>4067700013842</v>
      </c>
      <c r="J75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56" s="1" t="str">
        <f>IF(Tableau1[[#This Row],[Tarificat° client]]="GROS",VLOOKUP(Tableau1[[#This Row],[EAN]],Grille_Tarifs_Modulable!B764:P857,9,FALSE)+VLOOKUP(Tableau1[[#This Row],[EAN]],Grille_Tarifs_Modulable!B764:P857,12,FALSE)+VLOOKUP(Tableau1[[#This Row],[EAN]],Grille_Tarifs_Modulable!B764:P857,13,FALSE)*1.1,IF(Tableau1[[#This Row],[Tarificat° client]]="CHR",VLOOKUP(Tableau1[[#This Row],[EAN]],Grille_Tarifs_Modulable!B764:P857,8,FALSE)," "))</f>
        <v xml:space="preserve"> </v>
      </c>
      <c r="L756" s="1">
        <v>120</v>
      </c>
      <c r="M756" s="1">
        <v>171.43</v>
      </c>
      <c r="O756" s="1"/>
    </row>
    <row r="757" spans="1:15" ht="14.65" customHeight="1" x14ac:dyDescent="0.2">
      <c r="A757" s="2">
        <v>42968</v>
      </c>
      <c r="B757" s="1" t="s">
        <v>948</v>
      </c>
      <c r="C757" s="1" t="s">
        <v>93</v>
      </c>
      <c r="F757" s="1" t="s">
        <v>947</v>
      </c>
      <c r="G757" s="1" t="s">
        <v>1180</v>
      </c>
      <c r="H757" s="61">
        <v>70</v>
      </c>
      <c r="I757" s="88">
        <f t="array" ref="I757">INDEX(Grille_Tarifs_Modulable!$B$2:B1270,MATCH(Tableau1[[#This Row],[Designation]]&amp;Tableau1[[#This Row],[CL]],Grille_Tarifs_Modulable!$C$2:C1270&amp;Grille_Tarifs_Modulable!$F$2:F1270,0))</f>
        <v>4067700013859</v>
      </c>
      <c r="J75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57" s="1" t="str">
        <f>IF(Tableau1[[#This Row],[Tarificat° client]]="GROS",VLOOKUP(Tableau1[[#This Row],[EAN]],Grille_Tarifs_Modulable!B765:P858,9,FALSE)+VLOOKUP(Tableau1[[#This Row],[EAN]],Grille_Tarifs_Modulable!B765:P858,12,FALSE)+VLOOKUP(Tableau1[[#This Row],[EAN]],Grille_Tarifs_Modulable!B765:P858,13,FALSE)*1.1,IF(Tableau1[[#This Row],[Tarificat° client]]="CHR",VLOOKUP(Tableau1[[#This Row],[EAN]],Grille_Tarifs_Modulable!B765:P858,8,FALSE)," "))</f>
        <v xml:space="preserve"> </v>
      </c>
      <c r="L757" s="1">
        <v>-120</v>
      </c>
      <c r="M757" s="1">
        <v>-120</v>
      </c>
      <c r="O757" s="1"/>
    </row>
    <row r="758" spans="1:15" ht="14.65" customHeight="1" x14ac:dyDescent="0.2">
      <c r="A758" s="2">
        <v>42971</v>
      </c>
      <c r="B758" s="1" t="s">
        <v>939</v>
      </c>
      <c r="C758" s="1" t="s">
        <v>143</v>
      </c>
      <c r="F758" s="1" t="s">
        <v>145</v>
      </c>
      <c r="G758" s="1" t="s">
        <v>1180</v>
      </c>
      <c r="H758" s="61">
        <v>70</v>
      </c>
      <c r="I758" s="88">
        <f t="array" ref="I758">INDEX(Grille_Tarifs_Modulable!$B$2:B1105,MATCH(Tableau1[[#This Row],[Designation]]&amp;Tableau1[[#This Row],[CL]],Grille_Tarifs_Modulable!$C$2:C1105&amp;Grille_Tarifs_Modulable!$F$2:F1105,0))</f>
        <v>4067700013859</v>
      </c>
      <c r="J75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58" s="1" t="str">
        <f>IF(Tableau1[[#This Row],[Tarificat° client]]="GROS",VLOOKUP(Tableau1[[#This Row],[EAN]],Grille_Tarifs_Modulable!B766:P859,9,FALSE)+VLOOKUP(Tableau1[[#This Row],[EAN]],Grille_Tarifs_Modulable!B766:P859,12,FALSE)+VLOOKUP(Tableau1[[#This Row],[EAN]],Grille_Tarifs_Modulable!B766:P859,13,FALSE)*1.1,IF(Tableau1[[#This Row],[Tarificat° client]]="CHR",VLOOKUP(Tableau1[[#This Row],[EAN]],Grille_Tarifs_Modulable!B766:P859,8,FALSE)," "))</f>
        <v xml:space="preserve"> </v>
      </c>
      <c r="L758" s="1">
        <v>36</v>
      </c>
      <c r="M758" s="1">
        <v>36</v>
      </c>
      <c r="O758" s="1"/>
    </row>
    <row r="759" spans="1:15" ht="14.65" customHeight="1" x14ac:dyDescent="0.2">
      <c r="A759" s="2">
        <v>42982</v>
      </c>
      <c r="B759" s="1" t="s">
        <v>949</v>
      </c>
      <c r="C759" s="1" t="s">
        <v>227</v>
      </c>
      <c r="F759" s="1" t="s">
        <v>229</v>
      </c>
      <c r="G759" s="1" t="s">
        <v>1180</v>
      </c>
      <c r="H759" s="61">
        <v>70</v>
      </c>
      <c r="I759" s="88">
        <f t="array" ref="I759">INDEX(Grille_Tarifs_Modulable!$B$2:B1116,MATCH(Tableau1[[#This Row],[Designation]]&amp;Tableau1[[#This Row],[CL]],Grille_Tarifs_Modulable!$C$2:C1116&amp;Grille_Tarifs_Modulable!$F$2:F1116,0))</f>
        <v>4067700013859</v>
      </c>
      <c r="J75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59" s="1" t="str">
        <f>IF(Tableau1[[#This Row],[Tarificat° client]]="GROS",VLOOKUP(Tableau1[[#This Row],[EAN]],Grille_Tarifs_Modulable!B767:P860,9,FALSE)+VLOOKUP(Tableau1[[#This Row],[EAN]],Grille_Tarifs_Modulable!B767:P860,12,FALSE)+VLOOKUP(Tableau1[[#This Row],[EAN]],Grille_Tarifs_Modulable!B767:P860,13,FALSE)*1.1,IF(Tableau1[[#This Row],[Tarificat° client]]="CHR",VLOOKUP(Tableau1[[#This Row],[EAN]],Grille_Tarifs_Modulable!B767:P860,8,FALSE)," "))</f>
        <v xml:space="preserve"> </v>
      </c>
      <c r="L759" s="1">
        <v>150</v>
      </c>
      <c r="M759" s="1">
        <v>150</v>
      </c>
      <c r="O759" s="1"/>
    </row>
    <row r="760" spans="1:15" ht="14.65" customHeight="1" x14ac:dyDescent="0.2">
      <c r="A760" s="2">
        <v>42989</v>
      </c>
      <c r="B760" s="1" t="s">
        <v>766</v>
      </c>
      <c r="C760" s="1" t="s">
        <v>71</v>
      </c>
      <c r="F760" s="1" t="s">
        <v>20</v>
      </c>
      <c r="G760" s="1" t="s">
        <v>1180</v>
      </c>
      <c r="H760" s="61">
        <v>100</v>
      </c>
      <c r="I760" s="88">
        <f t="array" ref="I760">INDEX(Grille_Tarifs_Modulable!$B$2:B1134,MATCH(Tableau1[[#This Row],[Designation]]&amp;Tableau1[[#This Row],[CL]],Grille_Tarifs_Modulable!$C$2:C1134&amp;Grille_Tarifs_Modulable!$F$2:F1134,0))</f>
        <v>4067700013842</v>
      </c>
      <c r="J76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60" s="1" t="str">
        <f>IF(Tableau1[[#This Row],[Tarificat° client]]="GROS",VLOOKUP(Tableau1[[#This Row],[EAN]],Grille_Tarifs_Modulable!B768:P861,9,FALSE)+VLOOKUP(Tableau1[[#This Row],[EAN]],Grille_Tarifs_Modulable!B768:P861,12,FALSE)+VLOOKUP(Tableau1[[#This Row],[EAN]],Grille_Tarifs_Modulable!B768:P861,13,FALSE)*1.1,IF(Tableau1[[#This Row],[Tarificat° client]]="CHR",VLOOKUP(Tableau1[[#This Row],[EAN]],Grille_Tarifs_Modulable!B768:P861,8,FALSE)," "))</f>
        <v xml:space="preserve"> </v>
      </c>
      <c r="L760" s="1">
        <v>6</v>
      </c>
      <c r="M760" s="1">
        <v>8.57</v>
      </c>
      <c r="O760" s="1"/>
    </row>
    <row r="761" spans="1:15" ht="14.65" customHeight="1" x14ac:dyDescent="0.2">
      <c r="A761" s="2">
        <v>42990</v>
      </c>
      <c r="B761" s="1" t="s">
        <v>777</v>
      </c>
      <c r="C761" s="1" t="s">
        <v>95</v>
      </c>
      <c r="F761" s="1" t="s">
        <v>97</v>
      </c>
      <c r="G761" s="1" t="s">
        <v>1180</v>
      </c>
      <c r="H761" s="61">
        <v>70</v>
      </c>
      <c r="I761" s="88">
        <f t="array" ref="I761">INDEX(Grille_Tarifs_Modulable!$B$2:B1274,MATCH(Tableau1[[#This Row],[Designation]]&amp;Tableau1[[#This Row],[CL]],Grille_Tarifs_Modulable!$C$2:C1274&amp;Grille_Tarifs_Modulable!$F$2:F1274,0))</f>
        <v>4067700013859</v>
      </c>
      <c r="J76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61" s="1" t="str">
        <f>IF(Tableau1[[#This Row],[Tarificat° client]]="GROS",VLOOKUP(Tableau1[[#This Row],[EAN]],Grille_Tarifs_Modulable!B769:P862,9,FALSE)+VLOOKUP(Tableau1[[#This Row],[EAN]],Grille_Tarifs_Modulable!B769:P862,12,FALSE)+VLOOKUP(Tableau1[[#This Row],[EAN]],Grille_Tarifs_Modulable!B769:P862,13,FALSE)*1.1,IF(Tableau1[[#This Row],[Tarificat° client]]="CHR",VLOOKUP(Tableau1[[#This Row],[EAN]],Grille_Tarifs_Modulable!B769:P862,8,FALSE)," "))</f>
        <v xml:space="preserve"> </v>
      </c>
      <c r="L761" s="1">
        <v>60</v>
      </c>
      <c r="M761" s="1">
        <v>60</v>
      </c>
      <c r="O761" s="1"/>
    </row>
    <row r="762" spans="1:15" ht="14.65" customHeight="1" x14ac:dyDescent="0.2">
      <c r="A762" s="2">
        <v>42990</v>
      </c>
      <c r="B762" s="1" t="s">
        <v>777</v>
      </c>
      <c r="C762" s="1" t="s">
        <v>95</v>
      </c>
      <c r="F762" s="1" t="s">
        <v>97</v>
      </c>
      <c r="G762" s="1" t="s">
        <v>1180</v>
      </c>
      <c r="H762" s="61">
        <v>100</v>
      </c>
      <c r="I762" s="88">
        <f t="array" ref="I762">INDEX(Grille_Tarifs_Modulable!$B$2:B1109,MATCH(Tableau1[[#This Row],[Designation]]&amp;Tableau1[[#This Row],[CL]],Grille_Tarifs_Modulable!$C$2:C1109&amp;Grille_Tarifs_Modulable!$F$2:F1109,0))</f>
        <v>4067700013842</v>
      </c>
      <c r="J76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62" s="1" t="str">
        <f>IF(Tableau1[[#This Row],[Tarificat° client]]="GROS",VLOOKUP(Tableau1[[#This Row],[EAN]],Grille_Tarifs_Modulable!B770:P863,9,FALSE)+VLOOKUP(Tableau1[[#This Row],[EAN]],Grille_Tarifs_Modulable!B770:P863,12,FALSE)+VLOOKUP(Tableau1[[#This Row],[EAN]],Grille_Tarifs_Modulable!B770:P863,13,FALSE)*1.1,IF(Tableau1[[#This Row],[Tarificat° client]]="CHR",VLOOKUP(Tableau1[[#This Row],[EAN]],Grille_Tarifs_Modulable!B770:P863,8,FALSE)," "))</f>
        <v xml:space="preserve"> </v>
      </c>
      <c r="L762" s="1">
        <v>24</v>
      </c>
      <c r="M762" s="1">
        <v>34.29</v>
      </c>
      <c r="O762" s="1"/>
    </row>
    <row r="763" spans="1:15" ht="14.65" customHeight="1" x14ac:dyDescent="0.2">
      <c r="A763" s="2">
        <v>42992</v>
      </c>
      <c r="B763" s="1" t="s">
        <v>754</v>
      </c>
      <c r="C763" s="1" t="s">
        <v>158</v>
      </c>
      <c r="F763" s="1" t="s">
        <v>160</v>
      </c>
      <c r="G763" s="1" t="s">
        <v>1180</v>
      </c>
      <c r="H763" s="61">
        <v>100</v>
      </c>
      <c r="I763" s="88">
        <f t="array" ref="I763">INDEX(Grille_Tarifs_Modulable!$B$2:B1120,MATCH(Tableau1[[#This Row],[Designation]]&amp;Tableau1[[#This Row],[CL]],Grille_Tarifs_Modulable!$C$2:C1120&amp;Grille_Tarifs_Modulable!$F$2:F1120,0))</f>
        <v>4067700013842</v>
      </c>
      <c r="J76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63" s="1" t="str">
        <f>IF(Tableau1[[#This Row],[Tarificat° client]]="GROS",VLOOKUP(Tableau1[[#This Row],[EAN]],Grille_Tarifs_Modulable!B771:P864,9,FALSE)+VLOOKUP(Tableau1[[#This Row],[EAN]],Grille_Tarifs_Modulable!B771:P864,12,FALSE)+VLOOKUP(Tableau1[[#This Row],[EAN]],Grille_Tarifs_Modulable!B771:P864,13,FALSE)*1.1,IF(Tableau1[[#This Row],[Tarificat° client]]="CHR",VLOOKUP(Tableau1[[#This Row],[EAN]],Grille_Tarifs_Modulable!B771:P864,8,FALSE)," "))</f>
        <v xml:space="preserve"> </v>
      </c>
      <c r="L763" s="1">
        <v>240</v>
      </c>
      <c r="M763" s="1">
        <v>342.86</v>
      </c>
      <c r="O763" s="1"/>
    </row>
    <row r="764" spans="1:15" ht="14.65" customHeight="1" x14ac:dyDescent="0.2">
      <c r="A764" s="2">
        <v>43000</v>
      </c>
      <c r="B764" s="1" t="s">
        <v>950</v>
      </c>
      <c r="C764" s="1" t="s">
        <v>227</v>
      </c>
      <c r="F764" s="1" t="s">
        <v>229</v>
      </c>
      <c r="G764" s="1" t="s">
        <v>1180</v>
      </c>
      <c r="H764" s="61">
        <v>70</v>
      </c>
      <c r="I764" s="88">
        <f t="array" ref="I764">INDEX(Grille_Tarifs_Modulable!$B$2:B1138,MATCH(Tableau1[[#This Row],[Designation]]&amp;Tableau1[[#This Row],[CL]],Grille_Tarifs_Modulable!$C$2:C1138&amp;Grille_Tarifs_Modulable!$F$2:F1138,0))</f>
        <v>4067700013859</v>
      </c>
      <c r="J76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64" s="1" t="str">
        <f>IF(Tableau1[[#This Row],[Tarificat° client]]="GROS",VLOOKUP(Tableau1[[#This Row],[EAN]],Grille_Tarifs_Modulable!B772:P865,9,FALSE)+VLOOKUP(Tableau1[[#This Row],[EAN]],Grille_Tarifs_Modulable!B772:P865,12,FALSE)+VLOOKUP(Tableau1[[#This Row],[EAN]],Grille_Tarifs_Modulable!B772:P865,13,FALSE)*1.1,IF(Tableau1[[#This Row],[Tarificat° client]]="CHR",VLOOKUP(Tableau1[[#This Row],[EAN]],Grille_Tarifs_Modulable!B772:P865,8,FALSE)," "))</f>
        <v xml:space="preserve"> </v>
      </c>
      <c r="L764" s="1">
        <v>150</v>
      </c>
      <c r="M764" s="1">
        <v>150</v>
      </c>
      <c r="O764" s="1"/>
    </row>
    <row r="765" spans="1:15" ht="14.65" customHeight="1" x14ac:dyDescent="0.2">
      <c r="A765" s="2">
        <v>43018</v>
      </c>
      <c r="B765" s="1" t="s">
        <v>725</v>
      </c>
      <c r="C765" s="1" t="s">
        <v>158</v>
      </c>
      <c r="F765" s="1" t="s">
        <v>160</v>
      </c>
      <c r="G765" s="1" t="s">
        <v>1180</v>
      </c>
      <c r="H765" s="61">
        <v>100</v>
      </c>
      <c r="I765" s="88">
        <f t="array" ref="I765">INDEX(Grille_Tarifs_Modulable!$B$2:B1278,MATCH(Tableau1[[#This Row],[Designation]]&amp;Tableau1[[#This Row],[CL]],Grille_Tarifs_Modulable!$C$2:C1278&amp;Grille_Tarifs_Modulable!$F$2:F1278,0))</f>
        <v>4067700013842</v>
      </c>
      <c r="J76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65" s="1" t="str">
        <f>IF(Tableau1[[#This Row],[Tarificat° client]]="GROS",VLOOKUP(Tableau1[[#This Row],[EAN]],Grille_Tarifs_Modulable!B773:P866,9,FALSE)+VLOOKUP(Tableau1[[#This Row],[EAN]],Grille_Tarifs_Modulable!B773:P866,12,FALSE)+VLOOKUP(Tableau1[[#This Row],[EAN]],Grille_Tarifs_Modulable!B773:P866,13,FALSE)*1.1,IF(Tableau1[[#This Row],[Tarificat° client]]="CHR",VLOOKUP(Tableau1[[#This Row],[EAN]],Grille_Tarifs_Modulable!B773:P866,8,FALSE)," "))</f>
        <v xml:space="preserve"> </v>
      </c>
      <c r="L765" s="1">
        <v>240</v>
      </c>
      <c r="M765" s="1">
        <v>342.86</v>
      </c>
      <c r="O765" s="1"/>
    </row>
    <row r="766" spans="1:15" ht="14.65" customHeight="1" x14ac:dyDescent="0.2">
      <c r="A766" s="2">
        <v>43028</v>
      </c>
      <c r="B766" s="1" t="s">
        <v>963</v>
      </c>
      <c r="C766" s="1" t="s">
        <v>163</v>
      </c>
      <c r="F766" s="1" t="s">
        <v>165</v>
      </c>
      <c r="G766" s="1" t="s">
        <v>1180</v>
      </c>
      <c r="H766" s="61">
        <v>175</v>
      </c>
      <c r="I766" s="88">
        <f t="array" ref="I766">INDEX(Grille_Tarifs_Modulable!$B$2:B1113,MATCH(Tableau1[[#This Row],[Designation]]&amp;Tableau1[[#This Row],[CL]],Grille_Tarifs_Modulable!$C$2:C1113&amp;Grille_Tarifs_Modulable!$F$2:F1113,0))</f>
        <v>4067700013835</v>
      </c>
      <c r="J76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66" s="1" t="str">
        <f>IF(Tableau1[[#This Row],[Tarificat° client]]="GROS",VLOOKUP(Tableau1[[#This Row],[EAN]],Grille_Tarifs_Modulable!B774:P867,9,FALSE)+VLOOKUP(Tableau1[[#This Row],[EAN]],Grille_Tarifs_Modulable!B774:P867,12,FALSE)+VLOOKUP(Tableau1[[#This Row],[EAN]],Grille_Tarifs_Modulable!B774:P867,13,FALSE)*1.1,IF(Tableau1[[#This Row],[Tarificat° client]]="CHR",VLOOKUP(Tableau1[[#This Row],[EAN]],Grille_Tarifs_Modulable!B774:P867,8,FALSE)," "))</f>
        <v xml:space="preserve"> </v>
      </c>
      <c r="L766" s="1">
        <v>36</v>
      </c>
      <c r="M766" s="1">
        <v>90</v>
      </c>
      <c r="O766" s="1"/>
    </row>
    <row r="767" spans="1:15" ht="14.65" customHeight="1" x14ac:dyDescent="0.2">
      <c r="A767" s="2">
        <v>43033</v>
      </c>
      <c r="B767" s="1" t="s">
        <v>951</v>
      </c>
      <c r="C767" s="1" t="s">
        <v>227</v>
      </c>
      <c r="F767" s="1" t="s">
        <v>229</v>
      </c>
      <c r="G767" s="1" t="s">
        <v>1180</v>
      </c>
      <c r="H767" s="61">
        <v>70</v>
      </c>
      <c r="I767" s="88">
        <f t="array" ref="I767">INDEX(Grille_Tarifs_Modulable!$B$2:B1124,MATCH(Tableau1[[#This Row],[Designation]]&amp;Tableau1[[#This Row],[CL]],Grille_Tarifs_Modulable!$C$2:C1124&amp;Grille_Tarifs_Modulable!$F$2:F1124,0))</f>
        <v>4067700013859</v>
      </c>
      <c r="J76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67" s="1" t="str">
        <f>IF(Tableau1[[#This Row],[Tarificat° client]]="GROS",VLOOKUP(Tableau1[[#This Row],[EAN]],Grille_Tarifs_Modulable!B775:P868,9,FALSE)+VLOOKUP(Tableau1[[#This Row],[EAN]],Grille_Tarifs_Modulable!B775:P868,12,FALSE)+VLOOKUP(Tableau1[[#This Row],[EAN]],Grille_Tarifs_Modulable!B775:P868,13,FALSE)*1.1,IF(Tableau1[[#This Row],[Tarificat° client]]="CHR",VLOOKUP(Tableau1[[#This Row],[EAN]],Grille_Tarifs_Modulable!B775:P868,8,FALSE)," "))</f>
        <v xml:space="preserve"> </v>
      </c>
      <c r="L767" s="1">
        <v>30</v>
      </c>
      <c r="M767" s="1">
        <v>30</v>
      </c>
      <c r="O767" s="1"/>
    </row>
    <row r="768" spans="1:15" ht="14.65" customHeight="1" x14ac:dyDescent="0.2">
      <c r="A768" s="2">
        <v>43033</v>
      </c>
      <c r="B768" s="1" t="s">
        <v>951</v>
      </c>
      <c r="C768" s="1" t="s">
        <v>227</v>
      </c>
      <c r="F768" s="1" t="s">
        <v>229</v>
      </c>
      <c r="G768" s="1" t="s">
        <v>1180</v>
      </c>
      <c r="H768" s="61">
        <v>70</v>
      </c>
      <c r="I768" s="88">
        <f t="array" ref="I768">INDEX(Grille_Tarifs_Modulable!$B$2:B1142,MATCH(Tableau1[[#This Row],[Designation]]&amp;Tableau1[[#This Row],[CL]],Grille_Tarifs_Modulable!$C$2:C1142&amp;Grille_Tarifs_Modulable!$F$2:F1142,0))</f>
        <v>4067700013859</v>
      </c>
      <c r="J76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68" s="1" t="str">
        <f>IF(Tableau1[[#This Row],[Tarificat° client]]="GROS",VLOOKUP(Tableau1[[#This Row],[EAN]],Grille_Tarifs_Modulable!B776:P869,9,FALSE)+VLOOKUP(Tableau1[[#This Row],[EAN]],Grille_Tarifs_Modulable!B776:P869,12,FALSE)+VLOOKUP(Tableau1[[#This Row],[EAN]],Grille_Tarifs_Modulable!B776:P869,13,FALSE)*1.1,IF(Tableau1[[#This Row],[Tarificat° client]]="CHR",VLOOKUP(Tableau1[[#This Row],[EAN]],Grille_Tarifs_Modulable!B776:P869,8,FALSE)," "))</f>
        <v xml:space="preserve"> </v>
      </c>
      <c r="L768" s="1">
        <v>120</v>
      </c>
      <c r="M768" s="1">
        <v>120</v>
      </c>
      <c r="O768" s="1"/>
    </row>
    <row r="769" spans="1:15" ht="14.65" customHeight="1" x14ac:dyDescent="0.2">
      <c r="A769" s="2">
        <v>43042</v>
      </c>
      <c r="B769" s="1" t="s">
        <v>757</v>
      </c>
      <c r="C769" s="1" t="s">
        <v>65</v>
      </c>
      <c r="F769" s="1" t="s">
        <v>67</v>
      </c>
      <c r="G769" s="1" t="s">
        <v>1180</v>
      </c>
      <c r="H769" s="61">
        <v>70</v>
      </c>
      <c r="I769" s="88">
        <f t="array" ref="I769">INDEX(Grille_Tarifs_Modulable!$B$2:B1282,MATCH(Tableau1[[#This Row],[Designation]]&amp;Tableau1[[#This Row],[CL]],Grille_Tarifs_Modulable!$C$2:C1282&amp;Grille_Tarifs_Modulable!$F$2:F1282,0))</f>
        <v>4067700013859</v>
      </c>
      <c r="J76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69" s="1" t="str">
        <f>IF(Tableau1[[#This Row],[Tarificat° client]]="GROS",VLOOKUP(Tableau1[[#This Row],[EAN]],Grille_Tarifs_Modulable!B777:P870,9,FALSE)+VLOOKUP(Tableau1[[#This Row],[EAN]],Grille_Tarifs_Modulable!B777:P870,12,FALSE)+VLOOKUP(Tableau1[[#This Row],[EAN]],Grille_Tarifs_Modulable!B777:P870,13,FALSE)*1.1,IF(Tableau1[[#This Row],[Tarificat° client]]="CHR",VLOOKUP(Tableau1[[#This Row],[EAN]],Grille_Tarifs_Modulable!B777:P870,8,FALSE)," "))</f>
        <v xml:space="preserve"> </v>
      </c>
      <c r="L769" s="1">
        <v>240</v>
      </c>
      <c r="M769" s="1">
        <v>240</v>
      </c>
      <c r="O769" s="1"/>
    </row>
    <row r="770" spans="1:15" ht="14.65" customHeight="1" x14ac:dyDescent="0.2">
      <c r="A770" s="2">
        <v>43047</v>
      </c>
      <c r="B770" s="1" t="s">
        <v>923</v>
      </c>
      <c r="C770" s="1" t="s">
        <v>143</v>
      </c>
      <c r="F770" s="1" t="s">
        <v>145</v>
      </c>
      <c r="G770" s="1" t="s">
        <v>1180</v>
      </c>
      <c r="H770" s="61">
        <v>70</v>
      </c>
      <c r="I770" s="88">
        <f t="array" ref="I770">INDEX(Grille_Tarifs_Modulable!$B$2:B1117,MATCH(Tableau1[[#This Row],[Designation]]&amp;Tableau1[[#This Row],[CL]],Grille_Tarifs_Modulable!$C$2:C1117&amp;Grille_Tarifs_Modulable!$F$2:F1117,0))</f>
        <v>4067700013859</v>
      </c>
      <c r="J77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70" s="1" t="str">
        <f>IF(Tableau1[[#This Row],[Tarificat° client]]="GROS",VLOOKUP(Tableau1[[#This Row],[EAN]],Grille_Tarifs_Modulable!B778:P871,9,FALSE)+VLOOKUP(Tableau1[[#This Row],[EAN]],Grille_Tarifs_Modulable!B778:P871,12,FALSE)+VLOOKUP(Tableau1[[#This Row],[EAN]],Grille_Tarifs_Modulable!B778:P871,13,FALSE)*1.1,IF(Tableau1[[#This Row],[Tarificat° client]]="CHR",VLOOKUP(Tableau1[[#This Row],[EAN]],Grille_Tarifs_Modulable!B778:P871,8,FALSE)," "))</f>
        <v xml:space="preserve"> </v>
      </c>
      <c r="L770" s="1">
        <v>600</v>
      </c>
      <c r="M770" s="1">
        <v>600</v>
      </c>
      <c r="O770" s="1"/>
    </row>
    <row r="771" spans="1:15" ht="14.65" customHeight="1" x14ac:dyDescent="0.2">
      <c r="A771" s="2">
        <v>43055</v>
      </c>
      <c r="B771" s="1" t="s">
        <v>778</v>
      </c>
      <c r="C771" s="1" t="s">
        <v>95</v>
      </c>
      <c r="F771" s="1" t="s">
        <v>97</v>
      </c>
      <c r="G771" s="1" t="s">
        <v>1180</v>
      </c>
      <c r="H771" s="61">
        <v>70</v>
      </c>
      <c r="I771" s="88">
        <f t="array" ref="I771">INDEX(Grille_Tarifs_Modulable!$B$2:B1128,MATCH(Tableau1[[#This Row],[Designation]]&amp;Tableau1[[#This Row],[CL]],Grille_Tarifs_Modulable!$C$2:C1128&amp;Grille_Tarifs_Modulable!$F$2:F1128,0))</f>
        <v>4067700013859</v>
      </c>
      <c r="J77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71" s="1" t="str">
        <f>IF(Tableau1[[#This Row],[Tarificat° client]]="GROS",VLOOKUP(Tableau1[[#This Row],[EAN]],Grille_Tarifs_Modulable!B779:P872,9,FALSE)+VLOOKUP(Tableau1[[#This Row],[EAN]],Grille_Tarifs_Modulable!B779:P872,12,FALSE)+VLOOKUP(Tableau1[[#This Row],[EAN]],Grille_Tarifs_Modulable!B779:P872,13,FALSE)*1.1,IF(Tableau1[[#This Row],[Tarificat° client]]="CHR",VLOOKUP(Tableau1[[#This Row],[EAN]],Grille_Tarifs_Modulable!B779:P872,8,FALSE)," "))</f>
        <v xml:space="preserve"> </v>
      </c>
      <c r="L771" s="1">
        <v>12</v>
      </c>
      <c r="M771" s="1">
        <v>12</v>
      </c>
      <c r="O771" s="1"/>
    </row>
    <row r="772" spans="1:15" ht="14.65" customHeight="1" x14ac:dyDescent="0.2">
      <c r="A772" s="2">
        <v>43055</v>
      </c>
      <c r="B772" s="1" t="s">
        <v>778</v>
      </c>
      <c r="C772" s="1" t="s">
        <v>95</v>
      </c>
      <c r="F772" s="1" t="s">
        <v>97</v>
      </c>
      <c r="G772" s="1" t="s">
        <v>1180</v>
      </c>
      <c r="H772" s="61">
        <v>100</v>
      </c>
      <c r="I772" s="88">
        <f t="array" ref="I772">INDEX(Grille_Tarifs_Modulable!$B$2:B1146,MATCH(Tableau1[[#This Row],[Designation]]&amp;Tableau1[[#This Row],[CL]],Grille_Tarifs_Modulable!$C$2:C1146&amp;Grille_Tarifs_Modulable!$F$2:F1146,0))</f>
        <v>4067700013842</v>
      </c>
      <c r="J77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72" s="1" t="str">
        <f>IF(Tableau1[[#This Row],[Tarificat° client]]="GROS",VLOOKUP(Tableau1[[#This Row],[EAN]],Grille_Tarifs_Modulable!B780:P873,9,FALSE)+VLOOKUP(Tableau1[[#This Row],[EAN]],Grille_Tarifs_Modulable!B780:P873,12,FALSE)+VLOOKUP(Tableau1[[#This Row],[EAN]],Grille_Tarifs_Modulable!B780:P873,13,FALSE)*1.1,IF(Tableau1[[#This Row],[Tarificat° client]]="CHR",VLOOKUP(Tableau1[[#This Row],[EAN]],Grille_Tarifs_Modulable!B780:P873,8,FALSE)," "))</f>
        <v xml:space="preserve"> </v>
      </c>
      <c r="L772" s="1">
        <v>12</v>
      </c>
      <c r="M772" s="1">
        <v>17.14</v>
      </c>
      <c r="O772" s="1"/>
    </row>
    <row r="773" spans="1:15" ht="14.65" customHeight="1" x14ac:dyDescent="0.2">
      <c r="A773" s="2">
        <v>43056</v>
      </c>
      <c r="B773" s="1" t="s">
        <v>952</v>
      </c>
      <c r="C773" s="1" t="s">
        <v>227</v>
      </c>
      <c r="F773" s="1" t="s">
        <v>229</v>
      </c>
      <c r="G773" s="1" t="s">
        <v>1180</v>
      </c>
      <c r="H773" s="61">
        <v>70</v>
      </c>
      <c r="I773" s="88">
        <f t="array" ref="I773">INDEX(Grille_Tarifs_Modulable!$B$2:B1286,MATCH(Tableau1[[#This Row],[Designation]]&amp;Tableau1[[#This Row],[CL]],Grille_Tarifs_Modulable!$C$2:C1286&amp;Grille_Tarifs_Modulable!$F$2:F1286,0))</f>
        <v>4067700013859</v>
      </c>
      <c r="J77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73" s="1" t="str">
        <f>IF(Tableau1[[#This Row],[Tarificat° client]]="GROS",VLOOKUP(Tableau1[[#This Row],[EAN]],Grille_Tarifs_Modulable!B781:P874,9,FALSE)+VLOOKUP(Tableau1[[#This Row],[EAN]],Grille_Tarifs_Modulable!B781:P874,12,FALSE)+VLOOKUP(Tableau1[[#This Row],[EAN]],Grille_Tarifs_Modulable!B781:P874,13,FALSE)*1.1,IF(Tableau1[[#This Row],[Tarificat° client]]="CHR",VLOOKUP(Tableau1[[#This Row],[EAN]],Grille_Tarifs_Modulable!B781:P874,8,FALSE)," "))</f>
        <v xml:space="preserve"> </v>
      </c>
      <c r="L773" s="1">
        <v>18</v>
      </c>
      <c r="M773" s="1">
        <v>18</v>
      </c>
      <c r="O773" s="1"/>
    </row>
    <row r="774" spans="1:15" ht="14.65" customHeight="1" x14ac:dyDescent="0.2">
      <c r="A774" s="2">
        <v>43056</v>
      </c>
      <c r="B774" s="1" t="s">
        <v>952</v>
      </c>
      <c r="C774" s="1" t="s">
        <v>227</v>
      </c>
      <c r="F774" s="1" t="s">
        <v>229</v>
      </c>
      <c r="G774" s="1" t="s">
        <v>1180</v>
      </c>
      <c r="H774" s="61">
        <v>70</v>
      </c>
      <c r="I774" s="88">
        <f t="array" ref="I774">INDEX(Grille_Tarifs_Modulable!$B$2:B1121,MATCH(Tableau1[[#This Row],[Designation]]&amp;Tableau1[[#This Row],[CL]],Grille_Tarifs_Modulable!$C$2:C1121&amp;Grille_Tarifs_Modulable!$F$2:F1121,0))</f>
        <v>4067700013859</v>
      </c>
      <c r="J77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74" s="1" t="str">
        <f>IF(Tableau1[[#This Row],[Tarificat° client]]="GROS",VLOOKUP(Tableau1[[#This Row],[EAN]],Grille_Tarifs_Modulable!B782:P875,9,FALSE)+VLOOKUP(Tableau1[[#This Row],[EAN]],Grille_Tarifs_Modulable!B782:P875,12,FALSE)+VLOOKUP(Tableau1[[#This Row],[EAN]],Grille_Tarifs_Modulable!B782:P875,13,FALSE)*1.1,IF(Tableau1[[#This Row],[Tarificat° client]]="CHR",VLOOKUP(Tableau1[[#This Row],[EAN]],Grille_Tarifs_Modulable!B782:P875,8,FALSE)," "))</f>
        <v xml:space="preserve"> </v>
      </c>
      <c r="L774" s="1">
        <v>132</v>
      </c>
      <c r="M774" s="1">
        <v>132</v>
      </c>
      <c r="O774" s="1"/>
    </row>
    <row r="775" spans="1:15" ht="14.65" customHeight="1" x14ac:dyDescent="0.2">
      <c r="A775" s="2">
        <v>43059</v>
      </c>
      <c r="B775" s="1" t="s">
        <v>730</v>
      </c>
      <c r="C775" s="1" t="s">
        <v>158</v>
      </c>
      <c r="F775" s="1" t="s">
        <v>160</v>
      </c>
      <c r="G775" s="1" t="s">
        <v>1180</v>
      </c>
      <c r="H775" s="61">
        <v>100</v>
      </c>
      <c r="I775" s="88">
        <f t="array" ref="I775">INDEX(Grille_Tarifs_Modulable!$B$2:B1132,MATCH(Tableau1[[#This Row],[Designation]]&amp;Tableau1[[#This Row],[CL]],Grille_Tarifs_Modulable!$C$2:C1132&amp;Grille_Tarifs_Modulable!$F$2:F1132,0))</f>
        <v>4067700013842</v>
      </c>
      <c r="J77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75" s="1" t="str">
        <f>IF(Tableau1[[#This Row],[Tarificat° client]]="GROS",VLOOKUP(Tableau1[[#This Row],[EAN]],Grille_Tarifs_Modulable!B783:P876,9,FALSE)+VLOOKUP(Tableau1[[#This Row],[EAN]],Grille_Tarifs_Modulable!B783:P876,12,FALSE)+VLOOKUP(Tableau1[[#This Row],[EAN]],Grille_Tarifs_Modulable!B783:P876,13,FALSE)*1.1,IF(Tableau1[[#This Row],[Tarificat° client]]="CHR",VLOOKUP(Tableau1[[#This Row],[EAN]],Grille_Tarifs_Modulable!B783:P876,8,FALSE)," "))</f>
        <v xml:space="preserve"> </v>
      </c>
      <c r="L775" s="1">
        <v>150</v>
      </c>
      <c r="M775" s="1">
        <v>214.29</v>
      </c>
      <c r="O775" s="1"/>
    </row>
    <row r="776" spans="1:15" ht="14.65" customHeight="1" x14ac:dyDescent="0.2">
      <c r="A776" s="2">
        <v>43062</v>
      </c>
      <c r="B776" s="1" t="s">
        <v>964</v>
      </c>
      <c r="C776" s="1" t="s">
        <v>163</v>
      </c>
      <c r="F776" s="1" t="s">
        <v>165</v>
      </c>
      <c r="G776" s="1" t="s">
        <v>1180</v>
      </c>
      <c r="H776" s="61">
        <v>175</v>
      </c>
      <c r="I776" s="88">
        <f t="array" ref="I776">INDEX(Grille_Tarifs_Modulable!$B$2:B1150,MATCH(Tableau1[[#This Row],[Designation]]&amp;Tableau1[[#This Row],[CL]],Grille_Tarifs_Modulable!$C$2:C1150&amp;Grille_Tarifs_Modulable!$F$2:F1150,0))</f>
        <v>4067700013835</v>
      </c>
      <c r="J77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76" s="1" t="str">
        <f>IF(Tableau1[[#This Row],[Tarificat° client]]="GROS",VLOOKUP(Tableau1[[#This Row],[EAN]],Grille_Tarifs_Modulable!B784:P877,9,FALSE)+VLOOKUP(Tableau1[[#This Row],[EAN]],Grille_Tarifs_Modulable!B784:P877,12,FALSE)+VLOOKUP(Tableau1[[#This Row],[EAN]],Grille_Tarifs_Modulable!B784:P877,13,FALSE)*1.1,IF(Tableau1[[#This Row],[Tarificat° client]]="CHR",VLOOKUP(Tableau1[[#This Row],[EAN]],Grille_Tarifs_Modulable!B784:P877,8,FALSE)," "))</f>
        <v xml:space="preserve"> </v>
      </c>
      <c r="L776" s="1">
        <v>72</v>
      </c>
      <c r="M776" s="1">
        <v>180</v>
      </c>
      <c r="O776" s="1"/>
    </row>
    <row r="777" spans="1:15" ht="14.65" customHeight="1" x14ac:dyDescent="0.2">
      <c r="A777" s="2">
        <v>43067</v>
      </c>
      <c r="B777" s="1" t="s">
        <v>953</v>
      </c>
      <c r="C777" s="1" t="s">
        <v>227</v>
      </c>
      <c r="F777" s="1" t="s">
        <v>229</v>
      </c>
      <c r="G777" s="1" t="s">
        <v>1180</v>
      </c>
      <c r="H777" s="61">
        <v>70</v>
      </c>
      <c r="I777" s="88">
        <f t="array" ref="I777">INDEX(Grille_Tarifs_Modulable!$B$2:B1290,MATCH(Tableau1[[#This Row],[Designation]]&amp;Tableau1[[#This Row],[CL]],Grille_Tarifs_Modulable!$C$2:C1290&amp;Grille_Tarifs_Modulable!$F$2:F1290,0))</f>
        <v>4067700013859</v>
      </c>
      <c r="J77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77" s="1" t="str">
        <f>IF(Tableau1[[#This Row],[Tarificat° client]]="GROS",VLOOKUP(Tableau1[[#This Row],[EAN]],Grille_Tarifs_Modulable!B785:P878,9,FALSE)+VLOOKUP(Tableau1[[#This Row],[EAN]],Grille_Tarifs_Modulable!B785:P878,12,FALSE)+VLOOKUP(Tableau1[[#This Row],[EAN]],Grille_Tarifs_Modulable!B785:P878,13,FALSE)*1.1,IF(Tableau1[[#This Row],[Tarificat° client]]="CHR",VLOOKUP(Tableau1[[#This Row],[EAN]],Grille_Tarifs_Modulable!B785:P878,8,FALSE)," "))</f>
        <v xml:space="preserve"> </v>
      </c>
      <c r="L777" s="1">
        <v>150</v>
      </c>
      <c r="M777" s="1">
        <v>150</v>
      </c>
      <c r="O777" s="1"/>
    </row>
    <row r="778" spans="1:15" ht="14.65" customHeight="1" x14ac:dyDescent="0.2">
      <c r="A778" s="2">
        <v>43077</v>
      </c>
      <c r="B778" s="1" t="s">
        <v>767</v>
      </c>
      <c r="C778" s="1" t="s">
        <v>71</v>
      </c>
      <c r="F778" s="1" t="s">
        <v>20</v>
      </c>
      <c r="G778" s="1" t="s">
        <v>1180</v>
      </c>
      <c r="H778" s="61">
        <v>100</v>
      </c>
      <c r="I778" s="88">
        <f t="array" ref="I778">INDEX(Grille_Tarifs_Modulable!$B$2:B1125,MATCH(Tableau1[[#This Row],[Designation]]&amp;Tableau1[[#This Row],[CL]],Grille_Tarifs_Modulable!$C$2:C1125&amp;Grille_Tarifs_Modulable!$F$2:F1125,0))</f>
        <v>4067700013842</v>
      </c>
      <c r="J77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78" s="1" t="str">
        <f>IF(Tableau1[[#This Row],[Tarificat° client]]="GROS",VLOOKUP(Tableau1[[#This Row],[EAN]],Grille_Tarifs_Modulable!B786:P879,9,FALSE)+VLOOKUP(Tableau1[[#This Row],[EAN]],Grille_Tarifs_Modulable!B786:P879,12,FALSE)+VLOOKUP(Tableau1[[#This Row],[EAN]],Grille_Tarifs_Modulable!B786:P879,13,FALSE)*1.1,IF(Tableau1[[#This Row],[Tarificat° client]]="CHR",VLOOKUP(Tableau1[[#This Row],[EAN]],Grille_Tarifs_Modulable!B786:P879,8,FALSE)," "))</f>
        <v xml:space="preserve"> </v>
      </c>
      <c r="L778" s="1">
        <v>12</v>
      </c>
      <c r="M778" s="1">
        <v>17.14</v>
      </c>
      <c r="O778" s="1"/>
    </row>
    <row r="779" spans="1:15" ht="14.65" customHeight="1" x14ac:dyDescent="0.2">
      <c r="A779" s="2">
        <v>43080</v>
      </c>
      <c r="B779" s="1" t="s">
        <v>954</v>
      </c>
      <c r="C779" s="1" t="s">
        <v>227</v>
      </c>
      <c r="F779" s="1" t="s">
        <v>229</v>
      </c>
      <c r="G779" s="1" t="s">
        <v>1180</v>
      </c>
      <c r="H779" s="61">
        <v>70</v>
      </c>
      <c r="I779" s="88">
        <f t="array" ref="I779">INDEX(Grille_Tarifs_Modulable!$B$2:B1136,MATCH(Tableau1[[#This Row],[Designation]]&amp;Tableau1[[#This Row],[CL]],Grille_Tarifs_Modulable!$C$2:C1136&amp;Grille_Tarifs_Modulable!$F$2:F1136,0))</f>
        <v>4067700013859</v>
      </c>
      <c r="J77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79" s="1" t="str">
        <f>IF(Tableau1[[#This Row],[Tarificat° client]]="GROS",VLOOKUP(Tableau1[[#This Row],[EAN]],Grille_Tarifs_Modulable!B787:P880,9,FALSE)+VLOOKUP(Tableau1[[#This Row],[EAN]],Grille_Tarifs_Modulable!B787:P880,12,FALSE)+VLOOKUP(Tableau1[[#This Row],[EAN]],Grille_Tarifs_Modulable!B787:P880,13,FALSE)*1.1,IF(Tableau1[[#This Row],[Tarificat° client]]="CHR",VLOOKUP(Tableau1[[#This Row],[EAN]],Grille_Tarifs_Modulable!B787:P880,8,FALSE)," "))</f>
        <v xml:space="preserve"> </v>
      </c>
      <c r="L779" s="1">
        <v>150</v>
      </c>
      <c r="M779" s="1">
        <v>150</v>
      </c>
      <c r="O779" s="1"/>
    </row>
    <row r="780" spans="1:15" ht="14.65" customHeight="1" x14ac:dyDescent="0.2">
      <c r="A780" s="2">
        <v>43083</v>
      </c>
      <c r="B780" s="1" t="s">
        <v>913</v>
      </c>
      <c r="C780" s="1" t="s">
        <v>158</v>
      </c>
      <c r="F780" s="1" t="s">
        <v>160</v>
      </c>
      <c r="G780" s="1" t="s">
        <v>1180</v>
      </c>
      <c r="H780" s="61">
        <v>100</v>
      </c>
      <c r="I780" s="88">
        <f t="array" ref="I780">INDEX(Grille_Tarifs_Modulable!$B$2:B1154,MATCH(Tableau1[[#This Row],[Designation]]&amp;Tableau1[[#This Row],[CL]],Grille_Tarifs_Modulable!$C$2:C1154&amp;Grille_Tarifs_Modulable!$F$2:F1154,0))</f>
        <v>4067700013842</v>
      </c>
      <c r="J78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80" s="1" t="str">
        <f>IF(Tableau1[[#This Row],[Tarificat° client]]="GROS",VLOOKUP(Tableau1[[#This Row],[EAN]],Grille_Tarifs_Modulable!B788:P881,9,FALSE)+VLOOKUP(Tableau1[[#This Row],[EAN]],Grille_Tarifs_Modulable!B788:P881,12,FALSE)+VLOOKUP(Tableau1[[#This Row],[EAN]],Grille_Tarifs_Modulable!B788:P881,13,FALSE)*1.1,IF(Tableau1[[#This Row],[Tarificat° client]]="CHR",VLOOKUP(Tableau1[[#This Row],[EAN]],Grille_Tarifs_Modulable!B788:P881,8,FALSE)," "))</f>
        <v xml:space="preserve"> </v>
      </c>
      <c r="L780" s="1">
        <v>306</v>
      </c>
      <c r="M780" s="1">
        <v>437.14</v>
      </c>
      <c r="O780" s="1"/>
    </row>
    <row r="781" spans="1:15" ht="14.65" customHeight="1" x14ac:dyDescent="0.2">
      <c r="A781" s="2">
        <v>43084</v>
      </c>
      <c r="B781" s="1" t="s">
        <v>955</v>
      </c>
      <c r="C781" s="1" t="s">
        <v>231</v>
      </c>
      <c r="F781" s="1" t="s">
        <v>233</v>
      </c>
      <c r="G781" s="1" t="s">
        <v>1180</v>
      </c>
      <c r="H781" s="61">
        <v>70</v>
      </c>
      <c r="I781" s="88">
        <f t="array" ref="I781">INDEX(Grille_Tarifs_Modulable!$B$2:B1294,MATCH(Tableau1[[#This Row],[Designation]]&amp;Tableau1[[#This Row],[CL]],Grille_Tarifs_Modulable!$C$2:C1294&amp;Grille_Tarifs_Modulable!$F$2:F1294,0))</f>
        <v>4067700013859</v>
      </c>
      <c r="J78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81" s="1" t="str">
        <f>IF(Tableau1[[#This Row],[Tarificat° client]]="GROS",VLOOKUP(Tableau1[[#This Row],[EAN]],Grille_Tarifs_Modulable!B789:P882,9,FALSE)+VLOOKUP(Tableau1[[#This Row],[EAN]],Grille_Tarifs_Modulable!B789:P882,12,FALSE)+VLOOKUP(Tableau1[[#This Row],[EAN]],Grille_Tarifs_Modulable!B789:P882,13,FALSE)*1.1,IF(Tableau1[[#This Row],[Tarificat° client]]="CHR",VLOOKUP(Tableau1[[#This Row],[EAN]],Grille_Tarifs_Modulable!B789:P882,8,FALSE)," "))</f>
        <v xml:space="preserve"> </v>
      </c>
      <c r="L781" s="1">
        <v>480</v>
      </c>
      <c r="M781" s="1">
        <v>480</v>
      </c>
      <c r="O781" s="1"/>
    </row>
    <row r="782" spans="1:15" ht="14.65" customHeight="1" x14ac:dyDescent="0.2">
      <c r="A782" s="2">
        <v>43091</v>
      </c>
      <c r="B782" s="1" t="s">
        <v>956</v>
      </c>
      <c r="C782" s="1" t="s">
        <v>227</v>
      </c>
      <c r="F782" s="1" t="s">
        <v>229</v>
      </c>
      <c r="G782" s="1" t="s">
        <v>1180</v>
      </c>
      <c r="H782" s="61">
        <v>70</v>
      </c>
      <c r="I782" s="88">
        <f t="array" ref="I782">INDEX(Grille_Tarifs_Modulable!$B$2:B1129,MATCH(Tableau1[[#This Row],[Designation]]&amp;Tableau1[[#This Row],[CL]],Grille_Tarifs_Modulable!$C$2:C1129&amp;Grille_Tarifs_Modulable!$F$2:F1129,0))</f>
        <v>4067700013859</v>
      </c>
      <c r="J78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82" s="1" t="str">
        <f>IF(Tableau1[[#This Row],[Tarificat° client]]="GROS",VLOOKUP(Tableau1[[#This Row],[EAN]],Grille_Tarifs_Modulable!B790:P883,9,FALSE)+VLOOKUP(Tableau1[[#This Row],[EAN]],Grille_Tarifs_Modulable!B790:P883,12,FALSE)+VLOOKUP(Tableau1[[#This Row],[EAN]],Grille_Tarifs_Modulable!B790:P883,13,FALSE)*1.1,IF(Tableau1[[#This Row],[Tarificat° client]]="CHR",VLOOKUP(Tableau1[[#This Row],[EAN]],Grille_Tarifs_Modulable!B790:P883,8,FALSE)," "))</f>
        <v xml:space="preserve"> </v>
      </c>
      <c r="L782" s="1">
        <v>150</v>
      </c>
      <c r="M782" s="1">
        <v>150</v>
      </c>
      <c r="O782" s="1"/>
    </row>
    <row r="783" spans="1:15" ht="14.65" customHeight="1" x14ac:dyDescent="0.2">
      <c r="A783" s="2">
        <v>43103</v>
      </c>
      <c r="B783" s="1" t="s">
        <v>512</v>
      </c>
      <c r="C783" s="1" t="s">
        <v>513</v>
      </c>
      <c r="F783" s="1" t="s">
        <v>454</v>
      </c>
      <c r="G783" s="1" t="s">
        <v>1180</v>
      </c>
      <c r="H783" s="61">
        <v>70</v>
      </c>
      <c r="I783" s="88">
        <f t="array" ref="I783">INDEX(Grille_Tarifs_Modulable!$B$2:B1140,MATCH(Tableau1[[#This Row],[Designation]]&amp;Tableau1[[#This Row],[CL]],Grille_Tarifs_Modulable!$C$2:C1140&amp;Grille_Tarifs_Modulable!$F$2:F1140,0))</f>
        <v>4067700013859</v>
      </c>
      <c r="J78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83" s="1" t="str">
        <f>IF(Tableau1[[#This Row],[Tarificat° client]]="GROS",VLOOKUP(Tableau1[[#This Row],[EAN]],Grille_Tarifs_Modulable!B791:P884,9,FALSE)+VLOOKUP(Tableau1[[#This Row],[EAN]],Grille_Tarifs_Modulable!B791:P884,12,FALSE)+VLOOKUP(Tableau1[[#This Row],[EAN]],Grille_Tarifs_Modulable!B791:P884,13,FALSE)*1.1,IF(Tableau1[[#This Row],[Tarificat° client]]="CHR",VLOOKUP(Tableau1[[#This Row],[EAN]],Grille_Tarifs_Modulable!B791:P884,8,FALSE)," "))</f>
        <v xml:space="preserve"> </v>
      </c>
      <c r="L783" s="1">
        <v>150</v>
      </c>
      <c r="M783" s="1">
        <v>150</v>
      </c>
      <c r="O783" s="1"/>
    </row>
    <row r="784" spans="1:15" ht="14.65" customHeight="1" x14ac:dyDescent="0.2">
      <c r="A784" s="2">
        <v>43103</v>
      </c>
      <c r="B784" s="1" t="s">
        <v>708</v>
      </c>
      <c r="C784" s="1" t="s">
        <v>163</v>
      </c>
      <c r="F784" s="1" t="s">
        <v>709</v>
      </c>
      <c r="G784" s="1" t="s">
        <v>1180</v>
      </c>
      <c r="H784" s="61">
        <v>175</v>
      </c>
      <c r="I784" s="88">
        <f t="array" ref="I784">INDEX(Grille_Tarifs_Modulable!$B$2:B1158,MATCH(Tableau1[[#This Row],[Designation]]&amp;Tableau1[[#This Row],[CL]],Grille_Tarifs_Modulable!$C$2:C1158&amp;Grille_Tarifs_Modulable!$F$2:F1158,0))</f>
        <v>4067700013835</v>
      </c>
      <c r="J78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84" s="1" t="str">
        <f>IF(Tableau1[[#This Row],[Tarificat° client]]="GROS",VLOOKUP(Tableau1[[#This Row],[EAN]],Grille_Tarifs_Modulable!B792:P885,9,FALSE)+VLOOKUP(Tableau1[[#This Row],[EAN]],Grille_Tarifs_Modulable!B792:P885,12,FALSE)+VLOOKUP(Tableau1[[#This Row],[EAN]],Grille_Tarifs_Modulable!B792:P885,13,FALSE)*1.1,IF(Tableau1[[#This Row],[Tarificat° client]]="CHR",VLOOKUP(Tableau1[[#This Row],[EAN]],Grille_Tarifs_Modulable!B792:P885,8,FALSE)," "))</f>
        <v xml:space="preserve"> </v>
      </c>
      <c r="L784" s="1">
        <v>36</v>
      </c>
      <c r="M784" s="1">
        <v>90</v>
      </c>
      <c r="O784" s="1"/>
    </row>
    <row r="785" spans="1:15" ht="14.65" customHeight="1" x14ac:dyDescent="0.2">
      <c r="A785" s="2">
        <v>43105</v>
      </c>
      <c r="B785" s="1" t="s">
        <v>514</v>
      </c>
      <c r="C785" s="1" t="s">
        <v>95</v>
      </c>
      <c r="F785" s="1" t="s">
        <v>97</v>
      </c>
      <c r="G785" s="1" t="s">
        <v>1180</v>
      </c>
      <c r="H785" s="61">
        <v>70</v>
      </c>
      <c r="I785" s="88">
        <f t="array" ref="I785">INDEX(Grille_Tarifs_Modulable!$B$2:B1298,MATCH(Tableau1[[#This Row],[Designation]]&amp;Tableau1[[#This Row],[CL]],Grille_Tarifs_Modulable!$C$2:C1298&amp;Grille_Tarifs_Modulable!$F$2:F1298,0))</f>
        <v>4067700013859</v>
      </c>
      <c r="J78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85" s="1" t="str">
        <f>IF(Tableau1[[#This Row],[Tarificat° client]]="GROS",VLOOKUP(Tableau1[[#This Row],[EAN]],Grille_Tarifs_Modulable!B793:P886,9,FALSE)+VLOOKUP(Tableau1[[#This Row],[EAN]],Grille_Tarifs_Modulable!B793:P886,12,FALSE)+VLOOKUP(Tableau1[[#This Row],[EAN]],Grille_Tarifs_Modulable!B793:P886,13,FALSE)*1.1,IF(Tableau1[[#This Row],[Tarificat° client]]="CHR",VLOOKUP(Tableau1[[#This Row],[EAN]],Grille_Tarifs_Modulable!B793:P886,8,FALSE)," "))</f>
        <v xml:space="preserve"> </v>
      </c>
      <c r="L785" s="1">
        <v>72</v>
      </c>
      <c r="M785" s="1">
        <v>72</v>
      </c>
      <c r="O785" s="1"/>
    </row>
    <row r="786" spans="1:15" ht="14.65" customHeight="1" x14ac:dyDescent="0.2">
      <c r="A786" s="2">
        <v>43105</v>
      </c>
      <c r="B786" s="1" t="s">
        <v>514</v>
      </c>
      <c r="C786" s="1" t="s">
        <v>95</v>
      </c>
      <c r="F786" s="1" t="s">
        <v>97</v>
      </c>
      <c r="G786" s="1" t="s">
        <v>1180</v>
      </c>
      <c r="H786" s="61">
        <v>100</v>
      </c>
      <c r="I786" s="88">
        <f t="array" ref="I786">INDEX(Grille_Tarifs_Modulable!$B$2:B1133,MATCH(Tableau1[[#This Row],[Designation]]&amp;Tableau1[[#This Row],[CL]],Grille_Tarifs_Modulable!$C$2:C1133&amp;Grille_Tarifs_Modulable!$F$2:F1133,0))</f>
        <v>4067700013842</v>
      </c>
      <c r="J78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86" s="1" t="str">
        <f>IF(Tableau1[[#This Row],[Tarificat° client]]="GROS",VLOOKUP(Tableau1[[#This Row],[EAN]],Grille_Tarifs_Modulable!B794:P887,9,FALSE)+VLOOKUP(Tableau1[[#This Row],[EAN]],Grille_Tarifs_Modulable!B794:P887,12,FALSE)+VLOOKUP(Tableau1[[#This Row],[EAN]],Grille_Tarifs_Modulable!B794:P887,13,FALSE)*1.1,IF(Tableau1[[#This Row],[Tarificat° client]]="CHR",VLOOKUP(Tableau1[[#This Row],[EAN]],Grille_Tarifs_Modulable!B794:P887,8,FALSE)," "))</f>
        <v xml:space="preserve"> </v>
      </c>
      <c r="L786" s="1">
        <v>18</v>
      </c>
      <c r="M786" s="1">
        <v>25.71</v>
      </c>
      <c r="O786" s="1"/>
    </row>
    <row r="787" spans="1:15" ht="14.65" customHeight="1" x14ac:dyDescent="0.2">
      <c r="A787" s="2">
        <v>43117</v>
      </c>
      <c r="B787" s="1" t="s">
        <v>529</v>
      </c>
      <c r="C787" s="1" t="s">
        <v>6</v>
      </c>
      <c r="F787" s="1" t="s">
        <v>8</v>
      </c>
      <c r="G787" s="1" t="s">
        <v>1180</v>
      </c>
      <c r="H787" s="61">
        <v>100</v>
      </c>
      <c r="I787" s="88">
        <f t="array" ref="I787">INDEX(Grille_Tarifs_Modulable!$B$2:B1144,MATCH(Tableau1[[#This Row],[Designation]]&amp;Tableau1[[#This Row],[CL]],Grille_Tarifs_Modulable!$C$2:C1144&amp;Grille_Tarifs_Modulable!$F$2:F1144,0))</f>
        <v>4067700013842</v>
      </c>
      <c r="J78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87" s="1" t="str">
        <f>IF(Tableau1[[#This Row],[Tarificat° client]]="GROS",VLOOKUP(Tableau1[[#This Row],[EAN]],Grille_Tarifs_Modulable!B795:P888,9,FALSE)+VLOOKUP(Tableau1[[#This Row],[EAN]],Grille_Tarifs_Modulable!B795:P888,12,FALSE)+VLOOKUP(Tableau1[[#This Row],[EAN]],Grille_Tarifs_Modulable!B795:P888,13,FALSE)*1.1,IF(Tableau1[[#This Row],[Tarificat° client]]="CHR",VLOOKUP(Tableau1[[#This Row],[EAN]],Grille_Tarifs_Modulable!B795:P888,8,FALSE)," "))</f>
        <v xml:space="preserve"> </v>
      </c>
      <c r="L787" s="1">
        <v>12</v>
      </c>
      <c r="M787" s="1">
        <v>17.14</v>
      </c>
      <c r="O787" s="1"/>
    </row>
    <row r="788" spans="1:15" ht="14.65" customHeight="1" x14ac:dyDescent="0.2">
      <c r="A788" s="2">
        <v>43124</v>
      </c>
      <c r="B788" s="1" t="s">
        <v>710</v>
      </c>
      <c r="C788" s="1" t="s">
        <v>163</v>
      </c>
      <c r="F788" s="1" t="s">
        <v>709</v>
      </c>
      <c r="G788" s="1" t="s">
        <v>1180</v>
      </c>
      <c r="H788" s="61">
        <v>175</v>
      </c>
      <c r="I788" s="88">
        <f t="array" ref="I788">INDEX(Grille_Tarifs_Modulable!$B$2:B1162,MATCH(Tableau1[[#This Row],[Designation]]&amp;Tableau1[[#This Row],[CL]],Grille_Tarifs_Modulable!$C$2:C1162&amp;Grille_Tarifs_Modulable!$F$2:F1162,0))</f>
        <v>4067700013835</v>
      </c>
      <c r="J78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88" s="1" t="str">
        <f>IF(Tableau1[[#This Row],[Tarificat° client]]="GROS",VLOOKUP(Tableau1[[#This Row],[EAN]],Grille_Tarifs_Modulable!B796:P889,9,FALSE)+VLOOKUP(Tableau1[[#This Row],[EAN]],Grille_Tarifs_Modulable!B796:P889,12,FALSE)+VLOOKUP(Tableau1[[#This Row],[EAN]],Grille_Tarifs_Modulable!B796:P889,13,FALSE)*1.1,IF(Tableau1[[#This Row],[Tarificat° client]]="CHR",VLOOKUP(Tableau1[[#This Row],[EAN]],Grille_Tarifs_Modulable!B796:P889,8,FALSE)," "))</f>
        <v xml:space="preserve"> </v>
      </c>
      <c r="L788" s="1">
        <v>60</v>
      </c>
      <c r="M788" s="1">
        <v>150</v>
      </c>
      <c r="O788" s="1"/>
    </row>
    <row r="789" spans="1:15" ht="14.65" customHeight="1" x14ac:dyDescent="0.2">
      <c r="A789" s="2">
        <v>43129</v>
      </c>
      <c r="B789" s="1" t="s">
        <v>404</v>
      </c>
      <c r="C789" s="1" t="s">
        <v>405</v>
      </c>
      <c r="F789" s="1" t="s">
        <v>11</v>
      </c>
      <c r="G789" s="1" t="s">
        <v>1180</v>
      </c>
      <c r="H789" s="61">
        <v>175</v>
      </c>
      <c r="I789" s="88">
        <f t="array" ref="I789">INDEX(Grille_Tarifs_Modulable!$B$2:B1302,MATCH(Tableau1[[#This Row],[Designation]]&amp;Tableau1[[#This Row],[CL]],Grille_Tarifs_Modulable!$C$2:C1302&amp;Grille_Tarifs_Modulable!$F$2:F1302,0))</f>
        <v>4067700013835</v>
      </c>
      <c r="J78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89" s="1" t="str">
        <f>IF(Tableau1[[#This Row],[Tarificat° client]]="GROS",VLOOKUP(Tableau1[[#This Row],[EAN]],Grille_Tarifs_Modulable!B797:P890,9,FALSE)+VLOOKUP(Tableau1[[#This Row],[EAN]],Grille_Tarifs_Modulable!B797:P890,12,FALSE)+VLOOKUP(Tableau1[[#This Row],[EAN]],Grille_Tarifs_Modulable!B797:P890,13,FALSE)*1.1,IF(Tableau1[[#This Row],[Tarificat° client]]="CHR",VLOOKUP(Tableau1[[#This Row],[EAN]],Grille_Tarifs_Modulable!B797:P890,8,FALSE)," "))</f>
        <v xml:space="preserve"> </v>
      </c>
      <c r="L789" s="1">
        <v>30</v>
      </c>
      <c r="M789" s="1">
        <v>75</v>
      </c>
      <c r="O789" s="1"/>
    </row>
    <row r="790" spans="1:15" ht="14.65" customHeight="1" x14ac:dyDescent="0.2">
      <c r="A790" s="2">
        <v>43130</v>
      </c>
      <c r="B790" s="1" t="s">
        <v>699</v>
      </c>
      <c r="C790" s="1" t="s">
        <v>6</v>
      </c>
      <c r="F790" s="1" t="s">
        <v>8</v>
      </c>
      <c r="G790" s="1" t="s">
        <v>1180</v>
      </c>
      <c r="H790" s="61">
        <v>100</v>
      </c>
      <c r="I790" s="88">
        <f t="array" ref="I790">INDEX(Grille_Tarifs_Modulable!$B$2:B1137,MATCH(Tableau1[[#This Row],[Designation]]&amp;Tableau1[[#This Row],[CL]],Grille_Tarifs_Modulable!$C$2:C1137&amp;Grille_Tarifs_Modulable!$F$2:F1137,0))</f>
        <v>4067700013842</v>
      </c>
      <c r="J79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90" s="1" t="str">
        <f>IF(Tableau1[[#This Row],[Tarificat° client]]="GROS",VLOOKUP(Tableau1[[#This Row],[EAN]],Grille_Tarifs_Modulable!B798:P891,9,FALSE)+VLOOKUP(Tableau1[[#This Row],[EAN]],Grille_Tarifs_Modulable!B798:P891,12,FALSE)+VLOOKUP(Tableau1[[#This Row],[EAN]],Grille_Tarifs_Modulable!B798:P891,13,FALSE)*1.1,IF(Tableau1[[#This Row],[Tarificat° client]]="CHR",VLOOKUP(Tableau1[[#This Row],[EAN]],Grille_Tarifs_Modulable!B798:P891,8,FALSE)," "))</f>
        <v xml:space="preserve"> </v>
      </c>
      <c r="L790" s="1">
        <v>84</v>
      </c>
      <c r="M790" s="1">
        <v>120</v>
      </c>
      <c r="O790" s="1"/>
    </row>
    <row r="791" spans="1:15" ht="14.65" customHeight="1" x14ac:dyDescent="0.2">
      <c r="A791" s="2">
        <v>43130</v>
      </c>
      <c r="B791" s="1" t="s">
        <v>406</v>
      </c>
      <c r="C791" s="1" t="s">
        <v>18</v>
      </c>
      <c r="F791" s="1" t="s">
        <v>20</v>
      </c>
      <c r="G791" s="1" t="s">
        <v>1180</v>
      </c>
      <c r="H791" s="61">
        <v>100</v>
      </c>
      <c r="I791" s="88">
        <f t="array" ref="I791">INDEX(Grille_Tarifs_Modulable!$B$2:B1148,MATCH(Tableau1[[#This Row],[Designation]]&amp;Tableau1[[#This Row],[CL]],Grille_Tarifs_Modulable!$C$2:C1148&amp;Grille_Tarifs_Modulable!$F$2:F1148,0))</f>
        <v>4067700013842</v>
      </c>
      <c r="J79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91" s="1" t="str">
        <f>IF(Tableau1[[#This Row],[Tarificat° client]]="GROS",VLOOKUP(Tableau1[[#This Row],[EAN]],Grille_Tarifs_Modulable!B799:P892,9,FALSE)+VLOOKUP(Tableau1[[#This Row],[EAN]],Grille_Tarifs_Modulable!B799:P892,12,FALSE)+VLOOKUP(Tableau1[[#This Row],[EAN]],Grille_Tarifs_Modulable!B799:P892,13,FALSE)*1.1,IF(Tableau1[[#This Row],[Tarificat° client]]="CHR",VLOOKUP(Tableau1[[#This Row],[EAN]],Grille_Tarifs_Modulable!B799:P892,8,FALSE)," "))</f>
        <v xml:space="preserve"> </v>
      </c>
      <c r="L791" s="1">
        <v>84</v>
      </c>
      <c r="M791" s="1">
        <v>120</v>
      </c>
      <c r="O791" s="1"/>
    </row>
    <row r="792" spans="1:15" ht="14.65" customHeight="1" x14ac:dyDescent="0.2">
      <c r="A792" s="2">
        <v>43130</v>
      </c>
      <c r="B792" s="1" t="s">
        <v>531</v>
      </c>
      <c r="C792" s="1" t="s">
        <v>18</v>
      </c>
      <c r="F792" s="1" t="s">
        <v>20</v>
      </c>
      <c r="G792" s="1" t="s">
        <v>1180</v>
      </c>
      <c r="H792" s="61">
        <v>100</v>
      </c>
      <c r="I792" s="88">
        <f t="array" ref="I792">INDEX(Grille_Tarifs_Modulable!$B$2:B1166,MATCH(Tableau1[[#This Row],[Designation]]&amp;Tableau1[[#This Row],[CL]],Grille_Tarifs_Modulable!$C$2:C1166&amp;Grille_Tarifs_Modulable!$F$2:F1166,0))</f>
        <v>4067700013842</v>
      </c>
      <c r="J79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92" s="1" t="str">
        <f>IF(Tableau1[[#This Row],[Tarificat° client]]="GROS",VLOOKUP(Tableau1[[#This Row],[EAN]],Grille_Tarifs_Modulable!B800:P893,9,FALSE)+VLOOKUP(Tableau1[[#This Row],[EAN]],Grille_Tarifs_Modulable!B800:P893,12,FALSE)+VLOOKUP(Tableau1[[#This Row],[EAN]],Grille_Tarifs_Modulable!B800:P893,13,FALSE)*1.1,IF(Tableau1[[#This Row],[Tarificat° client]]="CHR",VLOOKUP(Tableau1[[#This Row],[EAN]],Grille_Tarifs_Modulable!B800:P893,8,FALSE)," "))</f>
        <v xml:space="preserve"> </v>
      </c>
      <c r="L792" s="1">
        <v>-12</v>
      </c>
      <c r="M792" s="1">
        <v>-17.14</v>
      </c>
      <c r="O792" s="1"/>
    </row>
    <row r="793" spans="1:15" ht="14.65" customHeight="1" x14ac:dyDescent="0.2">
      <c r="A793" s="2">
        <v>43131</v>
      </c>
      <c r="B793" s="1" t="s">
        <v>444</v>
      </c>
      <c r="C793" s="1" t="s">
        <v>112</v>
      </c>
      <c r="F793" s="1" t="s">
        <v>114</v>
      </c>
      <c r="G793" s="1" t="s">
        <v>1180</v>
      </c>
      <c r="H793" s="61">
        <v>175</v>
      </c>
      <c r="I793" s="88">
        <f t="array" ref="I793">INDEX(Grille_Tarifs_Modulable!$B$2:B1306,MATCH(Tableau1[[#This Row],[Designation]]&amp;Tableau1[[#This Row],[CL]],Grille_Tarifs_Modulable!$C$2:C1306&amp;Grille_Tarifs_Modulable!$F$2:F1306,0))</f>
        <v>4067700013835</v>
      </c>
      <c r="J79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93" s="1" t="str">
        <f>IF(Tableau1[[#This Row],[Tarificat° client]]="GROS",VLOOKUP(Tableau1[[#This Row],[EAN]],Grille_Tarifs_Modulable!B801:P894,9,FALSE)+VLOOKUP(Tableau1[[#This Row],[EAN]],Grille_Tarifs_Modulable!B801:P894,12,FALSE)+VLOOKUP(Tableau1[[#This Row],[EAN]],Grille_Tarifs_Modulable!B801:P894,13,FALSE)*1.1,IF(Tableau1[[#This Row],[Tarificat° client]]="CHR",VLOOKUP(Tableau1[[#This Row],[EAN]],Grille_Tarifs_Modulable!B801:P894,8,FALSE)," "))</f>
        <v xml:space="preserve"> </v>
      </c>
      <c r="L793" s="1">
        <v>36</v>
      </c>
      <c r="M793" s="1">
        <v>90</v>
      </c>
      <c r="O793" s="1"/>
    </row>
    <row r="794" spans="1:15" ht="14.65" customHeight="1" x14ac:dyDescent="0.2">
      <c r="A794" s="2">
        <v>43133</v>
      </c>
      <c r="B794" s="1" t="s">
        <v>631</v>
      </c>
      <c r="C794" s="1" t="s">
        <v>158</v>
      </c>
      <c r="F794" s="1" t="s">
        <v>160</v>
      </c>
      <c r="G794" s="1" t="s">
        <v>1180</v>
      </c>
      <c r="H794" s="61">
        <v>100</v>
      </c>
      <c r="I794" s="88">
        <f t="array" ref="I794">INDEX(Grille_Tarifs_Modulable!$B$2:B1141,MATCH(Tableau1[[#This Row],[Designation]]&amp;Tableau1[[#This Row],[CL]],Grille_Tarifs_Modulable!$C$2:C1141&amp;Grille_Tarifs_Modulable!$F$2:F1141,0))</f>
        <v>4067700013842</v>
      </c>
      <c r="J79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94" s="1" t="str">
        <f>IF(Tableau1[[#This Row],[Tarificat° client]]="GROS",VLOOKUP(Tableau1[[#This Row],[EAN]],Grille_Tarifs_Modulable!B802:P895,9,FALSE)+VLOOKUP(Tableau1[[#This Row],[EAN]],Grille_Tarifs_Modulable!B802:P895,12,FALSE)+VLOOKUP(Tableau1[[#This Row],[EAN]],Grille_Tarifs_Modulable!B802:P895,13,FALSE)*1.1,IF(Tableau1[[#This Row],[Tarificat° client]]="CHR",VLOOKUP(Tableau1[[#This Row],[EAN]],Grille_Tarifs_Modulable!B802:P895,8,FALSE)," "))</f>
        <v xml:space="preserve"> </v>
      </c>
      <c r="L794" s="1">
        <v>180</v>
      </c>
      <c r="M794" s="1">
        <v>257.14</v>
      </c>
      <c r="O794" s="1"/>
    </row>
    <row r="795" spans="1:15" ht="14.65" customHeight="1" x14ac:dyDescent="0.2">
      <c r="A795" s="2">
        <v>43137</v>
      </c>
      <c r="B795" s="1" t="s">
        <v>678</v>
      </c>
      <c r="C795" s="1" t="s">
        <v>227</v>
      </c>
      <c r="F795" s="1" t="s">
        <v>229</v>
      </c>
      <c r="G795" s="1" t="s">
        <v>1180</v>
      </c>
      <c r="H795" s="61">
        <v>70</v>
      </c>
      <c r="I795" s="88">
        <f t="array" ref="I795">INDEX(Grille_Tarifs_Modulable!$B$2:B1152,MATCH(Tableau1[[#This Row],[Designation]]&amp;Tableau1[[#This Row],[CL]],Grille_Tarifs_Modulable!$C$2:C1152&amp;Grille_Tarifs_Modulable!$F$2:F1152,0))</f>
        <v>4067700013859</v>
      </c>
      <c r="J79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95" s="1" t="str">
        <f>IF(Tableau1[[#This Row],[Tarificat° client]]="GROS",VLOOKUP(Tableau1[[#This Row],[EAN]],Grille_Tarifs_Modulable!B803:P896,9,FALSE)+VLOOKUP(Tableau1[[#This Row],[EAN]],Grille_Tarifs_Modulable!B803:P896,12,FALSE)+VLOOKUP(Tableau1[[#This Row],[EAN]],Grille_Tarifs_Modulable!B803:P896,13,FALSE)*1.1,IF(Tableau1[[#This Row],[Tarificat° client]]="CHR",VLOOKUP(Tableau1[[#This Row],[EAN]],Grille_Tarifs_Modulable!B803:P896,8,FALSE)," "))</f>
        <v xml:space="preserve"> </v>
      </c>
      <c r="L795" s="1">
        <v>150</v>
      </c>
      <c r="M795" s="1">
        <v>150</v>
      </c>
      <c r="O795" s="1"/>
    </row>
    <row r="796" spans="1:15" ht="14.65" customHeight="1" x14ac:dyDescent="0.2">
      <c r="A796" s="2">
        <v>43137</v>
      </c>
      <c r="B796" s="1" t="s">
        <v>679</v>
      </c>
      <c r="C796" s="1" t="s">
        <v>513</v>
      </c>
      <c r="F796" s="1" t="s">
        <v>454</v>
      </c>
      <c r="G796" s="1" t="s">
        <v>1180</v>
      </c>
      <c r="H796" s="61">
        <v>70</v>
      </c>
      <c r="I796" s="88">
        <f t="array" ref="I796">INDEX(Grille_Tarifs_Modulable!$B$2:B1170,MATCH(Tableau1[[#This Row],[Designation]]&amp;Tableau1[[#This Row],[CL]],Grille_Tarifs_Modulable!$C$2:C1170&amp;Grille_Tarifs_Modulable!$F$2:F1170,0))</f>
        <v>4067700013859</v>
      </c>
      <c r="J79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96" s="1" t="str">
        <f>IF(Tableau1[[#This Row],[Tarificat° client]]="GROS",VLOOKUP(Tableau1[[#This Row],[EAN]],Grille_Tarifs_Modulable!B804:P897,9,FALSE)+VLOOKUP(Tableau1[[#This Row],[EAN]],Grille_Tarifs_Modulable!B804:P897,12,FALSE)+VLOOKUP(Tableau1[[#This Row],[EAN]],Grille_Tarifs_Modulable!B804:P897,13,FALSE)*1.1,IF(Tableau1[[#This Row],[Tarificat° client]]="CHR",VLOOKUP(Tableau1[[#This Row],[EAN]],Grille_Tarifs_Modulable!B804:P897,8,FALSE)," "))</f>
        <v xml:space="preserve"> </v>
      </c>
      <c r="L796" s="1">
        <v>150</v>
      </c>
      <c r="M796" s="1">
        <v>150</v>
      </c>
      <c r="O796" s="1"/>
    </row>
    <row r="797" spans="1:15" ht="14.65" customHeight="1" x14ac:dyDescent="0.2">
      <c r="A797" s="2">
        <v>43143</v>
      </c>
      <c r="B797" s="1" t="s">
        <v>433</v>
      </c>
      <c r="C797" s="1" t="s">
        <v>65</v>
      </c>
      <c r="F797" s="1" t="s">
        <v>67</v>
      </c>
      <c r="G797" s="1" t="s">
        <v>1180</v>
      </c>
      <c r="H797" s="61">
        <v>70</v>
      </c>
      <c r="I797" s="88">
        <f t="array" ref="I797">INDEX(Grille_Tarifs_Modulable!$B$2:B1310,MATCH(Tableau1[[#This Row],[Designation]]&amp;Tableau1[[#This Row],[CL]],Grille_Tarifs_Modulable!$C$2:C1310&amp;Grille_Tarifs_Modulable!$F$2:F1310,0))</f>
        <v>4067700013859</v>
      </c>
      <c r="J79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97" s="1" t="str">
        <f>IF(Tableau1[[#This Row],[Tarificat° client]]="GROS",VLOOKUP(Tableau1[[#This Row],[EAN]],Grille_Tarifs_Modulable!B805:P898,9,FALSE)+VLOOKUP(Tableau1[[#This Row],[EAN]],Grille_Tarifs_Modulable!B805:P898,12,FALSE)+VLOOKUP(Tableau1[[#This Row],[EAN]],Grille_Tarifs_Modulable!B805:P898,13,FALSE)*1.1,IF(Tableau1[[#This Row],[Tarificat° client]]="CHR",VLOOKUP(Tableau1[[#This Row],[EAN]],Grille_Tarifs_Modulable!B805:P898,8,FALSE)," "))</f>
        <v xml:space="preserve"> </v>
      </c>
      <c r="L797" s="1">
        <v>240</v>
      </c>
      <c r="M797" s="1">
        <v>240</v>
      </c>
      <c r="O797" s="1"/>
    </row>
    <row r="798" spans="1:15" ht="14.65" customHeight="1" x14ac:dyDescent="0.2">
      <c r="A798" s="2">
        <v>43143</v>
      </c>
      <c r="B798" s="1" t="s">
        <v>515</v>
      </c>
      <c r="C798" s="1" t="s">
        <v>95</v>
      </c>
      <c r="F798" s="1" t="s">
        <v>97</v>
      </c>
      <c r="G798" s="1" t="s">
        <v>1180</v>
      </c>
      <c r="H798" s="61">
        <v>70</v>
      </c>
      <c r="I798" s="88">
        <f t="array" ref="I798">INDEX(Grille_Tarifs_Modulable!$B$2:B1145,MATCH(Tableau1[[#This Row],[Designation]]&amp;Tableau1[[#This Row],[CL]],Grille_Tarifs_Modulable!$C$2:C1145&amp;Grille_Tarifs_Modulable!$F$2:F1145,0))</f>
        <v>4067700013859</v>
      </c>
      <c r="J79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98" s="1" t="str">
        <f>IF(Tableau1[[#This Row],[Tarificat° client]]="GROS",VLOOKUP(Tableau1[[#This Row],[EAN]],Grille_Tarifs_Modulable!B806:P899,9,FALSE)+VLOOKUP(Tableau1[[#This Row],[EAN]],Grille_Tarifs_Modulable!B806:P899,12,FALSE)+VLOOKUP(Tableau1[[#This Row],[EAN]],Grille_Tarifs_Modulable!B806:P899,13,FALSE)*1.1,IF(Tableau1[[#This Row],[Tarificat° client]]="CHR",VLOOKUP(Tableau1[[#This Row],[EAN]],Grille_Tarifs_Modulable!B806:P899,8,FALSE)," "))</f>
        <v xml:space="preserve"> </v>
      </c>
      <c r="L798" s="1">
        <v>24</v>
      </c>
      <c r="M798" s="1">
        <v>24</v>
      </c>
      <c r="O798" s="1"/>
    </row>
    <row r="799" spans="1:15" ht="14.65" customHeight="1" x14ac:dyDescent="0.2">
      <c r="A799" s="2">
        <v>43143</v>
      </c>
      <c r="B799" s="1" t="s">
        <v>515</v>
      </c>
      <c r="C799" s="1" t="s">
        <v>95</v>
      </c>
      <c r="F799" s="1" t="s">
        <v>97</v>
      </c>
      <c r="G799" s="1" t="s">
        <v>1180</v>
      </c>
      <c r="H799" s="61">
        <v>100</v>
      </c>
      <c r="I799" s="88">
        <f t="array" ref="I799">INDEX(Grille_Tarifs_Modulable!$B$2:B1156,MATCH(Tableau1[[#This Row],[Designation]]&amp;Tableau1[[#This Row],[CL]],Grille_Tarifs_Modulable!$C$2:C1156&amp;Grille_Tarifs_Modulable!$F$2:F1156,0))</f>
        <v>4067700013842</v>
      </c>
      <c r="J79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799" s="1" t="str">
        <f>IF(Tableau1[[#This Row],[Tarificat° client]]="GROS",VLOOKUP(Tableau1[[#This Row],[EAN]],Grille_Tarifs_Modulable!B807:P900,9,FALSE)+VLOOKUP(Tableau1[[#This Row],[EAN]],Grille_Tarifs_Modulable!B807:P900,12,FALSE)+VLOOKUP(Tableau1[[#This Row],[EAN]],Grille_Tarifs_Modulable!B807:P900,13,FALSE)*1.1,IF(Tableau1[[#This Row],[Tarificat° client]]="CHR",VLOOKUP(Tableau1[[#This Row],[EAN]],Grille_Tarifs_Modulable!B807:P900,8,FALSE)," "))</f>
        <v xml:space="preserve"> </v>
      </c>
      <c r="L799" s="1">
        <v>36</v>
      </c>
      <c r="M799" s="1">
        <v>51.43</v>
      </c>
      <c r="O799" s="1"/>
    </row>
    <row r="800" spans="1:15" ht="14.65" customHeight="1" x14ac:dyDescent="0.2">
      <c r="A800" s="2">
        <v>43143</v>
      </c>
      <c r="B800" s="1" t="s">
        <v>515</v>
      </c>
      <c r="C800" s="1" t="s">
        <v>95</v>
      </c>
      <c r="F800" s="1" t="s">
        <v>97</v>
      </c>
      <c r="G800" s="1" t="s">
        <v>1180</v>
      </c>
      <c r="H800" s="61">
        <v>175</v>
      </c>
      <c r="I800" s="88">
        <f t="array" ref="I800">INDEX(Grille_Tarifs_Modulable!$B$2:B1174,MATCH(Tableau1[[#This Row],[Designation]]&amp;Tableau1[[#This Row],[CL]],Grille_Tarifs_Modulable!$C$2:C1174&amp;Grille_Tarifs_Modulable!$F$2:F1174,0))</f>
        <v>4067700013835</v>
      </c>
      <c r="J80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00" s="1" t="str">
        <f>IF(Tableau1[[#This Row],[Tarificat° client]]="GROS",VLOOKUP(Tableau1[[#This Row],[EAN]],Grille_Tarifs_Modulable!B808:P901,9,FALSE)+VLOOKUP(Tableau1[[#This Row],[EAN]],Grille_Tarifs_Modulable!B808:P901,12,FALSE)+VLOOKUP(Tableau1[[#This Row],[EAN]],Grille_Tarifs_Modulable!B808:P901,13,FALSE)*1.1,IF(Tableau1[[#This Row],[Tarificat° client]]="CHR",VLOOKUP(Tableau1[[#This Row],[EAN]],Grille_Tarifs_Modulable!B808:P901,8,FALSE)," "))</f>
        <v xml:space="preserve"> </v>
      </c>
      <c r="L800" s="1">
        <v>24</v>
      </c>
      <c r="M800" s="1">
        <v>60</v>
      </c>
      <c r="O800" s="1"/>
    </row>
    <row r="801" spans="1:15" ht="14.65" customHeight="1" x14ac:dyDescent="0.2">
      <c r="A801" s="2">
        <v>43146</v>
      </c>
      <c r="B801" s="1" t="s">
        <v>446</v>
      </c>
      <c r="C801" s="1" t="s">
        <v>437</v>
      </c>
      <c r="F801" s="1" t="s">
        <v>438</v>
      </c>
      <c r="G801" s="1" t="s">
        <v>1180</v>
      </c>
      <c r="H801" s="61">
        <v>175</v>
      </c>
      <c r="I801" s="88">
        <f t="array" ref="I801">INDEX(Grille_Tarifs_Modulable!$B$2:B1314,MATCH(Tableau1[[#This Row],[Designation]]&amp;Tableau1[[#This Row],[CL]],Grille_Tarifs_Modulable!$C$2:C1314&amp;Grille_Tarifs_Modulable!$F$2:F1314,0))</f>
        <v>4067700013835</v>
      </c>
      <c r="J80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01" s="1" t="str">
        <f>IF(Tableau1[[#This Row],[Tarificat° client]]="GROS",VLOOKUP(Tableau1[[#This Row],[EAN]],Grille_Tarifs_Modulable!B809:P902,9,FALSE)+VLOOKUP(Tableau1[[#This Row],[EAN]],Grille_Tarifs_Modulable!B809:P902,12,FALSE)+VLOOKUP(Tableau1[[#This Row],[EAN]],Grille_Tarifs_Modulable!B809:P902,13,FALSE)*1.1,IF(Tableau1[[#This Row],[Tarificat° client]]="CHR",VLOOKUP(Tableau1[[#This Row],[EAN]],Grille_Tarifs_Modulable!B809:P902,8,FALSE)," "))</f>
        <v xml:space="preserve"> </v>
      </c>
      <c r="L801" s="1">
        <v>6</v>
      </c>
      <c r="M801" s="1">
        <v>15</v>
      </c>
      <c r="O801" s="1"/>
    </row>
    <row r="802" spans="1:15" ht="14.65" customHeight="1" x14ac:dyDescent="0.2">
      <c r="A802" s="2">
        <v>43150</v>
      </c>
      <c r="B802" s="1" t="s">
        <v>516</v>
      </c>
      <c r="C802" s="1" t="s">
        <v>95</v>
      </c>
      <c r="F802" s="1" t="s">
        <v>97</v>
      </c>
      <c r="G802" s="1" t="s">
        <v>1180</v>
      </c>
      <c r="H802" s="61">
        <v>70</v>
      </c>
      <c r="I802" s="88">
        <f t="array" ref="I802">INDEX(Grille_Tarifs_Modulable!$B$2:B1149,MATCH(Tableau1[[#This Row],[Designation]]&amp;Tableau1[[#This Row],[CL]],Grille_Tarifs_Modulable!$C$2:C1149&amp;Grille_Tarifs_Modulable!$F$2:F1149,0))</f>
        <v>4067700013859</v>
      </c>
      <c r="J80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02" s="1" t="str">
        <f>IF(Tableau1[[#This Row],[Tarificat° client]]="GROS",VLOOKUP(Tableau1[[#This Row],[EAN]],Grille_Tarifs_Modulable!B810:P903,9,FALSE)+VLOOKUP(Tableau1[[#This Row],[EAN]],Grille_Tarifs_Modulable!B810:P903,12,FALSE)+VLOOKUP(Tableau1[[#This Row],[EAN]],Grille_Tarifs_Modulable!B810:P903,13,FALSE)*1.1,IF(Tableau1[[#This Row],[Tarificat° client]]="CHR",VLOOKUP(Tableau1[[#This Row],[EAN]],Grille_Tarifs_Modulable!B810:P903,8,FALSE)," "))</f>
        <v xml:space="preserve"> </v>
      </c>
      <c r="L802" s="1">
        <v>12</v>
      </c>
      <c r="M802" s="1">
        <v>12</v>
      </c>
      <c r="O802" s="1"/>
    </row>
    <row r="803" spans="1:15" ht="14.65" customHeight="1" x14ac:dyDescent="0.2">
      <c r="A803" s="2">
        <v>43150</v>
      </c>
      <c r="B803" s="1" t="s">
        <v>516</v>
      </c>
      <c r="C803" s="1" t="s">
        <v>95</v>
      </c>
      <c r="F803" s="1" t="s">
        <v>97</v>
      </c>
      <c r="G803" s="1" t="s">
        <v>1180</v>
      </c>
      <c r="H803" s="61">
        <v>100</v>
      </c>
      <c r="I803" s="88">
        <f t="array" ref="I803">INDEX(Grille_Tarifs_Modulable!$B$2:B1160,MATCH(Tableau1[[#This Row],[Designation]]&amp;Tableau1[[#This Row],[CL]],Grille_Tarifs_Modulable!$C$2:C1160&amp;Grille_Tarifs_Modulable!$F$2:F1160,0))</f>
        <v>4067700013842</v>
      </c>
      <c r="J80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03" s="1" t="str">
        <f>IF(Tableau1[[#This Row],[Tarificat° client]]="GROS",VLOOKUP(Tableau1[[#This Row],[EAN]],Grille_Tarifs_Modulable!B811:P904,9,FALSE)+VLOOKUP(Tableau1[[#This Row],[EAN]],Grille_Tarifs_Modulable!B811:P904,12,FALSE)+VLOOKUP(Tableau1[[#This Row],[EAN]],Grille_Tarifs_Modulable!B811:P904,13,FALSE)*1.1,IF(Tableau1[[#This Row],[Tarificat° client]]="CHR",VLOOKUP(Tableau1[[#This Row],[EAN]],Grille_Tarifs_Modulable!B811:P904,8,FALSE)," "))</f>
        <v xml:space="preserve"> </v>
      </c>
      <c r="L803" s="1">
        <v>30</v>
      </c>
      <c r="M803" s="1">
        <v>42.86</v>
      </c>
      <c r="O803" s="1"/>
    </row>
    <row r="804" spans="1:15" ht="14.65" customHeight="1" x14ac:dyDescent="0.2">
      <c r="A804" s="2">
        <v>43150</v>
      </c>
      <c r="B804" s="1" t="s">
        <v>700</v>
      </c>
      <c r="C804" s="1" t="s">
        <v>701</v>
      </c>
      <c r="F804" s="1" t="s">
        <v>451</v>
      </c>
      <c r="G804" s="1" t="s">
        <v>1180</v>
      </c>
      <c r="H804" s="61">
        <v>100</v>
      </c>
      <c r="I804" s="88">
        <f t="array" ref="I804">INDEX(Grille_Tarifs_Modulable!$B$2:B1178,MATCH(Tableau1[[#This Row],[Designation]]&amp;Tableau1[[#This Row],[CL]],Grille_Tarifs_Modulable!$C$2:C1178&amp;Grille_Tarifs_Modulable!$F$2:F1178,0))</f>
        <v>4067700013842</v>
      </c>
      <c r="J80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04" s="1" t="str">
        <f>IF(Tableau1[[#This Row],[Tarificat° client]]="GROS",VLOOKUP(Tableau1[[#This Row],[EAN]],Grille_Tarifs_Modulable!B812:P905,9,FALSE)+VLOOKUP(Tableau1[[#This Row],[EAN]],Grille_Tarifs_Modulable!B812:P905,12,FALSE)+VLOOKUP(Tableau1[[#This Row],[EAN]],Grille_Tarifs_Modulable!B812:P905,13,FALSE)*1.1,IF(Tableau1[[#This Row],[Tarificat° client]]="CHR",VLOOKUP(Tableau1[[#This Row],[EAN]],Grille_Tarifs_Modulable!B812:P905,8,FALSE)," "))</f>
        <v xml:space="preserve"> </v>
      </c>
      <c r="L804" s="1">
        <v>18</v>
      </c>
      <c r="M804" s="1">
        <v>25.71</v>
      </c>
      <c r="O804" s="1"/>
    </row>
    <row r="805" spans="1:15" ht="14.65" customHeight="1" x14ac:dyDescent="0.2">
      <c r="A805" s="2">
        <v>43150</v>
      </c>
      <c r="B805" s="1" t="s">
        <v>447</v>
      </c>
      <c r="C805" s="1" t="s">
        <v>448</v>
      </c>
      <c r="F805" s="1" t="s">
        <v>20</v>
      </c>
      <c r="G805" s="1" t="s">
        <v>1180</v>
      </c>
      <c r="H805" s="61">
        <v>175</v>
      </c>
      <c r="I805" s="88">
        <f t="array" ref="I805">INDEX(Grille_Tarifs_Modulable!$B$2:B1318,MATCH(Tableau1[[#This Row],[Designation]]&amp;Tableau1[[#This Row],[CL]],Grille_Tarifs_Modulable!$C$2:C1318&amp;Grille_Tarifs_Modulable!$F$2:F1318,0))</f>
        <v>4067700013835</v>
      </c>
      <c r="J80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05" s="1" t="str">
        <f>IF(Tableau1[[#This Row],[Tarificat° client]]="GROS",VLOOKUP(Tableau1[[#This Row],[EAN]],Grille_Tarifs_Modulable!B813:P906,9,FALSE)+VLOOKUP(Tableau1[[#This Row],[EAN]],Grille_Tarifs_Modulable!B813:P906,12,FALSE)+VLOOKUP(Tableau1[[#This Row],[EAN]],Grille_Tarifs_Modulable!B813:P906,13,FALSE)*1.1,IF(Tableau1[[#This Row],[Tarificat° client]]="CHR",VLOOKUP(Tableau1[[#This Row],[EAN]],Grille_Tarifs_Modulable!B813:P906,8,FALSE)," "))</f>
        <v xml:space="preserve"> </v>
      </c>
      <c r="L805" s="1">
        <v>48</v>
      </c>
      <c r="M805" s="1">
        <v>120</v>
      </c>
      <c r="O805" s="1"/>
    </row>
    <row r="806" spans="1:15" ht="14.65" customHeight="1" x14ac:dyDescent="0.2">
      <c r="A806" s="2">
        <v>43153</v>
      </c>
      <c r="B806" s="1" t="s">
        <v>408</v>
      </c>
      <c r="C806" s="1" t="s">
        <v>100</v>
      </c>
      <c r="F806" s="1" t="s">
        <v>4</v>
      </c>
      <c r="G806" s="1" t="s">
        <v>1180</v>
      </c>
      <c r="H806" s="61">
        <v>100</v>
      </c>
      <c r="I806" s="88">
        <f t="array" ref="I806">INDEX(Grille_Tarifs_Modulable!$B$2:B1153,MATCH(Tableau1[[#This Row],[Designation]]&amp;Tableau1[[#This Row],[CL]],Grille_Tarifs_Modulable!$C$2:C1153&amp;Grille_Tarifs_Modulable!$F$2:F1153,0))</f>
        <v>4067700013842</v>
      </c>
      <c r="J80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06" s="1" t="str">
        <f>IF(Tableau1[[#This Row],[Tarificat° client]]="GROS",VLOOKUP(Tableau1[[#This Row],[EAN]],Grille_Tarifs_Modulable!B814:P907,9,FALSE)+VLOOKUP(Tableau1[[#This Row],[EAN]],Grille_Tarifs_Modulable!B814:P907,12,FALSE)+VLOOKUP(Tableau1[[#This Row],[EAN]],Grille_Tarifs_Modulable!B814:P907,13,FALSE)*1.1,IF(Tableau1[[#This Row],[Tarificat° client]]="CHR",VLOOKUP(Tableau1[[#This Row],[EAN]],Grille_Tarifs_Modulable!B814:P907,8,FALSE)," "))</f>
        <v xml:space="preserve"> </v>
      </c>
      <c r="L806" s="1">
        <v>90</v>
      </c>
      <c r="M806" s="1">
        <v>128.57</v>
      </c>
      <c r="O806" s="1"/>
    </row>
    <row r="807" spans="1:15" ht="14.65" customHeight="1" x14ac:dyDescent="0.2">
      <c r="A807" s="2">
        <v>43153</v>
      </c>
      <c r="B807" s="1" t="s">
        <v>455</v>
      </c>
      <c r="C807" s="1" t="s">
        <v>456</v>
      </c>
      <c r="F807" s="1" t="s">
        <v>20</v>
      </c>
      <c r="G807" s="1" t="s">
        <v>1180</v>
      </c>
      <c r="H807" s="61">
        <v>35</v>
      </c>
      <c r="I807" s="88">
        <f t="array" ref="I807">INDEX(Grille_Tarifs_Modulable!$B$2:B1164,MATCH(Tableau1[[#This Row],[Designation]]&amp;Tableau1[[#This Row],[CL]],Grille_Tarifs_Modulable!$C$2:C1164&amp;Grille_Tarifs_Modulable!$F$2:F1164,0))</f>
        <v>4067700013866</v>
      </c>
      <c r="J80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07" s="1" t="str">
        <f>IF(Tableau1[[#This Row],[Tarificat° client]]="GROS",VLOOKUP(Tableau1[[#This Row],[EAN]],Grille_Tarifs_Modulable!B815:P908,9,FALSE)+VLOOKUP(Tableau1[[#This Row],[EAN]],Grille_Tarifs_Modulable!B815:P908,12,FALSE)+VLOOKUP(Tableau1[[#This Row],[EAN]],Grille_Tarifs_Modulable!B815:P908,13,FALSE)*1.1,IF(Tableau1[[#This Row],[Tarificat° client]]="CHR",VLOOKUP(Tableau1[[#This Row],[EAN]],Grille_Tarifs_Modulable!B815:P908,8,FALSE)," "))</f>
        <v xml:space="preserve"> </v>
      </c>
      <c r="L807" s="1">
        <v>24</v>
      </c>
      <c r="M807" s="1">
        <v>12</v>
      </c>
      <c r="O807" s="1"/>
    </row>
    <row r="808" spans="1:15" ht="14.65" customHeight="1" x14ac:dyDescent="0.2">
      <c r="A808" s="2">
        <v>43153</v>
      </c>
      <c r="B808" s="1" t="s">
        <v>408</v>
      </c>
      <c r="C808" s="1" t="s">
        <v>100</v>
      </c>
      <c r="F808" s="1" t="s">
        <v>4</v>
      </c>
      <c r="G808" s="1" t="s">
        <v>1180</v>
      </c>
      <c r="H808" s="61">
        <v>175</v>
      </c>
      <c r="I808" s="88">
        <f t="array" ref="I808">INDEX(Grille_Tarifs_Modulable!$B$2:B1182,MATCH(Tableau1[[#This Row],[Designation]]&amp;Tableau1[[#This Row],[CL]],Grille_Tarifs_Modulable!$C$2:C1182&amp;Grille_Tarifs_Modulable!$F$2:F1182,0))</f>
        <v>4067700013835</v>
      </c>
      <c r="J80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08" s="1" t="str">
        <f>IF(Tableau1[[#This Row],[Tarificat° client]]="GROS",VLOOKUP(Tableau1[[#This Row],[EAN]],Grille_Tarifs_Modulable!B816:P909,9,FALSE)+VLOOKUP(Tableau1[[#This Row],[EAN]],Grille_Tarifs_Modulable!B816:P909,12,FALSE)+VLOOKUP(Tableau1[[#This Row],[EAN]],Grille_Tarifs_Modulable!B816:P909,13,FALSE)*1.1,IF(Tableau1[[#This Row],[Tarificat° client]]="CHR",VLOOKUP(Tableau1[[#This Row],[EAN]],Grille_Tarifs_Modulable!B816:P909,8,FALSE)," "))</f>
        <v xml:space="preserve"> </v>
      </c>
      <c r="L808" s="1">
        <v>60</v>
      </c>
      <c r="M808" s="1">
        <v>150</v>
      </c>
      <c r="O808" s="1"/>
    </row>
    <row r="809" spans="1:15" ht="14.65" customHeight="1" x14ac:dyDescent="0.2">
      <c r="A809" s="2">
        <v>43153</v>
      </c>
      <c r="B809" s="1" t="s">
        <v>452</v>
      </c>
      <c r="C809" s="1" t="s">
        <v>453</v>
      </c>
      <c r="F809" s="1" t="s">
        <v>454</v>
      </c>
      <c r="G809" s="1" t="s">
        <v>1180</v>
      </c>
      <c r="H809" s="61">
        <v>175</v>
      </c>
      <c r="I809" s="88">
        <f t="array" ref="I809">INDEX(Grille_Tarifs_Modulable!$B$2:B1322,MATCH(Tableau1[[#This Row],[Designation]]&amp;Tableau1[[#This Row],[CL]],Grille_Tarifs_Modulable!$C$2:C1322&amp;Grille_Tarifs_Modulable!$F$2:F1322,0))</f>
        <v>4067700013835</v>
      </c>
      <c r="J80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09" s="1" t="str">
        <f>IF(Tableau1[[#This Row],[Tarificat° client]]="GROS",VLOOKUP(Tableau1[[#This Row],[EAN]],Grille_Tarifs_Modulable!B817:P910,9,FALSE)+VLOOKUP(Tableau1[[#This Row],[EAN]],Grille_Tarifs_Modulable!B817:P910,12,FALSE)+VLOOKUP(Tableau1[[#This Row],[EAN]],Grille_Tarifs_Modulable!B817:P910,13,FALSE)*1.1,IF(Tableau1[[#This Row],[Tarificat° client]]="CHR",VLOOKUP(Tableau1[[#This Row],[EAN]],Grille_Tarifs_Modulable!B817:P910,8,FALSE)," "))</f>
        <v xml:space="preserve"> </v>
      </c>
      <c r="L809" s="1">
        <v>24</v>
      </c>
      <c r="M809" s="1">
        <v>60</v>
      </c>
      <c r="O809" s="1"/>
    </row>
    <row r="810" spans="1:15" ht="14.65" customHeight="1" x14ac:dyDescent="0.2">
      <c r="A810" s="2">
        <v>43153</v>
      </c>
      <c r="B810" s="1" t="s">
        <v>455</v>
      </c>
      <c r="C810" s="1" t="s">
        <v>456</v>
      </c>
      <c r="F810" s="1" t="s">
        <v>20</v>
      </c>
      <c r="G810" s="1" t="s">
        <v>1180</v>
      </c>
      <c r="H810" s="61">
        <v>175</v>
      </c>
      <c r="I810" s="88">
        <f t="array" ref="I810">INDEX(Grille_Tarifs_Modulable!$B$2:B1157,MATCH(Tableau1[[#This Row],[Designation]]&amp;Tableau1[[#This Row],[CL]],Grille_Tarifs_Modulable!$C$2:C1157&amp;Grille_Tarifs_Modulable!$F$2:F1157,0))</f>
        <v>4067700013835</v>
      </c>
      <c r="J81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10" s="1" t="str">
        <f>IF(Tableau1[[#This Row],[Tarificat° client]]="GROS",VLOOKUP(Tableau1[[#This Row],[EAN]],Grille_Tarifs_Modulable!B818:P911,9,FALSE)+VLOOKUP(Tableau1[[#This Row],[EAN]],Grille_Tarifs_Modulable!B818:P911,12,FALSE)+VLOOKUP(Tableau1[[#This Row],[EAN]],Grille_Tarifs_Modulable!B818:P911,13,FALSE)*1.1,IF(Tableau1[[#This Row],[Tarificat° client]]="CHR",VLOOKUP(Tableau1[[#This Row],[EAN]],Grille_Tarifs_Modulable!B818:P911,8,FALSE)," "))</f>
        <v xml:space="preserve"> </v>
      </c>
      <c r="L810" s="1">
        <v>12</v>
      </c>
      <c r="M810" s="1">
        <v>30</v>
      </c>
      <c r="O810" s="1"/>
    </row>
    <row r="811" spans="1:15" ht="14.65" customHeight="1" x14ac:dyDescent="0.2">
      <c r="A811" s="2">
        <v>43153</v>
      </c>
      <c r="B811" s="1" t="s">
        <v>408</v>
      </c>
      <c r="C811" s="1" t="s">
        <v>100</v>
      </c>
      <c r="F811" s="1" t="s">
        <v>4</v>
      </c>
      <c r="G811" s="1" t="s">
        <v>1180</v>
      </c>
      <c r="H811" s="61">
        <v>175</v>
      </c>
      <c r="I811" s="88">
        <f t="array" ref="I811">INDEX(Grille_Tarifs_Modulable!$B$2:B1168,MATCH(Tableau1[[#This Row],[Designation]]&amp;Tableau1[[#This Row],[CL]],Grille_Tarifs_Modulable!$C$2:C1168&amp;Grille_Tarifs_Modulable!$F$2:F1168,0))</f>
        <v>4067700013835</v>
      </c>
      <c r="J81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11" s="1" t="str">
        <f>IF(Tableau1[[#This Row],[Tarificat° client]]="GROS",VLOOKUP(Tableau1[[#This Row],[EAN]],Grille_Tarifs_Modulable!B819:P912,9,FALSE)+VLOOKUP(Tableau1[[#This Row],[EAN]],Grille_Tarifs_Modulable!B819:P912,12,FALSE)+VLOOKUP(Tableau1[[#This Row],[EAN]],Grille_Tarifs_Modulable!B819:P912,13,FALSE)*1.1,IF(Tableau1[[#This Row],[Tarificat° client]]="CHR",VLOOKUP(Tableau1[[#This Row],[EAN]],Grille_Tarifs_Modulable!B819:P912,8,FALSE)," "))</f>
        <v xml:space="preserve"> </v>
      </c>
      <c r="L811" s="1">
        <v>30</v>
      </c>
      <c r="M811" s="1">
        <v>75</v>
      </c>
      <c r="O811" s="1"/>
    </row>
    <row r="812" spans="1:15" ht="14.65" customHeight="1" x14ac:dyDescent="0.2">
      <c r="A812" s="2">
        <v>43154</v>
      </c>
      <c r="B812" s="1" t="s">
        <v>522</v>
      </c>
      <c r="C812" s="1" t="s">
        <v>435</v>
      </c>
      <c r="F812" s="1" t="s">
        <v>20</v>
      </c>
      <c r="G812" s="1" t="s">
        <v>1180</v>
      </c>
      <c r="H812" s="61">
        <v>100</v>
      </c>
      <c r="I812" s="88">
        <f t="array" ref="I812">INDEX(Grille_Tarifs_Modulable!$B$2:B1186,MATCH(Tableau1[[#This Row],[Designation]]&amp;Tableau1[[#This Row],[CL]],Grille_Tarifs_Modulable!$C$2:C1186&amp;Grille_Tarifs_Modulable!$F$2:F1186,0))</f>
        <v>4067700013842</v>
      </c>
      <c r="J81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12" s="1" t="str">
        <f>IF(Tableau1[[#This Row],[Tarificat° client]]="GROS",VLOOKUP(Tableau1[[#This Row],[EAN]],Grille_Tarifs_Modulable!B820:P913,9,FALSE)+VLOOKUP(Tableau1[[#This Row],[EAN]],Grille_Tarifs_Modulable!B820:P913,12,FALSE)+VLOOKUP(Tableau1[[#This Row],[EAN]],Grille_Tarifs_Modulable!B820:P913,13,FALSE)*1.1,IF(Tableau1[[#This Row],[Tarificat° client]]="CHR",VLOOKUP(Tableau1[[#This Row],[EAN]],Grille_Tarifs_Modulable!B820:P913,8,FALSE)," "))</f>
        <v xml:space="preserve"> </v>
      </c>
      <c r="L812" s="1">
        <v>12</v>
      </c>
      <c r="M812" s="1">
        <v>17.14</v>
      </c>
      <c r="O812" s="1"/>
    </row>
    <row r="813" spans="1:15" ht="14.65" customHeight="1" x14ac:dyDescent="0.2">
      <c r="A813" s="2">
        <v>43154</v>
      </c>
      <c r="B813" s="1" t="s">
        <v>522</v>
      </c>
      <c r="C813" s="1" t="s">
        <v>435</v>
      </c>
      <c r="F813" s="1" t="s">
        <v>20</v>
      </c>
      <c r="G813" s="1" t="s">
        <v>1180</v>
      </c>
      <c r="H813" s="61">
        <v>175</v>
      </c>
      <c r="I813" s="88">
        <f t="array" ref="I813">INDEX(Grille_Tarifs_Modulable!$B$2:B1326,MATCH(Tableau1[[#This Row],[Designation]]&amp;Tableau1[[#This Row],[CL]],Grille_Tarifs_Modulable!$C$2:C1326&amp;Grille_Tarifs_Modulable!$F$2:F1326,0))</f>
        <v>4067700013835</v>
      </c>
      <c r="J81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13" s="1" t="str">
        <f>IF(Tableau1[[#This Row],[Tarificat° client]]="GROS",VLOOKUP(Tableau1[[#This Row],[EAN]],Grille_Tarifs_Modulable!B821:P914,9,FALSE)+VLOOKUP(Tableau1[[#This Row],[EAN]],Grille_Tarifs_Modulable!B821:P914,12,FALSE)+VLOOKUP(Tableau1[[#This Row],[EAN]],Grille_Tarifs_Modulable!B821:P914,13,FALSE)*1.1,IF(Tableau1[[#This Row],[Tarificat° client]]="CHR",VLOOKUP(Tableau1[[#This Row],[EAN]],Grille_Tarifs_Modulable!B821:P914,8,FALSE)," "))</f>
        <v xml:space="preserve"> </v>
      </c>
      <c r="L813" s="1">
        <v>12</v>
      </c>
      <c r="M813" s="1">
        <v>30</v>
      </c>
      <c r="O813" s="1"/>
    </row>
    <row r="814" spans="1:15" ht="14.65" customHeight="1" x14ac:dyDescent="0.2">
      <c r="A814" s="2">
        <v>43157</v>
      </c>
      <c r="B814" s="1" t="s">
        <v>525</v>
      </c>
      <c r="C814" s="1" t="s">
        <v>351</v>
      </c>
      <c r="F814" s="1" t="s">
        <v>30</v>
      </c>
      <c r="G814" s="1" t="s">
        <v>1180</v>
      </c>
      <c r="H814" s="61">
        <v>70</v>
      </c>
      <c r="I814" s="88">
        <f t="array" ref="I814">INDEX(Grille_Tarifs_Modulable!$B$2:B1161,MATCH(Tableau1[[#This Row],[Designation]]&amp;Tableau1[[#This Row],[CL]],Grille_Tarifs_Modulable!$C$2:C1161&amp;Grille_Tarifs_Modulable!$F$2:F1161,0))</f>
        <v>4067700013859</v>
      </c>
      <c r="J81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14" s="1" t="str">
        <f>IF(Tableau1[[#This Row],[Tarificat° client]]="GROS",VLOOKUP(Tableau1[[#This Row],[EAN]],Grille_Tarifs_Modulable!B822:P915,9,FALSE)+VLOOKUP(Tableau1[[#This Row],[EAN]],Grille_Tarifs_Modulable!B822:P915,12,FALSE)+VLOOKUP(Tableau1[[#This Row],[EAN]],Grille_Tarifs_Modulable!B822:P915,13,FALSE)*1.1,IF(Tableau1[[#This Row],[Tarificat° client]]="CHR",VLOOKUP(Tableau1[[#This Row],[EAN]],Grille_Tarifs_Modulable!B822:P915,8,FALSE)," "))</f>
        <v xml:space="preserve"> </v>
      </c>
      <c r="L814" s="1">
        <v>6</v>
      </c>
      <c r="M814" s="1">
        <v>6</v>
      </c>
      <c r="O814" s="1"/>
    </row>
    <row r="815" spans="1:15" ht="14.65" customHeight="1" x14ac:dyDescent="0.2">
      <c r="A815" s="2">
        <v>43157</v>
      </c>
      <c r="B815" s="1" t="s">
        <v>409</v>
      </c>
      <c r="C815" s="1" t="s">
        <v>9</v>
      </c>
      <c r="F815" s="1" t="s">
        <v>11</v>
      </c>
      <c r="G815" s="1" t="s">
        <v>1180</v>
      </c>
      <c r="H815" s="61">
        <v>175</v>
      </c>
      <c r="I815" s="88">
        <f t="array" ref="I815">INDEX(Grille_Tarifs_Modulable!$B$2:B1172,MATCH(Tableau1[[#This Row],[Designation]]&amp;Tableau1[[#This Row],[CL]],Grille_Tarifs_Modulable!$C$2:C1172&amp;Grille_Tarifs_Modulable!$F$2:F1172,0))</f>
        <v>4067700013835</v>
      </c>
      <c r="J81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15" s="1" t="str">
        <f>IF(Tableau1[[#This Row],[Tarificat° client]]="GROS",VLOOKUP(Tableau1[[#This Row],[EAN]],Grille_Tarifs_Modulable!B823:P916,9,FALSE)+VLOOKUP(Tableau1[[#This Row],[EAN]],Grille_Tarifs_Modulable!B823:P916,12,FALSE)+VLOOKUP(Tableau1[[#This Row],[EAN]],Grille_Tarifs_Modulable!B823:P916,13,FALSE)*1.1,IF(Tableau1[[#This Row],[Tarificat° client]]="CHR",VLOOKUP(Tableau1[[#This Row],[EAN]],Grille_Tarifs_Modulable!B823:P916,8,FALSE)," "))</f>
        <v xml:space="preserve"> </v>
      </c>
      <c r="L815" s="1">
        <v>24</v>
      </c>
      <c r="M815" s="1">
        <v>60</v>
      </c>
      <c r="O815" s="1"/>
    </row>
    <row r="816" spans="1:15" ht="14.65" customHeight="1" x14ac:dyDescent="0.2">
      <c r="A816" s="2">
        <v>43159</v>
      </c>
      <c r="B816" s="1" t="s">
        <v>410</v>
      </c>
      <c r="C816" s="1" t="s">
        <v>71</v>
      </c>
      <c r="F816" s="1" t="s">
        <v>20</v>
      </c>
      <c r="G816" s="1" t="s">
        <v>1180</v>
      </c>
      <c r="H816" s="61">
        <v>175</v>
      </c>
      <c r="I816" s="88">
        <f t="array" ref="I816">INDEX(Grille_Tarifs_Modulable!$B$2:B1190,MATCH(Tableau1[[#This Row],[Designation]]&amp;Tableau1[[#This Row],[CL]],Grille_Tarifs_Modulable!$C$2:C1190&amp;Grille_Tarifs_Modulable!$F$2:F1190,0))</f>
        <v>4067700013835</v>
      </c>
      <c r="J81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16" s="1" t="str">
        <f>IF(Tableau1[[#This Row],[Tarificat° client]]="GROS",VLOOKUP(Tableau1[[#This Row],[EAN]],Grille_Tarifs_Modulable!B824:P917,9,FALSE)+VLOOKUP(Tableau1[[#This Row],[EAN]],Grille_Tarifs_Modulable!B824:P917,12,FALSE)+VLOOKUP(Tableau1[[#This Row],[EAN]],Grille_Tarifs_Modulable!B824:P917,13,FALSE)*1.1,IF(Tableau1[[#This Row],[Tarificat° client]]="CHR",VLOOKUP(Tableau1[[#This Row],[EAN]],Grille_Tarifs_Modulable!B824:P917,8,FALSE)," "))</f>
        <v xml:space="preserve"> </v>
      </c>
      <c r="L816" s="1">
        <v>12</v>
      </c>
      <c r="M816" s="1">
        <v>30</v>
      </c>
      <c r="O816" s="1"/>
    </row>
    <row r="817" spans="1:15" ht="14.65" customHeight="1" x14ac:dyDescent="0.2">
      <c r="A817" s="2">
        <v>43160</v>
      </c>
      <c r="B817" s="1" t="s">
        <v>680</v>
      </c>
      <c r="C817" s="1" t="s">
        <v>227</v>
      </c>
      <c r="F817" s="1" t="s">
        <v>229</v>
      </c>
      <c r="G817" s="1" t="s">
        <v>1180</v>
      </c>
      <c r="H817" s="61">
        <v>70</v>
      </c>
      <c r="I817" s="88">
        <f t="array" ref="I817">INDEX(Grille_Tarifs_Modulable!$B$2:B1330,MATCH(Tableau1[[#This Row],[Designation]]&amp;Tableau1[[#This Row],[CL]],Grille_Tarifs_Modulable!$C$2:C1330&amp;Grille_Tarifs_Modulable!$F$2:F1330,0))</f>
        <v>4067700013859</v>
      </c>
      <c r="J81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17" s="1" t="str">
        <f>IF(Tableau1[[#This Row],[Tarificat° client]]="GROS",VLOOKUP(Tableau1[[#This Row],[EAN]],Grille_Tarifs_Modulable!B825:P918,9,FALSE)+VLOOKUP(Tableau1[[#This Row],[EAN]],Grille_Tarifs_Modulable!B825:P918,12,FALSE)+VLOOKUP(Tableau1[[#This Row],[EAN]],Grille_Tarifs_Modulable!B825:P918,13,FALSE)*1.1,IF(Tableau1[[#This Row],[Tarificat° client]]="CHR",VLOOKUP(Tableau1[[#This Row],[EAN]],Grille_Tarifs_Modulable!B825:P918,8,FALSE)," "))</f>
        <v xml:space="preserve"> </v>
      </c>
      <c r="L817" s="1">
        <v>150</v>
      </c>
      <c r="M817" s="1">
        <v>150</v>
      </c>
      <c r="O817" s="1"/>
    </row>
    <row r="818" spans="1:15" ht="14.65" customHeight="1" x14ac:dyDescent="0.2">
      <c r="A818" s="2">
        <v>43166</v>
      </c>
      <c r="B818" s="1" t="s">
        <v>457</v>
      </c>
      <c r="C818" s="1" t="s">
        <v>458</v>
      </c>
      <c r="F818" s="1" t="s">
        <v>20</v>
      </c>
      <c r="G818" s="1" t="s">
        <v>1180</v>
      </c>
      <c r="H818" s="61">
        <v>175</v>
      </c>
      <c r="I818" s="88">
        <f t="array" ref="I818">INDEX(Grille_Tarifs_Modulable!$B$2:B1165,MATCH(Tableau1[[#This Row],[Designation]]&amp;Tableau1[[#This Row],[CL]],Grille_Tarifs_Modulable!$C$2:C1165&amp;Grille_Tarifs_Modulable!$F$2:F1165,0))</f>
        <v>4067700013835</v>
      </c>
      <c r="J81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18" s="1" t="str">
        <f>IF(Tableau1[[#This Row],[Tarificat° client]]="GROS",VLOOKUP(Tableau1[[#This Row],[EAN]],Grille_Tarifs_Modulable!B826:P919,9,FALSE)+VLOOKUP(Tableau1[[#This Row],[EAN]],Grille_Tarifs_Modulable!B826:P919,12,FALSE)+VLOOKUP(Tableau1[[#This Row],[EAN]],Grille_Tarifs_Modulable!B826:P919,13,FALSE)*1.1,IF(Tableau1[[#This Row],[Tarificat° client]]="CHR",VLOOKUP(Tableau1[[#This Row],[EAN]],Grille_Tarifs_Modulable!B826:P919,8,FALSE)," "))</f>
        <v xml:space="preserve"> </v>
      </c>
      <c r="L818" s="1">
        <v>60</v>
      </c>
      <c r="M818" s="1">
        <v>150</v>
      </c>
      <c r="O818" s="1"/>
    </row>
    <row r="819" spans="1:15" ht="14.65" customHeight="1" x14ac:dyDescent="0.2">
      <c r="A819" s="2">
        <v>43178</v>
      </c>
      <c r="B819" s="1" t="s">
        <v>670</v>
      </c>
      <c r="C819" s="1" t="s">
        <v>65</v>
      </c>
      <c r="F819" s="1" t="s">
        <v>67</v>
      </c>
      <c r="G819" s="1" t="s">
        <v>1180</v>
      </c>
      <c r="H819" s="61">
        <v>70</v>
      </c>
      <c r="I819" s="88">
        <f t="array" ref="I819">INDEX(Grille_Tarifs_Modulable!$B$2:B1176,MATCH(Tableau1[[#This Row],[Designation]]&amp;Tableau1[[#This Row],[CL]],Grille_Tarifs_Modulable!$C$2:C1176&amp;Grille_Tarifs_Modulable!$F$2:F1176,0))</f>
        <v>4067700013859</v>
      </c>
      <c r="J81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19" s="1" t="str">
        <f>IF(Tableau1[[#This Row],[Tarificat° client]]="GROS",VLOOKUP(Tableau1[[#This Row],[EAN]],Grille_Tarifs_Modulable!B827:P920,9,FALSE)+VLOOKUP(Tableau1[[#This Row],[EAN]],Grille_Tarifs_Modulable!B827:P920,12,FALSE)+VLOOKUP(Tableau1[[#This Row],[EAN]],Grille_Tarifs_Modulable!B827:P920,13,FALSE)*1.1,IF(Tableau1[[#This Row],[Tarificat° client]]="CHR",VLOOKUP(Tableau1[[#This Row],[EAN]],Grille_Tarifs_Modulable!B827:P920,8,FALSE)," "))</f>
        <v xml:space="preserve"> </v>
      </c>
      <c r="L819" s="1">
        <v>240</v>
      </c>
      <c r="M819" s="1">
        <v>240</v>
      </c>
      <c r="O819" s="1"/>
    </row>
    <row r="820" spans="1:15" ht="14.65" customHeight="1" x14ac:dyDescent="0.2">
      <c r="A820" s="2">
        <v>43178</v>
      </c>
      <c r="B820" s="1" t="s">
        <v>461</v>
      </c>
      <c r="C820" s="1" t="s">
        <v>140</v>
      </c>
      <c r="F820" s="1" t="s">
        <v>142</v>
      </c>
      <c r="G820" s="1" t="s">
        <v>1180</v>
      </c>
      <c r="H820" s="61">
        <v>175</v>
      </c>
      <c r="I820" s="88">
        <f t="array" ref="I820">INDEX(Grille_Tarifs_Modulable!$B$2:B1194,MATCH(Tableau1[[#This Row],[Designation]]&amp;Tableau1[[#This Row],[CL]],Grille_Tarifs_Modulable!$C$2:C1194&amp;Grille_Tarifs_Modulable!$F$2:F1194,0))</f>
        <v>4067700013835</v>
      </c>
      <c r="J82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20" s="1" t="str">
        <f>IF(Tableau1[[#This Row],[Tarificat° client]]="GROS",VLOOKUP(Tableau1[[#This Row],[EAN]],Grille_Tarifs_Modulable!B828:P921,9,FALSE)+VLOOKUP(Tableau1[[#This Row],[EAN]],Grille_Tarifs_Modulable!B828:P921,12,FALSE)+VLOOKUP(Tableau1[[#This Row],[EAN]],Grille_Tarifs_Modulable!B828:P921,13,FALSE)*1.1,IF(Tableau1[[#This Row],[Tarificat° client]]="CHR",VLOOKUP(Tableau1[[#This Row],[EAN]],Grille_Tarifs_Modulable!B828:P921,8,FALSE)," "))</f>
        <v xml:space="preserve"> </v>
      </c>
      <c r="L820" s="1">
        <v>30</v>
      </c>
      <c r="M820" s="1">
        <v>75</v>
      </c>
      <c r="O820" s="1"/>
    </row>
    <row r="821" spans="1:15" ht="14.65" customHeight="1" x14ac:dyDescent="0.2">
      <c r="A821" s="2">
        <v>43179</v>
      </c>
      <c r="B821" s="1" t="s">
        <v>681</v>
      </c>
      <c r="C821" s="1" t="s">
        <v>227</v>
      </c>
      <c r="F821" s="1" t="s">
        <v>229</v>
      </c>
      <c r="G821" s="1" t="s">
        <v>1180</v>
      </c>
      <c r="H821" s="61">
        <v>70</v>
      </c>
      <c r="I821" s="88">
        <f t="array" ref="I821">INDEX(Grille_Tarifs_Modulable!$B$2:B1334,MATCH(Tableau1[[#This Row],[Designation]]&amp;Tableau1[[#This Row],[CL]],Grille_Tarifs_Modulable!$C$2:C1334&amp;Grille_Tarifs_Modulable!$F$2:F1334,0))</f>
        <v>4067700013859</v>
      </c>
      <c r="J82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21" s="1" t="str">
        <f>IF(Tableau1[[#This Row],[Tarificat° client]]="GROS",VLOOKUP(Tableau1[[#This Row],[EAN]],Grille_Tarifs_Modulable!B829:P922,9,FALSE)+VLOOKUP(Tableau1[[#This Row],[EAN]],Grille_Tarifs_Modulable!B829:P922,12,FALSE)+VLOOKUP(Tableau1[[#This Row],[EAN]],Grille_Tarifs_Modulable!B829:P922,13,FALSE)*1.1,IF(Tableau1[[#This Row],[Tarificat° client]]="CHR",VLOOKUP(Tableau1[[#This Row],[EAN]],Grille_Tarifs_Modulable!B829:P922,8,FALSE)," "))</f>
        <v xml:space="preserve"> </v>
      </c>
      <c r="L821" s="1">
        <v>150</v>
      </c>
      <c r="M821" s="1">
        <v>150</v>
      </c>
      <c r="O821" s="1"/>
    </row>
    <row r="822" spans="1:15" ht="14.65" customHeight="1" x14ac:dyDescent="0.2">
      <c r="A822" s="2">
        <v>43185</v>
      </c>
      <c r="B822" s="1" t="s">
        <v>711</v>
      </c>
      <c r="C822" s="1" t="s">
        <v>163</v>
      </c>
      <c r="F822" s="1" t="s">
        <v>709</v>
      </c>
      <c r="G822" s="1" t="s">
        <v>1180</v>
      </c>
      <c r="H822" s="61">
        <v>175</v>
      </c>
      <c r="I822" s="88">
        <f t="array" ref="I822">INDEX(Grille_Tarifs_Modulable!$B$2:B1169,MATCH(Tableau1[[#This Row],[Designation]]&amp;Tableau1[[#This Row],[CL]],Grille_Tarifs_Modulable!$C$2:C1169&amp;Grille_Tarifs_Modulable!$F$2:F1169,0))</f>
        <v>4067700013835</v>
      </c>
      <c r="J82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22" s="1" t="str">
        <f>IF(Tableau1[[#This Row],[Tarificat° client]]="GROS",VLOOKUP(Tableau1[[#This Row],[EAN]],Grille_Tarifs_Modulable!B830:P923,9,FALSE)+VLOOKUP(Tableau1[[#This Row],[EAN]],Grille_Tarifs_Modulable!B830:P923,12,FALSE)+VLOOKUP(Tableau1[[#This Row],[EAN]],Grille_Tarifs_Modulable!B830:P923,13,FALSE)*1.1,IF(Tableau1[[#This Row],[Tarificat° client]]="CHR",VLOOKUP(Tableau1[[#This Row],[EAN]],Grille_Tarifs_Modulable!B830:P923,8,FALSE)," "))</f>
        <v xml:space="preserve"> </v>
      </c>
      <c r="L822" s="1">
        <v>60</v>
      </c>
      <c r="M822" s="1">
        <v>150</v>
      </c>
      <c r="O822" s="1"/>
    </row>
    <row r="823" spans="1:15" ht="14.65" customHeight="1" x14ac:dyDescent="0.2">
      <c r="A823" s="2">
        <v>43193</v>
      </c>
      <c r="B823" s="1" t="s">
        <v>702</v>
      </c>
      <c r="C823" s="1" t="s">
        <v>158</v>
      </c>
      <c r="F823" s="1" t="s">
        <v>160</v>
      </c>
      <c r="G823" s="1" t="s">
        <v>1180</v>
      </c>
      <c r="H823" s="61">
        <v>100</v>
      </c>
      <c r="I823" s="88">
        <f t="array" ref="I823">INDEX(Grille_Tarifs_Modulable!$B$2:B1180,MATCH(Tableau1[[#This Row],[Designation]]&amp;Tableau1[[#This Row],[CL]],Grille_Tarifs_Modulable!$C$2:C1180&amp;Grille_Tarifs_Modulable!$F$2:F1180,0))</f>
        <v>4067700013842</v>
      </c>
      <c r="J82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23" s="1" t="str">
        <f>IF(Tableau1[[#This Row],[Tarificat° client]]="GROS",VLOOKUP(Tableau1[[#This Row],[EAN]],Grille_Tarifs_Modulable!B831:P924,9,FALSE)+VLOOKUP(Tableau1[[#This Row],[EAN]],Grille_Tarifs_Modulable!B831:P924,12,FALSE)+VLOOKUP(Tableau1[[#This Row],[EAN]],Grille_Tarifs_Modulable!B831:P924,13,FALSE)*1.1,IF(Tableau1[[#This Row],[Tarificat° client]]="CHR",VLOOKUP(Tableau1[[#This Row],[EAN]],Grille_Tarifs_Modulable!B831:P924,8,FALSE)," "))</f>
        <v xml:space="preserve"> </v>
      </c>
      <c r="L823" s="1">
        <v>240</v>
      </c>
      <c r="M823" s="1">
        <v>342.86</v>
      </c>
      <c r="O823" s="1"/>
    </row>
    <row r="824" spans="1:15" ht="14.65" customHeight="1" x14ac:dyDescent="0.2">
      <c r="A824" s="2">
        <v>43194</v>
      </c>
      <c r="B824" s="1" t="s">
        <v>644</v>
      </c>
      <c r="C824" s="1" t="s">
        <v>65</v>
      </c>
      <c r="F824" s="1" t="s">
        <v>67</v>
      </c>
      <c r="G824" s="1" t="s">
        <v>1180</v>
      </c>
      <c r="H824" s="61">
        <v>70</v>
      </c>
      <c r="I824" s="88">
        <f t="array" ref="I824">INDEX(Grille_Tarifs_Modulable!$B$2:B1198,MATCH(Tableau1[[#This Row],[Designation]]&amp;Tableau1[[#This Row],[CL]],Grille_Tarifs_Modulable!$C$2:C1198&amp;Grille_Tarifs_Modulable!$F$2:F1198,0))</f>
        <v>4067700013859</v>
      </c>
      <c r="J82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24" s="1" t="str">
        <f>IF(Tableau1[[#This Row],[Tarificat° client]]="GROS",VLOOKUP(Tableau1[[#This Row],[EAN]],Grille_Tarifs_Modulable!B832:P925,9,FALSE)+VLOOKUP(Tableau1[[#This Row],[EAN]],Grille_Tarifs_Modulable!B832:P925,12,FALSE)+VLOOKUP(Tableau1[[#This Row],[EAN]],Grille_Tarifs_Modulable!B832:P925,13,FALSE)*1.1,IF(Tableau1[[#This Row],[Tarificat° client]]="CHR",VLOOKUP(Tableau1[[#This Row],[EAN]],Grille_Tarifs_Modulable!B832:P925,8,FALSE)," "))</f>
        <v xml:space="preserve"> </v>
      </c>
      <c r="L824" s="1">
        <v>240</v>
      </c>
      <c r="M824" s="1">
        <v>240</v>
      </c>
      <c r="O824" s="1"/>
    </row>
    <row r="825" spans="1:15" ht="14.65" customHeight="1" x14ac:dyDescent="0.2">
      <c r="A825" s="2">
        <v>43195</v>
      </c>
      <c r="B825" s="1" t="s">
        <v>682</v>
      </c>
      <c r="C825" s="1" t="s">
        <v>513</v>
      </c>
      <c r="F825" s="1" t="s">
        <v>454</v>
      </c>
      <c r="G825" s="1" t="s">
        <v>1180</v>
      </c>
      <c r="H825" s="61">
        <v>70</v>
      </c>
      <c r="I825" s="88">
        <f t="array" ref="I825">INDEX(Grille_Tarifs_Modulable!$B$2:B1338,MATCH(Tableau1[[#This Row],[Designation]]&amp;Tableau1[[#This Row],[CL]],Grille_Tarifs_Modulable!$C$2:C1338&amp;Grille_Tarifs_Modulable!$F$2:F1338,0))</f>
        <v>4067700013859</v>
      </c>
      <c r="J82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25" s="1" t="str">
        <f>IF(Tableau1[[#This Row],[Tarificat° client]]="GROS",VLOOKUP(Tableau1[[#This Row],[EAN]],Grille_Tarifs_Modulable!B833:P926,9,FALSE)+VLOOKUP(Tableau1[[#This Row],[EAN]],Grille_Tarifs_Modulable!B833:P926,12,FALSE)+VLOOKUP(Tableau1[[#This Row],[EAN]],Grille_Tarifs_Modulable!B833:P926,13,FALSE)*1.1,IF(Tableau1[[#This Row],[Tarificat° client]]="CHR",VLOOKUP(Tableau1[[#This Row],[EAN]],Grille_Tarifs_Modulable!B833:P926,8,FALSE)," "))</f>
        <v xml:space="preserve"> </v>
      </c>
      <c r="L825" s="1">
        <v>150</v>
      </c>
      <c r="M825" s="1">
        <v>150</v>
      </c>
      <c r="O825" s="1"/>
    </row>
    <row r="826" spans="1:15" ht="14.65" customHeight="1" x14ac:dyDescent="0.2">
      <c r="A826" s="2">
        <v>43195</v>
      </c>
      <c r="B826" s="1" t="s">
        <v>463</v>
      </c>
      <c r="C826" s="1" t="s">
        <v>464</v>
      </c>
      <c r="F826" s="1" t="s">
        <v>20</v>
      </c>
      <c r="G826" s="1" t="s">
        <v>1180</v>
      </c>
      <c r="H826" s="61">
        <v>100</v>
      </c>
      <c r="I826" s="88">
        <f t="array" ref="I826">INDEX(Grille_Tarifs_Modulable!$B$2:B1173,MATCH(Tableau1[[#This Row],[Designation]]&amp;Tableau1[[#This Row],[CL]],Grille_Tarifs_Modulable!$C$2:C1173&amp;Grille_Tarifs_Modulable!$F$2:F1173,0))</f>
        <v>4067700013842</v>
      </c>
      <c r="J82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26" s="1" t="str">
        <f>IF(Tableau1[[#This Row],[Tarificat° client]]="GROS",VLOOKUP(Tableau1[[#This Row],[EAN]],Grille_Tarifs_Modulable!B834:P927,9,FALSE)+VLOOKUP(Tableau1[[#This Row],[EAN]],Grille_Tarifs_Modulable!B834:P927,12,FALSE)+VLOOKUP(Tableau1[[#This Row],[EAN]],Grille_Tarifs_Modulable!B834:P927,13,FALSE)*1.1,IF(Tableau1[[#This Row],[Tarificat° client]]="CHR",VLOOKUP(Tableau1[[#This Row],[EAN]],Grille_Tarifs_Modulable!B834:P927,8,FALSE)," "))</f>
        <v xml:space="preserve"> </v>
      </c>
      <c r="L826" s="1">
        <v>6</v>
      </c>
      <c r="M826" s="1">
        <v>8.57</v>
      </c>
      <c r="O826" s="1"/>
    </row>
    <row r="827" spans="1:15" ht="14.65" customHeight="1" x14ac:dyDescent="0.2">
      <c r="A827" s="2">
        <v>43195</v>
      </c>
      <c r="B827" s="1" t="s">
        <v>463</v>
      </c>
      <c r="C827" s="1" t="s">
        <v>464</v>
      </c>
      <c r="F827" s="1" t="s">
        <v>20</v>
      </c>
      <c r="G827" s="1" t="s">
        <v>1180</v>
      </c>
      <c r="H827" s="61">
        <v>175</v>
      </c>
      <c r="I827" s="88">
        <f t="array" ref="I827">INDEX(Grille_Tarifs_Modulable!$B$2:B1184,MATCH(Tableau1[[#This Row],[Designation]]&amp;Tableau1[[#This Row],[CL]],Grille_Tarifs_Modulable!$C$2:C1184&amp;Grille_Tarifs_Modulable!$F$2:F1184,0))</f>
        <v>4067700013835</v>
      </c>
      <c r="J82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27" s="1" t="str">
        <f>IF(Tableau1[[#This Row],[Tarificat° client]]="GROS",VLOOKUP(Tableau1[[#This Row],[EAN]],Grille_Tarifs_Modulable!B835:P928,9,FALSE)+VLOOKUP(Tableau1[[#This Row],[EAN]],Grille_Tarifs_Modulable!B835:P928,12,FALSE)+VLOOKUP(Tableau1[[#This Row],[EAN]],Grille_Tarifs_Modulable!B835:P928,13,FALSE)*1.1,IF(Tableau1[[#This Row],[Tarificat° client]]="CHR",VLOOKUP(Tableau1[[#This Row],[EAN]],Grille_Tarifs_Modulable!B835:P928,8,FALSE)," "))</f>
        <v xml:space="preserve"> </v>
      </c>
      <c r="L827" s="1">
        <v>30</v>
      </c>
      <c r="M827" s="1">
        <v>75</v>
      </c>
      <c r="O827" s="1"/>
    </row>
    <row r="828" spans="1:15" ht="14.65" customHeight="1" x14ac:dyDescent="0.2">
      <c r="A828" s="2">
        <v>43199</v>
      </c>
      <c r="B828" s="1" t="s">
        <v>465</v>
      </c>
      <c r="C828" s="1" t="s">
        <v>464</v>
      </c>
      <c r="F828" s="1" t="s">
        <v>20</v>
      </c>
      <c r="G828" s="1" t="s">
        <v>1180</v>
      </c>
      <c r="H828" s="61">
        <v>100</v>
      </c>
      <c r="I828" s="88">
        <f t="array" ref="I828">INDEX(Grille_Tarifs_Modulable!$B$2:B1202,MATCH(Tableau1[[#This Row],[Designation]]&amp;Tableau1[[#This Row],[CL]],Grille_Tarifs_Modulable!$C$2:C1202&amp;Grille_Tarifs_Modulable!$F$2:F1202,0))</f>
        <v>4067700013842</v>
      </c>
      <c r="J82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28" s="1" t="str">
        <f>IF(Tableau1[[#This Row],[Tarificat° client]]="GROS",VLOOKUP(Tableau1[[#This Row],[EAN]],Grille_Tarifs_Modulable!B836:P929,9,FALSE)+VLOOKUP(Tableau1[[#This Row],[EAN]],Grille_Tarifs_Modulable!B836:P929,12,FALSE)+VLOOKUP(Tableau1[[#This Row],[EAN]],Grille_Tarifs_Modulable!B836:P929,13,FALSE)*1.1,IF(Tableau1[[#This Row],[Tarificat° client]]="CHR",VLOOKUP(Tableau1[[#This Row],[EAN]],Grille_Tarifs_Modulable!B836:P929,8,FALSE)," "))</f>
        <v xml:space="preserve"> </v>
      </c>
      <c r="L828" s="1">
        <v>0</v>
      </c>
      <c r="M828" s="1">
        <v>0</v>
      </c>
      <c r="O828" s="1"/>
    </row>
    <row r="829" spans="1:15" ht="14.65" customHeight="1" x14ac:dyDescent="0.2">
      <c r="A829" s="2">
        <v>43199</v>
      </c>
      <c r="B829" s="1" t="s">
        <v>466</v>
      </c>
      <c r="C829" s="1" t="s">
        <v>6</v>
      </c>
      <c r="F829" s="1" t="s">
        <v>8</v>
      </c>
      <c r="G829" s="1" t="s">
        <v>1180</v>
      </c>
      <c r="H829" s="61">
        <v>100</v>
      </c>
      <c r="I829" s="88">
        <f t="array" ref="I829">INDEX(Grille_Tarifs_Modulable!$B$2:B1342,MATCH(Tableau1[[#This Row],[Designation]]&amp;Tableau1[[#This Row],[CL]],Grille_Tarifs_Modulable!$C$2:C1342&amp;Grille_Tarifs_Modulable!$F$2:F1342,0))</f>
        <v>4067700013842</v>
      </c>
      <c r="J82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29" s="1" t="str">
        <f>IF(Tableau1[[#This Row],[Tarificat° client]]="GROS",VLOOKUP(Tableau1[[#This Row],[EAN]],Grille_Tarifs_Modulable!B837:P930,9,FALSE)+VLOOKUP(Tableau1[[#This Row],[EAN]],Grille_Tarifs_Modulable!B837:P930,12,FALSE)+VLOOKUP(Tableau1[[#This Row],[EAN]],Grille_Tarifs_Modulable!B837:P930,13,FALSE)*1.1,IF(Tableau1[[#This Row],[Tarificat° client]]="CHR",VLOOKUP(Tableau1[[#This Row],[EAN]],Grille_Tarifs_Modulable!B837:P930,8,FALSE)," "))</f>
        <v xml:space="preserve"> </v>
      </c>
      <c r="L829" s="1">
        <v>150</v>
      </c>
      <c r="M829" s="1">
        <v>214.29</v>
      </c>
      <c r="O829" s="1"/>
    </row>
    <row r="830" spans="1:15" ht="14.65" customHeight="1" x14ac:dyDescent="0.2">
      <c r="A830" s="2">
        <v>43199</v>
      </c>
      <c r="B830" s="1" t="s">
        <v>532</v>
      </c>
      <c r="C830" s="1" t="s">
        <v>18</v>
      </c>
      <c r="F830" s="1" t="s">
        <v>20</v>
      </c>
      <c r="G830" s="1" t="s">
        <v>1180</v>
      </c>
      <c r="H830" s="61">
        <v>100</v>
      </c>
      <c r="I830" s="88">
        <f t="array" ref="I830">INDEX(Grille_Tarifs_Modulable!$B$2:B1177,MATCH(Tableau1[[#This Row],[Designation]]&amp;Tableau1[[#This Row],[CL]],Grille_Tarifs_Modulable!$C$2:C1177&amp;Grille_Tarifs_Modulable!$F$2:F1177,0))</f>
        <v>4067700013842</v>
      </c>
      <c r="J83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30" s="1" t="str">
        <f>IF(Tableau1[[#This Row],[Tarificat° client]]="GROS",VLOOKUP(Tableau1[[#This Row],[EAN]],Grille_Tarifs_Modulable!B838:P931,9,FALSE)+VLOOKUP(Tableau1[[#This Row],[EAN]],Grille_Tarifs_Modulable!B838:P931,12,FALSE)+VLOOKUP(Tableau1[[#This Row],[EAN]],Grille_Tarifs_Modulable!B838:P931,13,FALSE)*1.1,IF(Tableau1[[#This Row],[Tarificat° client]]="CHR",VLOOKUP(Tableau1[[#This Row],[EAN]],Grille_Tarifs_Modulable!B838:P931,8,FALSE)," "))</f>
        <v xml:space="preserve"> </v>
      </c>
      <c r="L830" s="1">
        <v>60</v>
      </c>
      <c r="M830" s="1">
        <v>85.71</v>
      </c>
      <c r="O830" s="1"/>
    </row>
    <row r="831" spans="1:15" ht="14.65" customHeight="1" x14ac:dyDescent="0.2">
      <c r="A831" s="2">
        <v>43199</v>
      </c>
      <c r="B831" s="1" t="s">
        <v>465</v>
      </c>
      <c r="C831" s="1" t="s">
        <v>464</v>
      </c>
      <c r="F831" s="1" t="s">
        <v>20</v>
      </c>
      <c r="G831" s="1" t="s">
        <v>1180</v>
      </c>
      <c r="H831" s="61">
        <v>175</v>
      </c>
      <c r="I831" s="88">
        <f t="array" ref="I831">INDEX(Grille_Tarifs_Modulable!$B$2:B1188,MATCH(Tableau1[[#This Row],[Designation]]&amp;Tableau1[[#This Row],[CL]],Grille_Tarifs_Modulable!$C$2:C1188&amp;Grille_Tarifs_Modulable!$F$2:F1188,0))</f>
        <v>4067700013835</v>
      </c>
      <c r="J83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31" s="1" t="str">
        <f>IF(Tableau1[[#This Row],[Tarificat° client]]="GROS",VLOOKUP(Tableau1[[#This Row],[EAN]],Grille_Tarifs_Modulable!B839:P932,9,FALSE)+VLOOKUP(Tableau1[[#This Row],[EAN]],Grille_Tarifs_Modulable!B839:P932,12,FALSE)+VLOOKUP(Tableau1[[#This Row],[EAN]],Grille_Tarifs_Modulable!B839:P932,13,FALSE)*1.1,IF(Tableau1[[#This Row],[Tarificat° client]]="CHR",VLOOKUP(Tableau1[[#This Row],[EAN]],Grille_Tarifs_Modulable!B839:P932,8,FALSE)," "))</f>
        <v xml:space="preserve"> </v>
      </c>
      <c r="L831" s="1">
        <v>0</v>
      </c>
      <c r="M831" s="1">
        <v>0</v>
      </c>
      <c r="O831" s="1"/>
    </row>
    <row r="832" spans="1:15" ht="14.65" customHeight="1" x14ac:dyDescent="0.2">
      <c r="A832" s="2">
        <v>43203</v>
      </c>
      <c r="B832" s="1" t="s">
        <v>632</v>
      </c>
      <c r="C832" s="1" t="s">
        <v>95</v>
      </c>
      <c r="F832" s="1" t="s">
        <v>97</v>
      </c>
      <c r="G832" s="1" t="s">
        <v>1180</v>
      </c>
      <c r="H832" s="61">
        <v>70</v>
      </c>
      <c r="I832" s="88">
        <f t="array" ref="I832">INDEX(Grille_Tarifs_Modulable!$B$2:B1206,MATCH(Tableau1[[#This Row],[Designation]]&amp;Tableau1[[#This Row],[CL]],Grille_Tarifs_Modulable!$C$2:C1206&amp;Grille_Tarifs_Modulable!$F$2:F1206,0))</f>
        <v>4067700013859</v>
      </c>
      <c r="J83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32" s="1" t="str">
        <f>IF(Tableau1[[#This Row],[Tarificat° client]]="GROS",VLOOKUP(Tableau1[[#This Row],[EAN]],Grille_Tarifs_Modulable!B840:P933,9,FALSE)+VLOOKUP(Tableau1[[#This Row],[EAN]],Grille_Tarifs_Modulable!B840:P933,12,FALSE)+VLOOKUP(Tableau1[[#This Row],[EAN]],Grille_Tarifs_Modulable!B840:P933,13,FALSE)*1.1,IF(Tableau1[[#This Row],[Tarificat° client]]="CHR",VLOOKUP(Tableau1[[#This Row],[EAN]],Grille_Tarifs_Modulable!B840:P933,8,FALSE)," "))</f>
        <v xml:space="preserve"> </v>
      </c>
      <c r="L832" s="1">
        <v>90</v>
      </c>
      <c r="M832" s="1">
        <v>90</v>
      </c>
      <c r="O832" s="1"/>
    </row>
    <row r="833" spans="1:15" ht="14.65" customHeight="1" x14ac:dyDescent="0.2">
      <c r="A833" s="2">
        <v>43203</v>
      </c>
      <c r="B833" s="1" t="s">
        <v>683</v>
      </c>
      <c r="C833" s="1" t="s">
        <v>227</v>
      </c>
      <c r="F833" s="1" t="s">
        <v>229</v>
      </c>
      <c r="G833" s="1" t="s">
        <v>1180</v>
      </c>
      <c r="H833" s="61">
        <v>70</v>
      </c>
      <c r="I833" s="88">
        <f t="array" ref="I833">INDEX(Grille_Tarifs_Modulable!$B$2:B1346,MATCH(Tableau1[[#This Row],[Designation]]&amp;Tableau1[[#This Row],[CL]],Grille_Tarifs_Modulable!$C$2:C1346&amp;Grille_Tarifs_Modulable!$F$2:F1346,0))</f>
        <v>4067700013859</v>
      </c>
      <c r="J83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33" s="1" t="str">
        <f>IF(Tableau1[[#This Row],[Tarificat° client]]="GROS",VLOOKUP(Tableau1[[#This Row],[EAN]],Grille_Tarifs_Modulable!B841:P934,9,FALSE)+VLOOKUP(Tableau1[[#This Row],[EAN]],Grille_Tarifs_Modulable!B841:P934,12,FALSE)+VLOOKUP(Tableau1[[#This Row],[EAN]],Grille_Tarifs_Modulable!B841:P934,13,FALSE)*1.1,IF(Tableau1[[#This Row],[Tarificat° client]]="CHR",VLOOKUP(Tableau1[[#This Row],[EAN]],Grille_Tarifs_Modulable!B841:P934,8,FALSE)," "))</f>
        <v xml:space="preserve"> </v>
      </c>
      <c r="L833" s="1">
        <v>150</v>
      </c>
      <c r="M833" s="1">
        <v>150</v>
      </c>
      <c r="O833" s="1"/>
    </row>
    <row r="834" spans="1:15" ht="14.65" customHeight="1" x14ac:dyDescent="0.2">
      <c r="A834" s="2">
        <v>43203</v>
      </c>
      <c r="B834" s="1" t="s">
        <v>632</v>
      </c>
      <c r="C834" s="1" t="s">
        <v>95</v>
      </c>
      <c r="F834" s="1" t="s">
        <v>97</v>
      </c>
      <c r="G834" s="1" t="s">
        <v>1180</v>
      </c>
      <c r="H834" s="61">
        <v>100</v>
      </c>
      <c r="I834" s="88">
        <f t="array" ref="I834">INDEX(Grille_Tarifs_Modulable!$B$2:B1181,MATCH(Tableau1[[#This Row],[Designation]]&amp;Tableau1[[#This Row],[CL]],Grille_Tarifs_Modulable!$C$2:C1181&amp;Grille_Tarifs_Modulable!$F$2:F1181,0))</f>
        <v>4067700013842</v>
      </c>
      <c r="J83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34" s="1" t="str">
        <f>IF(Tableau1[[#This Row],[Tarificat° client]]="GROS",VLOOKUP(Tableau1[[#This Row],[EAN]],Grille_Tarifs_Modulable!B842:P935,9,FALSE)+VLOOKUP(Tableau1[[#This Row],[EAN]],Grille_Tarifs_Modulable!B842:P935,12,FALSE)+VLOOKUP(Tableau1[[#This Row],[EAN]],Grille_Tarifs_Modulable!B842:P935,13,FALSE)*1.1,IF(Tableau1[[#This Row],[Tarificat° client]]="CHR",VLOOKUP(Tableau1[[#This Row],[EAN]],Grille_Tarifs_Modulable!B842:P935,8,FALSE)," "))</f>
        <v xml:space="preserve"> </v>
      </c>
      <c r="L834" s="1">
        <v>12</v>
      </c>
      <c r="M834" s="1">
        <v>17.14</v>
      </c>
      <c r="O834" s="1"/>
    </row>
    <row r="835" spans="1:15" ht="14.65" customHeight="1" x14ac:dyDescent="0.2">
      <c r="A835" s="2">
        <v>43203</v>
      </c>
      <c r="B835" s="1" t="s">
        <v>632</v>
      </c>
      <c r="C835" s="1" t="s">
        <v>95</v>
      </c>
      <c r="F835" s="1" t="s">
        <v>97</v>
      </c>
      <c r="G835" s="1" t="s">
        <v>1180</v>
      </c>
      <c r="H835" s="61">
        <v>175</v>
      </c>
      <c r="I835" s="88">
        <f t="array" ref="I835">INDEX(Grille_Tarifs_Modulable!$B$2:B1192,MATCH(Tableau1[[#This Row],[Designation]]&amp;Tableau1[[#This Row],[CL]],Grille_Tarifs_Modulable!$C$2:C1192&amp;Grille_Tarifs_Modulable!$F$2:F1192,0))</f>
        <v>4067700013835</v>
      </c>
      <c r="J83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35" s="1" t="str">
        <f>IF(Tableau1[[#This Row],[Tarificat° client]]="GROS",VLOOKUP(Tableau1[[#This Row],[EAN]],Grille_Tarifs_Modulable!B843:P936,9,FALSE)+VLOOKUP(Tableau1[[#This Row],[EAN]],Grille_Tarifs_Modulable!B843:P936,12,FALSE)+VLOOKUP(Tableau1[[#This Row],[EAN]],Grille_Tarifs_Modulable!B843:P936,13,FALSE)*1.1,IF(Tableau1[[#This Row],[Tarificat° client]]="CHR",VLOOKUP(Tableau1[[#This Row],[EAN]],Grille_Tarifs_Modulable!B843:P936,8,FALSE)," "))</f>
        <v xml:space="preserve"> </v>
      </c>
      <c r="L835" s="1">
        <v>12</v>
      </c>
      <c r="M835" s="1">
        <v>30</v>
      </c>
      <c r="O835" s="1"/>
    </row>
    <row r="836" spans="1:15" ht="14.65" customHeight="1" x14ac:dyDescent="0.2">
      <c r="A836" s="2">
        <v>43207</v>
      </c>
      <c r="B836" s="1" t="s">
        <v>645</v>
      </c>
      <c r="C836" s="1" t="s">
        <v>65</v>
      </c>
      <c r="F836" s="1" t="s">
        <v>67</v>
      </c>
      <c r="G836" s="1" t="s">
        <v>1180</v>
      </c>
      <c r="H836" s="61">
        <v>70</v>
      </c>
      <c r="I836" s="88">
        <f t="array" ref="I836">INDEX(Grille_Tarifs_Modulable!$B$2:B1210,MATCH(Tableau1[[#This Row],[Designation]]&amp;Tableau1[[#This Row],[CL]],Grille_Tarifs_Modulable!$C$2:C1210&amp;Grille_Tarifs_Modulable!$F$2:F1210,0))</f>
        <v>4067700013859</v>
      </c>
      <c r="J83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36" s="1" t="str">
        <f>IF(Tableau1[[#This Row],[Tarificat° client]]="GROS",VLOOKUP(Tableau1[[#This Row],[EAN]],Grille_Tarifs_Modulable!B844:P937,9,FALSE)+VLOOKUP(Tableau1[[#This Row],[EAN]],Grille_Tarifs_Modulable!B844:P937,12,FALSE)+VLOOKUP(Tableau1[[#This Row],[EAN]],Grille_Tarifs_Modulable!B844:P937,13,FALSE)*1.1,IF(Tableau1[[#This Row],[Tarificat° client]]="CHR",VLOOKUP(Tableau1[[#This Row],[EAN]],Grille_Tarifs_Modulable!B844:P937,8,FALSE)," "))</f>
        <v xml:space="preserve"> </v>
      </c>
      <c r="L836" s="1">
        <v>240</v>
      </c>
      <c r="M836" s="1">
        <v>240</v>
      </c>
      <c r="O836" s="1"/>
    </row>
    <row r="837" spans="1:15" ht="14.65" customHeight="1" x14ac:dyDescent="0.2">
      <c r="A837" s="2">
        <v>43208</v>
      </c>
      <c r="B837" s="1" t="s">
        <v>518</v>
      </c>
      <c r="C837" s="1" t="s">
        <v>513</v>
      </c>
      <c r="F837" s="1" t="s">
        <v>454</v>
      </c>
      <c r="G837" s="1" t="s">
        <v>1180</v>
      </c>
      <c r="H837" s="61">
        <v>70</v>
      </c>
      <c r="I837" s="88">
        <f t="array" ref="I837">INDEX(Grille_Tarifs_Modulable!$B$2:B1350,MATCH(Tableau1[[#This Row],[Designation]]&amp;Tableau1[[#This Row],[CL]],Grille_Tarifs_Modulable!$C$2:C1350&amp;Grille_Tarifs_Modulable!$F$2:F1350,0))</f>
        <v>4067700013859</v>
      </c>
      <c r="J83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37" s="1" t="str">
        <f>IF(Tableau1[[#This Row],[Tarificat° client]]="GROS",VLOOKUP(Tableau1[[#This Row],[EAN]],Grille_Tarifs_Modulable!B845:P938,9,FALSE)+VLOOKUP(Tableau1[[#This Row],[EAN]],Grille_Tarifs_Modulable!B845:P938,12,FALSE)+VLOOKUP(Tableau1[[#This Row],[EAN]],Grille_Tarifs_Modulable!B845:P938,13,FALSE)*1.1,IF(Tableau1[[#This Row],[Tarificat° client]]="CHR",VLOOKUP(Tableau1[[#This Row],[EAN]],Grille_Tarifs_Modulable!B845:P938,8,FALSE)," "))</f>
        <v xml:space="preserve"> </v>
      </c>
      <c r="L837" s="1">
        <v>150</v>
      </c>
      <c r="M837" s="1">
        <v>150</v>
      </c>
      <c r="O837" s="1"/>
    </row>
    <row r="838" spans="1:15" ht="14.65" customHeight="1" x14ac:dyDescent="0.2">
      <c r="A838" s="2">
        <v>43208</v>
      </c>
      <c r="B838" s="1" t="s">
        <v>633</v>
      </c>
      <c r="C838" s="1" t="s">
        <v>95</v>
      </c>
      <c r="F838" s="1" t="s">
        <v>97</v>
      </c>
      <c r="G838" s="1" t="s">
        <v>1180</v>
      </c>
      <c r="H838" s="61">
        <v>70</v>
      </c>
      <c r="I838" s="88">
        <f t="array" ref="I838">INDEX(Grille_Tarifs_Modulable!$B$2:B1185,MATCH(Tableau1[[#This Row],[Designation]]&amp;Tableau1[[#This Row],[CL]],Grille_Tarifs_Modulable!$C$2:C1185&amp;Grille_Tarifs_Modulable!$F$2:F1185,0))</f>
        <v>4067700013859</v>
      </c>
      <c r="J83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38" s="1" t="str">
        <f>IF(Tableau1[[#This Row],[Tarificat° client]]="GROS",VLOOKUP(Tableau1[[#This Row],[EAN]],Grille_Tarifs_Modulable!B846:P939,9,FALSE)+VLOOKUP(Tableau1[[#This Row],[EAN]],Grille_Tarifs_Modulable!B846:P939,12,FALSE)+VLOOKUP(Tableau1[[#This Row],[EAN]],Grille_Tarifs_Modulable!B846:P939,13,FALSE)*1.1,IF(Tableau1[[#This Row],[Tarificat° client]]="CHR",VLOOKUP(Tableau1[[#This Row],[EAN]],Grille_Tarifs_Modulable!B846:P939,8,FALSE)," "))</f>
        <v xml:space="preserve"> </v>
      </c>
      <c r="L838" s="1">
        <v>-90</v>
      </c>
      <c r="M838" s="1">
        <v>-90</v>
      </c>
      <c r="O838" s="1"/>
    </row>
    <row r="839" spans="1:15" ht="14.65" customHeight="1" x14ac:dyDescent="0.2">
      <c r="A839" s="2">
        <v>43208</v>
      </c>
      <c r="B839" s="1" t="s">
        <v>633</v>
      </c>
      <c r="C839" s="1" t="s">
        <v>95</v>
      </c>
      <c r="F839" s="1" t="s">
        <v>97</v>
      </c>
      <c r="G839" s="1" t="s">
        <v>1180</v>
      </c>
      <c r="H839" s="61">
        <v>100</v>
      </c>
      <c r="I839" s="88">
        <f t="array" ref="I839">INDEX(Grille_Tarifs_Modulable!$B$2:B1196,MATCH(Tableau1[[#This Row],[Designation]]&amp;Tableau1[[#This Row],[CL]],Grille_Tarifs_Modulable!$C$2:C1196&amp;Grille_Tarifs_Modulable!$F$2:F1196,0))</f>
        <v>4067700013842</v>
      </c>
      <c r="J83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39" s="1" t="str">
        <f>IF(Tableau1[[#This Row],[Tarificat° client]]="GROS",VLOOKUP(Tableau1[[#This Row],[EAN]],Grille_Tarifs_Modulable!B847:P940,9,FALSE)+VLOOKUP(Tableau1[[#This Row],[EAN]],Grille_Tarifs_Modulable!B847:P940,12,FALSE)+VLOOKUP(Tableau1[[#This Row],[EAN]],Grille_Tarifs_Modulable!B847:P940,13,FALSE)*1.1,IF(Tableau1[[#This Row],[Tarificat° client]]="CHR",VLOOKUP(Tableau1[[#This Row],[EAN]],Grille_Tarifs_Modulable!B847:P940,8,FALSE)," "))</f>
        <v xml:space="preserve"> </v>
      </c>
      <c r="L839" s="1">
        <v>-12</v>
      </c>
      <c r="M839" s="1">
        <v>-17.14</v>
      </c>
      <c r="O839" s="1"/>
    </row>
    <row r="840" spans="1:15" ht="14.65" customHeight="1" x14ac:dyDescent="0.2">
      <c r="A840" s="2">
        <v>43208</v>
      </c>
      <c r="B840" s="1" t="s">
        <v>517</v>
      </c>
      <c r="C840" s="1" t="s">
        <v>95</v>
      </c>
      <c r="F840" s="1" t="s">
        <v>97</v>
      </c>
      <c r="G840" s="1" t="s">
        <v>1180</v>
      </c>
      <c r="H840" s="61">
        <v>175</v>
      </c>
      <c r="I840" s="88">
        <f t="array" ref="I840">INDEX(Grille_Tarifs_Modulable!$B$2:B1214,MATCH(Tableau1[[#This Row],[Designation]]&amp;Tableau1[[#This Row],[CL]],Grille_Tarifs_Modulable!$C$2:C1214&amp;Grille_Tarifs_Modulable!$F$2:F1214,0))</f>
        <v>4067700013835</v>
      </c>
      <c r="J84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40" s="1" t="str">
        <f>IF(Tableau1[[#This Row],[Tarificat° client]]="GROS",VLOOKUP(Tableau1[[#This Row],[EAN]],Grille_Tarifs_Modulable!B848:P941,9,FALSE)+VLOOKUP(Tableau1[[#This Row],[EAN]],Grille_Tarifs_Modulable!B848:P941,12,FALSE)+VLOOKUP(Tableau1[[#This Row],[EAN]],Grille_Tarifs_Modulable!B848:P941,13,FALSE)*1.1,IF(Tableau1[[#This Row],[Tarificat° client]]="CHR",VLOOKUP(Tableau1[[#This Row],[EAN]],Grille_Tarifs_Modulable!B848:P941,8,FALSE)," "))</f>
        <v xml:space="preserve"> </v>
      </c>
      <c r="L840" s="1">
        <v>12</v>
      </c>
      <c r="M840" s="1">
        <v>30</v>
      </c>
      <c r="O840" s="1"/>
    </row>
    <row r="841" spans="1:15" ht="14.65" customHeight="1" x14ac:dyDescent="0.2">
      <c r="A841" s="2">
        <v>43208</v>
      </c>
      <c r="B841" s="1" t="s">
        <v>633</v>
      </c>
      <c r="C841" s="1" t="s">
        <v>95</v>
      </c>
      <c r="F841" s="1" t="s">
        <v>97</v>
      </c>
      <c r="G841" s="1" t="s">
        <v>1180</v>
      </c>
      <c r="H841" s="61">
        <v>175</v>
      </c>
      <c r="I841" s="88">
        <f t="array" ref="I841">INDEX(Grille_Tarifs_Modulable!$B$2:B1354,MATCH(Tableau1[[#This Row],[Designation]]&amp;Tableau1[[#This Row],[CL]],Grille_Tarifs_Modulable!$C$2:C1354&amp;Grille_Tarifs_Modulable!$F$2:F1354,0))</f>
        <v>4067700013835</v>
      </c>
      <c r="J84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41" s="1" t="str">
        <f>IF(Tableau1[[#This Row],[Tarificat° client]]="GROS",VLOOKUP(Tableau1[[#This Row],[EAN]],Grille_Tarifs_Modulable!B849:P942,9,FALSE)+VLOOKUP(Tableau1[[#This Row],[EAN]],Grille_Tarifs_Modulable!B849:P942,12,FALSE)+VLOOKUP(Tableau1[[#This Row],[EAN]],Grille_Tarifs_Modulable!B849:P942,13,FALSE)*1.1,IF(Tableau1[[#This Row],[Tarificat° client]]="CHR",VLOOKUP(Tableau1[[#This Row],[EAN]],Grille_Tarifs_Modulable!B849:P942,8,FALSE)," "))</f>
        <v xml:space="preserve"> </v>
      </c>
      <c r="L841" s="1">
        <v>-12</v>
      </c>
      <c r="M841" s="1">
        <v>-30</v>
      </c>
      <c r="O841" s="1"/>
    </row>
    <row r="842" spans="1:15" ht="14.65" customHeight="1" x14ac:dyDescent="0.2">
      <c r="A842" s="2">
        <v>43220</v>
      </c>
      <c r="B842" s="1" t="s">
        <v>684</v>
      </c>
      <c r="C842" s="1" t="s">
        <v>227</v>
      </c>
      <c r="F842" s="1" t="s">
        <v>229</v>
      </c>
      <c r="G842" s="1" t="s">
        <v>1180</v>
      </c>
      <c r="H842" s="61">
        <v>70</v>
      </c>
      <c r="I842" s="88">
        <f t="array" ref="I842">INDEX(Grille_Tarifs_Modulable!$B$2:B1189,MATCH(Tableau1[[#This Row],[Designation]]&amp;Tableau1[[#This Row],[CL]],Grille_Tarifs_Modulable!$C$2:C1189&amp;Grille_Tarifs_Modulable!$F$2:F1189,0))</f>
        <v>4067700013859</v>
      </c>
      <c r="J84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42" s="1" t="str">
        <f>IF(Tableau1[[#This Row],[Tarificat° client]]="GROS",VLOOKUP(Tableau1[[#This Row],[EAN]],Grille_Tarifs_Modulable!B850:P943,9,FALSE)+VLOOKUP(Tableau1[[#This Row],[EAN]],Grille_Tarifs_Modulable!B850:P943,12,FALSE)+VLOOKUP(Tableau1[[#This Row],[EAN]],Grille_Tarifs_Modulable!B850:P943,13,FALSE)*1.1,IF(Tableau1[[#This Row],[Tarificat° client]]="CHR",VLOOKUP(Tableau1[[#This Row],[EAN]],Grille_Tarifs_Modulable!B850:P943,8,FALSE)," "))</f>
        <v xml:space="preserve"> </v>
      </c>
      <c r="L842" s="1">
        <v>150</v>
      </c>
      <c r="M842" s="1">
        <v>150</v>
      </c>
      <c r="O842" s="1"/>
    </row>
    <row r="843" spans="1:15" ht="14.65" customHeight="1" x14ac:dyDescent="0.2">
      <c r="A843" s="2">
        <v>43220</v>
      </c>
      <c r="B843" s="1" t="s">
        <v>434</v>
      </c>
      <c r="C843" s="1" t="s">
        <v>435</v>
      </c>
      <c r="F843" s="1" t="s">
        <v>20</v>
      </c>
      <c r="G843" s="1" t="s">
        <v>1180</v>
      </c>
      <c r="H843" s="61">
        <v>100</v>
      </c>
      <c r="I843" s="88">
        <f t="array" ref="I843">INDEX(Grille_Tarifs_Modulable!$B$2:B1200,MATCH(Tableau1[[#This Row],[Designation]]&amp;Tableau1[[#This Row],[CL]],Grille_Tarifs_Modulable!$C$2:C1200&amp;Grille_Tarifs_Modulable!$F$2:F1200,0))</f>
        <v>4067700013842</v>
      </c>
      <c r="J84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43" s="1" t="str">
        <f>IF(Tableau1[[#This Row],[Tarificat° client]]="GROS",VLOOKUP(Tableau1[[#This Row],[EAN]],Grille_Tarifs_Modulable!B851:P944,9,FALSE)+VLOOKUP(Tableau1[[#This Row],[EAN]],Grille_Tarifs_Modulable!B851:P944,12,FALSE)+VLOOKUP(Tableau1[[#This Row],[EAN]],Grille_Tarifs_Modulable!B851:P944,13,FALSE)*1.1,IF(Tableau1[[#This Row],[Tarificat° client]]="CHR",VLOOKUP(Tableau1[[#This Row],[EAN]],Grille_Tarifs_Modulable!B851:P944,8,FALSE)," "))</f>
        <v xml:space="preserve"> </v>
      </c>
      <c r="L843" s="1">
        <v>12</v>
      </c>
      <c r="M843" s="1">
        <v>17.14</v>
      </c>
      <c r="O843" s="1"/>
    </row>
    <row r="844" spans="1:15" ht="14.65" customHeight="1" x14ac:dyDescent="0.2">
      <c r="A844" s="2">
        <v>43220</v>
      </c>
      <c r="B844" s="1" t="s">
        <v>434</v>
      </c>
      <c r="C844" s="1" t="s">
        <v>435</v>
      </c>
      <c r="F844" s="1" t="s">
        <v>20</v>
      </c>
      <c r="G844" s="1" t="s">
        <v>1180</v>
      </c>
      <c r="H844" s="61">
        <v>175</v>
      </c>
      <c r="I844" s="88">
        <f t="array" ref="I844">INDEX(Grille_Tarifs_Modulable!$B$2:B1218,MATCH(Tableau1[[#This Row],[Designation]]&amp;Tableau1[[#This Row],[CL]],Grille_Tarifs_Modulable!$C$2:C1218&amp;Grille_Tarifs_Modulable!$F$2:F1218,0))</f>
        <v>4067700013835</v>
      </c>
      <c r="J84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44" s="1" t="str">
        <f>IF(Tableau1[[#This Row],[Tarificat° client]]="GROS",VLOOKUP(Tableau1[[#This Row],[EAN]],Grille_Tarifs_Modulable!B852:P945,9,FALSE)+VLOOKUP(Tableau1[[#This Row],[EAN]],Grille_Tarifs_Modulable!B852:P945,12,FALSE)+VLOOKUP(Tableau1[[#This Row],[EAN]],Grille_Tarifs_Modulable!B852:P945,13,FALSE)*1.1,IF(Tableau1[[#This Row],[Tarificat° client]]="CHR",VLOOKUP(Tableau1[[#This Row],[EAN]],Grille_Tarifs_Modulable!B852:P945,8,FALSE)," "))</f>
        <v xml:space="preserve"> </v>
      </c>
      <c r="L844" s="1">
        <v>12</v>
      </c>
      <c r="M844" s="1">
        <v>30</v>
      </c>
      <c r="O844" s="1"/>
    </row>
    <row r="845" spans="1:15" ht="14.65" customHeight="1" x14ac:dyDescent="0.2">
      <c r="A845" s="2">
        <v>43222</v>
      </c>
      <c r="B845" s="1" t="s">
        <v>439</v>
      </c>
      <c r="C845" s="1" t="s">
        <v>71</v>
      </c>
      <c r="F845" s="1" t="s">
        <v>20</v>
      </c>
      <c r="G845" s="1" t="s">
        <v>1180</v>
      </c>
      <c r="H845" s="61">
        <v>175</v>
      </c>
      <c r="I845" s="88">
        <f t="array" ref="I845">INDEX(Grille_Tarifs_Modulable!$B$2:B1358,MATCH(Tableau1[[#This Row],[Designation]]&amp;Tableau1[[#This Row],[CL]],Grille_Tarifs_Modulable!$C$2:C1358&amp;Grille_Tarifs_Modulable!$F$2:F1358,0))</f>
        <v>4067700013835</v>
      </c>
      <c r="J84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45" s="1" t="str">
        <f>IF(Tableau1[[#This Row],[Tarificat° client]]="GROS",VLOOKUP(Tableau1[[#This Row],[EAN]],Grille_Tarifs_Modulable!B853:P946,9,FALSE)+VLOOKUP(Tableau1[[#This Row],[EAN]],Grille_Tarifs_Modulable!B853:P946,12,FALSE)+VLOOKUP(Tableau1[[#This Row],[EAN]],Grille_Tarifs_Modulable!B853:P946,13,FALSE)*1.1,IF(Tableau1[[#This Row],[Tarificat° client]]="CHR",VLOOKUP(Tableau1[[#This Row],[EAN]],Grille_Tarifs_Modulable!B853:P946,8,FALSE)," "))</f>
        <v xml:space="preserve"> </v>
      </c>
      <c r="L845" s="1">
        <v>12</v>
      </c>
      <c r="M845" s="1">
        <v>30</v>
      </c>
      <c r="O845" s="1"/>
    </row>
    <row r="846" spans="1:15" ht="14.65" customHeight="1" x14ac:dyDescent="0.2">
      <c r="A846" s="2">
        <v>43222</v>
      </c>
      <c r="B846" s="1" t="s">
        <v>439</v>
      </c>
      <c r="C846" s="1" t="s">
        <v>71</v>
      </c>
      <c r="F846" s="1" t="s">
        <v>20</v>
      </c>
      <c r="G846" s="1" t="s">
        <v>1180</v>
      </c>
      <c r="H846" s="61">
        <v>175</v>
      </c>
      <c r="I846" s="88">
        <f t="array" ref="I846">INDEX(Grille_Tarifs_Modulable!$B$2:B1193,MATCH(Tableau1[[#This Row],[Designation]]&amp;Tableau1[[#This Row],[CL]],Grille_Tarifs_Modulable!$C$2:C1193&amp;Grille_Tarifs_Modulable!$F$2:F1193,0))</f>
        <v>4067700013835</v>
      </c>
      <c r="J84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46" s="1" t="str">
        <f>IF(Tableau1[[#This Row],[Tarificat° client]]="GROS",VLOOKUP(Tableau1[[#This Row],[EAN]],Grille_Tarifs_Modulable!B854:P947,9,FALSE)+VLOOKUP(Tableau1[[#This Row],[EAN]],Grille_Tarifs_Modulable!B854:P947,12,FALSE)+VLOOKUP(Tableau1[[#This Row],[EAN]],Grille_Tarifs_Modulable!B854:P947,13,FALSE)*1.1,IF(Tableau1[[#This Row],[Tarificat° client]]="CHR",VLOOKUP(Tableau1[[#This Row],[EAN]],Grille_Tarifs_Modulable!B854:P947,8,FALSE)," "))</f>
        <v xml:space="preserve"> </v>
      </c>
      <c r="L846" s="1">
        <v>6</v>
      </c>
      <c r="M846" s="1">
        <v>15</v>
      </c>
      <c r="O846" s="1"/>
    </row>
    <row r="847" spans="1:15" ht="14.65" customHeight="1" x14ac:dyDescent="0.2">
      <c r="A847" s="2">
        <v>43224</v>
      </c>
      <c r="B847" s="1" t="s">
        <v>411</v>
      </c>
      <c r="C847" s="1" t="s">
        <v>412</v>
      </c>
      <c r="F847" s="1" t="s">
        <v>413</v>
      </c>
      <c r="G847" s="1" t="s">
        <v>1180</v>
      </c>
      <c r="H847" s="61">
        <v>100</v>
      </c>
      <c r="I847" s="88">
        <f t="array" ref="I847">INDEX(Grille_Tarifs_Modulable!$B$2:B1204,MATCH(Tableau1[[#This Row],[Designation]]&amp;Tableau1[[#This Row],[CL]],Grille_Tarifs_Modulable!$C$2:C1204&amp;Grille_Tarifs_Modulable!$F$2:F1204,0))</f>
        <v>4067700013842</v>
      </c>
      <c r="J84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47" s="1" t="str">
        <f>IF(Tableau1[[#This Row],[Tarificat° client]]="GROS",VLOOKUP(Tableau1[[#This Row],[EAN]],Grille_Tarifs_Modulable!B855:P948,9,FALSE)+VLOOKUP(Tableau1[[#This Row],[EAN]],Grille_Tarifs_Modulable!B855:P948,12,FALSE)+VLOOKUP(Tableau1[[#This Row],[EAN]],Grille_Tarifs_Modulable!B855:P948,13,FALSE)*1.1,IF(Tableau1[[#This Row],[Tarificat° client]]="CHR",VLOOKUP(Tableau1[[#This Row],[EAN]],Grille_Tarifs_Modulable!B855:P948,8,FALSE)," "))</f>
        <v xml:space="preserve"> </v>
      </c>
      <c r="L847" s="1">
        <v>96</v>
      </c>
      <c r="M847" s="1">
        <v>137.13999999999999</v>
      </c>
      <c r="O847" s="1"/>
    </row>
    <row r="848" spans="1:15" ht="14.65" customHeight="1" x14ac:dyDescent="0.2">
      <c r="A848" s="2">
        <v>43224</v>
      </c>
      <c r="B848" s="1" t="s">
        <v>411</v>
      </c>
      <c r="C848" s="1" t="s">
        <v>412</v>
      </c>
      <c r="F848" s="1" t="s">
        <v>413</v>
      </c>
      <c r="G848" s="1" t="s">
        <v>1180</v>
      </c>
      <c r="H848" s="61">
        <v>175</v>
      </c>
      <c r="I848" s="88">
        <f t="array" ref="I848">INDEX(Grille_Tarifs_Modulable!$B$2:B1222,MATCH(Tableau1[[#This Row],[Designation]]&amp;Tableau1[[#This Row],[CL]],Grille_Tarifs_Modulable!$C$2:C1222&amp;Grille_Tarifs_Modulable!$F$2:F1222,0))</f>
        <v>4067700013835</v>
      </c>
      <c r="J84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48" s="1" t="str">
        <f>IF(Tableau1[[#This Row],[Tarificat° client]]="GROS",VLOOKUP(Tableau1[[#This Row],[EAN]],Grille_Tarifs_Modulable!B856:P949,9,FALSE)+VLOOKUP(Tableau1[[#This Row],[EAN]],Grille_Tarifs_Modulable!B856:P949,12,FALSE)+VLOOKUP(Tableau1[[#This Row],[EAN]],Grille_Tarifs_Modulable!B856:P949,13,FALSE)*1.1,IF(Tableau1[[#This Row],[Tarificat° client]]="CHR",VLOOKUP(Tableau1[[#This Row],[EAN]],Grille_Tarifs_Modulable!B856:P949,8,FALSE)," "))</f>
        <v xml:space="preserve"> </v>
      </c>
      <c r="L848" s="1">
        <v>30</v>
      </c>
      <c r="M848" s="1">
        <v>75</v>
      </c>
      <c r="O848" s="1"/>
    </row>
    <row r="849" spans="1:15" ht="14.65" customHeight="1" x14ac:dyDescent="0.2">
      <c r="A849" s="2">
        <v>43234</v>
      </c>
      <c r="B849" s="1" t="s">
        <v>685</v>
      </c>
      <c r="C849" s="1" t="s">
        <v>513</v>
      </c>
      <c r="F849" s="1" t="s">
        <v>454</v>
      </c>
      <c r="G849" s="1" t="s">
        <v>1180</v>
      </c>
      <c r="H849" s="61">
        <v>70</v>
      </c>
      <c r="I849" s="88">
        <f t="array" ref="I849">INDEX(Grille_Tarifs_Modulable!$B$2:B1362,MATCH(Tableau1[[#This Row],[Designation]]&amp;Tableau1[[#This Row],[CL]],Grille_Tarifs_Modulable!$C$2:C1362&amp;Grille_Tarifs_Modulable!$F$2:F1362,0))</f>
        <v>4067700013859</v>
      </c>
      <c r="J84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49" s="1" t="str">
        <f>IF(Tableau1[[#This Row],[Tarificat° client]]="GROS",VLOOKUP(Tableau1[[#This Row],[EAN]],Grille_Tarifs_Modulable!B857:P950,9,FALSE)+VLOOKUP(Tableau1[[#This Row],[EAN]],Grille_Tarifs_Modulable!B857:P950,12,FALSE)+VLOOKUP(Tableau1[[#This Row],[EAN]],Grille_Tarifs_Modulable!B857:P950,13,FALSE)*1.1,IF(Tableau1[[#This Row],[Tarificat° client]]="CHR",VLOOKUP(Tableau1[[#This Row],[EAN]],Grille_Tarifs_Modulable!B857:P950,8,FALSE)," "))</f>
        <v xml:space="preserve"> </v>
      </c>
      <c r="L849" s="1">
        <v>150</v>
      </c>
      <c r="M849" s="1">
        <v>150</v>
      </c>
      <c r="O849" s="1"/>
    </row>
    <row r="850" spans="1:15" ht="14.65" customHeight="1" x14ac:dyDescent="0.2">
      <c r="A850" s="2">
        <v>43237</v>
      </c>
      <c r="B850" s="1" t="s">
        <v>469</v>
      </c>
      <c r="C850" s="1" t="s">
        <v>12</v>
      </c>
      <c r="F850" s="1" t="s">
        <v>14</v>
      </c>
      <c r="G850" s="1" t="s">
        <v>1180</v>
      </c>
      <c r="H850" s="61">
        <v>100</v>
      </c>
      <c r="I850" s="88">
        <f t="array" ref="I850">INDEX(Grille_Tarifs_Modulable!$B$2:B1197,MATCH(Tableau1[[#This Row],[Designation]]&amp;Tableau1[[#This Row],[CL]],Grille_Tarifs_Modulable!$C$2:C1197&amp;Grille_Tarifs_Modulable!$F$2:F1197,0))</f>
        <v>4067700013842</v>
      </c>
      <c r="J85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50" s="1" t="str">
        <f>IF(Tableau1[[#This Row],[Tarificat° client]]="GROS",VLOOKUP(Tableau1[[#This Row],[EAN]],Grille_Tarifs_Modulable!B858:P951,9,FALSE)+VLOOKUP(Tableau1[[#This Row],[EAN]],Grille_Tarifs_Modulable!B858:P951,12,FALSE)+VLOOKUP(Tableau1[[#This Row],[EAN]],Grille_Tarifs_Modulable!B858:P951,13,FALSE)*1.1,IF(Tableau1[[#This Row],[Tarificat° client]]="CHR",VLOOKUP(Tableau1[[#This Row],[EAN]],Grille_Tarifs_Modulable!B858:P951,8,FALSE)," "))</f>
        <v xml:space="preserve"> </v>
      </c>
      <c r="L850" s="1">
        <v>222</v>
      </c>
      <c r="M850" s="1">
        <v>317.14</v>
      </c>
      <c r="O850" s="1"/>
    </row>
    <row r="851" spans="1:15" ht="14.65" customHeight="1" x14ac:dyDescent="0.2">
      <c r="A851" s="2">
        <v>43237</v>
      </c>
      <c r="B851" s="1" t="s">
        <v>623</v>
      </c>
      <c r="C851" s="1" t="s">
        <v>302</v>
      </c>
      <c r="F851" s="1" t="s">
        <v>304</v>
      </c>
      <c r="G851" s="1" t="s">
        <v>1180</v>
      </c>
      <c r="H851" s="61">
        <v>175</v>
      </c>
      <c r="I851" s="88">
        <f t="array" ref="I851">INDEX(Grille_Tarifs_Modulable!$B$2:B1208,MATCH(Tableau1[[#This Row],[Designation]]&amp;Tableau1[[#This Row],[CL]],Grille_Tarifs_Modulable!$C$2:C1208&amp;Grille_Tarifs_Modulable!$F$2:F1208,0))</f>
        <v>4067700013835</v>
      </c>
      <c r="J85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51" s="1" t="str">
        <f>IF(Tableau1[[#This Row],[Tarificat° client]]="GROS",VLOOKUP(Tableau1[[#This Row],[EAN]],Grille_Tarifs_Modulable!B859:P952,9,FALSE)+VLOOKUP(Tableau1[[#This Row],[EAN]],Grille_Tarifs_Modulable!B859:P952,12,FALSE)+VLOOKUP(Tableau1[[#This Row],[EAN]],Grille_Tarifs_Modulable!B859:P952,13,FALSE)*1.1,IF(Tableau1[[#This Row],[Tarificat° client]]="CHR",VLOOKUP(Tableau1[[#This Row],[EAN]],Grille_Tarifs_Modulable!B859:P952,8,FALSE)," "))</f>
        <v xml:space="preserve"> </v>
      </c>
      <c r="L851" s="1">
        <v>84</v>
      </c>
      <c r="M851" s="1">
        <v>210</v>
      </c>
      <c r="O851" s="1"/>
    </row>
    <row r="852" spans="1:15" ht="14.65" customHeight="1" x14ac:dyDescent="0.2">
      <c r="A852" s="2">
        <v>43238</v>
      </c>
      <c r="B852" s="1" t="s">
        <v>624</v>
      </c>
      <c r="C852" s="1" t="s">
        <v>420</v>
      </c>
      <c r="F852" s="1" t="s">
        <v>20</v>
      </c>
      <c r="G852" s="1" t="s">
        <v>1180</v>
      </c>
      <c r="H852" s="61">
        <v>175</v>
      </c>
      <c r="I852" s="88">
        <f t="array" ref="I852">INDEX(Grille_Tarifs_Modulable!$B$2:B1226,MATCH(Tableau1[[#This Row],[Designation]]&amp;Tableau1[[#This Row],[CL]],Grille_Tarifs_Modulable!$C$2:C1226&amp;Grille_Tarifs_Modulable!$F$2:F1226,0))</f>
        <v>4067700013835</v>
      </c>
      <c r="J85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52" s="1" t="str">
        <f>IF(Tableau1[[#This Row],[Tarificat° client]]="GROS",VLOOKUP(Tableau1[[#This Row],[EAN]],Grille_Tarifs_Modulable!B860:P953,9,FALSE)+VLOOKUP(Tableau1[[#This Row],[EAN]],Grille_Tarifs_Modulable!B860:P953,12,FALSE)+VLOOKUP(Tableau1[[#This Row],[EAN]],Grille_Tarifs_Modulable!B860:P953,13,FALSE)*1.1,IF(Tableau1[[#This Row],[Tarificat° client]]="CHR",VLOOKUP(Tableau1[[#This Row],[EAN]],Grille_Tarifs_Modulable!B860:P953,8,FALSE)," "))</f>
        <v xml:space="preserve"> </v>
      </c>
      <c r="L852" s="1">
        <v>6</v>
      </c>
      <c r="M852" s="1">
        <v>15</v>
      </c>
      <c r="O852" s="1"/>
    </row>
    <row r="853" spans="1:15" ht="14.65" customHeight="1" x14ac:dyDescent="0.2">
      <c r="A853" s="2">
        <v>43242</v>
      </c>
      <c r="B853" s="1" t="s">
        <v>471</v>
      </c>
      <c r="C853" s="1" t="s">
        <v>124</v>
      </c>
      <c r="F853" s="1" t="s">
        <v>126</v>
      </c>
      <c r="G853" s="1" t="s">
        <v>1180</v>
      </c>
      <c r="H853" s="61">
        <v>100</v>
      </c>
      <c r="I853" s="88">
        <f t="array" ref="I853">INDEX(Grille_Tarifs_Modulable!$B$2:B1366,MATCH(Tableau1[[#This Row],[Designation]]&amp;Tableau1[[#This Row],[CL]],Grille_Tarifs_Modulable!$C$2:C1366&amp;Grille_Tarifs_Modulable!$F$2:F1366,0))</f>
        <v>4067700013842</v>
      </c>
      <c r="J85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53" s="1" t="str">
        <f>IF(Tableau1[[#This Row],[Tarificat° client]]="GROS",VLOOKUP(Tableau1[[#This Row],[EAN]],Grille_Tarifs_Modulable!B861:P954,9,FALSE)+VLOOKUP(Tableau1[[#This Row],[EAN]],Grille_Tarifs_Modulable!B861:P954,12,FALSE)+VLOOKUP(Tableau1[[#This Row],[EAN]],Grille_Tarifs_Modulable!B861:P954,13,FALSE)*1.1,IF(Tableau1[[#This Row],[Tarificat° client]]="CHR",VLOOKUP(Tableau1[[#This Row],[EAN]],Grille_Tarifs_Modulable!B861:P954,8,FALSE)," "))</f>
        <v xml:space="preserve"> </v>
      </c>
      <c r="L853" s="1">
        <v>48</v>
      </c>
      <c r="M853" s="1">
        <v>68.569999999999993</v>
      </c>
      <c r="O853" s="1"/>
    </row>
    <row r="854" spans="1:15" ht="14.65" customHeight="1" x14ac:dyDescent="0.2">
      <c r="A854" s="2">
        <v>43242</v>
      </c>
      <c r="B854" s="1" t="s">
        <v>471</v>
      </c>
      <c r="C854" s="1" t="s">
        <v>124</v>
      </c>
      <c r="F854" s="1" t="s">
        <v>126</v>
      </c>
      <c r="G854" s="1" t="s">
        <v>1180</v>
      </c>
      <c r="H854" s="61">
        <v>175</v>
      </c>
      <c r="I854" s="88">
        <f t="array" ref="I854">INDEX(Grille_Tarifs_Modulable!$B$2:B1201,MATCH(Tableau1[[#This Row],[Designation]]&amp;Tableau1[[#This Row],[CL]],Grille_Tarifs_Modulable!$C$2:C1201&amp;Grille_Tarifs_Modulable!$F$2:F1201,0))</f>
        <v>4067700013835</v>
      </c>
      <c r="J85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54" s="1" t="str">
        <f>IF(Tableau1[[#This Row],[Tarificat° client]]="GROS",VLOOKUP(Tableau1[[#This Row],[EAN]],Grille_Tarifs_Modulable!B862:P955,9,FALSE)+VLOOKUP(Tableau1[[#This Row],[EAN]],Grille_Tarifs_Modulable!B862:P955,12,FALSE)+VLOOKUP(Tableau1[[#This Row],[EAN]],Grille_Tarifs_Modulable!B862:P955,13,FALSE)*1.1,IF(Tableau1[[#This Row],[Tarificat° client]]="CHR",VLOOKUP(Tableau1[[#This Row],[EAN]],Grille_Tarifs_Modulable!B862:P955,8,FALSE)," "))</f>
        <v xml:space="preserve"> </v>
      </c>
      <c r="L854" s="1">
        <v>12</v>
      </c>
      <c r="M854" s="1">
        <v>30</v>
      </c>
      <c r="O854" s="1"/>
    </row>
    <row r="855" spans="1:15" ht="14.65" customHeight="1" x14ac:dyDescent="0.2">
      <c r="A855" s="2">
        <v>43243</v>
      </c>
      <c r="B855" s="1" t="s">
        <v>686</v>
      </c>
      <c r="C855" s="1" t="s">
        <v>227</v>
      </c>
      <c r="F855" s="1" t="s">
        <v>229</v>
      </c>
      <c r="G855" s="1" t="s">
        <v>1180</v>
      </c>
      <c r="H855" s="61">
        <v>70</v>
      </c>
      <c r="I855" s="88">
        <f t="array" ref="I855">INDEX(Grille_Tarifs_Modulable!$B$2:B1212,MATCH(Tableau1[[#This Row],[Designation]]&amp;Tableau1[[#This Row],[CL]],Grille_Tarifs_Modulable!$C$2:C1212&amp;Grille_Tarifs_Modulable!$F$2:F1212,0))</f>
        <v>4067700013859</v>
      </c>
      <c r="J85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55" s="1" t="str">
        <f>IF(Tableau1[[#This Row],[Tarificat° client]]="GROS",VLOOKUP(Tableau1[[#This Row],[EAN]],Grille_Tarifs_Modulable!B863:P956,9,FALSE)+VLOOKUP(Tableau1[[#This Row],[EAN]],Grille_Tarifs_Modulable!B863:P956,12,FALSE)+VLOOKUP(Tableau1[[#This Row],[EAN]],Grille_Tarifs_Modulable!B863:P956,13,FALSE)*1.1,IF(Tableau1[[#This Row],[Tarificat° client]]="CHR",VLOOKUP(Tableau1[[#This Row],[EAN]],Grille_Tarifs_Modulable!B863:P956,8,FALSE)," "))</f>
        <v xml:space="preserve"> </v>
      </c>
      <c r="L855" s="1">
        <v>150</v>
      </c>
      <c r="M855" s="1">
        <v>150</v>
      </c>
      <c r="O855" s="1"/>
    </row>
    <row r="856" spans="1:15" ht="14.65" customHeight="1" x14ac:dyDescent="0.2">
      <c r="A856" s="2">
        <v>43245</v>
      </c>
      <c r="B856" s="1" t="s">
        <v>530</v>
      </c>
      <c r="C856" s="1" t="s">
        <v>18</v>
      </c>
      <c r="F856" s="1" t="s">
        <v>20</v>
      </c>
      <c r="G856" s="1" t="s">
        <v>1180</v>
      </c>
      <c r="H856" s="61">
        <v>100</v>
      </c>
      <c r="I856" s="88">
        <f t="array" ref="I856">INDEX(Grille_Tarifs_Modulable!$B$2:B1230,MATCH(Tableau1[[#This Row],[Designation]]&amp;Tableau1[[#This Row],[CL]],Grille_Tarifs_Modulable!$C$2:C1230&amp;Grille_Tarifs_Modulable!$F$2:F1230,0))</f>
        <v>4067700013842</v>
      </c>
      <c r="J85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56" s="1" t="str">
        <f>IF(Tableau1[[#This Row],[Tarificat° client]]="GROS",VLOOKUP(Tableau1[[#This Row],[EAN]],Grille_Tarifs_Modulable!B864:P957,9,FALSE)+VLOOKUP(Tableau1[[#This Row],[EAN]],Grille_Tarifs_Modulable!B864:P957,12,FALSE)+VLOOKUP(Tableau1[[#This Row],[EAN]],Grille_Tarifs_Modulable!B864:P957,13,FALSE)*1.1,IF(Tableau1[[#This Row],[Tarificat° client]]="CHR",VLOOKUP(Tableau1[[#This Row],[EAN]],Grille_Tarifs_Modulable!B864:P957,8,FALSE)," "))</f>
        <v xml:space="preserve"> </v>
      </c>
      <c r="L856" s="1">
        <v>12</v>
      </c>
      <c r="M856" s="1">
        <v>17.14</v>
      </c>
      <c r="O856" s="1"/>
    </row>
    <row r="857" spans="1:15" ht="14.65" customHeight="1" x14ac:dyDescent="0.2">
      <c r="A857" s="2">
        <v>43256</v>
      </c>
      <c r="B857" s="1" t="s">
        <v>687</v>
      </c>
      <c r="C857" s="1" t="s">
        <v>513</v>
      </c>
      <c r="F857" s="1" t="s">
        <v>454</v>
      </c>
      <c r="G857" s="1" t="s">
        <v>1180</v>
      </c>
      <c r="H857" s="61">
        <v>70</v>
      </c>
      <c r="I857" s="88">
        <f t="array" ref="I857">INDEX(Grille_Tarifs_Modulable!$B$2:B1370,MATCH(Tableau1[[#This Row],[Designation]]&amp;Tableau1[[#This Row],[CL]],Grille_Tarifs_Modulable!$C$2:C1370&amp;Grille_Tarifs_Modulable!$F$2:F1370,0))</f>
        <v>4067700013859</v>
      </c>
      <c r="J85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57" s="1" t="str">
        <f>IF(Tableau1[[#This Row],[Tarificat° client]]="GROS",VLOOKUP(Tableau1[[#This Row],[EAN]],Grille_Tarifs_Modulable!B865:P958,9,FALSE)+VLOOKUP(Tableau1[[#This Row],[EAN]],Grille_Tarifs_Modulable!B865:P958,12,FALSE)+VLOOKUP(Tableau1[[#This Row],[EAN]],Grille_Tarifs_Modulable!B865:P958,13,FALSE)*1.1,IF(Tableau1[[#This Row],[Tarificat° client]]="CHR",VLOOKUP(Tableau1[[#This Row],[EAN]],Grille_Tarifs_Modulable!B865:P958,8,FALSE)," "))</f>
        <v xml:space="preserve"> </v>
      </c>
      <c r="L857" s="1">
        <v>108</v>
      </c>
      <c r="M857" s="1">
        <v>108</v>
      </c>
      <c r="O857" s="1"/>
    </row>
    <row r="858" spans="1:15" ht="14.65" customHeight="1" x14ac:dyDescent="0.2">
      <c r="A858" s="2">
        <v>43256</v>
      </c>
      <c r="B858" s="1" t="s">
        <v>687</v>
      </c>
      <c r="C858" s="1" t="s">
        <v>513</v>
      </c>
      <c r="F858" s="1" t="s">
        <v>454</v>
      </c>
      <c r="G858" s="1" t="s">
        <v>1180</v>
      </c>
      <c r="H858" s="61">
        <v>70</v>
      </c>
      <c r="I858" s="88">
        <f t="array" ref="I858">INDEX(Grille_Tarifs_Modulable!$B$2:B1205,MATCH(Tableau1[[#This Row],[Designation]]&amp;Tableau1[[#This Row],[CL]],Grille_Tarifs_Modulable!$C$2:C1205&amp;Grille_Tarifs_Modulable!$F$2:F1205,0))</f>
        <v>4067700013859</v>
      </c>
      <c r="J85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58" s="1" t="str">
        <f>IF(Tableau1[[#This Row],[Tarificat° client]]="GROS",VLOOKUP(Tableau1[[#This Row],[EAN]],Grille_Tarifs_Modulable!B866:P959,9,FALSE)+VLOOKUP(Tableau1[[#This Row],[EAN]],Grille_Tarifs_Modulable!B866:P959,12,FALSE)+VLOOKUP(Tableau1[[#This Row],[EAN]],Grille_Tarifs_Modulable!B866:P959,13,FALSE)*1.1,IF(Tableau1[[#This Row],[Tarificat° client]]="CHR",VLOOKUP(Tableau1[[#This Row],[EAN]],Grille_Tarifs_Modulable!B866:P959,8,FALSE)," "))</f>
        <v xml:space="preserve"> </v>
      </c>
      <c r="L858" s="1">
        <v>42</v>
      </c>
      <c r="M858" s="1">
        <v>42</v>
      </c>
      <c r="O858" s="1"/>
    </row>
    <row r="859" spans="1:15" ht="14.65" customHeight="1" x14ac:dyDescent="0.2">
      <c r="A859" s="2">
        <v>43258</v>
      </c>
      <c r="B859" s="1" t="s">
        <v>414</v>
      </c>
      <c r="C859" s="1" t="s">
        <v>2</v>
      </c>
      <c r="F859" s="1" t="s">
        <v>4</v>
      </c>
      <c r="G859" s="1" t="s">
        <v>1180</v>
      </c>
      <c r="H859" s="61">
        <v>70</v>
      </c>
      <c r="I859" s="88">
        <f t="array" ref="I859">INDEX(Grille_Tarifs_Modulable!$B$2:B1216,MATCH(Tableau1[[#This Row],[Designation]]&amp;Tableau1[[#This Row],[CL]],Grille_Tarifs_Modulable!$C$2:C1216&amp;Grille_Tarifs_Modulable!$F$2:F1216,0))</f>
        <v>4067700013859</v>
      </c>
      <c r="J85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59" s="1" t="str">
        <f>IF(Tableau1[[#This Row],[Tarificat° client]]="GROS",VLOOKUP(Tableau1[[#This Row],[EAN]],Grille_Tarifs_Modulable!B867:P960,9,FALSE)+VLOOKUP(Tableau1[[#This Row],[EAN]],Grille_Tarifs_Modulable!B867:P960,12,FALSE)+VLOOKUP(Tableau1[[#This Row],[EAN]],Grille_Tarifs_Modulable!B867:P960,13,FALSE)*1.1,IF(Tableau1[[#This Row],[Tarificat° client]]="CHR",VLOOKUP(Tableau1[[#This Row],[EAN]],Grille_Tarifs_Modulable!B867:P960,8,FALSE)," "))</f>
        <v xml:space="preserve"> </v>
      </c>
      <c r="L859" s="1">
        <v>48</v>
      </c>
      <c r="M859" s="1">
        <v>48</v>
      </c>
      <c r="O859" s="1"/>
    </row>
    <row r="860" spans="1:15" ht="14.65" customHeight="1" x14ac:dyDescent="0.2">
      <c r="A860" s="2">
        <v>43263</v>
      </c>
      <c r="B860" s="1" t="s">
        <v>712</v>
      </c>
      <c r="C860" s="1" t="s">
        <v>163</v>
      </c>
      <c r="F860" s="1" t="s">
        <v>709</v>
      </c>
      <c r="G860" s="1" t="s">
        <v>1180</v>
      </c>
      <c r="H860" s="61">
        <v>175</v>
      </c>
      <c r="I860" s="88">
        <f t="array" ref="I860">INDEX(Grille_Tarifs_Modulable!$B$2:B1234,MATCH(Tableau1[[#This Row],[Designation]]&amp;Tableau1[[#This Row],[CL]],Grille_Tarifs_Modulable!$C$2:C1234&amp;Grille_Tarifs_Modulable!$F$2:F1234,0))</f>
        <v>4067700013835</v>
      </c>
      <c r="J86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60" s="1" t="str">
        <f>IF(Tableau1[[#This Row],[Tarificat° client]]="GROS",VLOOKUP(Tableau1[[#This Row],[EAN]],Grille_Tarifs_Modulable!B868:P961,9,FALSE)+VLOOKUP(Tableau1[[#This Row],[EAN]],Grille_Tarifs_Modulable!B868:P961,12,FALSE)+VLOOKUP(Tableau1[[#This Row],[EAN]],Grille_Tarifs_Modulable!B868:P961,13,FALSE)*1.1,IF(Tableau1[[#This Row],[Tarificat° client]]="CHR",VLOOKUP(Tableau1[[#This Row],[EAN]],Grille_Tarifs_Modulable!B868:P961,8,FALSE)," "))</f>
        <v xml:space="preserve"> </v>
      </c>
      <c r="L860" s="1">
        <v>60</v>
      </c>
      <c r="M860" s="1">
        <v>150</v>
      </c>
      <c r="O860" s="1"/>
    </row>
    <row r="861" spans="1:15" ht="14.65" customHeight="1" x14ac:dyDescent="0.2">
      <c r="A861" s="2">
        <v>43266</v>
      </c>
      <c r="B861" s="1" t="s">
        <v>648</v>
      </c>
      <c r="C861" s="1" t="s">
        <v>9</v>
      </c>
      <c r="F861" s="1" t="s">
        <v>11</v>
      </c>
      <c r="G861" s="1" t="s">
        <v>1180</v>
      </c>
      <c r="H861" s="61">
        <v>175</v>
      </c>
      <c r="I861" s="88">
        <f t="array" ref="I861">INDEX(Grille_Tarifs_Modulable!$B$2:B1374,MATCH(Tableau1[[#This Row],[Designation]]&amp;Tableau1[[#This Row],[CL]],Grille_Tarifs_Modulable!$C$2:C1374&amp;Grille_Tarifs_Modulable!$F$2:F1374,0))</f>
        <v>4067700013835</v>
      </c>
      <c r="J86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61" s="1" t="str">
        <f>IF(Tableau1[[#This Row],[Tarificat° client]]="GROS",VLOOKUP(Tableau1[[#This Row],[EAN]],Grille_Tarifs_Modulable!B869:P962,9,FALSE)+VLOOKUP(Tableau1[[#This Row],[EAN]],Grille_Tarifs_Modulable!B869:P962,12,FALSE)+VLOOKUP(Tableau1[[#This Row],[EAN]],Grille_Tarifs_Modulable!B869:P962,13,FALSE)*1.1,IF(Tableau1[[#This Row],[Tarificat° client]]="CHR",VLOOKUP(Tableau1[[#This Row],[EAN]],Grille_Tarifs_Modulable!B869:P962,8,FALSE)," "))</f>
        <v xml:space="preserve"> </v>
      </c>
      <c r="L861" s="1">
        <v>48</v>
      </c>
      <c r="M861" s="1">
        <v>120</v>
      </c>
      <c r="O861" s="1"/>
    </row>
    <row r="862" spans="1:15" ht="14.65" customHeight="1" x14ac:dyDescent="0.2">
      <c r="A862" s="2">
        <v>43271</v>
      </c>
      <c r="B862" s="1" t="s">
        <v>724</v>
      </c>
      <c r="C862" s="1" t="s">
        <v>158</v>
      </c>
      <c r="F862" s="1" t="s">
        <v>160</v>
      </c>
      <c r="G862" s="1" t="s">
        <v>1180</v>
      </c>
      <c r="H862" s="61">
        <v>100</v>
      </c>
      <c r="I862" s="88">
        <f t="array" ref="I862">INDEX(Grille_Tarifs_Modulable!$B$2:B1209,MATCH(Tableau1[[#This Row],[Designation]]&amp;Tableau1[[#This Row],[CL]],Grille_Tarifs_Modulable!$C$2:C1209&amp;Grille_Tarifs_Modulable!$F$2:F1209,0))</f>
        <v>4067700013842</v>
      </c>
      <c r="J86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62" s="1" t="str">
        <f>IF(Tableau1[[#This Row],[Tarificat° client]]="GROS",VLOOKUP(Tableau1[[#This Row],[EAN]],Grille_Tarifs_Modulable!B870:P963,9,FALSE)+VLOOKUP(Tableau1[[#This Row],[EAN]],Grille_Tarifs_Modulable!B870:P963,12,FALSE)+VLOOKUP(Tableau1[[#This Row],[EAN]],Grille_Tarifs_Modulable!B870:P963,13,FALSE)*1.1,IF(Tableau1[[#This Row],[Tarificat° client]]="CHR",VLOOKUP(Tableau1[[#This Row],[EAN]],Grille_Tarifs_Modulable!B870:P963,8,FALSE)," "))</f>
        <v xml:space="preserve"> </v>
      </c>
      <c r="L862" s="1">
        <v>240</v>
      </c>
      <c r="M862" s="1">
        <v>342.86</v>
      </c>
      <c r="O862" s="1"/>
    </row>
    <row r="863" spans="1:15" ht="14.65" customHeight="1" x14ac:dyDescent="0.2">
      <c r="A863" s="2">
        <v>43278</v>
      </c>
      <c r="B863" s="1" t="s">
        <v>688</v>
      </c>
      <c r="C863" s="1" t="s">
        <v>227</v>
      </c>
      <c r="F863" s="1" t="s">
        <v>229</v>
      </c>
      <c r="G863" s="1" t="s">
        <v>1180</v>
      </c>
      <c r="H863" s="61">
        <v>70</v>
      </c>
      <c r="I863" s="88">
        <f t="array" ref="I863">INDEX(Grille_Tarifs_Modulable!$B$2:B1220,MATCH(Tableau1[[#This Row],[Designation]]&amp;Tableau1[[#This Row],[CL]],Grille_Tarifs_Modulable!$C$2:C1220&amp;Grille_Tarifs_Modulable!$F$2:F1220,0))</f>
        <v>4067700013859</v>
      </c>
      <c r="J86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63" s="1" t="str">
        <f>IF(Tableau1[[#This Row],[Tarificat° client]]="GROS",VLOOKUP(Tableau1[[#This Row],[EAN]],Grille_Tarifs_Modulable!B871:P964,9,FALSE)+VLOOKUP(Tableau1[[#This Row],[EAN]],Grille_Tarifs_Modulable!B871:P964,12,FALSE)+VLOOKUP(Tableau1[[#This Row],[EAN]],Grille_Tarifs_Modulable!B871:P964,13,FALSE)*1.1,IF(Tableau1[[#This Row],[Tarificat° client]]="CHR",VLOOKUP(Tableau1[[#This Row],[EAN]],Grille_Tarifs_Modulable!B871:P964,8,FALSE)," "))</f>
        <v xml:space="preserve"> </v>
      </c>
      <c r="L863" s="1">
        <v>150</v>
      </c>
      <c r="M863" s="1">
        <v>150</v>
      </c>
      <c r="O863" s="1"/>
    </row>
    <row r="864" spans="1:15" ht="14.65" customHeight="1" x14ac:dyDescent="0.2">
      <c r="A864" s="2">
        <v>43279</v>
      </c>
      <c r="B864" s="1" t="s">
        <v>649</v>
      </c>
      <c r="C864" s="1" t="s">
        <v>65</v>
      </c>
      <c r="F864" s="1" t="s">
        <v>67</v>
      </c>
      <c r="G864" s="1" t="s">
        <v>1180</v>
      </c>
      <c r="H864" s="61">
        <v>70</v>
      </c>
      <c r="I864" s="88">
        <f t="array" ref="I864">INDEX(Grille_Tarifs_Modulable!$B$2:B1238,MATCH(Tableau1[[#This Row],[Designation]]&amp;Tableau1[[#This Row],[CL]],Grille_Tarifs_Modulable!$C$2:C1238&amp;Grille_Tarifs_Modulable!$F$2:F1238,0))</f>
        <v>4067700013859</v>
      </c>
      <c r="J86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64" s="1" t="str">
        <f>IF(Tableau1[[#This Row],[Tarificat° client]]="GROS",VLOOKUP(Tableau1[[#This Row],[EAN]],Grille_Tarifs_Modulable!B872:P965,9,FALSE)+VLOOKUP(Tableau1[[#This Row],[EAN]],Grille_Tarifs_Modulable!B872:P965,12,FALSE)+VLOOKUP(Tableau1[[#This Row],[EAN]],Grille_Tarifs_Modulable!B872:P965,13,FALSE)*1.1,IF(Tableau1[[#This Row],[Tarificat° client]]="CHR",VLOOKUP(Tableau1[[#This Row],[EAN]],Grille_Tarifs_Modulable!B872:P965,8,FALSE)," "))</f>
        <v xml:space="preserve"> </v>
      </c>
      <c r="L864" s="1">
        <v>240</v>
      </c>
      <c r="M864" s="1">
        <v>240</v>
      </c>
      <c r="O864" s="1"/>
    </row>
    <row r="865" spans="1:15" ht="14.65" customHeight="1" x14ac:dyDescent="0.2">
      <c r="A865" s="2">
        <v>43279</v>
      </c>
      <c r="B865" s="1" t="s">
        <v>526</v>
      </c>
      <c r="C865" s="1" t="s">
        <v>71</v>
      </c>
      <c r="F865" s="1" t="s">
        <v>20</v>
      </c>
      <c r="G865" s="1" t="s">
        <v>1180</v>
      </c>
      <c r="H865" s="61">
        <v>175</v>
      </c>
      <c r="I865" s="88">
        <f t="array" ref="I865">INDEX(Grille_Tarifs_Modulable!$B$2:B1378,MATCH(Tableau1[[#This Row],[Designation]]&amp;Tableau1[[#This Row],[CL]],Grille_Tarifs_Modulable!$C$2:C1378&amp;Grille_Tarifs_Modulable!$F$2:F1378,0))</f>
        <v>4067700013835</v>
      </c>
      <c r="J86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65" s="1" t="str">
        <f>IF(Tableau1[[#This Row],[Tarificat° client]]="GROS",VLOOKUP(Tableau1[[#This Row],[EAN]],Grille_Tarifs_Modulable!B873:P966,9,FALSE)+VLOOKUP(Tableau1[[#This Row],[EAN]],Grille_Tarifs_Modulable!B873:P966,12,FALSE)+VLOOKUP(Tableau1[[#This Row],[EAN]],Grille_Tarifs_Modulable!B873:P966,13,FALSE)*1.1,IF(Tableau1[[#This Row],[Tarificat° client]]="CHR",VLOOKUP(Tableau1[[#This Row],[EAN]],Grille_Tarifs_Modulable!B873:P966,8,FALSE)," "))</f>
        <v xml:space="preserve"> </v>
      </c>
      <c r="L865" s="1">
        <v>6</v>
      </c>
      <c r="M865" s="1">
        <v>15</v>
      </c>
      <c r="O865" s="1"/>
    </row>
    <row r="866" spans="1:15" ht="14.65" customHeight="1" x14ac:dyDescent="0.2">
      <c r="A866" s="2">
        <v>43279</v>
      </c>
      <c r="B866" s="1" t="s">
        <v>677</v>
      </c>
      <c r="C866" s="1" t="s">
        <v>420</v>
      </c>
      <c r="F866" s="1" t="s">
        <v>20</v>
      </c>
      <c r="G866" s="1" t="s">
        <v>1180</v>
      </c>
      <c r="H866" s="61">
        <v>175</v>
      </c>
      <c r="I866" s="88">
        <f t="array" ref="I866">INDEX(Grille_Tarifs_Modulable!$B$2:B1213,MATCH(Tableau1[[#This Row],[Designation]]&amp;Tableau1[[#This Row],[CL]],Grille_Tarifs_Modulable!$C$2:C1213&amp;Grille_Tarifs_Modulable!$F$2:F1213,0))</f>
        <v>4067700013835</v>
      </c>
      <c r="J86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66" s="1" t="str">
        <f>IF(Tableau1[[#This Row],[Tarificat° client]]="GROS",VLOOKUP(Tableau1[[#This Row],[EAN]],Grille_Tarifs_Modulable!B874:P967,9,FALSE)+VLOOKUP(Tableau1[[#This Row],[EAN]],Grille_Tarifs_Modulable!B874:P967,12,FALSE)+VLOOKUP(Tableau1[[#This Row],[EAN]],Grille_Tarifs_Modulable!B874:P967,13,FALSE)*1.1,IF(Tableau1[[#This Row],[Tarificat° client]]="CHR",VLOOKUP(Tableau1[[#This Row],[EAN]],Grille_Tarifs_Modulable!B874:P967,8,FALSE)," "))</f>
        <v xml:space="preserve"> </v>
      </c>
      <c r="L866" s="1">
        <v>6</v>
      </c>
      <c r="M866" s="1">
        <v>15</v>
      </c>
      <c r="O866" s="1"/>
    </row>
    <row r="867" spans="1:15" ht="14.65" customHeight="1" x14ac:dyDescent="0.2">
      <c r="A867" s="2">
        <v>43280</v>
      </c>
      <c r="B867" s="1" t="s">
        <v>650</v>
      </c>
      <c r="C867" s="1" t="s">
        <v>651</v>
      </c>
      <c r="F867" s="1" t="s">
        <v>454</v>
      </c>
      <c r="G867" s="1" t="s">
        <v>1180</v>
      </c>
      <c r="H867" s="61">
        <v>100</v>
      </c>
      <c r="I867" s="88">
        <f t="array" ref="I867">INDEX(Grille_Tarifs_Modulable!$B$2:B1224,MATCH(Tableau1[[#This Row],[Designation]]&amp;Tableau1[[#This Row],[CL]],Grille_Tarifs_Modulable!$C$2:C1224&amp;Grille_Tarifs_Modulable!$F$2:F1224,0))</f>
        <v>4067700013842</v>
      </c>
      <c r="J86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67" s="1" t="str">
        <f>IF(Tableau1[[#This Row],[Tarificat° client]]="GROS",VLOOKUP(Tableau1[[#This Row],[EAN]],Grille_Tarifs_Modulable!B875:P968,9,FALSE)+VLOOKUP(Tableau1[[#This Row],[EAN]],Grille_Tarifs_Modulable!B875:P968,12,FALSE)+VLOOKUP(Tableau1[[#This Row],[EAN]],Grille_Tarifs_Modulable!B875:P968,13,FALSE)*1.1,IF(Tableau1[[#This Row],[Tarificat° client]]="CHR",VLOOKUP(Tableau1[[#This Row],[EAN]],Grille_Tarifs_Modulable!B875:P968,8,FALSE)," "))</f>
        <v xml:space="preserve"> </v>
      </c>
      <c r="L867" s="1">
        <v>12</v>
      </c>
      <c r="M867" s="1">
        <v>17.14</v>
      </c>
      <c r="O867" s="1"/>
    </row>
    <row r="868" spans="1:15" ht="14.65" customHeight="1" x14ac:dyDescent="0.2">
      <c r="A868" s="2">
        <v>43284</v>
      </c>
      <c r="B868" s="1" t="s">
        <v>520</v>
      </c>
      <c r="C868" s="1" t="s">
        <v>513</v>
      </c>
      <c r="F868" s="1" t="s">
        <v>454</v>
      </c>
      <c r="G868" s="1" t="s">
        <v>1180</v>
      </c>
      <c r="H868" s="61">
        <v>70</v>
      </c>
      <c r="I868" s="88">
        <f t="array" ref="I868">INDEX(Grille_Tarifs_Modulable!$B$2:B1242,MATCH(Tableau1[[#This Row],[Designation]]&amp;Tableau1[[#This Row],[CL]],Grille_Tarifs_Modulable!$C$2:C1242&amp;Grille_Tarifs_Modulable!$F$2:F1242,0))</f>
        <v>4067700013859</v>
      </c>
      <c r="J86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68" s="1" t="str">
        <f>IF(Tableau1[[#This Row],[Tarificat° client]]="GROS",VLOOKUP(Tableau1[[#This Row],[EAN]],Grille_Tarifs_Modulable!B876:P969,9,FALSE)+VLOOKUP(Tableau1[[#This Row],[EAN]],Grille_Tarifs_Modulable!B876:P969,12,FALSE)+VLOOKUP(Tableau1[[#This Row],[EAN]],Grille_Tarifs_Modulable!B876:P969,13,FALSE)*1.1,IF(Tableau1[[#This Row],[Tarificat° client]]="CHR",VLOOKUP(Tableau1[[#This Row],[EAN]],Grille_Tarifs_Modulable!B876:P969,8,FALSE)," "))</f>
        <v xml:space="preserve"> </v>
      </c>
      <c r="L868" s="1">
        <v>150</v>
      </c>
      <c r="M868" s="1">
        <v>150</v>
      </c>
      <c r="O868" s="1"/>
    </row>
    <row r="869" spans="1:15" ht="14.65" customHeight="1" x14ac:dyDescent="0.2">
      <c r="A869" s="2">
        <v>43304</v>
      </c>
      <c r="B869" s="1" t="s">
        <v>689</v>
      </c>
      <c r="C869" s="1" t="s">
        <v>227</v>
      </c>
      <c r="F869" s="1" t="s">
        <v>229</v>
      </c>
      <c r="G869" s="1" t="s">
        <v>1180</v>
      </c>
      <c r="H869" s="61">
        <v>70</v>
      </c>
      <c r="I869" s="88">
        <f t="array" ref="I869">INDEX(Grille_Tarifs_Modulable!$B$2:B1382,MATCH(Tableau1[[#This Row],[Designation]]&amp;Tableau1[[#This Row],[CL]],Grille_Tarifs_Modulable!$C$2:C1382&amp;Grille_Tarifs_Modulable!$F$2:F1382,0))</f>
        <v>4067700013859</v>
      </c>
      <c r="J86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69" s="1" t="str">
        <f>IF(Tableau1[[#This Row],[Tarificat° client]]="GROS",VLOOKUP(Tableau1[[#This Row],[EAN]],Grille_Tarifs_Modulable!B877:P970,9,FALSE)+VLOOKUP(Tableau1[[#This Row],[EAN]],Grille_Tarifs_Modulable!B877:P970,12,FALSE)+VLOOKUP(Tableau1[[#This Row],[EAN]],Grille_Tarifs_Modulable!B877:P970,13,FALSE)*1.1,IF(Tableau1[[#This Row],[Tarificat° client]]="CHR",VLOOKUP(Tableau1[[#This Row],[EAN]],Grille_Tarifs_Modulable!B877:P970,8,FALSE)," "))</f>
        <v xml:space="preserve"> </v>
      </c>
      <c r="L869" s="1">
        <v>150</v>
      </c>
      <c r="M869" s="1">
        <v>150</v>
      </c>
      <c r="O869" s="1"/>
    </row>
    <row r="870" spans="1:15" ht="14.65" customHeight="1" x14ac:dyDescent="0.2">
      <c r="A870" s="2">
        <v>43306</v>
      </c>
      <c r="B870" s="1" t="s">
        <v>690</v>
      </c>
      <c r="C870" s="1" t="s">
        <v>513</v>
      </c>
      <c r="F870" s="1" t="s">
        <v>454</v>
      </c>
      <c r="G870" s="1" t="s">
        <v>1180</v>
      </c>
      <c r="H870" s="61">
        <v>70</v>
      </c>
      <c r="I870" s="88">
        <f t="array" ref="I870">INDEX(Grille_Tarifs_Modulable!$B$2:B1217,MATCH(Tableau1[[#This Row],[Designation]]&amp;Tableau1[[#This Row],[CL]],Grille_Tarifs_Modulable!$C$2:C1217&amp;Grille_Tarifs_Modulable!$F$2:F1217,0))</f>
        <v>4067700013859</v>
      </c>
      <c r="J87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70" s="1" t="str">
        <f>IF(Tableau1[[#This Row],[Tarificat° client]]="GROS",VLOOKUP(Tableau1[[#This Row],[EAN]],Grille_Tarifs_Modulable!B878:P971,9,FALSE)+VLOOKUP(Tableau1[[#This Row],[EAN]],Grille_Tarifs_Modulable!B878:P971,12,FALSE)+VLOOKUP(Tableau1[[#This Row],[EAN]],Grille_Tarifs_Modulable!B878:P971,13,FALSE)*1.1,IF(Tableau1[[#This Row],[Tarificat° client]]="CHR",VLOOKUP(Tableau1[[#This Row],[EAN]],Grille_Tarifs_Modulable!B878:P971,8,FALSE)," "))</f>
        <v xml:space="preserve"> </v>
      </c>
      <c r="L870" s="1">
        <v>300</v>
      </c>
      <c r="M870" s="1">
        <v>300</v>
      </c>
      <c r="O870" s="1"/>
    </row>
    <row r="871" spans="1:15" ht="14.65" customHeight="1" x14ac:dyDescent="0.2">
      <c r="A871" s="2">
        <v>43306</v>
      </c>
      <c r="B871" s="1" t="s">
        <v>436</v>
      </c>
      <c r="C871" s="1" t="s">
        <v>437</v>
      </c>
      <c r="F871" s="1" t="s">
        <v>438</v>
      </c>
      <c r="G871" s="1" t="s">
        <v>1180</v>
      </c>
      <c r="H871" s="61">
        <v>70</v>
      </c>
      <c r="I871" s="88">
        <f t="array" ref="I871">INDEX(Grille_Tarifs_Modulable!$B$2:B1228,MATCH(Tableau1[[#This Row],[Designation]]&amp;Tableau1[[#This Row],[CL]],Grille_Tarifs_Modulable!$C$2:C1228&amp;Grille_Tarifs_Modulable!$F$2:F1228,0))</f>
        <v>4067700013859</v>
      </c>
      <c r="J87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71" s="1" t="str">
        <f>IF(Tableau1[[#This Row],[Tarificat° client]]="GROS",VLOOKUP(Tableau1[[#This Row],[EAN]],Grille_Tarifs_Modulable!B879:P972,9,FALSE)+VLOOKUP(Tableau1[[#This Row],[EAN]],Grille_Tarifs_Modulable!B879:P972,12,FALSE)+VLOOKUP(Tableau1[[#This Row],[EAN]],Grille_Tarifs_Modulable!B879:P972,13,FALSE)*1.1,IF(Tableau1[[#This Row],[Tarificat° client]]="CHR",VLOOKUP(Tableau1[[#This Row],[EAN]],Grille_Tarifs_Modulable!B879:P972,8,FALSE)," "))</f>
        <v xml:space="preserve"> </v>
      </c>
      <c r="L871" s="1">
        <v>24</v>
      </c>
      <c r="M871" s="1">
        <v>24</v>
      </c>
      <c r="O871" s="1"/>
    </row>
    <row r="872" spans="1:15" ht="14.65" customHeight="1" x14ac:dyDescent="0.2">
      <c r="A872" s="2">
        <v>43306</v>
      </c>
      <c r="B872" s="1" t="s">
        <v>436</v>
      </c>
      <c r="C872" s="1" t="s">
        <v>437</v>
      </c>
      <c r="F872" s="1" t="s">
        <v>438</v>
      </c>
      <c r="G872" s="1" t="s">
        <v>1180</v>
      </c>
      <c r="H872" s="61">
        <v>175</v>
      </c>
      <c r="I872" s="88">
        <f t="array" ref="I872">INDEX(Grille_Tarifs_Modulable!$B$2:B1246,MATCH(Tableau1[[#This Row],[Designation]]&amp;Tableau1[[#This Row],[CL]],Grille_Tarifs_Modulable!$C$2:C1246&amp;Grille_Tarifs_Modulable!$F$2:F1246,0))</f>
        <v>4067700013835</v>
      </c>
      <c r="J87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72" s="1" t="str">
        <f>IF(Tableau1[[#This Row],[Tarificat° client]]="GROS",VLOOKUP(Tableau1[[#This Row],[EAN]],Grille_Tarifs_Modulable!B880:P973,9,FALSE)+VLOOKUP(Tableau1[[#This Row],[EAN]],Grille_Tarifs_Modulable!B880:P973,12,FALSE)+VLOOKUP(Tableau1[[#This Row],[EAN]],Grille_Tarifs_Modulable!B880:P973,13,FALSE)*1.1,IF(Tableau1[[#This Row],[Tarificat° client]]="CHR",VLOOKUP(Tableau1[[#This Row],[EAN]],Grille_Tarifs_Modulable!B880:P973,8,FALSE)," "))</f>
        <v xml:space="preserve"> </v>
      </c>
      <c r="L872" s="1">
        <v>6</v>
      </c>
      <c r="M872" s="1">
        <v>15</v>
      </c>
      <c r="O872" s="1"/>
    </row>
    <row r="873" spans="1:15" ht="14.65" customHeight="1" x14ac:dyDescent="0.2">
      <c r="A873" s="2">
        <v>43314</v>
      </c>
      <c r="B873" s="1" t="s">
        <v>524</v>
      </c>
      <c r="C873" s="1" t="s">
        <v>340</v>
      </c>
      <c r="F873" s="1" t="s">
        <v>342</v>
      </c>
      <c r="G873" s="1" t="s">
        <v>1180</v>
      </c>
      <c r="H873" s="61">
        <v>70</v>
      </c>
      <c r="I873" s="88">
        <f t="array" ref="I873">INDEX(Grille_Tarifs_Modulable!$B$2:B1386,MATCH(Tableau1[[#This Row],[Designation]]&amp;Tableau1[[#This Row],[CL]],Grille_Tarifs_Modulable!$C$2:C1386&amp;Grille_Tarifs_Modulable!$F$2:F1386,0))</f>
        <v>4067700013859</v>
      </c>
      <c r="J87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73" s="1" t="str">
        <f>IF(Tableau1[[#This Row],[Tarificat° client]]="GROS",VLOOKUP(Tableau1[[#This Row],[EAN]],Grille_Tarifs_Modulable!B881:P974,9,FALSE)+VLOOKUP(Tableau1[[#This Row],[EAN]],Grille_Tarifs_Modulable!B881:P974,12,FALSE)+VLOOKUP(Tableau1[[#This Row],[EAN]],Grille_Tarifs_Modulable!B881:P974,13,FALSE)*1.1,IF(Tableau1[[#This Row],[Tarificat° client]]="CHR",VLOOKUP(Tableau1[[#This Row],[EAN]],Grille_Tarifs_Modulable!B881:P974,8,FALSE)," "))</f>
        <v xml:space="preserve"> </v>
      </c>
      <c r="L873" s="1">
        <v>6</v>
      </c>
      <c r="M873" s="1">
        <v>6</v>
      </c>
      <c r="O873" s="1"/>
    </row>
    <row r="874" spans="1:15" ht="14.65" customHeight="1" x14ac:dyDescent="0.2">
      <c r="A874" s="2">
        <v>43321</v>
      </c>
      <c r="B874" s="1" t="s">
        <v>691</v>
      </c>
      <c r="C874" s="1" t="s">
        <v>513</v>
      </c>
      <c r="F874" s="1" t="s">
        <v>454</v>
      </c>
      <c r="G874" s="1" t="s">
        <v>1180</v>
      </c>
      <c r="H874" s="61">
        <v>70</v>
      </c>
      <c r="I874" s="88">
        <f t="array" ref="I874">INDEX(Grille_Tarifs_Modulable!$B$2:B1221,MATCH(Tableau1[[#This Row],[Designation]]&amp;Tableau1[[#This Row],[CL]],Grille_Tarifs_Modulable!$C$2:C1221&amp;Grille_Tarifs_Modulable!$F$2:F1221,0))</f>
        <v>4067700013859</v>
      </c>
      <c r="J87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74" s="1" t="str">
        <f>IF(Tableau1[[#This Row],[Tarificat° client]]="GROS",VLOOKUP(Tableau1[[#This Row],[EAN]],Grille_Tarifs_Modulable!B882:P975,9,FALSE)+VLOOKUP(Tableau1[[#This Row],[EAN]],Grille_Tarifs_Modulable!B882:P975,12,FALSE)+VLOOKUP(Tableau1[[#This Row],[EAN]],Grille_Tarifs_Modulable!B882:P975,13,FALSE)*1.1,IF(Tableau1[[#This Row],[Tarificat° client]]="CHR",VLOOKUP(Tableau1[[#This Row],[EAN]],Grille_Tarifs_Modulable!B882:P975,8,FALSE)," "))</f>
        <v xml:space="preserve"> </v>
      </c>
      <c r="L874" s="1">
        <v>204</v>
      </c>
      <c r="M874" s="1">
        <v>204</v>
      </c>
      <c r="O874" s="1"/>
    </row>
    <row r="875" spans="1:15" ht="14.65" customHeight="1" x14ac:dyDescent="0.2">
      <c r="A875" s="2">
        <v>43329</v>
      </c>
      <c r="B875" s="1" t="s">
        <v>430</v>
      </c>
      <c r="C875" s="1" t="s">
        <v>95</v>
      </c>
      <c r="F875" s="1" t="s">
        <v>97</v>
      </c>
      <c r="G875" s="1" t="s">
        <v>1180</v>
      </c>
      <c r="H875" s="61">
        <v>175</v>
      </c>
      <c r="I875" s="88">
        <f t="array" ref="I875">INDEX(Grille_Tarifs_Modulable!$B$2:B1232,MATCH(Tableau1[[#This Row],[Designation]]&amp;Tableau1[[#This Row],[CL]],Grille_Tarifs_Modulable!$C$2:C1232&amp;Grille_Tarifs_Modulable!$F$2:F1232,0))</f>
        <v>4067700013835</v>
      </c>
      <c r="J87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75" s="1" t="str">
        <f>IF(Tableau1[[#This Row],[Tarificat° client]]="GROS",VLOOKUP(Tableau1[[#This Row],[EAN]],Grille_Tarifs_Modulable!B883:P976,9,FALSE)+VLOOKUP(Tableau1[[#This Row],[EAN]],Grille_Tarifs_Modulable!B883:P976,12,FALSE)+VLOOKUP(Tableau1[[#This Row],[EAN]],Grille_Tarifs_Modulable!B883:P976,13,FALSE)*1.1,IF(Tableau1[[#This Row],[Tarificat° client]]="CHR",VLOOKUP(Tableau1[[#This Row],[EAN]],Grille_Tarifs_Modulable!B883:P976,8,FALSE)," "))</f>
        <v xml:space="preserve"> </v>
      </c>
      <c r="L875" s="1">
        <v>36</v>
      </c>
      <c r="M875" s="1">
        <v>90</v>
      </c>
      <c r="O875" s="1"/>
    </row>
    <row r="876" spans="1:15" ht="14.65" customHeight="1" x14ac:dyDescent="0.2">
      <c r="A876" s="2">
        <v>43335</v>
      </c>
      <c r="B876" s="1" t="s">
        <v>713</v>
      </c>
      <c r="C876" s="1" t="s">
        <v>163</v>
      </c>
      <c r="F876" s="1" t="s">
        <v>709</v>
      </c>
      <c r="G876" s="1" t="s">
        <v>1180</v>
      </c>
      <c r="H876" s="61">
        <v>175</v>
      </c>
      <c r="I876" s="88">
        <f t="array" ref="I876">INDEX(Grille_Tarifs_Modulable!$B$2:B1250,MATCH(Tableau1[[#This Row],[Designation]]&amp;Tableau1[[#This Row],[CL]],Grille_Tarifs_Modulable!$C$2:C1250&amp;Grille_Tarifs_Modulable!$F$2:F1250,0))</f>
        <v>4067700013835</v>
      </c>
      <c r="J87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76" s="1" t="str">
        <f>IF(Tableau1[[#This Row],[Tarificat° client]]="GROS",VLOOKUP(Tableau1[[#This Row],[EAN]],Grille_Tarifs_Modulable!B884:P977,9,FALSE)+VLOOKUP(Tableau1[[#This Row],[EAN]],Grille_Tarifs_Modulable!B884:P977,12,FALSE)+VLOOKUP(Tableau1[[#This Row],[EAN]],Grille_Tarifs_Modulable!B884:P977,13,FALSE)*1.1,IF(Tableau1[[#This Row],[Tarificat° client]]="CHR",VLOOKUP(Tableau1[[#This Row],[EAN]],Grille_Tarifs_Modulable!B884:P977,8,FALSE)," "))</f>
        <v xml:space="preserve"> </v>
      </c>
      <c r="L876" s="1">
        <v>60</v>
      </c>
      <c r="M876" s="1">
        <v>150</v>
      </c>
      <c r="O876" s="1"/>
    </row>
    <row r="877" spans="1:15" ht="14.65" customHeight="1" x14ac:dyDescent="0.2">
      <c r="A877" s="2">
        <v>43340</v>
      </c>
      <c r="B877" s="1" t="s">
        <v>535</v>
      </c>
      <c r="C877" s="1" t="s">
        <v>9</v>
      </c>
      <c r="F877" s="1" t="s">
        <v>11</v>
      </c>
      <c r="G877" s="1" t="s">
        <v>1180</v>
      </c>
      <c r="H877" s="61">
        <v>175</v>
      </c>
      <c r="I877" s="88">
        <f t="array" ref="I877">INDEX(Grille_Tarifs_Modulable!$B$2:B1390,MATCH(Tableau1[[#This Row],[Designation]]&amp;Tableau1[[#This Row],[CL]],Grille_Tarifs_Modulable!$C$2:C1390&amp;Grille_Tarifs_Modulable!$F$2:F1390,0))</f>
        <v>4067700013835</v>
      </c>
      <c r="J87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77" s="1" t="str">
        <f>IF(Tableau1[[#This Row],[Tarificat° client]]="GROS",VLOOKUP(Tableau1[[#This Row],[EAN]],Grille_Tarifs_Modulable!B885:P978,9,FALSE)+VLOOKUP(Tableau1[[#This Row],[EAN]],Grille_Tarifs_Modulable!B885:P978,12,FALSE)+VLOOKUP(Tableau1[[#This Row],[EAN]],Grille_Tarifs_Modulable!B885:P978,13,FALSE)*1.1,IF(Tableau1[[#This Row],[Tarificat° client]]="CHR",VLOOKUP(Tableau1[[#This Row],[EAN]],Grille_Tarifs_Modulable!B885:P978,8,FALSE)," "))</f>
        <v xml:space="preserve"> </v>
      </c>
      <c r="L877" s="1">
        <v>36</v>
      </c>
      <c r="M877" s="1">
        <v>90</v>
      </c>
      <c r="O877" s="1"/>
    </row>
    <row r="878" spans="1:15" ht="14.65" customHeight="1" x14ac:dyDescent="0.2">
      <c r="A878" s="2">
        <v>43343</v>
      </c>
      <c r="B878" s="1" t="s">
        <v>666</v>
      </c>
      <c r="C878" s="1" t="s">
        <v>2</v>
      </c>
      <c r="F878" s="1" t="s">
        <v>4</v>
      </c>
      <c r="G878" s="1" t="s">
        <v>1180</v>
      </c>
      <c r="H878" s="61">
        <v>70</v>
      </c>
      <c r="I878" s="88">
        <f t="array" ref="I878">INDEX(Grille_Tarifs_Modulable!$B$2:B1225,MATCH(Tableau1[[#This Row],[Designation]]&amp;Tableau1[[#This Row],[CL]],Grille_Tarifs_Modulable!$C$2:C1225&amp;Grille_Tarifs_Modulable!$F$2:F1225,0))</f>
        <v>4067700013859</v>
      </c>
      <c r="J87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78" s="1" t="str">
        <f>IF(Tableau1[[#This Row],[Tarificat° client]]="GROS",VLOOKUP(Tableau1[[#This Row],[EAN]],Grille_Tarifs_Modulable!B886:P979,9,FALSE)+VLOOKUP(Tableau1[[#This Row],[EAN]],Grille_Tarifs_Modulable!B886:P979,12,FALSE)+VLOOKUP(Tableau1[[#This Row],[EAN]],Grille_Tarifs_Modulable!B886:P979,13,FALSE)*1.1,IF(Tableau1[[#This Row],[Tarificat° client]]="CHR",VLOOKUP(Tableau1[[#This Row],[EAN]],Grille_Tarifs_Modulable!B886:P979,8,FALSE)," "))</f>
        <v xml:space="preserve"> </v>
      </c>
      <c r="L878" s="1">
        <v>6</v>
      </c>
      <c r="M878" s="1">
        <v>6</v>
      </c>
      <c r="O878" s="1"/>
    </row>
    <row r="879" spans="1:15" ht="14.65" customHeight="1" x14ac:dyDescent="0.2">
      <c r="A879" s="2">
        <v>43348</v>
      </c>
      <c r="B879" s="1" t="s">
        <v>692</v>
      </c>
      <c r="C879" s="1" t="s">
        <v>227</v>
      </c>
      <c r="F879" s="1" t="s">
        <v>229</v>
      </c>
      <c r="G879" s="1" t="s">
        <v>1180</v>
      </c>
      <c r="H879" s="61">
        <v>70</v>
      </c>
      <c r="I879" s="88">
        <f t="array" ref="I879">INDEX(Grille_Tarifs_Modulable!$B$2:B1236,MATCH(Tableau1[[#This Row],[Designation]]&amp;Tableau1[[#This Row],[CL]],Grille_Tarifs_Modulable!$C$2:C1236&amp;Grille_Tarifs_Modulable!$F$2:F1236,0))</f>
        <v>4067700013859</v>
      </c>
      <c r="J87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79" s="1" t="str">
        <f>IF(Tableau1[[#This Row],[Tarificat° client]]="GROS",VLOOKUP(Tableau1[[#This Row],[EAN]],Grille_Tarifs_Modulable!B887:P980,9,FALSE)+VLOOKUP(Tableau1[[#This Row],[EAN]],Grille_Tarifs_Modulable!B887:P980,12,FALSE)+VLOOKUP(Tableau1[[#This Row],[EAN]],Grille_Tarifs_Modulable!B887:P980,13,FALSE)*1.1,IF(Tableau1[[#This Row],[Tarificat° client]]="CHR",VLOOKUP(Tableau1[[#This Row],[EAN]],Grille_Tarifs_Modulable!B887:P980,8,FALSE)," "))</f>
        <v xml:space="preserve"> </v>
      </c>
      <c r="L879" s="1">
        <v>150</v>
      </c>
      <c r="M879" s="1">
        <v>150</v>
      </c>
      <c r="O879" s="1"/>
    </row>
    <row r="880" spans="1:15" ht="14.65" customHeight="1" x14ac:dyDescent="0.2">
      <c r="A880" s="2">
        <v>43348</v>
      </c>
      <c r="B880" s="1" t="s">
        <v>652</v>
      </c>
      <c r="C880" s="1" t="s">
        <v>65</v>
      </c>
      <c r="F880" s="1" t="s">
        <v>67</v>
      </c>
      <c r="G880" s="1" t="s">
        <v>1180</v>
      </c>
      <c r="H880" s="61">
        <v>70</v>
      </c>
      <c r="I880" s="88">
        <f t="array" ref="I880">INDEX(Grille_Tarifs_Modulable!$B$2:B1254,MATCH(Tableau1[[#This Row],[Designation]]&amp;Tableau1[[#This Row],[CL]],Grille_Tarifs_Modulable!$C$2:C1254&amp;Grille_Tarifs_Modulable!$F$2:F1254,0))</f>
        <v>4067700013859</v>
      </c>
      <c r="J88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80" s="1" t="str">
        <f>IF(Tableau1[[#This Row],[Tarificat° client]]="GROS",VLOOKUP(Tableau1[[#This Row],[EAN]],Grille_Tarifs_Modulable!B888:P981,9,FALSE)+VLOOKUP(Tableau1[[#This Row],[EAN]],Grille_Tarifs_Modulable!B888:P981,12,FALSE)+VLOOKUP(Tableau1[[#This Row],[EAN]],Grille_Tarifs_Modulable!B888:P981,13,FALSE)*1.1,IF(Tableau1[[#This Row],[Tarificat° client]]="CHR",VLOOKUP(Tableau1[[#This Row],[EAN]],Grille_Tarifs_Modulable!B888:P981,8,FALSE)," "))</f>
        <v xml:space="preserve"> </v>
      </c>
      <c r="L880" s="1">
        <v>240</v>
      </c>
      <c r="M880" s="1">
        <v>240</v>
      </c>
      <c r="O880" s="1"/>
    </row>
    <row r="881" spans="1:15" ht="14.65" customHeight="1" x14ac:dyDescent="0.2">
      <c r="A881" s="2">
        <v>43353</v>
      </c>
      <c r="B881" s="1" t="s">
        <v>415</v>
      </c>
      <c r="C881" s="1" t="s">
        <v>6</v>
      </c>
      <c r="F881" s="1" t="s">
        <v>8</v>
      </c>
      <c r="G881" s="1" t="s">
        <v>1180</v>
      </c>
      <c r="H881" s="61">
        <v>100</v>
      </c>
      <c r="I881" s="88">
        <f t="array" ref="I881">INDEX(Grille_Tarifs_Modulable!$B$2:B1394,MATCH(Tableau1[[#This Row],[Designation]]&amp;Tableau1[[#This Row],[CL]],Grille_Tarifs_Modulable!$C$2:C1394&amp;Grille_Tarifs_Modulable!$F$2:F1394,0))</f>
        <v>4067700013842</v>
      </c>
      <c r="J88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81" s="1" t="str">
        <f>IF(Tableau1[[#This Row],[Tarificat° client]]="GROS",VLOOKUP(Tableau1[[#This Row],[EAN]],Grille_Tarifs_Modulable!B889:P982,9,FALSE)+VLOOKUP(Tableau1[[#This Row],[EAN]],Grille_Tarifs_Modulable!B889:P982,12,FALSE)+VLOOKUP(Tableau1[[#This Row],[EAN]],Grille_Tarifs_Modulable!B889:P982,13,FALSE)*1.1,IF(Tableau1[[#This Row],[Tarificat° client]]="CHR",VLOOKUP(Tableau1[[#This Row],[EAN]],Grille_Tarifs_Modulable!B889:P982,8,FALSE)," "))</f>
        <v xml:space="preserve"> </v>
      </c>
      <c r="L881" s="1">
        <v>120</v>
      </c>
      <c r="M881" s="1">
        <v>171.43</v>
      </c>
      <c r="O881" s="1"/>
    </row>
    <row r="882" spans="1:15" ht="14.65" customHeight="1" x14ac:dyDescent="0.2">
      <c r="A882" s="2">
        <v>43353</v>
      </c>
      <c r="B882" s="1" t="s">
        <v>416</v>
      </c>
      <c r="C882" s="1" t="s">
        <v>18</v>
      </c>
      <c r="F882" s="1" t="s">
        <v>20</v>
      </c>
      <c r="G882" s="1" t="s">
        <v>1180</v>
      </c>
      <c r="H882" s="61">
        <v>100</v>
      </c>
      <c r="I882" s="88">
        <f t="array" ref="I882">INDEX(Grille_Tarifs_Modulable!$B$2:B1229,MATCH(Tableau1[[#This Row],[Designation]]&amp;Tableau1[[#This Row],[CL]],Grille_Tarifs_Modulable!$C$2:C1229&amp;Grille_Tarifs_Modulable!$F$2:F1229,0))</f>
        <v>4067700013842</v>
      </c>
      <c r="J88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82" s="1" t="str">
        <f>IF(Tableau1[[#This Row],[Tarificat° client]]="GROS",VLOOKUP(Tableau1[[#This Row],[EAN]],Grille_Tarifs_Modulable!B890:P983,9,FALSE)+VLOOKUP(Tableau1[[#This Row],[EAN]],Grille_Tarifs_Modulable!B890:P983,12,FALSE)+VLOOKUP(Tableau1[[#This Row],[EAN]],Grille_Tarifs_Modulable!B890:P983,13,FALSE)*1.1,IF(Tableau1[[#This Row],[Tarificat° client]]="CHR",VLOOKUP(Tableau1[[#This Row],[EAN]],Grille_Tarifs_Modulable!B890:P983,8,FALSE)," "))</f>
        <v xml:space="preserve"> </v>
      </c>
      <c r="L882" s="1">
        <v>60</v>
      </c>
      <c r="M882" s="1">
        <v>85.71</v>
      </c>
      <c r="O882" s="1"/>
    </row>
    <row r="883" spans="1:15" ht="14.65" customHeight="1" x14ac:dyDescent="0.2">
      <c r="A883" s="2">
        <v>43354</v>
      </c>
      <c r="B883" s="1" t="s">
        <v>481</v>
      </c>
      <c r="C883" s="1" t="s">
        <v>412</v>
      </c>
      <c r="F883" s="1" t="s">
        <v>482</v>
      </c>
      <c r="G883" s="1" t="s">
        <v>1180</v>
      </c>
      <c r="H883" s="61">
        <v>175</v>
      </c>
      <c r="I883" s="88">
        <f t="array" ref="I883">INDEX(Grille_Tarifs_Modulable!$B$2:B1240,MATCH(Tableau1[[#This Row],[Designation]]&amp;Tableau1[[#This Row],[CL]],Grille_Tarifs_Modulable!$C$2:C1240&amp;Grille_Tarifs_Modulable!$F$2:F1240,0))</f>
        <v>4067700013835</v>
      </c>
      <c r="J88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83" s="1" t="str">
        <f>IF(Tableau1[[#This Row],[Tarificat° client]]="GROS",VLOOKUP(Tableau1[[#This Row],[EAN]],Grille_Tarifs_Modulable!B891:P984,9,FALSE)+VLOOKUP(Tableau1[[#This Row],[EAN]],Grille_Tarifs_Modulable!B891:P984,12,FALSE)+VLOOKUP(Tableau1[[#This Row],[EAN]],Grille_Tarifs_Modulable!B891:P984,13,FALSE)*1.1,IF(Tableau1[[#This Row],[Tarificat° client]]="CHR",VLOOKUP(Tableau1[[#This Row],[EAN]],Grille_Tarifs_Modulable!B891:P984,8,FALSE)," "))</f>
        <v xml:space="preserve"> </v>
      </c>
      <c r="L883" s="1">
        <v>18</v>
      </c>
      <c r="M883" s="1">
        <v>45</v>
      </c>
      <c r="O883" s="1"/>
    </row>
    <row r="884" spans="1:15" ht="14.65" customHeight="1" x14ac:dyDescent="0.2">
      <c r="A884" s="2">
        <v>43355</v>
      </c>
      <c r="B884" s="1" t="s">
        <v>634</v>
      </c>
      <c r="C884" s="1" t="s">
        <v>158</v>
      </c>
      <c r="F884" s="1" t="s">
        <v>160</v>
      </c>
      <c r="G884" s="1" t="s">
        <v>1180</v>
      </c>
      <c r="H884" s="61">
        <v>100</v>
      </c>
      <c r="I884" s="88">
        <f t="array" ref="I884">INDEX(Grille_Tarifs_Modulable!$B$2:B1258,MATCH(Tableau1[[#This Row],[Designation]]&amp;Tableau1[[#This Row],[CL]],Grille_Tarifs_Modulable!$C$2:C1258&amp;Grille_Tarifs_Modulable!$F$2:F1258,0))</f>
        <v>4067700013842</v>
      </c>
      <c r="J88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84" s="1" t="str">
        <f>IF(Tableau1[[#This Row],[Tarificat° client]]="GROS",VLOOKUP(Tableau1[[#This Row],[EAN]],Grille_Tarifs_Modulable!B892:P985,9,FALSE)+VLOOKUP(Tableau1[[#This Row],[EAN]],Grille_Tarifs_Modulable!B892:P985,12,FALSE)+VLOOKUP(Tableau1[[#This Row],[EAN]],Grille_Tarifs_Modulable!B892:P985,13,FALSE)*1.1,IF(Tableau1[[#This Row],[Tarificat° client]]="CHR",VLOOKUP(Tableau1[[#This Row],[EAN]],Grille_Tarifs_Modulable!B892:P985,8,FALSE)," "))</f>
        <v xml:space="preserve"> </v>
      </c>
      <c r="L884" s="1">
        <v>240</v>
      </c>
      <c r="M884" s="1">
        <v>342.86</v>
      </c>
      <c r="O884" s="1"/>
    </row>
    <row r="885" spans="1:15" ht="14.65" customHeight="1" x14ac:dyDescent="0.2">
      <c r="A885" s="2">
        <v>43361</v>
      </c>
      <c r="B885" s="1" t="s">
        <v>417</v>
      </c>
      <c r="C885" s="1" t="s">
        <v>100</v>
      </c>
      <c r="F885" s="1" t="s">
        <v>4</v>
      </c>
      <c r="G885" s="1" t="s">
        <v>1180</v>
      </c>
      <c r="H885" s="61">
        <v>70</v>
      </c>
      <c r="I885" s="88">
        <f t="array" ref="I885">INDEX(Grille_Tarifs_Modulable!$B$2:B1398,MATCH(Tableau1[[#This Row],[Designation]]&amp;Tableau1[[#This Row],[CL]],Grille_Tarifs_Modulable!$C$2:C1398&amp;Grille_Tarifs_Modulable!$F$2:F1398,0))</f>
        <v>4067700013859</v>
      </c>
      <c r="J88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85" s="1" t="str">
        <f>IF(Tableau1[[#This Row],[Tarificat° client]]="GROS",VLOOKUP(Tableau1[[#This Row],[EAN]],Grille_Tarifs_Modulable!B893:P986,9,FALSE)+VLOOKUP(Tableau1[[#This Row],[EAN]],Grille_Tarifs_Modulable!B893:P986,12,FALSE)+VLOOKUP(Tableau1[[#This Row],[EAN]],Grille_Tarifs_Modulable!B893:P986,13,FALSE)*1.1,IF(Tableau1[[#This Row],[Tarificat° client]]="CHR",VLOOKUP(Tableau1[[#This Row],[EAN]],Grille_Tarifs_Modulable!B893:P986,8,FALSE)," "))</f>
        <v xml:space="preserve"> </v>
      </c>
      <c r="L885" s="1">
        <v>48</v>
      </c>
      <c r="M885" s="1">
        <v>48</v>
      </c>
      <c r="O885" s="1"/>
    </row>
    <row r="886" spans="1:15" ht="14.65" customHeight="1" x14ac:dyDescent="0.2">
      <c r="A886" s="2">
        <v>43361</v>
      </c>
      <c r="B886" s="1" t="s">
        <v>483</v>
      </c>
      <c r="C886" s="1" t="s">
        <v>484</v>
      </c>
      <c r="F886" s="1" t="s">
        <v>485</v>
      </c>
      <c r="G886" s="1" t="s">
        <v>1180</v>
      </c>
      <c r="H886" s="61">
        <v>70</v>
      </c>
      <c r="I886" s="88">
        <f t="array" ref="I886">INDEX(Grille_Tarifs_Modulable!$B$2:B1233,MATCH(Tableau1[[#This Row],[Designation]]&amp;Tableau1[[#This Row],[CL]],Grille_Tarifs_Modulable!$C$2:C1233&amp;Grille_Tarifs_Modulable!$F$2:F1233,0))</f>
        <v>4067700013859</v>
      </c>
      <c r="J88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86" s="1" t="str">
        <f>IF(Tableau1[[#This Row],[Tarificat° client]]="GROS",VLOOKUP(Tableau1[[#This Row],[EAN]],Grille_Tarifs_Modulable!B894:P987,9,FALSE)+VLOOKUP(Tableau1[[#This Row],[EAN]],Grille_Tarifs_Modulable!B894:P987,12,FALSE)+VLOOKUP(Tableau1[[#This Row],[EAN]],Grille_Tarifs_Modulable!B894:P987,13,FALSE)*1.1,IF(Tableau1[[#This Row],[Tarificat° client]]="CHR",VLOOKUP(Tableau1[[#This Row],[EAN]],Grille_Tarifs_Modulable!B894:P987,8,FALSE)," "))</f>
        <v xml:space="preserve"> </v>
      </c>
      <c r="L886" s="1">
        <v>12</v>
      </c>
      <c r="M886" s="1">
        <v>12</v>
      </c>
      <c r="O886" s="1"/>
    </row>
    <row r="887" spans="1:15" ht="14.65" customHeight="1" x14ac:dyDescent="0.2">
      <c r="A887" s="2">
        <v>43361</v>
      </c>
      <c r="B887" s="1" t="s">
        <v>418</v>
      </c>
      <c r="C887" s="1" t="s">
        <v>57</v>
      </c>
      <c r="F887" s="1" t="s">
        <v>30</v>
      </c>
      <c r="G887" s="1" t="s">
        <v>1180</v>
      </c>
      <c r="H887" s="61">
        <v>100</v>
      </c>
      <c r="I887" s="88">
        <f t="array" ref="I887">INDEX(Grille_Tarifs_Modulable!$B$2:B1244,MATCH(Tableau1[[#This Row],[Designation]]&amp;Tableau1[[#This Row],[CL]],Grille_Tarifs_Modulable!$C$2:C1244&amp;Grille_Tarifs_Modulable!$F$2:F1244,0))</f>
        <v>4067700013842</v>
      </c>
      <c r="J88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87" s="1" t="str">
        <f>IF(Tableau1[[#This Row],[Tarificat° client]]="GROS",VLOOKUP(Tableau1[[#This Row],[EAN]],Grille_Tarifs_Modulable!B895:P988,9,FALSE)+VLOOKUP(Tableau1[[#This Row],[EAN]],Grille_Tarifs_Modulable!B895:P988,12,FALSE)+VLOOKUP(Tableau1[[#This Row],[EAN]],Grille_Tarifs_Modulable!B895:P988,13,FALSE)*1.1,IF(Tableau1[[#This Row],[Tarificat° client]]="CHR",VLOOKUP(Tableau1[[#This Row],[EAN]],Grille_Tarifs_Modulable!B895:P988,8,FALSE)," "))</f>
        <v xml:space="preserve"> </v>
      </c>
      <c r="L887" s="1">
        <v>6</v>
      </c>
      <c r="M887" s="1">
        <v>8.57</v>
      </c>
      <c r="O887" s="1"/>
    </row>
    <row r="888" spans="1:15" ht="14.65" customHeight="1" x14ac:dyDescent="0.2">
      <c r="A888" s="2">
        <v>43361</v>
      </c>
      <c r="B888" s="1" t="s">
        <v>421</v>
      </c>
      <c r="C888" s="1" t="s">
        <v>422</v>
      </c>
      <c r="F888" s="1" t="s">
        <v>20</v>
      </c>
      <c r="G888" s="1" t="s">
        <v>1180</v>
      </c>
      <c r="H888" s="61">
        <v>100</v>
      </c>
      <c r="I888" s="88">
        <f t="array" ref="I888">INDEX(Grille_Tarifs_Modulable!$B$2:B1262,MATCH(Tableau1[[#This Row],[Designation]]&amp;Tableau1[[#This Row],[CL]],Grille_Tarifs_Modulable!$C$2:C1262&amp;Grille_Tarifs_Modulable!$F$2:F1262,0))</f>
        <v>4067700013842</v>
      </c>
      <c r="J88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88" s="1" t="str">
        <f>IF(Tableau1[[#This Row],[Tarificat° client]]="GROS",VLOOKUP(Tableau1[[#This Row],[EAN]],Grille_Tarifs_Modulable!B896:P989,9,FALSE)+VLOOKUP(Tableau1[[#This Row],[EAN]],Grille_Tarifs_Modulable!B896:P989,12,FALSE)+VLOOKUP(Tableau1[[#This Row],[EAN]],Grille_Tarifs_Modulable!B896:P989,13,FALSE)*1.1,IF(Tableau1[[#This Row],[Tarificat° client]]="CHR",VLOOKUP(Tableau1[[#This Row],[EAN]],Grille_Tarifs_Modulable!B896:P989,8,FALSE)," "))</f>
        <v xml:space="preserve"> </v>
      </c>
      <c r="L888" s="1">
        <v>6</v>
      </c>
      <c r="M888" s="1">
        <v>8.57</v>
      </c>
      <c r="O888" s="1"/>
    </row>
    <row r="889" spans="1:15" ht="14.65" customHeight="1" x14ac:dyDescent="0.2">
      <c r="A889" s="2">
        <v>43361</v>
      </c>
      <c r="B889" s="1" t="s">
        <v>419</v>
      </c>
      <c r="C889" s="1" t="s">
        <v>420</v>
      </c>
      <c r="F889" s="1" t="s">
        <v>20</v>
      </c>
      <c r="G889" s="1" t="s">
        <v>1180</v>
      </c>
      <c r="H889" s="61">
        <v>175</v>
      </c>
      <c r="I889" s="88">
        <f t="array" ref="I889">INDEX(Grille_Tarifs_Modulable!$B$2:B1402,MATCH(Tableau1[[#This Row],[Designation]]&amp;Tableau1[[#This Row],[CL]],Grille_Tarifs_Modulable!$C$2:C1402&amp;Grille_Tarifs_Modulable!$F$2:F1402,0))</f>
        <v>4067700013835</v>
      </c>
      <c r="J88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89" s="1" t="str">
        <f>IF(Tableau1[[#This Row],[Tarificat° client]]="GROS",VLOOKUP(Tableau1[[#This Row],[EAN]],Grille_Tarifs_Modulable!B897:P990,9,FALSE)+VLOOKUP(Tableau1[[#This Row],[EAN]],Grille_Tarifs_Modulable!B897:P990,12,FALSE)+VLOOKUP(Tableau1[[#This Row],[EAN]],Grille_Tarifs_Modulable!B897:P990,13,FALSE)*1.1,IF(Tableau1[[#This Row],[Tarificat° client]]="CHR",VLOOKUP(Tableau1[[#This Row],[EAN]],Grille_Tarifs_Modulable!B897:P990,8,FALSE)," "))</f>
        <v xml:space="preserve"> </v>
      </c>
      <c r="L889" s="1">
        <v>12</v>
      </c>
      <c r="M889" s="1">
        <v>30</v>
      </c>
      <c r="O889" s="1"/>
    </row>
    <row r="890" spans="1:15" ht="14.65" customHeight="1" x14ac:dyDescent="0.2">
      <c r="A890" s="2">
        <v>43362</v>
      </c>
      <c r="B890" s="1" t="s">
        <v>693</v>
      </c>
      <c r="C890" s="1" t="s">
        <v>513</v>
      </c>
      <c r="F890" s="1" t="s">
        <v>454</v>
      </c>
      <c r="G890" s="1" t="s">
        <v>1180</v>
      </c>
      <c r="H890" s="61">
        <v>70</v>
      </c>
      <c r="I890" s="88">
        <f t="array" ref="I890">INDEX(Grille_Tarifs_Modulable!$B$2:B1237,MATCH(Tableau1[[#This Row],[Designation]]&amp;Tableau1[[#This Row],[CL]],Grille_Tarifs_Modulable!$C$2:C1237&amp;Grille_Tarifs_Modulable!$F$2:F1237,0))</f>
        <v>4067700013859</v>
      </c>
      <c r="J89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90" s="1" t="str">
        <f>IF(Tableau1[[#This Row],[Tarificat° client]]="GROS",VLOOKUP(Tableau1[[#This Row],[EAN]],Grille_Tarifs_Modulable!B898:P991,9,FALSE)+VLOOKUP(Tableau1[[#This Row],[EAN]],Grille_Tarifs_Modulable!B898:P991,12,FALSE)+VLOOKUP(Tableau1[[#This Row],[EAN]],Grille_Tarifs_Modulable!B898:P991,13,FALSE)*1.1,IF(Tableau1[[#This Row],[Tarificat° client]]="CHR",VLOOKUP(Tableau1[[#This Row],[EAN]],Grille_Tarifs_Modulable!B898:P991,8,FALSE)," "))</f>
        <v xml:space="preserve"> </v>
      </c>
      <c r="L890" s="1">
        <v>150</v>
      </c>
      <c r="M890" s="1">
        <v>150</v>
      </c>
      <c r="O890" s="1"/>
    </row>
    <row r="891" spans="1:15" ht="14.65" customHeight="1" x14ac:dyDescent="0.2">
      <c r="A891" s="2">
        <v>43364</v>
      </c>
      <c r="B891" s="1" t="s">
        <v>694</v>
      </c>
      <c r="C891" s="1" t="s">
        <v>227</v>
      </c>
      <c r="F891" s="1" t="s">
        <v>229</v>
      </c>
      <c r="G891" s="1" t="s">
        <v>1180</v>
      </c>
      <c r="H891" s="61">
        <v>70</v>
      </c>
      <c r="I891" s="88">
        <f t="array" ref="I891">INDEX(Grille_Tarifs_Modulable!$B$2:B1248,MATCH(Tableau1[[#This Row],[Designation]]&amp;Tableau1[[#This Row],[CL]],Grille_Tarifs_Modulable!$C$2:C1248&amp;Grille_Tarifs_Modulable!$F$2:F1248,0))</f>
        <v>4067700013859</v>
      </c>
      <c r="J89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91" s="1" t="str">
        <f>IF(Tableau1[[#This Row],[Tarificat° client]]="GROS",VLOOKUP(Tableau1[[#This Row],[EAN]],Grille_Tarifs_Modulable!B899:P992,9,FALSE)+VLOOKUP(Tableau1[[#This Row],[EAN]],Grille_Tarifs_Modulable!B899:P992,12,FALSE)+VLOOKUP(Tableau1[[#This Row],[EAN]],Grille_Tarifs_Modulable!B899:P992,13,FALSE)*1.1,IF(Tableau1[[#This Row],[Tarificat° client]]="CHR",VLOOKUP(Tableau1[[#This Row],[EAN]],Grille_Tarifs_Modulable!B899:P992,8,FALSE)," "))</f>
        <v xml:space="preserve"> </v>
      </c>
      <c r="L891" s="1">
        <v>150</v>
      </c>
      <c r="M891" s="1">
        <v>150</v>
      </c>
      <c r="O891" s="1"/>
    </row>
    <row r="892" spans="1:15" ht="14.65" customHeight="1" x14ac:dyDescent="0.2">
      <c r="A892" s="2">
        <v>43364</v>
      </c>
      <c r="B892" s="1" t="s">
        <v>654</v>
      </c>
      <c r="C892" s="1" t="s">
        <v>65</v>
      </c>
      <c r="F892" s="1" t="s">
        <v>67</v>
      </c>
      <c r="G892" s="1" t="s">
        <v>1180</v>
      </c>
      <c r="H892" s="61">
        <v>70</v>
      </c>
      <c r="I892" s="88">
        <f t="array" ref="I892">INDEX(Grille_Tarifs_Modulable!$B$2:B1266,MATCH(Tableau1[[#This Row],[Designation]]&amp;Tableau1[[#This Row],[CL]],Grille_Tarifs_Modulable!$C$2:C1266&amp;Grille_Tarifs_Modulable!$F$2:F1266,0))</f>
        <v>4067700013859</v>
      </c>
      <c r="J89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92" s="1" t="str">
        <f>IF(Tableau1[[#This Row],[Tarificat° client]]="GROS",VLOOKUP(Tableau1[[#This Row],[EAN]],Grille_Tarifs_Modulable!B900:P993,9,FALSE)+VLOOKUP(Tableau1[[#This Row],[EAN]],Grille_Tarifs_Modulable!B900:P993,12,FALSE)+VLOOKUP(Tableau1[[#This Row],[EAN]],Grille_Tarifs_Modulable!B900:P993,13,FALSE)*1.1,IF(Tableau1[[#This Row],[Tarificat° client]]="CHR",VLOOKUP(Tableau1[[#This Row],[EAN]],Grille_Tarifs_Modulable!B900:P993,8,FALSE)," "))</f>
        <v xml:space="preserve"> </v>
      </c>
      <c r="L892" s="1">
        <v>240</v>
      </c>
      <c r="M892" s="1">
        <v>240</v>
      </c>
      <c r="O892" s="1"/>
    </row>
    <row r="893" spans="1:15" ht="14.65" customHeight="1" x14ac:dyDescent="0.2">
      <c r="A893" s="2">
        <v>43364</v>
      </c>
      <c r="B893" s="1" t="s">
        <v>486</v>
      </c>
      <c r="C893" s="1" t="s">
        <v>12</v>
      </c>
      <c r="F893" s="1" t="s">
        <v>14</v>
      </c>
      <c r="G893" s="1" t="s">
        <v>1180</v>
      </c>
      <c r="H893" s="61">
        <v>100</v>
      </c>
      <c r="I893" s="88">
        <f t="array" ref="I893">INDEX(Grille_Tarifs_Modulable!$B$2:B1406,MATCH(Tableau1[[#This Row],[Designation]]&amp;Tableau1[[#This Row],[CL]],Grille_Tarifs_Modulable!$C$2:C1406&amp;Grille_Tarifs_Modulable!$F$2:F1406,0))</f>
        <v>4067700013842</v>
      </c>
      <c r="J89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93" s="1" t="str">
        <f>IF(Tableau1[[#This Row],[Tarificat° client]]="GROS",VLOOKUP(Tableau1[[#This Row],[EAN]],Grille_Tarifs_Modulable!B901:P994,9,FALSE)+VLOOKUP(Tableau1[[#This Row],[EAN]],Grille_Tarifs_Modulable!B901:P994,12,FALSE)+VLOOKUP(Tableau1[[#This Row],[EAN]],Grille_Tarifs_Modulable!B901:P994,13,FALSE)*1.1,IF(Tableau1[[#This Row],[Tarificat° client]]="CHR",VLOOKUP(Tableau1[[#This Row],[EAN]],Grille_Tarifs_Modulable!B901:P994,8,FALSE)," "))</f>
        <v xml:space="preserve"> </v>
      </c>
      <c r="L893" s="1">
        <v>90</v>
      </c>
      <c r="M893" s="1">
        <v>128.57</v>
      </c>
      <c r="O893" s="1"/>
    </row>
    <row r="894" spans="1:15" ht="14.65" customHeight="1" x14ac:dyDescent="0.2">
      <c r="A894" s="2">
        <v>43367</v>
      </c>
      <c r="B894" s="1" t="s">
        <v>627</v>
      </c>
      <c r="C894" s="1" t="s">
        <v>473</v>
      </c>
      <c r="F894" s="1" t="s">
        <v>286</v>
      </c>
      <c r="G894" s="1" t="s">
        <v>1180</v>
      </c>
      <c r="H894" s="61">
        <v>70</v>
      </c>
      <c r="I894" s="88">
        <f t="array" ref="I894">INDEX(Grille_Tarifs_Modulable!$B$2:B1241,MATCH(Tableau1[[#This Row],[Designation]]&amp;Tableau1[[#This Row],[CL]],Grille_Tarifs_Modulable!$C$2:C1241&amp;Grille_Tarifs_Modulable!$F$2:F1241,0))</f>
        <v>4067700013859</v>
      </c>
      <c r="J89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94" s="1" t="str">
        <f>IF(Tableau1[[#This Row],[Tarificat° client]]="GROS",VLOOKUP(Tableau1[[#This Row],[EAN]],Grille_Tarifs_Modulable!B902:P995,9,FALSE)+VLOOKUP(Tableau1[[#This Row],[EAN]],Grille_Tarifs_Modulable!B902:P995,12,FALSE)+VLOOKUP(Tableau1[[#This Row],[EAN]],Grille_Tarifs_Modulable!B902:P995,13,FALSE)*1.1,IF(Tableau1[[#This Row],[Tarificat° client]]="CHR",VLOOKUP(Tableau1[[#This Row],[EAN]],Grille_Tarifs_Modulable!B902:P995,8,FALSE)," "))</f>
        <v xml:space="preserve"> </v>
      </c>
      <c r="L894" s="1">
        <v>24</v>
      </c>
      <c r="M894" s="1">
        <v>24</v>
      </c>
      <c r="O894" s="1"/>
    </row>
    <row r="895" spans="1:15" ht="14.65" customHeight="1" x14ac:dyDescent="0.2">
      <c r="A895" s="2">
        <v>43367</v>
      </c>
      <c r="B895" s="1" t="s">
        <v>487</v>
      </c>
      <c r="C895" s="1" t="s">
        <v>488</v>
      </c>
      <c r="F895" s="1" t="s">
        <v>286</v>
      </c>
      <c r="G895" s="1" t="s">
        <v>1180</v>
      </c>
      <c r="H895" s="61">
        <v>70</v>
      </c>
      <c r="I895" s="88">
        <f t="array" ref="I895">INDEX(Grille_Tarifs_Modulable!$B$2:B1252,MATCH(Tableau1[[#This Row],[Designation]]&amp;Tableau1[[#This Row],[CL]],Grille_Tarifs_Modulable!$C$2:C1252&amp;Grille_Tarifs_Modulable!$F$2:F1252,0))</f>
        <v>4067700013859</v>
      </c>
      <c r="J89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95" s="1" t="str">
        <f>IF(Tableau1[[#This Row],[Tarificat° client]]="GROS",VLOOKUP(Tableau1[[#This Row],[EAN]],Grille_Tarifs_Modulable!B903:P996,9,FALSE)+VLOOKUP(Tableau1[[#This Row],[EAN]],Grille_Tarifs_Modulable!B903:P996,12,FALSE)+VLOOKUP(Tableau1[[#This Row],[EAN]],Grille_Tarifs_Modulable!B903:P996,13,FALSE)*1.1,IF(Tableau1[[#This Row],[Tarificat° client]]="CHR",VLOOKUP(Tableau1[[#This Row],[EAN]],Grille_Tarifs_Modulable!B903:P996,8,FALSE)," "))</f>
        <v xml:space="preserve"> </v>
      </c>
      <c r="L895" s="1">
        <v>12</v>
      </c>
      <c r="M895" s="1">
        <v>12</v>
      </c>
      <c r="O895" s="1"/>
    </row>
    <row r="896" spans="1:15" ht="14.65" customHeight="1" x14ac:dyDescent="0.2">
      <c r="A896" s="2">
        <v>43367</v>
      </c>
      <c r="B896" s="1" t="s">
        <v>627</v>
      </c>
      <c r="C896" s="1" t="s">
        <v>473</v>
      </c>
      <c r="F896" s="1" t="s">
        <v>286</v>
      </c>
      <c r="G896" s="1" t="s">
        <v>1180</v>
      </c>
      <c r="H896" s="61">
        <v>175</v>
      </c>
      <c r="I896" s="88">
        <f t="array" ref="I896">INDEX(Grille_Tarifs_Modulable!$B$2:B1270,MATCH(Tableau1[[#This Row],[Designation]]&amp;Tableau1[[#This Row],[CL]],Grille_Tarifs_Modulable!$C$2:C1270&amp;Grille_Tarifs_Modulable!$F$2:F1270,0))</f>
        <v>4067700013835</v>
      </c>
      <c r="J89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96" s="1" t="str">
        <f>IF(Tableau1[[#This Row],[Tarificat° client]]="GROS",VLOOKUP(Tableau1[[#This Row],[EAN]],Grille_Tarifs_Modulable!B904:P997,9,FALSE)+VLOOKUP(Tableau1[[#This Row],[EAN]],Grille_Tarifs_Modulable!B904:P997,12,FALSE)+VLOOKUP(Tableau1[[#This Row],[EAN]],Grille_Tarifs_Modulable!B904:P997,13,FALSE)*1.1,IF(Tableau1[[#This Row],[Tarificat° client]]="CHR",VLOOKUP(Tableau1[[#This Row],[EAN]],Grille_Tarifs_Modulable!B904:P997,8,FALSE)," "))</f>
        <v xml:space="preserve"> </v>
      </c>
      <c r="L896" s="1">
        <v>24</v>
      </c>
      <c r="M896" s="1">
        <v>60</v>
      </c>
      <c r="O896" s="1"/>
    </row>
    <row r="897" spans="1:15" ht="14.65" customHeight="1" x14ac:dyDescent="0.2">
      <c r="A897" s="2">
        <v>43367</v>
      </c>
      <c r="B897" s="1" t="s">
        <v>487</v>
      </c>
      <c r="C897" s="1" t="s">
        <v>488</v>
      </c>
      <c r="F897" s="1" t="s">
        <v>286</v>
      </c>
      <c r="G897" s="1" t="s">
        <v>1180</v>
      </c>
      <c r="H897" s="61">
        <v>175</v>
      </c>
      <c r="I897" s="88">
        <f t="array" ref="I897">INDEX(Grille_Tarifs_Modulable!$B$2:B1410,MATCH(Tableau1[[#This Row],[Designation]]&amp;Tableau1[[#This Row],[CL]],Grille_Tarifs_Modulable!$C$2:C1410&amp;Grille_Tarifs_Modulable!$F$2:F1410,0))</f>
        <v>4067700013835</v>
      </c>
      <c r="J89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97" s="1" t="str">
        <f>IF(Tableau1[[#This Row],[Tarificat° client]]="GROS",VLOOKUP(Tableau1[[#This Row],[EAN]],Grille_Tarifs_Modulable!B905:P998,9,FALSE)+VLOOKUP(Tableau1[[#This Row],[EAN]],Grille_Tarifs_Modulable!B905:P998,12,FALSE)+VLOOKUP(Tableau1[[#This Row],[EAN]],Grille_Tarifs_Modulable!B905:P998,13,FALSE)*1.1,IF(Tableau1[[#This Row],[Tarificat° client]]="CHR",VLOOKUP(Tableau1[[#This Row],[EAN]],Grille_Tarifs_Modulable!B905:P998,8,FALSE)," "))</f>
        <v xml:space="preserve"> </v>
      </c>
      <c r="L897" s="1">
        <v>24</v>
      </c>
      <c r="M897" s="1">
        <v>60</v>
      </c>
      <c r="O897" s="1"/>
    </row>
    <row r="898" spans="1:15" ht="14.65" customHeight="1" x14ac:dyDescent="0.2">
      <c r="A898" s="2">
        <v>43367</v>
      </c>
      <c r="B898" s="1" t="s">
        <v>527</v>
      </c>
      <c r="C898" s="1" t="s">
        <v>71</v>
      </c>
      <c r="F898" s="1" t="s">
        <v>20</v>
      </c>
      <c r="G898" s="1" t="s">
        <v>1180</v>
      </c>
      <c r="H898" s="61">
        <v>175</v>
      </c>
      <c r="I898" s="88">
        <f t="array" ref="I898">INDEX(Grille_Tarifs_Modulable!$B$2:B1245,MATCH(Tableau1[[#This Row],[Designation]]&amp;Tableau1[[#This Row],[CL]],Grille_Tarifs_Modulable!$C$2:C1245&amp;Grille_Tarifs_Modulable!$F$2:F1245,0))</f>
        <v>4067700013835</v>
      </c>
      <c r="J89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98" s="1" t="str">
        <f>IF(Tableau1[[#This Row],[Tarificat° client]]="GROS",VLOOKUP(Tableau1[[#This Row],[EAN]],Grille_Tarifs_Modulable!B906:P999,9,FALSE)+VLOOKUP(Tableau1[[#This Row],[EAN]],Grille_Tarifs_Modulable!B906:P999,12,FALSE)+VLOOKUP(Tableau1[[#This Row],[EAN]],Grille_Tarifs_Modulable!B906:P999,13,FALSE)*1.1,IF(Tableau1[[#This Row],[Tarificat° client]]="CHR",VLOOKUP(Tableau1[[#This Row],[EAN]],Grille_Tarifs_Modulable!B906:P999,8,FALSE)," "))</f>
        <v xml:space="preserve"> </v>
      </c>
      <c r="L898" s="1">
        <v>12</v>
      </c>
      <c r="M898" s="1">
        <v>30</v>
      </c>
      <c r="O898" s="1"/>
    </row>
    <row r="899" spans="1:15" ht="14.65" customHeight="1" x14ac:dyDescent="0.2">
      <c r="A899" s="2">
        <v>43370</v>
      </c>
      <c r="B899" s="1" t="s">
        <v>492</v>
      </c>
      <c r="C899" s="1" t="s">
        <v>2</v>
      </c>
      <c r="F899" s="1" t="s">
        <v>4</v>
      </c>
      <c r="G899" s="1" t="s">
        <v>1180</v>
      </c>
      <c r="H899" s="61">
        <v>70</v>
      </c>
      <c r="I899" s="88">
        <f t="array" ref="I899">INDEX(Grille_Tarifs_Modulable!$B$2:B1256,MATCH(Tableau1[[#This Row],[Designation]]&amp;Tableau1[[#This Row],[CL]],Grille_Tarifs_Modulable!$C$2:C1256&amp;Grille_Tarifs_Modulable!$F$2:F1256,0))</f>
        <v>4067700013859</v>
      </c>
      <c r="J89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899" s="1" t="str">
        <f>IF(Tableau1[[#This Row],[Tarificat° client]]="GROS",VLOOKUP(Tableau1[[#This Row],[EAN]],Grille_Tarifs_Modulable!B907:P1000,9,FALSE)+VLOOKUP(Tableau1[[#This Row],[EAN]],Grille_Tarifs_Modulable!B907:P1000,12,FALSE)+VLOOKUP(Tableau1[[#This Row],[EAN]],Grille_Tarifs_Modulable!B907:P1000,13,FALSE)*1.1,IF(Tableau1[[#This Row],[Tarificat° client]]="CHR",VLOOKUP(Tableau1[[#This Row],[EAN]],Grille_Tarifs_Modulable!B907:P1000,8,FALSE)," "))</f>
        <v xml:space="preserve"> </v>
      </c>
      <c r="L899" s="1">
        <v>48</v>
      </c>
      <c r="M899" s="1">
        <v>48</v>
      </c>
      <c r="O899" s="1"/>
    </row>
    <row r="900" spans="1:15" ht="14.65" customHeight="1" x14ac:dyDescent="0.2">
      <c r="A900" s="2">
        <v>43374</v>
      </c>
      <c r="B900" s="1" t="s">
        <v>493</v>
      </c>
      <c r="C900" s="1" t="s">
        <v>448</v>
      </c>
      <c r="F900" s="1" t="s">
        <v>20</v>
      </c>
      <c r="G900" s="1" t="s">
        <v>1180</v>
      </c>
      <c r="H900" s="61">
        <v>70</v>
      </c>
      <c r="I900" s="88">
        <f t="array" ref="I900">INDEX(Grille_Tarifs_Modulable!$B$2:B1274,MATCH(Tableau1[[#This Row],[Designation]]&amp;Tableau1[[#This Row],[CL]],Grille_Tarifs_Modulable!$C$2:C1274&amp;Grille_Tarifs_Modulable!$F$2:F1274,0))</f>
        <v>4067700013859</v>
      </c>
      <c r="J90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00" s="1" t="str">
        <f>IF(Tableau1[[#This Row],[Tarificat° client]]="GROS",VLOOKUP(Tableau1[[#This Row],[EAN]],Grille_Tarifs_Modulable!B908:P1001,9,FALSE)+VLOOKUP(Tableau1[[#This Row],[EAN]],Grille_Tarifs_Modulable!B908:P1001,12,FALSE)+VLOOKUP(Tableau1[[#This Row],[EAN]],Grille_Tarifs_Modulable!B908:P1001,13,FALSE)*1.1,IF(Tableau1[[#This Row],[Tarificat° client]]="CHR",VLOOKUP(Tableau1[[#This Row],[EAN]],Grille_Tarifs_Modulable!B908:P1001,8,FALSE)," "))</f>
        <v xml:space="preserve"> </v>
      </c>
      <c r="L900" s="1">
        <v>48</v>
      </c>
      <c r="M900" s="1">
        <v>48</v>
      </c>
      <c r="O900" s="1"/>
    </row>
    <row r="901" spans="1:15" ht="14.65" customHeight="1" x14ac:dyDescent="0.2">
      <c r="A901" s="2">
        <v>43376</v>
      </c>
      <c r="B901" s="1" t="s">
        <v>695</v>
      </c>
      <c r="C901" s="1" t="s">
        <v>227</v>
      </c>
      <c r="F901" s="1" t="s">
        <v>229</v>
      </c>
      <c r="G901" s="1" t="s">
        <v>1180</v>
      </c>
      <c r="H901" s="61">
        <v>70</v>
      </c>
      <c r="I901" s="88">
        <f t="array" ref="I901">INDEX(Grille_Tarifs_Modulable!$B$2:B1414,MATCH(Tableau1[[#This Row],[Designation]]&amp;Tableau1[[#This Row],[CL]],Grille_Tarifs_Modulable!$C$2:C1414&amp;Grille_Tarifs_Modulable!$F$2:F1414,0))</f>
        <v>4067700013859</v>
      </c>
      <c r="J90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01" s="1" t="str">
        <f>IF(Tableau1[[#This Row],[Tarificat° client]]="GROS",VLOOKUP(Tableau1[[#This Row],[EAN]],Grille_Tarifs_Modulable!B909:P1002,9,FALSE)+VLOOKUP(Tableau1[[#This Row],[EAN]],Grille_Tarifs_Modulable!B909:P1002,12,FALSE)+VLOOKUP(Tableau1[[#This Row],[EAN]],Grille_Tarifs_Modulable!B909:P1002,13,FALSE)*1.1,IF(Tableau1[[#This Row],[Tarificat° client]]="CHR",VLOOKUP(Tableau1[[#This Row],[EAN]],Grille_Tarifs_Modulable!B909:P1002,8,FALSE)," "))</f>
        <v xml:space="preserve"> </v>
      </c>
      <c r="L901" s="1">
        <v>150</v>
      </c>
      <c r="M901" s="1">
        <v>150</v>
      </c>
      <c r="O901" s="1"/>
    </row>
    <row r="902" spans="1:15" ht="14.65" customHeight="1" x14ac:dyDescent="0.2">
      <c r="A902" s="2">
        <v>43376</v>
      </c>
      <c r="B902" s="1" t="s">
        <v>495</v>
      </c>
      <c r="C902" s="1" t="s">
        <v>112</v>
      </c>
      <c r="F902" s="1" t="s">
        <v>114</v>
      </c>
      <c r="G902" s="1" t="s">
        <v>1180</v>
      </c>
      <c r="H902" s="61">
        <v>175</v>
      </c>
      <c r="I902" s="88">
        <f t="array" ref="I902">INDEX(Grille_Tarifs_Modulable!$B$2:B1249,MATCH(Tableau1[[#This Row],[Designation]]&amp;Tableau1[[#This Row],[CL]],Grille_Tarifs_Modulable!$C$2:C1249&amp;Grille_Tarifs_Modulable!$F$2:F1249,0))</f>
        <v>4067700013835</v>
      </c>
      <c r="J90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02" s="1" t="str">
        <f>IF(Tableau1[[#This Row],[Tarificat° client]]="GROS",VLOOKUP(Tableau1[[#This Row],[EAN]],Grille_Tarifs_Modulable!B910:P1003,9,FALSE)+VLOOKUP(Tableau1[[#This Row],[EAN]],Grille_Tarifs_Modulable!B910:P1003,12,FALSE)+VLOOKUP(Tableau1[[#This Row],[EAN]],Grille_Tarifs_Modulable!B910:P1003,13,FALSE)*1.1,IF(Tableau1[[#This Row],[Tarificat° client]]="CHR",VLOOKUP(Tableau1[[#This Row],[EAN]],Grille_Tarifs_Modulable!B910:P1003,8,FALSE)," "))</f>
        <v xml:space="preserve"> </v>
      </c>
      <c r="L902" s="1">
        <v>48</v>
      </c>
      <c r="M902" s="1">
        <v>120</v>
      </c>
      <c r="O902" s="1"/>
    </row>
    <row r="903" spans="1:15" ht="14.65" customHeight="1" x14ac:dyDescent="0.2">
      <c r="A903" s="2">
        <v>43377</v>
      </c>
      <c r="B903" s="1" t="s">
        <v>496</v>
      </c>
      <c r="C903" s="1" t="s">
        <v>497</v>
      </c>
      <c r="F903" s="1" t="s">
        <v>498</v>
      </c>
      <c r="G903" s="1" t="s">
        <v>1180</v>
      </c>
      <c r="H903" s="61">
        <v>70</v>
      </c>
      <c r="I903" s="88">
        <f t="array" ref="I903">INDEX(Grille_Tarifs_Modulable!$B$2:B1260,MATCH(Tableau1[[#This Row],[Designation]]&amp;Tableau1[[#This Row],[CL]],Grille_Tarifs_Modulable!$C$2:C1260&amp;Grille_Tarifs_Modulable!$F$2:F1260,0))</f>
        <v>4067700013859</v>
      </c>
      <c r="J90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03" s="1" t="str">
        <f>IF(Tableau1[[#This Row],[Tarificat° client]]="GROS",VLOOKUP(Tableau1[[#This Row],[EAN]],Grille_Tarifs_Modulable!B911:P1004,9,FALSE)+VLOOKUP(Tableau1[[#This Row],[EAN]],Grille_Tarifs_Modulable!B911:P1004,12,FALSE)+VLOOKUP(Tableau1[[#This Row],[EAN]],Grille_Tarifs_Modulable!B911:P1004,13,FALSE)*1.1,IF(Tableau1[[#This Row],[Tarificat° client]]="CHR",VLOOKUP(Tableau1[[#This Row],[EAN]],Grille_Tarifs_Modulable!B911:P1004,8,FALSE)," "))</f>
        <v xml:space="preserve"> </v>
      </c>
      <c r="L903" s="1">
        <v>12</v>
      </c>
      <c r="M903" s="1">
        <v>12</v>
      </c>
      <c r="O903" s="1"/>
    </row>
    <row r="904" spans="1:15" ht="14.65" customHeight="1" x14ac:dyDescent="0.2">
      <c r="A904" s="2">
        <v>43377</v>
      </c>
      <c r="B904" s="1" t="s">
        <v>496</v>
      </c>
      <c r="C904" s="1" t="s">
        <v>497</v>
      </c>
      <c r="F904" s="1" t="s">
        <v>498</v>
      </c>
      <c r="G904" s="1" t="s">
        <v>1180</v>
      </c>
      <c r="H904" s="61">
        <v>100</v>
      </c>
      <c r="I904" s="88">
        <f t="array" ref="I904">INDEX(Grille_Tarifs_Modulable!$B$2:B1278,MATCH(Tableau1[[#This Row],[Designation]]&amp;Tableau1[[#This Row],[CL]],Grille_Tarifs_Modulable!$C$2:C1278&amp;Grille_Tarifs_Modulable!$F$2:F1278,0))</f>
        <v>4067700013842</v>
      </c>
      <c r="J90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04" s="1" t="str">
        <f>IF(Tableau1[[#This Row],[Tarificat° client]]="GROS",VLOOKUP(Tableau1[[#This Row],[EAN]],Grille_Tarifs_Modulable!B912:P1005,9,FALSE)+VLOOKUP(Tableau1[[#This Row],[EAN]],Grille_Tarifs_Modulable!B912:P1005,12,FALSE)+VLOOKUP(Tableau1[[#This Row],[EAN]],Grille_Tarifs_Modulable!B912:P1005,13,FALSE)*1.1,IF(Tableau1[[#This Row],[Tarificat° client]]="CHR",VLOOKUP(Tableau1[[#This Row],[EAN]],Grille_Tarifs_Modulable!B912:P1005,8,FALSE)," "))</f>
        <v xml:space="preserve"> </v>
      </c>
      <c r="L904" s="1">
        <v>12</v>
      </c>
      <c r="M904" s="1">
        <v>17.14</v>
      </c>
      <c r="O904" s="1"/>
    </row>
    <row r="905" spans="1:15" ht="14.65" customHeight="1" x14ac:dyDescent="0.2">
      <c r="A905" s="2">
        <v>43377</v>
      </c>
      <c r="B905" s="1" t="s">
        <v>703</v>
      </c>
      <c r="C905" s="1" t="s">
        <v>158</v>
      </c>
      <c r="F905" s="1" t="s">
        <v>160</v>
      </c>
      <c r="G905" s="1" t="s">
        <v>1180</v>
      </c>
      <c r="H905" s="61">
        <v>100</v>
      </c>
      <c r="I905" s="88">
        <f t="array" ref="I905">INDEX(Grille_Tarifs_Modulable!$B$2:B1418,MATCH(Tableau1[[#This Row],[Designation]]&amp;Tableau1[[#This Row],[CL]],Grille_Tarifs_Modulable!$C$2:C1418&amp;Grille_Tarifs_Modulable!$F$2:F1418,0))</f>
        <v>4067700013842</v>
      </c>
      <c r="J90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05" s="1" t="str">
        <f>IF(Tableau1[[#This Row],[Tarificat° client]]="GROS",VLOOKUP(Tableau1[[#This Row],[EAN]],Grille_Tarifs_Modulable!B913:P1006,9,FALSE)+VLOOKUP(Tableau1[[#This Row],[EAN]],Grille_Tarifs_Modulable!B913:P1006,12,FALSE)+VLOOKUP(Tableau1[[#This Row],[EAN]],Grille_Tarifs_Modulable!B913:P1006,13,FALSE)*1.1,IF(Tableau1[[#This Row],[Tarificat° client]]="CHR",VLOOKUP(Tableau1[[#This Row],[EAN]],Grille_Tarifs_Modulable!B913:P1006,8,FALSE)," "))</f>
        <v xml:space="preserve"> </v>
      </c>
      <c r="L905" s="1">
        <v>240</v>
      </c>
      <c r="M905" s="1">
        <v>342.86</v>
      </c>
      <c r="O905" s="1"/>
    </row>
    <row r="906" spans="1:15" ht="14.65" customHeight="1" x14ac:dyDescent="0.2">
      <c r="A906" s="2">
        <v>43391</v>
      </c>
      <c r="B906" s="1" t="s">
        <v>655</v>
      </c>
      <c r="C906" s="1" t="s">
        <v>65</v>
      </c>
      <c r="F906" s="1" t="s">
        <v>67</v>
      </c>
      <c r="G906" s="1" t="s">
        <v>1180</v>
      </c>
      <c r="H906" s="61">
        <v>70</v>
      </c>
      <c r="I906" s="88">
        <f t="array" ref="I906">INDEX(Grille_Tarifs_Modulable!$B$2:B1253,MATCH(Tableau1[[#This Row],[Designation]]&amp;Tableau1[[#This Row],[CL]],Grille_Tarifs_Modulable!$C$2:C1253&amp;Grille_Tarifs_Modulable!$F$2:F1253,0))</f>
        <v>4067700013859</v>
      </c>
      <c r="J90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06" s="1" t="str">
        <f>IF(Tableau1[[#This Row],[Tarificat° client]]="GROS",VLOOKUP(Tableau1[[#This Row],[EAN]],Grille_Tarifs_Modulable!B914:P1007,9,FALSE)+VLOOKUP(Tableau1[[#This Row],[EAN]],Grille_Tarifs_Modulable!B914:P1007,12,FALSE)+VLOOKUP(Tableau1[[#This Row],[EAN]],Grille_Tarifs_Modulable!B914:P1007,13,FALSE)*1.1,IF(Tableau1[[#This Row],[Tarificat° client]]="CHR",VLOOKUP(Tableau1[[#This Row],[EAN]],Grille_Tarifs_Modulable!B914:P1007,8,FALSE)," "))</f>
        <v xml:space="preserve"> </v>
      </c>
      <c r="L906" s="1">
        <v>240</v>
      </c>
      <c r="M906" s="1">
        <v>240</v>
      </c>
      <c r="O906" s="1"/>
    </row>
    <row r="907" spans="1:15" ht="14.65" customHeight="1" x14ac:dyDescent="0.2">
      <c r="A907" s="2">
        <v>43391</v>
      </c>
      <c r="B907" s="1" t="s">
        <v>696</v>
      </c>
      <c r="C907" s="1" t="s">
        <v>227</v>
      </c>
      <c r="F907" s="1" t="s">
        <v>229</v>
      </c>
      <c r="G907" s="1" t="s">
        <v>1180</v>
      </c>
      <c r="H907" s="61">
        <v>70</v>
      </c>
      <c r="I907" s="88">
        <f t="array" ref="I907">INDEX(Grille_Tarifs_Modulable!$B$2:B1264,MATCH(Tableau1[[#This Row],[Designation]]&amp;Tableau1[[#This Row],[CL]],Grille_Tarifs_Modulable!$C$2:C1264&amp;Grille_Tarifs_Modulable!$F$2:F1264,0))</f>
        <v>4067700013859</v>
      </c>
      <c r="J90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07" s="1" t="str">
        <f>IF(Tableau1[[#This Row],[Tarificat° client]]="GROS",VLOOKUP(Tableau1[[#This Row],[EAN]],Grille_Tarifs_Modulable!B915:P1008,9,FALSE)+VLOOKUP(Tableau1[[#This Row],[EAN]],Grille_Tarifs_Modulable!B915:P1008,12,FALSE)+VLOOKUP(Tableau1[[#This Row],[EAN]],Grille_Tarifs_Modulable!B915:P1008,13,FALSE)*1.1,IF(Tableau1[[#This Row],[Tarificat° client]]="CHR",VLOOKUP(Tableau1[[#This Row],[EAN]],Grille_Tarifs_Modulable!B915:P1008,8,FALSE)," "))</f>
        <v xml:space="preserve"> </v>
      </c>
      <c r="L907" s="1">
        <v>150</v>
      </c>
      <c r="M907" s="1">
        <v>150</v>
      </c>
      <c r="O907" s="1"/>
    </row>
    <row r="908" spans="1:15" ht="14.65" customHeight="1" x14ac:dyDescent="0.2">
      <c r="A908" s="2">
        <v>43396</v>
      </c>
      <c r="B908" s="1" t="s">
        <v>620</v>
      </c>
      <c r="C908" s="1" t="s">
        <v>95</v>
      </c>
      <c r="F908" s="1" t="s">
        <v>97</v>
      </c>
      <c r="G908" s="1" t="s">
        <v>1180</v>
      </c>
      <c r="H908" s="61">
        <v>175</v>
      </c>
      <c r="I908" s="88">
        <f t="array" ref="I908">INDEX(Grille_Tarifs_Modulable!$B$2:B1282,MATCH(Tableau1[[#This Row],[Designation]]&amp;Tableau1[[#This Row],[CL]],Grille_Tarifs_Modulable!$C$2:C1282&amp;Grille_Tarifs_Modulable!$F$2:F1282,0))</f>
        <v>4067700013835</v>
      </c>
      <c r="J90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08" s="1" t="str">
        <f>IF(Tableau1[[#This Row],[Tarificat° client]]="GROS",VLOOKUP(Tableau1[[#This Row],[EAN]],Grille_Tarifs_Modulable!B916:P1009,9,FALSE)+VLOOKUP(Tableau1[[#This Row],[EAN]],Grille_Tarifs_Modulable!B916:P1009,12,FALSE)+VLOOKUP(Tableau1[[#This Row],[EAN]],Grille_Tarifs_Modulable!B916:P1009,13,FALSE)*1.1,IF(Tableau1[[#This Row],[Tarificat° client]]="CHR",VLOOKUP(Tableau1[[#This Row],[EAN]],Grille_Tarifs_Modulable!B916:P1009,8,FALSE)," "))</f>
        <v xml:space="preserve"> </v>
      </c>
      <c r="L908" s="1">
        <v>30</v>
      </c>
      <c r="M908" s="1">
        <v>75</v>
      </c>
      <c r="O908" s="1"/>
    </row>
    <row r="909" spans="1:15" ht="14.65" customHeight="1" x14ac:dyDescent="0.2">
      <c r="A909" s="2">
        <v>43396</v>
      </c>
      <c r="B909" s="1" t="s">
        <v>620</v>
      </c>
      <c r="C909" s="1" t="s">
        <v>95</v>
      </c>
      <c r="F909" s="1" t="s">
        <v>97</v>
      </c>
      <c r="G909" s="1" t="s">
        <v>1180</v>
      </c>
      <c r="H909" s="61">
        <v>175</v>
      </c>
      <c r="I909" s="88">
        <f t="array" ref="I909">INDEX(Grille_Tarifs_Modulable!$B$2:B1422,MATCH(Tableau1[[#This Row],[Designation]]&amp;Tableau1[[#This Row],[CL]],Grille_Tarifs_Modulable!$C$2:C1422&amp;Grille_Tarifs_Modulable!$F$2:F1422,0))</f>
        <v>4067700013835</v>
      </c>
      <c r="J90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09" s="1" t="str">
        <f>IF(Tableau1[[#This Row],[Tarificat° client]]="GROS",VLOOKUP(Tableau1[[#This Row],[EAN]],Grille_Tarifs_Modulable!B917:P1010,9,FALSE)+VLOOKUP(Tableau1[[#This Row],[EAN]],Grille_Tarifs_Modulable!B917:P1010,12,FALSE)+VLOOKUP(Tableau1[[#This Row],[EAN]],Grille_Tarifs_Modulable!B917:P1010,13,FALSE)*1.1,IF(Tableau1[[#This Row],[Tarificat° client]]="CHR",VLOOKUP(Tableau1[[#This Row],[EAN]],Grille_Tarifs_Modulable!B917:P1010,8,FALSE)," "))</f>
        <v xml:space="preserve"> </v>
      </c>
      <c r="L909" s="1">
        <v>12</v>
      </c>
      <c r="M909" s="1">
        <v>30</v>
      </c>
      <c r="O909" s="1"/>
    </row>
    <row r="910" spans="1:15" ht="14.65" customHeight="1" x14ac:dyDescent="0.2">
      <c r="A910" s="2">
        <v>43404</v>
      </c>
      <c r="B910" s="1" t="s">
        <v>636</v>
      </c>
      <c r="C910" s="1" t="s">
        <v>158</v>
      </c>
      <c r="F910" s="1" t="s">
        <v>160</v>
      </c>
      <c r="G910" s="1" t="s">
        <v>1180</v>
      </c>
      <c r="H910" s="61">
        <v>100</v>
      </c>
      <c r="I910" s="88">
        <f t="array" ref="I910">INDEX(Grille_Tarifs_Modulable!$B$2:B1257,MATCH(Tableau1[[#This Row],[Designation]]&amp;Tableau1[[#This Row],[CL]],Grille_Tarifs_Modulable!$C$2:C1257&amp;Grille_Tarifs_Modulable!$F$2:F1257,0))</f>
        <v>4067700013842</v>
      </c>
      <c r="J91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10" s="1" t="str">
        <f>IF(Tableau1[[#This Row],[Tarificat° client]]="GROS",VLOOKUP(Tableau1[[#This Row],[EAN]],Grille_Tarifs_Modulable!B918:P1011,9,FALSE)+VLOOKUP(Tableau1[[#This Row],[EAN]],Grille_Tarifs_Modulable!B918:P1011,12,FALSE)+VLOOKUP(Tableau1[[#This Row],[EAN]],Grille_Tarifs_Modulable!B918:P1011,13,FALSE)*1.1,IF(Tableau1[[#This Row],[Tarificat° client]]="CHR",VLOOKUP(Tableau1[[#This Row],[EAN]],Grille_Tarifs_Modulable!B918:P1011,8,FALSE)," "))</f>
        <v xml:space="preserve"> </v>
      </c>
      <c r="L910" s="1">
        <v>174</v>
      </c>
      <c r="M910" s="1">
        <v>248.57</v>
      </c>
      <c r="O910" s="1"/>
    </row>
    <row r="911" spans="1:15" ht="14.65" customHeight="1" x14ac:dyDescent="0.2">
      <c r="A911" s="2">
        <v>43404</v>
      </c>
      <c r="B911" s="1" t="s">
        <v>636</v>
      </c>
      <c r="C911" s="1" t="s">
        <v>158</v>
      </c>
      <c r="F911" s="1" t="s">
        <v>160</v>
      </c>
      <c r="G911" s="1" t="s">
        <v>1180</v>
      </c>
      <c r="H911" s="61">
        <v>100</v>
      </c>
      <c r="I911" s="88">
        <f t="array" ref="I911">INDEX(Grille_Tarifs_Modulable!$B$2:B1268,MATCH(Tableau1[[#This Row],[Designation]]&amp;Tableau1[[#This Row],[CL]],Grille_Tarifs_Modulable!$C$2:C1268&amp;Grille_Tarifs_Modulable!$F$2:F1268,0))</f>
        <v>4067700013842</v>
      </c>
      <c r="J91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11" s="1" t="str">
        <f>IF(Tableau1[[#This Row],[Tarificat° client]]="GROS",VLOOKUP(Tableau1[[#This Row],[EAN]],Grille_Tarifs_Modulable!B919:P1012,9,FALSE)+VLOOKUP(Tableau1[[#This Row],[EAN]],Grille_Tarifs_Modulable!B919:P1012,12,FALSE)+VLOOKUP(Tableau1[[#This Row],[EAN]],Grille_Tarifs_Modulable!B919:P1012,13,FALSE)*1.1,IF(Tableau1[[#This Row],[Tarificat° client]]="CHR",VLOOKUP(Tableau1[[#This Row],[EAN]],Grille_Tarifs_Modulable!B919:P1012,8,FALSE)," "))</f>
        <v xml:space="preserve"> </v>
      </c>
      <c r="L911" s="1">
        <v>66</v>
      </c>
      <c r="M911" s="1">
        <v>94.29</v>
      </c>
      <c r="O911" s="1"/>
    </row>
    <row r="912" spans="1:15" ht="14.65" customHeight="1" x14ac:dyDescent="0.2">
      <c r="A912" s="2">
        <v>43411</v>
      </c>
      <c r="B912" s="1" t="s">
        <v>697</v>
      </c>
      <c r="C912" s="1" t="s">
        <v>227</v>
      </c>
      <c r="F912" s="1" t="s">
        <v>229</v>
      </c>
      <c r="G912" s="1" t="s">
        <v>1180</v>
      </c>
      <c r="H912" s="61">
        <v>70</v>
      </c>
      <c r="I912" s="88">
        <f t="array" ref="I912">INDEX(Grille_Tarifs_Modulable!$B$2:B1286,MATCH(Tableau1[[#This Row],[Designation]]&amp;Tableau1[[#This Row],[CL]],Grille_Tarifs_Modulable!$C$2:C1286&amp;Grille_Tarifs_Modulable!$F$2:F1286,0))</f>
        <v>4067700013859</v>
      </c>
      <c r="J91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12" s="1" t="str">
        <f>IF(Tableau1[[#This Row],[Tarificat° client]]="GROS",VLOOKUP(Tableau1[[#This Row],[EAN]],Grille_Tarifs_Modulable!B920:P1013,9,FALSE)+VLOOKUP(Tableau1[[#This Row],[EAN]],Grille_Tarifs_Modulable!B920:P1013,12,FALSE)+VLOOKUP(Tableau1[[#This Row],[EAN]],Grille_Tarifs_Modulable!B920:P1013,13,FALSE)*1.1,IF(Tableau1[[#This Row],[Tarificat° client]]="CHR",VLOOKUP(Tableau1[[#This Row],[EAN]],Grille_Tarifs_Modulable!B920:P1013,8,FALSE)," "))</f>
        <v xml:space="preserve"> </v>
      </c>
      <c r="L912" s="1">
        <v>150</v>
      </c>
      <c r="M912" s="1">
        <v>150</v>
      </c>
      <c r="O912" s="1"/>
    </row>
    <row r="913" spans="1:15" ht="14.65" customHeight="1" x14ac:dyDescent="0.2">
      <c r="A913" s="2">
        <v>43418</v>
      </c>
      <c r="B913" s="1" t="s">
        <v>521</v>
      </c>
      <c r="C913" s="1" t="s">
        <v>513</v>
      </c>
      <c r="F913" s="1" t="s">
        <v>454</v>
      </c>
      <c r="G913" s="1" t="s">
        <v>1180</v>
      </c>
      <c r="H913" s="61">
        <v>70</v>
      </c>
      <c r="I913" s="88">
        <f t="array" ref="I913">INDEX(Grille_Tarifs_Modulable!$B$2:B1426,MATCH(Tableau1[[#This Row],[Designation]]&amp;Tableau1[[#This Row],[CL]],Grille_Tarifs_Modulable!$C$2:C1426&amp;Grille_Tarifs_Modulable!$F$2:F1426,0))</f>
        <v>4067700013859</v>
      </c>
      <c r="J91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13" s="1" t="str">
        <f>IF(Tableau1[[#This Row],[Tarificat° client]]="GROS",VLOOKUP(Tableau1[[#This Row],[EAN]],Grille_Tarifs_Modulable!B921:P1014,9,FALSE)+VLOOKUP(Tableau1[[#This Row],[EAN]],Grille_Tarifs_Modulable!B921:P1014,12,FALSE)+VLOOKUP(Tableau1[[#This Row],[EAN]],Grille_Tarifs_Modulable!B921:P1014,13,FALSE)*1.1,IF(Tableau1[[#This Row],[Tarificat° client]]="CHR",VLOOKUP(Tableau1[[#This Row],[EAN]],Grille_Tarifs_Modulable!B921:P1014,8,FALSE)," "))</f>
        <v xml:space="preserve"> </v>
      </c>
      <c r="L913" s="1">
        <v>120</v>
      </c>
      <c r="M913" s="1">
        <v>120</v>
      </c>
      <c r="O913" s="1"/>
    </row>
    <row r="914" spans="1:15" ht="14.65" customHeight="1" x14ac:dyDescent="0.2">
      <c r="A914" s="2">
        <v>43418</v>
      </c>
      <c r="B914" s="1" t="s">
        <v>714</v>
      </c>
      <c r="C914" s="1" t="s">
        <v>163</v>
      </c>
      <c r="F914" s="1" t="s">
        <v>709</v>
      </c>
      <c r="G914" s="1" t="s">
        <v>1180</v>
      </c>
      <c r="H914" s="61">
        <v>175</v>
      </c>
      <c r="I914" s="88">
        <f t="array" ref="I914">INDEX(Grille_Tarifs_Modulable!$B$2:B1261,MATCH(Tableau1[[#This Row],[Designation]]&amp;Tableau1[[#This Row],[CL]],Grille_Tarifs_Modulable!$C$2:C1261&amp;Grille_Tarifs_Modulable!$F$2:F1261,0))</f>
        <v>4067700013835</v>
      </c>
      <c r="J91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14" s="1" t="str">
        <f>IF(Tableau1[[#This Row],[Tarificat° client]]="GROS",VLOOKUP(Tableau1[[#This Row],[EAN]],Grille_Tarifs_Modulable!B922:P1015,9,FALSE)+VLOOKUP(Tableau1[[#This Row],[EAN]],Grille_Tarifs_Modulable!B922:P1015,12,FALSE)+VLOOKUP(Tableau1[[#This Row],[EAN]],Grille_Tarifs_Modulable!B922:P1015,13,FALSE)*1.1,IF(Tableau1[[#This Row],[Tarificat° client]]="CHR",VLOOKUP(Tableau1[[#This Row],[EAN]],Grille_Tarifs_Modulable!B922:P1015,8,FALSE)," "))</f>
        <v xml:space="preserve"> </v>
      </c>
      <c r="L914" s="1">
        <v>72</v>
      </c>
      <c r="M914" s="1">
        <v>180</v>
      </c>
      <c r="O914" s="1"/>
    </row>
    <row r="915" spans="1:15" ht="14.65" customHeight="1" x14ac:dyDescent="0.2">
      <c r="A915" s="2">
        <v>43419</v>
      </c>
      <c r="B915" s="1" t="s">
        <v>657</v>
      </c>
      <c r="C915" s="1" t="s">
        <v>65</v>
      </c>
      <c r="F915" s="1" t="s">
        <v>67</v>
      </c>
      <c r="G915" s="1" t="s">
        <v>1180</v>
      </c>
      <c r="H915" s="61">
        <v>70</v>
      </c>
      <c r="I915" s="88">
        <f t="array" ref="I915">INDEX(Grille_Tarifs_Modulable!$B$2:B1272,MATCH(Tableau1[[#This Row],[Designation]]&amp;Tableau1[[#This Row],[CL]],Grille_Tarifs_Modulable!$C$2:C1272&amp;Grille_Tarifs_Modulable!$F$2:F1272,0))</f>
        <v>4067700013859</v>
      </c>
      <c r="J91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15" s="1" t="str">
        <f>IF(Tableau1[[#This Row],[Tarificat° client]]="GROS",VLOOKUP(Tableau1[[#This Row],[EAN]],Grille_Tarifs_Modulable!B923:P1016,9,FALSE)+VLOOKUP(Tableau1[[#This Row],[EAN]],Grille_Tarifs_Modulable!B923:P1016,12,FALSE)+VLOOKUP(Tableau1[[#This Row],[EAN]],Grille_Tarifs_Modulable!B923:P1016,13,FALSE)*1.1,IF(Tableau1[[#This Row],[Tarificat° client]]="CHR",VLOOKUP(Tableau1[[#This Row],[EAN]],Grille_Tarifs_Modulable!B923:P1016,8,FALSE)," "))</f>
        <v xml:space="preserve"> </v>
      </c>
      <c r="L915" s="1">
        <v>120</v>
      </c>
      <c r="M915" s="1">
        <v>120</v>
      </c>
      <c r="O915" s="1"/>
    </row>
    <row r="916" spans="1:15" ht="14.65" customHeight="1" x14ac:dyDescent="0.2">
      <c r="A916" s="2">
        <v>43419</v>
      </c>
      <c r="B916" s="1" t="s">
        <v>657</v>
      </c>
      <c r="C916" s="1" t="s">
        <v>65</v>
      </c>
      <c r="F916" s="1" t="s">
        <v>67</v>
      </c>
      <c r="G916" s="1" t="s">
        <v>1180</v>
      </c>
      <c r="H916" s="61">
        <v>70</v>
      </c>
      <c r="I916" s="88">
        <f t="array" ref="I916">INDEX(Grille_Tarifs_Modulable!$B$2:B1290,MATCH(Tableau1[[#This Row],[Designation]]&amp;Tableau1[[#This Row],[CL]],Grille_Tarifs_Modulable!$C$2:C1290&amp;Grille_Tarifs_Modulable!$F$2:F1290,0))</f>
        <v>4067700013859</v>
      </c>
      <c r="J91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16" s="1" t="str">
        <f>IF(Tableau1[[#This Row],[Tarificat° client]]="GROS",VLOOKUP(Tableau1[[#This Row],[EAN]],Grille_Tarifs_Modulable!B924:P1017,9,FALSE)+VLOOKUP(Tableau1[[#This Row],[EAN]],Grille_Tarifs_Modulable!B924:P1017,12,FALSE)+VLOOKUP(Tableau1[[#This Row],[EAN]],Grille_Tarifs_Modulable!B924:P1017,13,FALSE)*1.1,IF(Tableau1[[#This Row],[Tarificat° client]]="CHR",VLOOKUP(Tableau1[[#This Row],[EAN]],Grille_Tarifs_Modulable!B924:P1017,8,FALSE)," "))</f>
        <v xml:space="preserve"> </v>
      </c>
      <c r="L916" s="1">
        <v>120</v>
      </c>
      <c r="M916" s="1">
        <v>120</v>
      </c>
      <c r="O916" s="1"/>
    </row>
    <row r="917" spans="1:15" ht="14.65" customHeight="1" x14ac:dyDescent="0.2">
      <c r="A917" s="2">
        <v>43419</v>
      </c>
      <c r="B917" s="1" t="s">
        <v>704</v>
      </c>
      <c r="C917" s="1" t="s">
        <v>12</v>
      </c>
      <c r="F917" s="1" t="s">
        <v>14</v>
      </c>
      <c r="G917" s="1" t="s">
        <v>1180</v>
      </c>
      <c r="H917" s="61">
        <v>100</v>
      </c>
      <c r="I917" s="88">
        <f t="array" ref="I917">INDEX(Grille_Tarifs_Modulable!$B$2:B1430,MATCH(Tableau1[[#This Row],[Designation]]&amp;Tableau1[[#This Row],[CL]],Grille_Tarifs_Modulable!$C$2:C1430&amp;Grille_Tarifs_Modulable!$F$2:F1430,0))</f>
        <v>4067700013842</v>
      </c>
      <c r="J91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17" s="1" t="str">
        <f>IF(Tableau1[[#This Row],[Tarificat° client]]="GROS",VLOOKUP(Tableau1[[#This Row],[EAN]],Grille_Tarifs_Modulable!B925:P1018,9,FALSE)+VLOOKUP(Tableau1[[#This Row],[EAN]],Grille_Tarifs_Modulable!B925:P1018,12,FALSE)+VLOOKUP(Tableau1[[#This Row],[EAN]],Grille_Tarifs_Modulable!B925:P1018,13,FALSE)*1.1,IF(Tableau1[[#This Row],[Tarificat° client]]="CHR",VLOOKUP(Tableau1[[#This Row],[EAN]],Grille_Tarifs_Modulable!B925:P1018,8,FALSE)," "))</f>
        <v xml:space="preserve"> </v>
      </c>
      <c r="L917" s="1">
        <v>180</v>
      </c>
      <c r="M917" s="1">
        <v>257.14</v>
      </c>
      <c r="O917" s="1"/>
    </row>
    <row r="918" spans="1:15" ht="14.65" customHeight="1" x14ac:dyDescent="0.2">
      <c r="A918" s="2">
        <v>43420</v>
      </c>
      <c r="B918" s="1" t="s">
        <v>505</v>
      </c>
      <c r="C918" s="1" t="s">
        <v>506</v>
      </c>
      <c r="F918" s="1" t="s">
        <v>451</v>
      </c>
      <c r="G918" s="1" t="s">
        <v>1180</v>
      </c>
      <c r="H918" s="61">
        <v>70</v>
      </c>
      <c r="I918" s="88">
        <f t="array" ref="I918">INDEX(Grille_Tarifs_Modulable!$B$2:B1265,MATCH(Tableau1[[#This Row],[Designation]]&amp;Tableau1[[#This Row],[CL]],Grille_Tarifs_Modulable!$C$2:C1265&amp;Grille_Tarifs_Modulable!$F$2:F1265,0))</f>
        <v>4067700013859</v>
      </c>
      <c r="J91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18" s="1" t="str">
        <f>IF(Tableau1[[#This Row],[Tarificat° client]]="GROS",VLOOKUP(Tableau1[[#This Row],[EAN]],Grille_Tarifs_Modulable!B926:P1019,9,FALSE)+VLOOKUP(Tableau1[[#This Row],[EAN]],Grille_Tarifs_Modulable!B926:P1019,12,FALSE)+VLOOKUP(Tableau1[[#This Row],[EAN]],Grille_Tarifs_Modulable!B926:P1019,13,FALSE)*1.1,IF(Tableau1[[#This Row],[Tarificat° client]]="CHR",VLOOKUP(Tableau1[[#This Row],[EAN]],Grille_Tarifs_Modulable!B926:P1019,8,FALSE)," "))</f>
        <v xml:space="preserve"> </v>
      </c>
      <c r="L918" s="1">
        <v>96</v>
      </c>
      <c r="M918" s="1">
        <v>96</v>
      </c>
      <c r="O918" s="1"/>
    </row>
    <row r="919" spans="1:15" ht="14.65" customHeight="1" x14ac:dyDescent="0.2">
      <c r="A919" s="2">
        <v>43420</v>
      </c>
      <c r="B919" s="1" t="s">
        <v>505</v>
      </c>
      <c r="C919" s="1" t="s">
        <v>506</v>
      </c>
      <c r="F919" s="1" t="s">
        <v>451</v>
      </c>
      <c r="G919" s="1" t="s">
        <v>1180</v>
      </c>
      <c r="H919" s="61">
        <v>175</v>
      </c>
      <c r="I919" s="88">
        <f t="array" ref="I919">INDEX(Grille_Tarifs_Modulable!$B$2:B1276,MATCH(Tableau1[[#This Row],[Designation]]&amp;Tableau1[[#This Row],[CL]],Grille_Tarifs_Modulable!$C$2:C1276&amp;Grille_Tarifs_Modulable!$F$2:F1276,0))</f>
        <v>4067700013835</v>
      </c>
      <c r="J91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19" s="1" t="str">
        <f>IF(Tableau1[[#This Row],[Tarificat° client]]="GROS",VLOOKUP(Tableau1[[#This Row],[EAN]],Grille_Tarifs_Modulable!B927:P1020,9,FALSE)+VLOOKUP(Tableau1[[#This Row],[EAN]],Grille_Tarifs_Modulable!B927:P1020,12,FALSE)+VLOOKUP(Tableau1[[#This Row],[EAN]],Grille_Tarifs_Modulable!B927:P1020,13,FALSE)*1.1,IF(Tableau1[[#This Row],[Tarificat° client]]="CHR",VLOOKUP(Tableau1[[#This Row],[EAN]],Grille_Tarifs_Modulable!B927:P1020,8,FALSE)," "))</f>
        <v xml:space="preserve"> </v>
      </c>
      <c r="L919" s="1">
        <v>36</v>
      </c>
      <c r="M919" s="1">
        <v>90</v>
      </c>
      <c r="O919" s="1"/>
    </row>
    <row r="920" spans="1:15" ht="14.65" customHeight="1" x14ac:dyDescent="0.2">
      <c r="A920" s="2">
        <v>43420</v>
      </c>
      <c r="B920" s="1" t="s">
        <v>429</v>
      </c>
      <c r="C920" s="1" t="s">
        <v>38</v>
      </c>
      <c r="F920" s="1" t="s">
        <v>40</v>
      </c>
      <c r="G920" s="1" t="s">
        <v>1180</v>
      </c>
      <c r="H920" s="61">
        <v>175</v>
      </c>
      <c r="I920" s="88">
        <f t="array" ref="I920">INDEX(Grille_Tarifs_Modulable!$B$2:B1294,MATCH(Tableau1[[#This Row],[Designation]]&amp;Tableau1[[#This Row],[CL]],Grille_Tarifs_Modulable!$C$2:C1294&amp;Grille_Tarifs_Modulable!$F$2:F1294,0))</f>
        <v>4067700013835</v>
      </c>
      <c r="J92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20" s="1" t="str">
        <f>IF(Tableau1[[#This Row],[Tarificat° client]]="GROS",VLOOKUP(Tableau1[[#This Row],[EAN]],Grille_Tarifs_Modulable!B928:P1021,9,FALSE)+VLOOKUP(Tableau1[[#This Row],[EAN]],Grille_Tarifs_Modulable!B928:P1021,12,FALSE)+VLOOKUP(Tableau1[[#This Row],[EAN]],Grille_Tarifs_Modulable!B928:P1021,13,FALSE)*1.1,IF(Tableau1[[#This Row],[Tarificat° client]]="CHR",VLOOKUP(Tableau1[[#This Row],[EAN]],Grille_Tarifs_Modulable!B928:P1021,8,FALSE)," "))</f>
        <v xml:space="preserve"> </v>
      </c>
      <c r="L920" s="1">
        <v>6</v>
      </c>
      <c r="M920" s="1">
        <v>15</v>
      </c>
      <c r="O920" s="1"/>
    </row>
    <row r="921" spans="1:15" ht="14.65" customHeight="1" x14ac:dyDescent="0.2">
      <c r="A921" s="2">
        <v>43427</v>
      </c>
      <c r="B921" s="1" t="s">
        <v>528</v>
      </c>
      <c r="C921" s="1" t="s">
        <v>71</v>
      </c>
      <c r="F921" s="1" t="s">
        <v>20</v>
      </c>
      <c r="G921" s="1" t="s">
        <v>1180</v>
      </c>
      <c r="H921" s="61">
        <v>175</v>
      </c>
      <c r="I921" s="88">
        <f t="array" ref="I921">INDEX(Grille_Tarifs_Modulable!$B$2:B1434,MATCH(Tableau1[[#This Row],[Designation]]&amp;Tableau1[[#This Row],[CL]],Grille_Tarifs_Modulable!$C$2:C1434&amp;Grille_Tarifs_Modulable!$F$2:F1434,0))</f>
        <v>4067700013835</v>
      </c>
      <c r="J92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21" s="1" t="str">
        <f>IF(Tableau1[[#This Row],[Tarificat° client]]="GROS",VLOOKUP(Tableau1[[#This Row],[EAN]],Grille_Tarifs_Modulable!B929:P1022,9,FALSE)+VLOOKUP(Tableau1[[#This Row],[EAN]],Grille_Tarifs_Modulable!B929:P1022,12,FALSE)+VLOOKUP(Tableau1[[#This Row],[EAN]],Grille_Tarifs_Modulable!B929:P1022,13,FALSE)*1.1,IF(Tableau1[[#This Row],[Tarificat° client]]="CHR",VLOOKUP(Tableau1[[#This Row],[EAN]],Grille_Tarifs_Modulable!B929:P1022,8,FALSE)," "))</f>
        <v xml:space="preserve"> </v>
      </c>
      <c r="L921" s="1">
        <v>12</v>
      </c>
      <c r="M921" s="1">
        <v>30</v>
      </c>
      <c r="O921" s="1"/>
    </row>
    <row r="922" spans="1:15" ht="14.65" customHeight="1" x14ac:dyDescent="0.2">
      <c r="A922" s="2">
        <v>43433</v>
      </c>
      <c r="B922" s="1" t="s">
        <v>507</v>
      </c>
      <c r="C922" s="1" t="s">
        <v>143</v>
      </c>
      <c r="F922" s="1" t="s">
        <v>145</v>
      </c>
      <c r="G922" s="1" t="s">
        <v>1180</v>
      </c>
      <c r="H922" s="61">
        <v>70</v>
      </c>
      <c r="I922" s="88">
        <f t="array" ref="I922">INDEX(Grille_Tarifs_Modulable!$B$2:B1269,MATCH(Tableau1[[#This Row],[Designation]]&amp;Tableau1[[#This Row],[CL]],Grille_Tarifs_Modulable!$C$2:C1269&amp;Grille_Tarifs_Modulable!$F$2:F1269,0))</f>
        <v>4067700013859</v>
      </c>
      <c r="J92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22" s="1" t="str">
        <f>IF(Tableau1[[#This Row],[Tarificat° client]]="GROS",VLOOKUP(Tableau1[[#This Row],[EAN]],Grille_Tarifs_Modulable!B930:P1023,9,FALSE)+VLOOKUP(Tableau1[[#This Row],[EAN]],Grille_Tarifs_Modulable!B930:P1023,12,FALSE)+VLOOKUP(Tableau1[[#This Row],[EAN]],Grille_Tarifs_Modulable!B930:P1023,13,FALSE)*1.1,IF(Tableau1[[#This Row],[Tarificat° client]]="CHR",VLOOKUP(Tableau1[[#This Row],[EAN]],Grille_Tarifs_Modulable!B930:P1023,8,FALSE)," "))</f>
        <v xml:space="preserve"> </v>
      </c>
      <c r="L922" s="1">
        <v>24</v>
      </c>
      <c r="M922" s="1">
        <v>24</v>
      </c>
      <c r="O922" s="1"/>
    </row>
    <row r="923" spans="1:15" ht="14.65" customHeight="1" x14ac:dyDescent="0.2">
      <c r="A923" s="2">
        <v>43439</v>
      </c>
      <c r="B923" s="1" t="s">
        <v>698</v>
      </c>
      <c r="C923" s="1" t="s">
        <v>227</v>
      </c>
      <c r="F923" s="1" t="s">
        <v>229</v>
      </c>
      <c r="G923" s="1" t="s">
        <v>1180</v>
      </c>
      <c r="H923" s="61">
        <v>70</v>
      </c>
      <c r="I923" s="88">
        <f t="array" ref="I923">INDEX(Grille_Tarifs_Modulable!$B$2:B1280,MATCH(Tableau1[[#This Row],[Designation]]&amp;Tableau1[[#This Row],[CL]],Grille_Tarifs_Modulable!$C$2:C1280&amp;Grille_Tarifs_Modulable!$F$2:F1280,0))</f>
        <v>4067700013859</v>
      </c>
      <c r="J92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23" s="1" t="str">
        <f>IF(Tableau1[[#This Row],[Tarificat° client]]="GROS",VLOOKUP(Tableau1[[#This Row],[EAN]],Grille_Tarifs_Modulable!B931:P1024,9,FALSE)+VLOOKUP(Tableau1[[#This Row],[EAN]],Grille_Tarifs_Modulable!B931:P1024,12,FALSE)+VLOOKUP(Tableau1[[#This Row],[EAN]],Grille_Tarifs_Modulable!B931:P1024,13,FALSE)*1.1,IF(Tableau1[[#This Row],[Tarificat° client]]="CHR",VLOOKUP(Tableau1[[#This Row],[EAN]],Grille_Tarifs_Modulable!B931:P1024,8,FALSE)," "))</f>
        <v xml:space="preserve"> </v>
      </c>
      <c r="L923" s="1">
        <v>150</v>
      </c>
      <c r="M923" s="1">
        <v>150</v>
      </c>
      <c r="O923" s="1"/>
    </row>
    <row r="924" spans="1:15" ht="14.65" customHeight="1" x14ac:dyDescent="0.2">
      <c r="A924" s="2">
        <v>43441</v>
      </c>
      <c r="B924" s="1" t="s">
        <v>424</v>
      </c>
      <c r="C924" s="1" t="s">
        <v>95</v>
      </c>
      <c r="F924" s="1" t="s">
        <v>97</v>
      </c>
      <c r="G924" s="1" t="s">
        <v>1180</v>
      </c>
      <c r="H924" s="61">
        <v>175</v>
      </c>
      <c r="I924" s="88">
        <f t="array" ref="I924">INDEX(Grille_Tarifs_Modulable!$B$2:B1298,MATCH(Tableau1[[#This Row],[Designation]]&amp;Tableau1[[#This Row],[CL]],Grille_Tarifs_Modulable!$C$2:C1298&amp;Grille_Tarifs_Modulable!$F$2:F1298,0))</f>
        <v>4067700013835</v>
      </c>
      <c r="J92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24" s="1" t="str">
        <f>IF(Tableau1[[#This Row],[Tarificat° client]]="GROS",VLOOKUP(Tableau1[[#This Row],[EAN]],Grille_Tarifs_Modulable!B932:P1025,9,FALSE)+VLOOKUP(Tableau1[[#This Row],[EAN]],Grille_Tarifs_Modulable!B932:P1025,12,FALSE)+VLOOKUP(Tableau1[[#This Row],[EAN]],Grille_Tarifs_Modulable!B932:P1025,13,FALSE)*1.1,IF(Tableau1[[#This Row],[Tarificat° client]]="CHR",VLOOKUP(Tableau1[[#This Row],[EAN]],Grille_Tarifs_Modulable!B932:P1025,8,FALSE)," "))</f>
        <v xml:space="preserve"> </v>
      </c>
      <c r="L924" s="1">
        <v>12</v>
      </c>
      <c r="M924" s="1">
        <v>30</v>
      </c>
      <c r="O924" s="1"/>
    </row>
    <row r="925" spans="1:15" ht="14.65" customHeight="1" x14ac:dyDescent="0.2">
      <c r="A925" s="2">
        <v>43448</v>
      </c>
      <c r="B925" s="1" t="s">
        <v>660</v>
      </c>
      <c r="C925" s="1" t="s">
        <v>65</v>
      </c>
      <c r="F925" s="1" t="s">
        <v>67</v>
      </c>
      <c r="G925" s="1" t="s">
        <v>1180</v>
      </c>
      <c r="H925" s="61">
        <v>70</v>
      </c>
      <c r="I925" s="88">
        <f t="array" ref="I925">INDEX(Grille_Tarifs_Modulable!$B$2:B1438,MATCH(Tableau1[[#This Row],[Designation]]&amp;Tableau1[[#This Row],[CL]],Grille_Tarifs_Modulable!$C$2:C1438&amp;Grille_Tarifs_Modulable!$F$2:F1438,0))</f>
        <v>4067700013859</v>
      </c>
      <c r="J92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25" s="1" t="str">
        <f>IF(Tableau1[[#This Row],[Tarificat° client]]="GROS",VLOOKUP(Tableau1[[#This Row],[EAN]],Grille_Tarifs_Modulable!B933:P1026,9,FALSE)+VLOOKUP(Tableau1[[#This Row],[EAN]],Grille_Tarifs_Modulable!B933:P1026,12,FALSE)+VLOOKUP(Tableau1[[#This Row],[EAN]],Grille_Tarifs_Modulable!B933:P1026,13,FALSE)*1.1,IF(Tableau1[[#This Row],[Tarificat° client]]="CHR",VLOOKUP(Tableau1[[#This Row],[EAN]],Grille_Tarifs_Modulable!B933:P1026,8,FALSE)," "))</f>
        <v xml:space="preserve"> </v>
      </c>
      <c r="L925" s="1">
        <v>240</v>
      </c>
      <c r="M925" s="1">
        <v>240</v>
      </c>
      <c r="O925" s="1"/>
    </row>
    <row r="926" spans="1:15" ht="14.65" customHeight="1" x14ac:dyDescent="0.2">
      <c r="A926" s="2">
        <v>43448</v>
      </c>
      <c r="B926" s="1" t="s">
        <v>705</v>
      </c>
      <c r="C926" s="1" t="s">
        <v>158</v>
      </c>
      <c r="F926" s="1" t="s">
        <v>160</v>
      </c>
      <c r="G926" s="1" t="s">
        <v>1180</v>
      </c>
      <c r="H926" s="61">
        <v>100</v>
      </c>
      <c r="I926" s="88">
        <f t="array" ref="I926">INDEX(Grille_Tarifs_Modulable!$B$2:B1273,MATCH(Tableau1[[#This Row],[Designation]]&amp;Tableau1[[#This Row],[CL]],Grille_Tarifs_Modulable!$C$2:C1273&amp;Grille_Tarifs_Modulable!$F$2:F1273,0))</f>
        <v>4067700013842</v>
      </c>
      <c r="J92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26" s="1" t="str">
        <f>IF(Tableau1[[#This Row],[Tarificat° client]]="GROS",VLOOKUP(Tableau1[[#This Row],[EAN]],Grille_Tarifs_Modulable!B934:P1027,9,FALSE)+VLOOKUP(Tableau1[[#This Row],[EAN]],Grille_Tarifs_Modulable!B934:P1027,12,FALSE)+VLOOKUP(Tableau1[[#This Row],[EAN]],Grille_Tarifs_Modulable!B934:P1027,13,FALSE)*1.1,IF(Tableau1[[#This Row],[Tarificat° client]]="CHR",VLOOKUP(Tableau1[[#This Row],[EAN]],Grille_Tarifs_Modulable!B934:P1027,8,FALSE)," "))</f>
        <v xml:space="preserve"> </v>
      </c>
      <c r="L926" s="1">
        <v>306</v>
      </c>
      <c r="M926" s="1">
        <v>437.14</v>
      </c>
      <c r="O926" s="1"/>
    </row>
    <row r="927" spans="1:15" ht="14.65" customHeight="1" x14ac:dyDescent="0.2">
      <c r="A927" s="2">
        <v>43467</v>
      </c>
      <c r="B927" s="1" t="s">
        <v>101</v>
      </c>
      <c r="C927" s="1" t="s">
        <v>100</v>
      </c>
      <c r="F927" s="1" t="s">
        <v>4</v>
      </c>
      <c r="G927" s="1" t="s">
        <v>1180</v>
      </c>
      <c r="H927" s="61">
        <v>70</v>
      </c>
      <c r="I927" s="88">
        <f t="array" ref="I927">INDEX(Grille_Tarifs_Modulable!$B$2:B1284,MATCH(Tableau1[[#This Row],[Designation]]&amp;Tableau1[[#This Row],[CL]],Grille_Tarifs_Modulable!$C$2:C1284&amp;Grille_Tarifs_Modulable!$F$2:F1284,0))</f>
        <v>4067700013859</v>
      </c>
      <c r="J92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27" s="1" t="str">
        <f>IF(Tableau1[[#This Row],[Tarificat° client]]="GROS",VLOOKUP(Tableau1[[#This Row],[EAN]],Grille_Tarifs_Modulable!B935:P1028,9,FALSE)+VLOOKUP(Tableau1[[#This Row],[EAN]],Grille_Tarifs_Modulable!B935:P1028,12,FALSE)+VLOOKUP(Tableau1[[#This Row],[EAN]],Grille_Tarifs_Modulable!B935:P1028,13,FALSE)*1.1,IF(Tableau1[[#This Row],[Tarificat° client]]="CHR",VLOOKUP(Tableau1[[#This Row],[EAN]],Grille_Tarifs_Modulable!B935:P1028,8,FALSE)," "))</f>
        <v xml:space="preserve"> </v>
      </c>
      <c r="L927" s="1">
        <v>18</v>
      </c>
      <c r="M927" s="1">
        <v>18</v>
      </c>
      <c r="O927" s="1"/>
    </row>
    <row r="928" spans="1:15" ht="14.65" customHeight="1" x14ac:dyDescent="0.2">
      <c r="A928" s="2">
        <v>43467</v>
      </c>
      <c r="B928" s="1" t="s">
        <v>101</v>
      </c>
      <c r="C928" s="1" t="s">
        <v>100</v>
      </c>
      <c r="F928" s="1" t="s">
        <v>4</v>
      </c>
      <c r="G928" s="1" t="s">
        <v>1180</v>
      </c>
      <c r="H928" s="61">
        <v>100</v>
      </c>
      <c r="I928" s="88">
        <f t="array" ref="I928">INDEX(Grille_Tarifs_Modulable!$B$2:B1302,MATCH(Tableau1[[#This Row],[Designation]]&amp;Tableau1[[#This Row],[CL]],Grille_Tarifs_Modulable!$C$2:C1302&amp;Grille_Tarifs_Modulable!$F$2:F1302,0))</f>
        <v>4067700013842</v>
      </c>
      <c r="J92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28" s="1" t="str">
        <f>IF(Tableau1[[#This Row],[Tarificat° client]]="GROS",VLOOKUP(Tableau1[[#This Row],[EAN]],Grille_Tarifs_Modulable!B936:P1029,9,FALSE)+VLOOKUP(Tableau1[[#This Row],[EAN]],Grille_Tarifs_Modulable!B936:P1029,12,FALSE)+VLOOKUP(Tableau1[[#This Row],[EAN]],Grille_Tarifs_Modulable!B936:P1029,13,FALSE)*1.1,IF(Tableau1[[#This Row],[Tarificat° client]]="CHR",VLOOKUP(Tableau1[[#This Row],[EAN]],Grille_Tarifs_Modulable!B936:P1029,8,FALSE)," "))</f>
        <v xml:space="preserve"> </v>
      </c>
      <c r="L928" s="1">
        <v>120</v>
      </c>
      <c r="M928" s="1">
        <v>171.43</v>
      </c>
      <c r="O928" s="1"/>
    </row>
    <row r="929" spans="1:15" ht="14.65" customHeight="1" x14ac:dyDescent="0.2">
      <c r="A929" s="2">
        <v>43473</v>
      </c>
      <c r="B929" s="1" t="s">
        <v>228</v>
      </c>
      <c r="C929" s="1" t="s">
        <v>227</v>
      </c>
      <c r="F929" s="1" t="s">
        <v>229</v>
      </c>
      <c r="G929" s="1" t="s">
        <v>1180</v>
      </c>
      <c r="H929" s="61">
        <v>70</v>
      </c>
      <c r="I929" s="88">
        <f t="array" ref="I929">INDEX(Grille_Tarifs_Modulable!$B$2:B1442,MATCH(Tableau1[[#This Row],[Designation]]&amp;Tableau1[[#This Row],[CL]],Grille_Tarifs_Modulable!$C$2:C1442&amp;Grille_Tarifs_Modulable!$F$2:F1442,0))</f>
        <v>4067700013859</v>
      </c>
      <c r="J92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29" s="1" t="str">
        <f>IF(Tableau1[[#This Row],[Tarificat° client]]="GROS",VLOOKUP(Tableau1[[#This Row],[EAN]],Grille_Tarifs_Modulable!B937:P1030,9,FALSE)+VLOOKUP(Tableau1[[#This Row],[EAN]],Grille_Tarifs_Modulable!B937:P1030,12,FALSE)+VLOOKUP(Tableau1[[#This Row],[EAN]],Grille_Tarifs_Modulable!B937:P1030,13,FALSE)*1.1,IF(Tableau1[[#This Row],[Tarificat° client]]="CHR",VLOOKUP(Tableau1[[#This Row],[EAN]],Grille_Tarifs_Modulable!B937:P1030,8,FALSE)," "))</f>
        <v xml:space="preserve"> </v>
      </c>
      <c r="L929" s="1">
        <v>150</v>
      </c>
      <c r="M929" s="1">
        <v>150</v>
      </c>
      <c r="O929" s="1"/>
    </row>
    <row r="930" spans="1:15" ht="14.65" customHeight="1" x14ac:dyDescent="0.2">
      <c r="A930" s="2">
        <v>43473</v>
      </c>
      <c r="B930" s="1" t="s">
        <v>258</v>
      </c>
      <c r="C930" s="1" t="s">
        <v>95</v>
      </c>
      <c r="F930" s="1" t="s">
        <v>97</v>
      </c>
      <c r="G930" s="1" t="s">
        <v>1180</v>
      </c>
      <c r="H930" s="61">
        <v>175</v>
      </c>
      <c r="I930" s="88">
        <f t="array" ref="I930">INDEX(Grille_Tarifs_Modulable!$B$2:B1277,MATCH(Tableau1[[#This Row],[Designation]]&amp;Tableau1[[#This Row],[CL]],Grille_Tarifs_Modulable!$C$2:C1277&amp;Grille_Tarifs_Modulable!$F$2:F1277,0))</f>
        <v>4067700013835</v>
      </c>
      <c r="J93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30" s="1" t="str">
        <f>IF(Tableau1[[#This Row],[Tarificat° client]]="GROS",VLOOKUP(Tableau1[[#This Row],[EAN]],Grille_Tarifs_Modulable!B938:P1031,9,FALSE)+VLOOKUP(Tableau1[[#This Row],[EAN]],Grille_Tarifs_Modulable!B938:P1031,12,FALSE)+VLOOKUP(Tableau1[[#This Row],[EAN]],Grille_Tarifs_Modulable!B938:P1031,13,FALSE)*1.1,IF(Tableau1[[#This Row],[Tarificat° client]]="CHR",VLOOKUP(Tableau1[[#This Row],[EAN]],Grille_Tarifs_Modulable!B938:P1031,8,FALSE)," "))</f>
        <v xml:space="preserve"> </v>
      </c>
      <c r="L930" s="1">
        <v>96</v>
      </c>
      <c r="M930" s="1">
        <v>240</v>
      </c>
      <c r="O930" s="1"/>
    </row>
    <row r="931" spans="1:15" ht="14.65" customHeight="1" x14ac:dyDescent="0.2">
      <c r="A931" s="2">
        <v>43479</v>
      </c>
      <c r="B931" s="1" t="s">
        <v>202</v>
      </c>
      <c r="C931" s="1" t="s">
        <v>65</v>
      </c>
      <c r="F931" s="1" t="s">
        <v>67</v>
      </c>
      <c r="G931" s="1" t="s">
        <v>1180</v>
      </c>
      <c r="H931" s="61">
        <v>70</v>
      </c>
      <c r="I931" s="88">
        <f t="array" ref="I931">INDEX(Grille_Tarifs_Modulable!$B$2:B1288,MATCH(Tableau1[[#This Row],[Designation]]&amp;Tableau1[[#This Row],[CL]],Grille_Tarifs_Modulable!$C$2:C1288&amp;Grille_Tarifs_Modulable!$F$2:F1288,0))</f>
        <v>4067700013859</v>
      </c>
      <c r="J93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31" s="1" t="str">
        <f>IF(Tableau1[[#This Row],[Tarificat° client]]="GROS",VLOOKUP(Tableau1[[#This Row],[EAN]],Grille_Tarifs_Modulable!B939:P1032,9,FALSE)+VLOOKUP(Tableau1[[#This Row],[EAN]],Grille_Tarifs_Modulable!B939:P1032,12,FALSE)+VLOOKUP(Tableau1[[#This Row],[EAN]],Grille_Tarifs_Modulable!B939:P1032,13,FALSE)*1.1,IF(Tableau1[[#This Row],[Tarificat° client]]="CHR",VLOOKUP(Tableau1[[#This Row],[EAN]],Grille_Tarifs_Modulable!B939:P1032,8,FALSE)," "))</f>
        <v xml:space="preserve"> </v>
      </c>
      <c r="L931" s="1">
        <v>168</v>
      </c>
      <c r="M931" s="1">
        <v>168</v>
      </c>
      <c r="O931" s="1"/>
    </row>
    <row r="932" spans="1:15" ht="14.65" customHeight="1" x14ac:dyDescent="0.2">
      <c r="A932" s="2">
        <v>43479</v>
      </c>
      <c r="B932" s="1" t="s">
        <v>202</v>
      </c>
      <c r="C932" s="1" t="s">
        <v>65</v>
      </c>
      <c r="F932" s="1" t="s">
        <v>67</v>
      </c>
      <c r="G932" s="1" t="s">
        <v>1180</v>
      </c>
      <c r="H932" s="61">
        <v>70</v>
      </c>
      <c r="I932" s="88">
        <f t="array" ref="I932">INDEX(Grille_Tarifs_Modulable!$B$2:B1306,MATCH(Tableau1[[#This Row],[Designation]]&amp;Tableau1[[#This Row],[CL]],Grille_Tarifs_Modulable!$C$2:C1306&amp;Grille_Tarifs_Modulable!$F$2:F1306,0))</f>
        <v>4067700013859</v>
      </c>
      <c r="J93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32" s="1" t="str">
        <f>IF(Tableau1[[#This Row],[Tarificat° client]]="GROS",VLOOKUP(Tableau1[[#This Row],[EAN]],Grille_Tarifs_Modulable!B940:P1033,9,FALSE)+VLOOKUP(Tableau1[[#This Row],[EAN]],Grille_Tarifs_Modulable!B940:P1033,12,FALSE)+VLOOKUP(Tableau1[[#This Row],[EAN]],Grille_Tarifs_Modulable!B940:P1033,13,FALSE)*1.1,IF(Tableau1[[#This Row],[Tarificat° client]]="CHR",VLOOKUP(Tableau1[[#This Row],[EAN]],Grille_Tarifs_Modulable!B940:P1033,8,FALSE)," "))</f>
        <v xml:space="preserve"> </v>
      </c>
      <c r="L932" s="1">
        <v>72</v>
      </c>
      <c r="M932" s="1">
        <v>72</v>
      </c>
      <c r="O932" s="1"/>
    </row>
    <row r="933" spans="1:15" ht="14.65" customHeight="1" x14ac:dyDescent="0.2">
      <c r="A933" s="2">
        <v>43490</v>
      </c>
      <c r="B933" s="1" t="s">
        <v>230</v>
      </c>
      <c r="C933" s="1" t="s">
        <v>227</v>
      </c>
      <c r="F933" s="1" t="s">
        <v>229</v>
      </c>
      <c r="G933" s="1" t="s">
        <v>1180</v>
      </c>
      <c r="H933" s="61">
        <v>70</v>
      </c>
      <c r="I933" s="88">
        <f t="array" ref="I933">INDEX(Grille_Tarifs_Modulable!$B$2:B1446,MATCH(Tableau1[[#This Row],[Designation]]&amp;Tableau1[[#This Row],[CL]],Grille_Tarifs_Modulable!$C$2:C1446&amp;Grille_Tarifs_Modulable!$F$2:F1446,0))</f>
        <v>4067700013859</v>
      </c>
      <c r="J93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33" s="1" t="str">
        <f>IF(Tableau1[[#This Row],[Tarificat° client]]="GROS",VLOOKUP(Tableau1[[#This Row],[EAN]],Grille_Tarifs_Modulable!B941:P1034,9,FALSE)+VLOOKUP(Tableau1[[#This Row],[EAN]],Grille_Tarifs_Modulable!B941:P1034,12,FALSE)+VLOOKUP(Tableau1[[#This Row],[EAN]],Grille_Tarifs_Modulable!B941:P1034,13,FALSE)*1.1,IF(Tableau1[[#This Row],[Tarificat° client]]="CHR",VLOOKUP(Tableau1[[#This Row],[EAN]],Grille_Tarifs_Modulable!B941:P1034,8,FALSE)," "))</f>
        <v xml:space="preserve"> </v>
      </c>
      <c r="L933" s="1">
        <v>150</v>
      </c>
      <c r="M933" s="1">
        <v>150</v>
      </c>
      <c r="O933" s="1"/>
    </row>
    <row r="934" spans="1:15" ht="14.65" customHeight="1" x14ac:dyDescent="0.2">
      <c r="A934" s="2">
        <v>43493</v>
      </c>
      <c r="B934" s="1" t="s">
        <v>259</v>
      </c>
      <c r="C934" s="1" t="s">
        <v>163</v>
      </c>
      <c r="F934" s="1" t="s">
        <v>165</v>
      </c>
      <c r="G934" s="1" t="s">
        <v>1180</v>
      </c>
      <c r="H934" s="61">
        <v>175</v>
      </c>
      <c r="I934" s="88">
        <f t="array" ref="I934">INDEX(Grille_Tarifs_Modulable!$B$2:B1281,MATCH(Tableau1[[#This Row],[Designation]]&amp;Tableau1[[#This Row],[CL]],Grille_Tarifs_Modulable!$C$2:C1281&amp;Grille_Tarifs_Modulable!$F$2:F1281,0))</f>
        <v>4067700013835</v>
      </c>
      <c r="J93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34" s="1" t="str">
        <f>IF(Tableau1[[#This Row],[Tarificat° client]]="GROS",VLOOKUP(Tableau1[[#This Row],[EAN]],Grille_Tarifs_Modulable!B942:P1035,9,FALSE)+VLOOKUP(Tableau1[[#This Row],[EAN]],Grille_Tarifs_Modulable!B942:P1035,12,FALSE)+VLOOKUP(Tableau1[[#This Row],[EAN]],Grille_Tarifs_Modulable!B942:P1035,13,FALSE)*1.1,IF(Tableau1[[#This Row],[Tarificat° client]]="CHR",VLOOKUP(Tableau1[[#This Row],[EAN]],Grille_Tarifs_Modulable!B942:P1035,8,FALSE)," "))</f>
        <v xml:space="preserve"> </v>
      </c>
      <c r="L934" s="1">
        <v>96</v>
      </c>
      <c r="M934" s="1">
        <v>240</v>
      </c>
      <c r="O934" s="1"/>
    </row>
    <row r="935" spans="1:15" ht="14.65" customHeight="1" x14ac:dyDescent="0.2">
      <c r="A935" s="2">
        <v>43497</v>
      </c>
      <c r="B935" s="1" t="s">
        <v>234</v>
      </c>
      <c r="C935" s="1" t="s">
        <v>227</v>
      </c>
      <c r="F935" s="1" t="s">
        <v>229</v>
      </c>
      <c r="G935" s="1" t="s">
        <v>1180</v>
      </c>
      <c r="H935" s="61">
        <v>70</v>
      </c>
      <c r="I935" s="88">
        <f t="array" ref="I935">INDEX(Grille_Tarifs_Modulable!$B$2:B1292,MATCH(Tableau1[[#This Row],[Designation]]&amp;Tableau1[[#This Row],[CL]],Grille_Tarifs_Modulable!$C$2:C1292&amp;Grille_Tarifs_Modulable!$F$2:F1292,0))</f>
        <v>4067700013859</v>
      </c>
      <c r="J93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35" s="1" t="str">
        <f>IF(Tableau1[[#This Row],[Tarificat° client]]="GROS",VLOOKUP(Tableau1[[#This Row],[EAN]],Grille_Tarifs_Modulable!B943:P1036,9,FALSE)+VLOOKUP(Tableau1[[#This Row],[EAN]],Grille_Tarifs_Modulable!B943:P1036,12,FALSE)+VLOOKUP(Tableau1[[#This Row],[EAN]],Grille_Tarifs_Modulable!B943:P1036,13,FALSE)*1.1,IF(Tableau1[[#This Row],[Tarificat° client]]="CHR",VLOOKUP(Tableau1[[#This Row],[EAN]],Grille_Tarifs_Modulable!B943:P1036,8,FALSE)," "))</f>
        <v xml:space="preserve"> </v>
      </c>
      <c r="L935" s="1">
        <v>120</v>
      </c>
      <c r="M935" s="1">
        <v>120</v>
      </c>
      <c r="O935" s="1"/>
    </row>
    <row r="936" spans="1:15" ht="14.65" customHeight="1" x14ac:dyDescent="0.2">
      <c r="A936" s="2">
        <v>43500</v>
      </c>
      <c r="B936" s="1" t="s">
        <v>66</v>
      </c>
      <c r="C936" s="1" t="s">
        <v>65</v>
      </c>
      <c r="F936" s="1" t="s">
        <v>67</v>
      </c>
      <c r="G936" s="1" t="s">
        <v>1180</v>
      </c>
      <c r="H936" s="61">
        <v>70</v>
      </c>
      <c r="I936" s="88">
        <f t="array" ref="I936">INDEX(Grille_Tarifs_Modulable!$B$2:B1310,MATCH(Tableau1[[#This Row],[Designation]]&amp;Tableau1[[#This Row],[CL]],Grille_Tarifs_Modulable!$C$2:C1310&amp;Grille_Tarifs_Modulable!$F$2:F1310,0))</f>
        <v>4067700013859</v>
      </c>
      <c r="J93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36" s="1" t="str">
        <f>IF(Tableau1[[#This Row],[Tarificat° client]]="GROS",VLOOKUP(Tableau1[[#This Row],[EAN]],Grille_Tarifs_Modulable!B944:P1037,9,FALSE)+VLOOKUP(Tableau1[[#This Row],[EAN]],Grille_Tarifs_Modulable!B944:P1037,12,FALSE)+VLOOKUP(Tableau1[[#This Row],[EAN]],Grille_Tarifs_Modulable!B944:P1037,13,FALSE)*1.1,IF(Tableau1[[#This Row],[Tarificat° client]]="CHR",VLOOKUP(Tableau1[[#This Row],[EAN]],Grille_Tarifs_Modulable!B944:P1037,8,FALSE)," "))</f>
        <v xml:space="preserve"> </v>
      </c>
      <c r="L936" s="1">
        <v>6</v>
      </c>
      <c r="M936" s="1">
        <v>6</v>
      </c>
      <c r="O936" s="1"/>
    </row>
    <row r="937" spans="1:15" ht="14.65" customHeight="1" x14ac:dyDescent="0.2">
      <c r="A937" s="2">
        <v>43500</v>
      </c>
      <c r="B937" s="1" t="s">
        <v>66</v>
      </c>
      <c r="C937" s="1" t="s">
        <v>65</v>
      </c>
      <c r="F937" s="1" t="s">
        <v>67</v>
      </c>
      <c r="G937" s="1" t="s">
        <v>1180</v>
      </c>
      <c r="H937" s="61">
        <v>70</v>
      </c>
      <c r="I937" s="88">
        <f t="array" ref="I937">INDEX(Grille_Tarifs_Modulable!$B$2:B1450,MATCH(Tableau1[[#This Row],[Designation]]&amp;Tableau1[[#This Row],[CL]],Grille_Tarifs_Modulable!$C$2:C1450&amp;Grille_Tarifs_Modulable!$F$2:F1450,0))</f>
        <v>4067700013859</v>
      </c>
      <c r="J93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37" s="1" t="str">
        <f>IF(Tableau1[[#This Row],[Tarificat° client]]="GROS",VLOOKUP(Tableau1[[#This Row],[EAN]],Grille_Tarifs_Modulable!B945:P1038,9,FALSE)+VLOOKUP(Tableau1[[#This Row],[EAN]],Grille_Tarifs_Modulable!B945:P1038,12,FALSE)+VLOOKUP(Tableau1[[#This Row],[EAN]],Grille_Tarifs_Modulable!B945:P1038,13,FALSE)*1.1,IF(Tableau1[[#This Row],[Tarificat° client]]="CHR",VLOOKUP(Tableau1[[#This Row],[EAN]],Grille_Tarifs_Modulable!B945:P1038,8,FALSE)," "))</f>
        <v xml:space="preserve"> </v>
      </c>
      <c r="L937" s="1">
        <v>234</v>
      </c>
      <c r="M937" s="1">
        <v>234</v>
      </c>
      <c r="O937" s="1"/>
    </row>
    <row r="938" spans="1:15" ht="14.65" customHeight="1" x14ac:dyDescent="0.2">
      <c r="A938" s="2">
        <v>43501</v>
      </c>
      <c r="B938" s="1" t="s">
        <v>186</v>
      </c>
      <c r="C938" s="1" t="s">
        <v>65</v>
      </c>
      <c r="F938" s="1" t="s">
        <v>67</v>
      </c>
      <c r="G938" s="1" t="s">
        <v>1180</v>
      </c>
      <c r="H938" s="61">
        <v>70</v>
      </c>
      <c r="I938" s="88">
        <f t="array" ref="I938">INDEX(Grille_Tarifs_Modulable!$B$2:B1285,MATCH(Tableau1[[#This Row],[Designation]]&amp;Tableau1[[#This Row],[CL]],Grille_Tarifs_Modulable!$C$2:C1285&amp;Grille_Tarifs_Modulable!$F$2:F1285,0))</f>
        <v>4067700013859</v>
      </c>
      <c r="J93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38" s="1" t="str">
        <f>IF(Tableau1[[#This Row],[Tarificat° client]]="GROS",VLOOKUP(Tableau1[[#This Row],[EAN]],Grille_Tarifs_Modulable!B946:P1039,9,FALSE)+VLOOKUP(Tableau1[[#This Row],[EAN]],Grille_Tarifs_Modulable!B946:P1039,12,FALSE)+VLOOKUP(Tableau1[[#This Row],[EAN]],Grille_Tarifs_Modulable!B946:P1039,13,FALSE)*1.1,IF(Tableau1[[#This Row],[Tarificat° client]]="CHR",VLOOKUP(Tableau1[[#This Row],[EAN]],Grille_Tarifs_Modulable!B946:P1039,8,FALSE)," "))</f>
        <v xml:space="preserve"> </v>
      </c>
      <c r="L938" s="1">
        <v>240</v>
      </c>
      <c r="M938" s="1">
        <v>240</v>
      </c>
      <c r="O938" s="1"/>
    </row>
    <row r="939" spans="1:15" ht="14.65" customHeight="1" x14ac:dyDescent="0.2">
      <c r="A939" s="2">
        <v>43501</v>
      </c>
      <c r="B939" s="1" t="s">
        <v>232</v>
      </c>
      <c r="C939" s="1" t="s">
        <v>231</v>
      </c>
      <c r="F939" s="1" t="s">
        <v>233</v>
      </c>
      <c r="G939" s="1" t="s">
        <v>1180</v>
      </c>
      <c r="H939" s="61">
        <v>70</v>
      </c>
      <c r="I939" s="88">
        <f t="array" ref="I939">INDEX(Grille_Tarifs_Modulable!$B$2:B1296,MATCH(Tableau1[[#This Row],[Designation]]&amp;Tableau1[[#This Row],[CL]],Grille_Tarifs_Modulable!$C$2:C1296&amp;Grille_Tarifs_Modulable!$F$2:F1296,0))</f>
        <v>4067700013859</v>
      </c>
      <c r="J93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39" s="1" t="str">
        <f>IF(Tableau1[[#This Row],[Tarificat° client]]="GROS",VLOOKUP(Tableau1[[#This Row],[EAN]],Grille_Tarifs_Modulable!B947:P1040,9,FALSE)+VLOOKUP(Tableau1[[#This Row],[EAN]],Grille_Tarifs_Modulable!B947:P1040,12,FALSE)+VLOOKUP(Tableau1[[#This Row],[EAN]],Grille_Tarifs_Modulable!B947:P1040,13,FALSE)*1.1,IF(Tableau1[[#This Row],[Tarificat° client]]="CHR",VLOOKUP(Tableau1[[#This Row],[EAN]],Grille_Tarifs_Modulable!B947:P1040,8,FALSE)," "))</f>
        <v xml:space="preserve"> </v>
      </c>
      <c r="L939" s="1">
        <v>480</v>
      </c>
      <c r="M939" s="1">
        <v>480</v>
      </c>
      <c r="O939" s="1"/>
    </row>
    <row r="940" spans="1:15" ht="14.65" customHeight="1" x14ac:dyDescent="0.2">
      <c r="A940" s="2">
        <v>43501</v>
      </c>
      <c r="B940" s="1" t="s">
        <v>161</v>
      </c>
      <c r="C940" s="1" t="s">
        <v>158</v>
      </c>
      <c r="F940" s="1" t="s">
        <v>160</v>
      </c>
      <c r="G940" s="1" t="s">
        <v>1180</v>
      </c>
      <c r="H940" s="61">
        <v>100</v>
      </c>
      <c r="I940" s="88">
        <f t="array" ref="I940">INDEX(Grille_Tarifs_Modulable!$B$2:B1314,MATCH(Tableau1[[#This Row],[Designation]]&amp;Tableau1[[#This Row],[CL]],Grille_Tarifs_Modulable!$C$2:C1314&amp;Grille_Tarifs_Modulable!$F$2:F1314,0))</f>
        <v>4067700013842</v>
      </c>
      <c r="J94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40" s="1" t="str">
        <f>IF(Tableau1[[#This Row],[Tarificat° client]]="GROS",VLOOKUP(Tableau1[[#This Row],[EAN]],Grille_Tarifs_Modulable!B948:P1041,9,FALSE)+VLOOKUP(Tableau1[[#This Row],[EAN]],Grille_Tarifs_Modulable!B948:P1041,12,FALSE)+VLOOKUP(Tableau1[[#This Row],[EAN]],Grille_Tarifs_Modulable!B948:P1041,13,FALSE)*1.1,IF(Tableau1[[#This Row],[Tarificat° client]]="CHR",VLOOKUP(Tableau1[[#This Row],[EAN]],Grille_Tarifs_Modulable!B948:P1041,8,FALSE)," "))</f>
        <v xml:space="preserve"> </v>
      </c>
      <c r="L940" s="1">
        <v>306</v>
      </c>
      <c r="M940" s="1">
        <v>437.14</v>
      </c>
      <c r="O940" s="1"/>
    </row>
    <row r="941" spans="1:15" ht="14.65" customHeight="1" x14ac:dyDescent="0.2">
      <c r="A941" s="2">
        <v>43503</v>
      </c>
      <c r="B941" s="1" t="s">
        <v>103</v>
      </c>
      <c r="C941" s="1" t="s">
        <v>98</v>
      </c>
      <c r="F941" s="1" t="s">
        <v>20</v>
      </c>
      <c r="G941" s="1" t="s">
        <v>1180</v>
      </c>
      <c r="H941" s="61">
        <v>70</v>
      </c>
      <c r="I941" s="88">
        <f t="array" ref="I941">INDEX(Grille_Tarifs_Modulable!$B$2:B1454,MATCH(Tableau1[[#This Row],[Designation]]&amp;Tableau1[[#This Row],[CL]],Grille_Tarifs_Modulable!$C$2:C1454&amp;Grille_Tarifs_Modulable!$F$2:F1454,0))</f>
        <v>4067700013859</v>
      </c>
      <c r="J94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41" s="1" t="str">
        <f>IF(Tableau1[[#This Row],[Tarificat° client]]="GROS",VLOOKUP(Tableau1[[#This Row],[EAN]],Grille_Tarifs_Modulable!B949:P1042,9,FALSE)+VLOOKUP(Tableau1[[#This Row],[EAN]],Grille_Tarifs_Modulable!B949:P1042,12,FALSE)+VLOOKUP(Tableau1[[#This Row],[EAN]],Grille_Tarifs_Modulable!B949:P1042,13,FALSE)*1.1,IF(Tableau1[[#This Row],[Tarificat° client]]="CHR",VLOOKUP(Tableau1[[#This Row],[EAN]],Grille_Tarifs_Modulable!B949:P1042,8,FALSE)," "))</f>
        <v xml:space="preserve"> </v>
      </c>
      <c r="L941" s="1">
        <v>66</v>
      </c>
      <c r="M941" s="1">
        <v>66</v>
      </c>
      <c r="O941" s="1"/>
    </row>
    <row r="942" spans="1:15" ht="14.65" customHeight="1" x14ac:dyDescent="0.2">
      <c r="A942" s="2">
        <v>43507</v>
      </c>
      <c r="B942" s="1" t="s">
        <v>235</v>
      </c>
      <c r="C942" s="1" t="s">
        <v>227</v>
      </c>
      <c r="F942" s="1" t="s">
        <v>229</v>
      </c>
      <c r="G942" s="1" t="s">
        <v>1180</v>
      </c>
      <c r="H942" s="61">
        <v>70</v>
      </c>
      <c r="I942" s="88">
        <f t="array" ref="I942">INDEX(Grille_Tarifs_Modulable!$B$2:B1289,MATCH(Tableau1[[#This Row],[Designation]]&amp;Tableau1[[#This Row],[CL]],Grille_Tarifs_Modulable!$C$2:C1289&amp;Grille_Tarifs_Modulable!$F$2:F1289,0))</f>
        <v>4067700013859</v>
      </c>
      <c r="J94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42" s="1" t="str">
        <f>IF(Tableau1[[#This Row],[Tarificat° client]]="GROS",VLOOKUP(Tableau1[[#This Row],[EAN]],Grille_Tarifs_Modulable!B950:P1043,9,FALSE)+VLOOKUP(Tableau1[[#This Row],[EAN]],Grille_Tarifs_Modulable!B950:P1043,12,FALSE)+VLOOKUP(Tableau1[[#This Row],[EAN]],Grille_Tarifs_Modulable!B950:P1043,13,FALSE)*1.1,IF(Tableau1[[#This Row],[Tarificat° client]]="CHR",VLOOKUP(Tableau1[[#This Row],[EAN]],Grille_Tarifs_Modulable!B950:P1043,8,FALSE)," "))</f>
        <v xml:space="preserve"> </v>
      </c>
      <c r="L942" s="1">
        <v>174</v>
      </c>
      <c r="M942" s="1">
        <v>174</v>
      </c>
      <c r="O942" s="1"/>
    </row>
    <row r="943" spans="1:15" ht="14.65" customHeight="1" x14ac:dyDescent="0.2">
      <c r="A943" s="2">
        <v>43507</v>
      </c>
      <c r="B943" s="1" t="s">
        <v>235</v>
      </c>
      <c r="C943" s="1" t="s">
        <v>227</v>
      </c>
      <c r="F943" s="1" t="s">
        <v>229</v>
      </c>
      <c r="G943" s="1" t="s">
        <v>1180</v>
      </c>
      <c r="H943" s="61">
        <v>70</v>
      </c>
      <c r="I943" s="88">
        <f t="array" ref="I943">INDEX(Grille_Tarifs_Modulable!$B$2:B1300,MATCH(Tableau1[[#This Row],[Designation]]&amp;Tableau1[[#This Row],[CL]],Grille_Tarifs_Modulable!$C$2:C1300&amp;Grille_Tarifs_Modulable!$F$2:F1300,0))</f>
        <v>4067700013859</v>
      </c>
      <c r="J94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43" s="1" t="str">
        <f>IF(Tableau1[[#This Row],[Tarificat° client]]="GROS",VLOOKUP(Tableau1[[#This Row],[EAN]],Grille_Tarifs_Modulable!B951:P1044,9,FALSE)+VLOOKUP(Tableau1[[#This Row],[EAN]],Grille_Tarifs_Modulable!B951:P1044,12,FALSE)+VLOOKUP(Tableau1[[#This Row],[EAN]],Grille_Tarifs_Modulable!B951:P1044,13,FALSE)*1.1,IF(Tableau1[[#This Row],[Tarificat° client]]="CHR",VLOOKUP(Tableau1[[#This Row],[EAN]],Grille_Tarifs_Modulable!B951:P1044,8,FALSE)," "))</f>
        <v xml:space="preserve"> </v>
      </c>
      <c r="L943" s="1">
        <v>66</v>
      </c>
      <c r="M943" s="1">
        <v>66</v>
      </c>
      <c r="O943" s="1"/>
    </row>
    <row r="944" spans="1:15" ht="14.65" customHeight="1" x14ac:dyDescent="0.2">
      <c r="A944" s="2">
        <v>43507</v>
      </c>
      <c r="B944" s="1" t="s">
        <v>260</v>
      </c>
      <c r="C944" s="1" t="s">
        <v>95</v>
      </c>
      <c r="F944" s="1" t="s">
        <v>97</v>
      </c>
      <c r="G944" s="1" t="s">
        <v>1180</v>
      </c>
      <c r="H944" s="61">
        <v>175</v>
      </c>
      <c r="I944" s="88">
        <f t="array" ref="I944">INDEX(Grille_Tarifs_Modulable!$B$2:B1318,MATCH(Tableau1[[#This Row],[Designation]]&amp;Tableau1[[#This Row],[CL]],Grille_Tarifs_Modulable!$C$2:C1318&amp;Grille_Tarifs_Modulable!$F$2:F1318,0))</f>
        <v>4067700013835</v>
      </c>
      <c r="J94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44" s="1" t="str">
        <f>IF(Tableau1[[#This Row],[Tarificat° client]]="GROS",VLOOKUP(Tableau1[[#This Row],[EAN]],Grille_Tarifs_Modulable!B952:P1045,9,FALSE)+VLOOKUP(Tableau1[[#This Row],[EAN]],Grille_Tarifs_Modulable!B952:P1045,12,FALSE)+VLOOKUP(Tableau1[[#This Row],[EAN]],Grille_Tarifs_Modulable!B952:P1045,13,FALSE)*1.1,IF(Tableau1[[#This Row],[Tarificat° client]]="CHR",VLOOKUP(Tableau1[[#This Row],[EAN]],Grille_Tarifs_Modulable!B952:P1045,8,FALSE)," "))</f>
        <v xml:space="preserve"> </v>
      </c>
      <c r="L944" s="1">
        <v>90</v>
      </c>
      <c r="M944" s="1">
        <v>225</v>
      </c>
      <c r="O944" s="1"/>
    </row>
    <row r="945" spans="1:15" ht="14.65" customHeight="1" x14ac:dyDescent="0.2">
      <c r="A945" s="2">
        <v>43508</v>
      </c>
      <c r="B945" s="1" t="s">
        <v>3</v>
      </c>
      <c r="C945" s="1" t="s">
        <v>2</v>
      </c>
      <c r="F945" s="1" t="s">
        <v>4</v>
      </c>
      <c r="G945" s="1" t="s">
        <v>1180</v>
      </c>
      <c r="H945" s="61">
        <v>70</v>
      </c>
      <c r="I945" s="88">
        <f t="array" ref="I945">INDEX(Grille_Tarifs_Modulable!$B$2:B1458,MATCH(Tableau1[[#This Row],[Designation]]&amp;Tableau1[[#This Row],[CL]],Grille_Tarifs_Modulable!$C$2:C1458&amp;Grille_Tarifs_Modulable!$F$2:F1458,0))</f>
        <v>4067700013859</v>
      </c>
      <c r="J94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45" s="1" t="str">
        <f>IF(Tableau1[[#This Row],[Tarificat° client]]="GROS",VLOOKUP(Tableau1[[#This Row],[EAN]],Grille_Tarifs_Modulable!B953:P1046,9,FALSE)+VLOOKUP(Tableau1[[#This Row],[EAN]],Grille_Tarifs_Modulable!B953:P1046,12,FALSE)+VLOOKUP(Tableau1[[#This Row],[EAN]],Grille_Tarifs_Modulable!B953:P1046,13,FALSE)*1.1,IF(Tableau1[[#This Row],[Tarificat° client]]="CHR",VLOOKUP(Tableau1[[#This Row],[EAN]],Grille_Tarifs_Modulable!B953:P1046,8,FALSE)," "))</f>
        <v xml:space="preserve"> </v>
      </c>
      <c r="L945" s="1">
        <v>60</v>
      </c>
      <c r="M945" s="1">
        <v>60</v>
      </c>
      <c r="O945" s="1"/>
    </row>
    <row r="946" spans="1:15" ht="14.65" customHeight="1" x14ac:dyDescent="0.2">
      <c r="A946" s="2">
        <v>43511</v>
      </c>
      <c r="B946" s="1" t="s">
        <v>76</v>
      </c>
      <c r="C946" s="1" t="s">
        <v>71</v>
      </c>
      <c r="F946" s="1" t="s">
        <v>20</v>
      </c>
      <c r="G946" s="1" t="s">
        <v>1180</v>
      </c>
      <c r="H946" s="61">
        <v>175</v>
      </c>
      <c r="I946" s="88">
        <f t="array" ref="I946">INDEX(Grille_Tarifs_Modulable!$B$2:B1293,MATCH(Tableau1[[#This Row],[Designation]]&amp;Tableau1[[#This Row],[CL]],Grille_Tarifs_Modulable!$C$2:C1293&amp;Grille_Tarifs_Modulable!$F$2:F1293,0))</f>
        <v>4067700013835</v>
      </c>
      <c r="J94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46" s="1" t="str">
        <f>IF(Tableau1[[#This Row],[Tarificat° client]]="GROS",VLOOKUP(Tableau1[[#This Row],[EAN]],Grille_Tarifs_Modulable!B954:P1047,9,FALSE)+VLOOKUP(Tableau1[[#This Row],[EAN]],Grille_Tarifs_Modulable!B954:P1047,12,FALSE)+VLOOKUP(Tableau1[[#This Row],[EAN]],Grille_Tarifs_Modulable!B954:P1047,13,FALSE)*1.1,IF(Tableau1[[#This Row],[Tarificat° client]]="CHR",VLOOKUP(Tableau1[[#This Row],[EAN]],Grille_Tarifs_Modulable!B954:P1047,8,FALSE)," "))</f>
        <v xml:space="preserve"> </v>
      </c>
      <c r="L946" s="1">
        <v>12</v>
      </c>
      <c r="M946" s="1">
        <v>30</v>
      </c>
      <c r="O946" s="1"/>
    </row>
    <row r="947" spans="1:15" ht="14.65" customHeight="1" x14ac:dyDescent="0.2">
      <c r="A947" s="2">
        <v>43515</v>
      </c>
      <c r="B947" s="1" t="s">
        <v>224</v>
      </c>
      <c r="C947" s="1" t="s">
        <v>65</v>
      </c>
      <c r="F947" s="1" t="s">
        <v>67</v>
      </c>
      <c r="G947" s="1" t="s">
        <v>1180</v>
      </c>
      <c r="H947" s="61">
        <v>70</v>
      </c>
      <c r="I947" s="88">
        <f t="array" ref="I947">INDEX(Grille_Tarifs_Modulable!$B$2:B1304,MATCH(Tableau1[[#This Row],[Designation]]&amp;Tableau1[[#This Row],[CL]],Grille_Tarifs_Modulable!$C$2:C1304&amp;Grille_Tarifs_Modulable!$F$2:F1304,0))</f>
        <v>4067700013859</v>
      </c>
      <c r="J94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47" s="1" t="str">
        <f>IF(Tableau1[[#This Row],[Tarificat° client]]="GROS",VLOOKUP(Tableau1[[#This Row],[EAN]],Grille_Tarifs_Modulable!B955:P1048,9,FALSE)+VLOOKUP(Tableau1[[#This Row],[EAN]],Grille_Tarifs_Modulable!B955:P1048,12,FALSE)+VLOOKUP(Tableau1[[#This Row],[EAN]],Grille_Tarifs_Modulable!B955:P1048,13,FALSE)*1.1,IF(Tableau1[[#This Row],[Tarificat° client]]="CHR",VLOOKUP(Tableau1[[#This Row],[EAN]],Grille_Tarifs_Modulable!B955:P1048,8,FALSE)," "))</f>
        <v xml:space="preserve"> </v>
      </c>
      <c r="L947" s="1">
        <v>240</v>
      </c>
      <c r="M947" s="1">
        <v>240</v>
      </c>
      <c r="O947" s="1"/>
    </row>
    <row r="948" spans="1:15" ht="14.65" customHeight="1" x14ac:dyDescent="0.2">
      <c r="A948" s="2">
        <v>43531</v>
      </c>
      <c r="B948" s="1" t="s">
        <v>7</v>
      </c>
      <c r="C948" s="1" t="s">
        <v>6</v>
      </c>
      <c r="F948" s="1" t="s">
        <v>8</v>
      </c>
      <c r="G948" s="1" t="s">
        <v>1180</v>
      </c>
      <c r="H948" s="61">
        <v>100</v>
      </c>
      <c r="I948" s="88">
        <f t="array" ref="I948">INDEX(Grille_Tarifs_Modulable!$B$2:B1322,MATCH(Tableau1[[#This Row],[Designation]]&amp;Tableau1[[#This Row],[CL]],Grille_Tarifs_Modulable!$C$2:C1322&amp;Grille_Tarifs_Modulable!$F$2:F1322,0))</f>
        <v>4067700013842</v>
      </c>
      <c r="J94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48" s="1" t="str">
        <f>IF(Tableau1[[#This Row],[Tarificat° client]]="GROS",VLOOKUP(Tableau1[[#This Row],[EAN]],Grille_Tarifs_Modulable!B956:P1049,9,FALSE)+VLOOKUP(Tableau1[[#This Row],[EAN]],Grille_Tarifs_Modulable!B956:P1049,12,FALSE)+VLOOKUP(Tableau1[[#This Row],[EAN]],Grille_Tarifs_Modulable!B956:P1049,13,FALSE)*1.1,IF(Tableau1[[#This Row],[Tarificat° client]]="CHR",VLOOKUP(Tableau1[[#This Row],[EAN]],Grille_Tarifs_Modulable!B956:P1049,8,FALSE)," "))</f>
        <v xml:space="preserve"> </v>
      </c>
      <c r="L948" s="1">
        <v>108</v>
      </c>
      <c r="M948" s="1">
        <v>154.29</v>
      </c>
      <c r="O948" s="1"/>
    </row>
    <row r="949" spans="1:15" ht="14.65" customHeight="1" x14ac:dyDescent="0.2">
      <c r="A949" s="2">
        <v>43536</v>
      </c>
      <c r="B949" s="1" t="s">
        <v>77</v>
      </c>
      <c r="C949" s="1" t="s">
        <v>71</v>
      </c>
      <c r="F949" s="1" t="s">
        <v>20</v>
      </c>
      <c r="G949" s="1" t="s">
        <v>1180</v>
      </c>
      <c r="H949" s="61">
        <v>175</v>
      </c>
      <c r="I949" s="88">
        <f t="array" ref="I949">INDEX(Grille_Tarifs_Modulable!$B$2:B1462,MATCH(Tableau1[[#This Row],[Designation]]&amp;Tableau1[[#This Row],[CL]],Grille_Tarifs_Modulable!$C$2:C1462&amp;Grille_Tarifs_Modulable!$F$2:F1462,0))</f>
        <v>4067700013835</v>
      </c>
      <c r="J94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49" s="1" t="str">
        <f>IF(Tableau1[[#This Row],[Tarificat° client]]="GROS",VLOOKUP(Tableau1[[#This Row],[EAN]],Grille_Tarifs_Modulable!B957:P1050,9,FALSE)+VLOOKUP(Tableau1[[#This Row],[EAN]],Grille_Tarifs_Modulable!B957:P1050,12,FALSE)+VLOOKUP(Tableau1[[#This Row],[EAN]],Grille_Tarifs_Modulable!B957:P1050,13,FALSE)*1.1,IF(Tableau1[[#This Row],[Tarificat° client]]="CHR",VLOOKUP(Tableau1[[#This Row],[EAN]],Grille_Tarifs_Modulable!B957:P1050,8,FALSE)," "))</f>
        <v xml:space="preserve"> </v>
      </c>
      <c r="L949" s="1">
        <v>12</v>
      </c>
      <c r="M949" s="1">
        <v>30</v>
      </c>
      <c r="O949" s="1"/>
    </row>
    <row r="950" spans="1:15" ht="14.65" customHeight="1" x14ac:dyDescent="0.2">
      <c r="A950" s="2">
        <v>43544</v>
      </c>
      <c r="B950" s="1" t="s">
        <v>236</v>
      </c>
      <c r="C950" s="1" t="s">
        <v>227</v>
      </c>
      <c r="F950" s="1" t="s">
        <v>229</v>
      </c>
      <c r="G950" s="1" t="s">
        <v>1180</v>
      </c>
      <c r="H950" s="61">
        <v>70</v>
      </c>
      <c r="I950" s="88">
        <f t="array" ref="I950">INDEX(Grille_Tarifs_Modulable!$B$2:B1297,MATCH(Tableau1[[#This Row],[Designation]]&amp;Tableau1[[#This Row],[CL]],Grille_Tarifs_Modulable!$C$2:C1297&amp;Grille_Tarifs_Modulable!$F$2:F1297,0))</f>
        <v>4067700013859</v>
      </c>
      <c r="J95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50" s="1" t="str">
        <f>IF(Tableau1[[#This Row],[Tarificat° client]]="GROS",VLOOKUP(Tableau1[[#This Row],[EAN]],Grille_Tarifs_Modulable!B958:P1051,9,FALSE)+VLOOKUP(Tableau1[[#This Row],[EAN]],Grille_Tarifs_Modulable!B958:P1051,12,FALSE)+VLOOKUP(Tableau1[[#This Row],[EAN]],Grille_Tarifs_Modulable!B958:P1051,13,FALSE)*1.1,IF(Tableau1[[#This Row],[Tarificat° client]]="CHR",VLOOKUP(Tableau1[[#This Row],[EAN]],Grille_Tarifs_Modulable!B958:P1051,8,FALSE)," "))</f>
        <v xml:space="preserve"> </v>
      </c>
      <c r="L950" s="1">
        <v>240</v>
      </c>
      <c r="M950" s="1">
        <v>240</v>
      </c>
      <c r="O950" s="1"/>
    </row>
    <row r="951" spans="1:15" ht="14.65" customHeight="1" x14ac:dyDescent="0.2">
      <c r="A951" s="2">
        <v>43551</v>
      </c>
      <c r="B951" s="1" t="s">
        <v>10</v>
      </c>
      <c r="C951" s="1" t="s">
        <v>9</v>
      </c>
      <c r="F951" s="1" t="s">
        <v>11</v>
      </c>
      <c r="G951" s="1" t="s">
        <v>1180</v>
      </c>
      <c r="H951" s="61">
        <v>175</v>
      </c>
      <c r="I951" s="88">
        <f t="array" ref="I951">INDEX(Grille_Tarifs_Modulable!$B$2:B1308,MATCH(Tableau1[[#This Row],[Designation]]&amp;Tableau1[[#This Row],[CL]],Grille_Tarifs_Modulable!$C$2:C1308&amp;Grille_Tarifs_Modulable!$F$2:F1308,0))</f>
        <v>4067700013835</v>
      </c>
      <c r="J95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51" s="1" t="str">
        <f>IF(Tableau1[[#This Row],[Tarificat° client]]="GROS",VLOOKUP(Tableau1[[#This Row],[EAN]],Grille_Tarifs_Modulable!B959:P1052,9,FALSE)+VLOOKUP(Tableau1[[#This Row],[EAN]],Grille_Tarifs_Modulable!B959:P1052,12,FALSE)+VLOOKUP(Tableau1[[#This Row],[EAN]],Grille_Tarifs_Modulable!B959:P1052,13,FALSE)*1.1,IF(Tableau1[[#This Row],[Tarificat° client]]="CHR",VLOOKUP(Tableau1[[#This Row],[EAN]],Grille_Tarifs_Modulable!B959:P1052,8,FALSE)," "))</f>
        <v xml:space="preserve"> </v>
      </c>
      <c r="L951" s="1">
        <v>48</v>
      </c>
      <c r="M951" s="1">
        <v>120</v>
      </c>
      <c r="O951" s="1"/>
    </row>
    <row r="952" spans="1:15" ht="14.65" customHeight="1" x14ac:dyDescent="0.2">
      <c r="A952" s="2">
        <v>43551</v>
      </c>
      <c r="B952" s="1" t="s">
        <v>104</v>
      </c>
      <c r="C952" s="1" t="s">
        <v>98</v>
      </c>
      <c r="F952" s="1" t="s">
        <v>20</v>
      </c>
      <c r="G952" s="1" t="s">
        <v>1180</v>
      </c>
      <c r="H952" s="61">
        <v>70</v>
      </c>
      <c r="I952" s="88">
        <f t="array" ref="I952">INDEX(Grille_Tarifs_Modulable!$B$2:B1326,MATCH(Tableau1[[#This Row],[Designation]]&amp;Tableau1[[#This Row],[CL]],Grille_Tarifs_Modulable!$C$2:C1326&amp;Grille_Tarifs_Modulable!$F$2:F1326,0))</f>
        <v>4067700013859</v>
      </c>
      <c r="J95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52" s="1" t="str">
        <f>IF(Tableau1[[#This Row],[Tarificat° client]]="GROS",VLOOKUP(Tableau1[[#This Row],[EAN]],Grille_Tarifs_Modulable!B960:P1053,9,FALSE)+VLOOKUP(Tableau1[[#This Row],[EAN]],Grille_Tarifs_Modulable!B960:P1053,12,FALSE)+VLOOKUP(Tableau1[[#This Row],[EAN]],Grille_Tarifs_Modulable!B960:P1053,13,FALSE)*1.1,IF(Tableau1[[#This Row],[Tarificat° client]]="CHR",VLOOKUP(Tableau1[[#This Row],[EAN]],Grille_Tarifs_Modulable!B960:P1053,8,FALSE)," "))</f>
        <v xml:space="preserve"> </v>
      </c>
      <c r="L952" s="1">
        <v>42</v>
      </c>
      <c r="M952" s="1">
        <v>42</v>
      </c>
      <c r="O952" s="1"/>
    </row>
    <row r="953" spans="1:15" ht="14.65" customHeight="1" x14ac:dyDescent="0.2">
      <c r="A953" s="2">
        <v>43551</v>
      </c>
      <c r="B953" s="1" t="s">
        <v>104</v>
      </c>
      <c r="C953" s="1" t="s">
        <v>98</v>
      </c>
      <c r="F953" s="1" t="s">
        <v>20</v>
      </c>
      <c r="G953" s="1" t="s">
        <v>1180</v>
      </c>
      <c r="H953" s="61">
        <v>70</v>
      </c>
      <c r="I953" s="88">
        <f t="array" ref="I953">INDEX(Grille_Tarifs_Modulable!$B$2:B1466,MATCH(Tableau1[[#This Row],[Designation]]&amp;Tableau1[[#This Row],[CL]],Grille_Tarifs_Modulable!$C$2:C1466&amp;Grille_Tarifs_Modulable!$F$2:F1466,0))</f>
        <v>4067700013859</v>
      </c>
      <c r="J95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53" s="1" t="str">
        <f>IF(Tableau1[[#This Row],[Tarificat° client]]="GROS",VLOOKUP(Tableau1[[#This Row],[EAN]],Grille_Tarifs_Modulable!B961:P1054,9,FALSE)+VLOOKUP(Tableau1[[#This Row],[EAN]],Grille_Tarifs_Modulable!B961:P1054,12,FALSE)+VLOOKUP(Tableau1[[#This Row],[EAN]],Grille_Tarifs_Modulable!B961:P1054,13,FALSE)*1.1,IF(Tableau1[[#This Row],[Tarificat° client]]="CHR",VLOOKUP(Tableau1[[#This Row],[EAN]],Grille_Tarifs_Modulable!B961:P1054,8,FALSE)," "))</f>
        <v xml:space="preserve"> </v>
      </c>
      <c r="L953" s="1">
        <v>138</v>
      </c>
      <c r="M953" s="1">
        <v>138</v>
      </c>
      <c r="O953" s="1"/>
    </row>
    <row r="954" spans="1:15" ht="14.65" customHeight="1" x14ac:dyDescent="0.2">
      <c r="A954" s="2">
        <v>43552</v>
      </c>
      <c r="B954" s="1" t="s">
        <v>200</v>
      </c>
      <c r="C954" s="1" t="s">
        <v>65</v>
      </c>
      <c r="F954" s="1" t="s">
        <v>67</v>
      </c>
      <c r="G954" s="1" t="s">
        <v>1180</v>
      </c>
      <c r="H954" s="61">
        <v>70</v>
      </c>
      <c r="I954" s="88">
        <f t="array" ref="I954">INDEX(Grille_Tarifs_Modulable!$B$2:B1301,MATCH(Tableau1[[#This Row],[Designation]]&amp;Tableau1[[#This Row],[CL]],Grille_Tarifs_Modulable!$C$2:C1301&amp;Grille_Tarifs_Modulable!$F$2:F1301,0))</f>
        <v>4067700013859</v>
      </c>
      <c r="J95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54" s="1" t="str">
        <f>IF(Tableau1[[#This Row],[Tarificat° client]]="GROS",VLOOKUP(Tableau1[[#This Row],[EAN]],Grille_Tarifs_Modulable!B962:P1055,9,FALSE)+VLOOKUP(Tableau1[[#This Row],[EAN]],Grille_Tarifs_Modulable!B962:P1055,12,FALSE)+VLOOKUP(Tableau1[[#This Row],[EAN]],Grille_Tarifs_Modulable!B962:P1055,13,FALSE)*1.1,IF(Tableau1[[#This Row],[Tarificat° client]]="CHR",VLOOKUP(Tableau1[[#This Row],[EAN]],Grille_Tarifs_Modulable!B962:P1055,8,FALSE)," "))</f>
        <v xml:space="preserve"> </v>
      </c>
      <c r="L954" s="1">
        <v>138</v>
      </c>
      <c r="M954" s="1">
        <v>138</v>
      </c>
      <c r="O954" s="1"/>
    </row>
    <row r="955" spans="1:15" ht="14.65" customHeight="1" x14ac:dyDescent="0.2">
      <c r="A955" s="2">
        <v>43552</v>
      </c>
      <c r="B955" s="1" t="s">
        <v>201</v>
      </c>
      <c r="C955" s="1" t="s">
        <v>65</v>
      </c>
      <c r="F955" s="1" t="s">
        <v>67</v>
      </c>
      <c r="G955" s="1" t="s">
        <v>1180</v>
      </c>
      <c r="H955" s="61">
        <v>70</v>
      </c>
      <c r="I955" s="88">
        <f t="array" ref="I955">INDEX(Grille_Tarifs_Modulable!$B$2:B1312,MATCH(Tableau1[[#This Row],[Designation]]&amp;Tableau1[[#This Row],[CL]],Grille_Tarifs_Modulable!$C$2:C1312&amp;Grille_Tarifs_Modulable!$F$2:F1312,0))</f>
        <v>4067700013859</v>
      </c>
      <c r="J95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55" s="1" t="str">
        <f>IF(Tableau1[[#This Row],[Tarificat° client]]="GROS",VLOOKUP(Tableau1[[#This Row],[EAN]],Grille_Tarifs_Modulable!B963:P1056,9,FALSE)+VLOOKUP(Tableau1[[#This Row],[EAN]],Grille_Tarifs_Modulable!B963:P1056,12,FALSE)+VLOOKUP(Tableau1[[#This Row],[EAN]],Grille_Tarifs_Modulable!B963:P1056,13,FALSE)*1.1,IF(Tableau1[[#This Row],[Tarificat° client]]="CHR",VLOOKUP(Tableau1[[#This Row],[EAN]],Grille_Tarifs_Modulable!B963:P1056,8,FALSE)," "))</f>
        <v xml:space="preserve"> </v>
      </c>
      <c r="L955" s="1">
        <v>240</v>
      </c>
      <c r="M955" s="1">
        <v>240</v>
      </c>
      <c r="O955" s="1"/>
    </row>
    <row r="956" spans="1:15" ht="14.65" customHeight="1" x14ac:dyDescent="0.2">
      <c r="A956" s="2">
        <v>43552</v>
      </c>
      <c r="B956" s="1" t="s">
        <v>200</v>
      </c>
      <c r="C956" s="1" t="s">
        <v>65</v>
      </c>
      <c r="F956" s="1" t="s">
        <v>67</v>
      </c>
      <c r="G956" s="1" t="s">
        <v>1180</v>
      </c>
      <c r="H956" s="61">
        <v>70</v>
      </c>
      <c r="I956" s="88">
        <f t="array" ref="I956">INDEX(Grille_Tarifs_Modulable!$B$2:B1330,MATCH(Tableau1[[#This Row],[Designation]]&amp;Tableau1[[#This Row],[CL]],Grille_Tarifs_Modulable!$C$2:C1330&amp;Grille_Tarifs_Modulable!$F$2:F1330,0))</f>
        <v>4067700013859</v>
      </c>
      <c r="J95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56" s="1" t="str">
        <f>IF(Tableau1[[#This Row],[Tarificat° client]]="GROS",VLOOKUP(Tableau1[[#This Row],[EAN]],Grille_Tarifs_Modulable!B964:P1057,9,FALSE)+VLOOKUP(Tableau1[[#This Row],[EAN]],Grille_Tarifs_Modulable!B964:P1057,12,FALSE)+VLOOKUP(Tableau1[[#This Row],[EAN]],Grille_Tarifs_Modulable!B964:P1057,13,FALSE)*1.1,IF(Tableau1[[#This Row],[Tarificat° client]]="CHR",VLOOKUP(Tableau1[[#This Row],[EAN]],Grille_Tarifs_Modulable!B964:P1057,8,FALSE)," "))</f>
        <v xml:space="preserve"> </v>
      </c>
      <c r="L956" s="1">
        <v>102</v>
      </c>
      <c r="M956" s="1">
        <v>102</v>
      </c>
      <c r="O956" s="1"/>
    </row>
    <row r="957" spans="1:15" ht="14.65" customHeight="1" x14ac:dyDescent="0.2">
      <c r="A957" s="2">
        <v>43552</v>
      </c>
      <c r="B957" s="1" t="s">
        <v>255</v>
      </c>
      <c r="C957" s="1" t="s">
        <v>158</v>
      </c>
      <c r="F957" s="1" t="s">
        <v>160</v>
      </c>
      <c r="G957" s="1" t="s">
        <v>1180</v>
      </c>
      <c r="H957" s="61">
        <v>100</v>
      </c>
      <c r="I957" s="88">
        <f t="array" ref="I957">INDEX(Grille_Tarifs_Modulable!$B$2:B1470,MATCH(Tableau1[[#This Row],[Designation]]&amp;Tableau1[[#This Row],[CL]],Grille_Tarifs_Modulable!$C$2:C1470&amp;Grille_Tarifs_Modulable!$F$2:F1470,0))</f>
        <v>4067700013842</v>
      </c>
      <c r="J95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57" s="1" t="str">
        <f>IF(Tableau1[[#This Row],[Tarificat° client]]="GROS",VLOOKUP(Tableau1[[#This Row],[EAN]],Grille_Tarifs_Modulable!B965:P1058,9,FALSE)+VLOOKUP(Tableau1[[#This Row],[EAN]],Grille_Tarifs_Modulable!B965:P1058,12,FALSE)+VLOOKUP(Tableau1[[#This Row],[EAN]],Grille_Tarifs_Modulable!B965:P1058,13,FALSE)*1.1,IF(Tableau1[[#This Row],[Tarificat° client]]="CHR",VLOOKUP(Tableau1[[#This Row],[EAN]],Grille_Tarifs_Modulable!B965:P1058,8,FALSE)," "))</f>
        <v xml:space="preserve"> </v>
      </c>
      <c r="L957" s="1">
        <v>306</v>
      </c>
      <c r="M957" s="1">
        <v>437.14</v>
      </c>
      <c r="O957" s="1"/>
    </row>
    <row r="958" spans="1:15" ht="14.65" customHeight="1" x14ac:dyDescent="0.2">
      <c r="A958" s="2">
        <v>43553</v>
      </c>
      <c r="B958" s="1" t="s">
        <v>237</v>
      </c>
      <c r="C958" s="1" t="s">
        <v>227</v>
      </c>
      <c r="F958" s="1" t="s">
        <v>229</v>
      </c>
      <c r="G958" s="1" t="s">
        <v>1180</v>
      </c>
      <c r="H958" s="61">
        <v>70</v>
      </c>
      <c r="I958" s="88">
        <f t="array" ref="I958">INDEX(Grille_Tarifs_Modulable!$B$2:B1305,MATCH(Tableau1[[#This Row],[Designation]]&amp;Tableau1[[#This Row],[CL]],Grille_Tarifs_Modulable!$C$2:C1305&amp;Grille_Tarifs_Modulable!$F$2:F1305,0))</f>
        <v>4067700013859</v>
      </c>
      <c r="J95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58" s="1" t="str">
        <f>IF(Tableau1[[#This Row],[Tarificat° client]]="GROS",VLOOKUP(Tableau1[[#This Row],[EAN]],Grille_Tarifs_Modulable!B966:P1059,9,FALSE)+VLOOKUP(Tableau1[[#This Row],[EAN]],Grille_Tarifs_Modulable!B966:P1059,12,FALSE)+VLOOKUP(Tableau1[[#This Row],[EAN]],Grille_Tarifs_Modulable!B966:P1059,13,FALSE)*1.1,IF(Tableau1[[#This Row],[Tarificat° client]]="CHR",VLOOKUP(Tableau1[[#This Row],[EAN]],Grille_Tarifs_Modulable!B966:P1059,8,FALSE)," "))</f>
        <v xml:space="preserve"> </v>
      </c>
      <c r="L958" s="1">
        <v>240</v>
      </c>
      <c r="M958" s="1">
        <v>240</v>
      </c>
      <c r="O958" s="1"/>
    </row>
    <row r="959" spans="1:15" ht="14.65" customHeight="1" x14ac:dyDescent="0.2">
      <c r="A959" s="2">
        <v>43557</v>
      </c>
      <c r="B959" s="1" t="s">
        <v>238</v>
      </c>
      <c r="C959" s="1" t="s">
        <v>231</v>
      </c>
      <c r="F959" s="1" t="s">
        <v>233</v>
      </c>
      <c r="G959" s="1" t="s">
        <v>1180</v>
      </c>
      <c r="H959" s="61">
        <v>70</v>
      </c>
      <c r="I959" s="88">
        <f t="array" ref="I959">INDEX(Grille_Tarifs_Modulable!$B$2:B1316,MATCH(Tableau1[[#This Row],[Designation]]&amp;Tableau1[[#This Row],[CL]],Grille_Tarifs_Modulable!$C$2:C1316&amp;Grille_Tarifs_Modulable!$F$2:F1316,0))</f>
        <v>4067700013859</v>
      </c>
      <c r="J95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59" s="1" t="str">
        <f>IF(Tableau1[[#This Row],[Tarificat° client]]="GROS",VLOOKUP(Tableau1[[#This Row],[EAN]],Grille_Tarifs_Modulable!B967:P1060,9,FALSE)+VLOOKUP(Tableau1[[#This Row],[EAN]],Grille_Tarifs_Modulable!B967:P1060,12,FALSE)+VLOOKUP(Tableau1[[#This Row],[EAN]],Grille_Tarifs_Modulable!B967:P1060,13,FALSE)*1.1,IF(Tableau1[[#This Row],[Tarificat° client]]="CHR",VLOOKUP(Tableau1[[#This Row],[EAN]],Grille_Tarifs_Modulable!B967:P1060,8,FALSE)," "))</f>
        <v xml:space="preserve"> </v>
      </c>
      <c r="L959" s="1">
        <v>480</v>
      </c>
      <c r="M959" s="1">
        <v>480</v>
      </c>
      <c r="O959" s="1"/>
    </row>
    <row r="960" spans="1:15" ht="14.65" customHeight="1" x14ac:dyDescent="0.2">
      <c r="A960" s="2">
        <v>43558</v>
      </c>
      <c r="B960" s="1" t="s">
        <v>13</v>
      </c>
      <c r="C960" s="1" t="s">
        <v>12</v>
      </c>
      <c r="F960" s="1" t="s">
        <v>14</v>
      </c>
      <c r="G960" s="1" t="s">
        <v>1180</v>
      </c>
      <c r="H960" s="61">
        <v>100</v>
      </c>
      <c r="I960" s="88">
        <f t="array" ref="I960">INDEX(Grille_Tarifs_Modulable!$B$2:B1334,MATCH(Tableau1[[#This Row],[Designation]]&amp;Tableau1[[#This Row],[CL]],Grille_Tarifs_Modulable!$C$2:C1334&amp;Grille_Tarifs_Modulable!$F$2:F1334,0))</f>
        <v>4067700013842</v>
      </c>
      <c r="J96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60" s="1" t="str">
        <f>IF(Tableau1[[#This Row],[Tarificat° client]]="GROS",VLOOKUP(Tableau1[[#This Row],[EAN]],Grille_Tarifs_Modulable!B968:P1061,9,FALSE)+VLOOKUP(Tableau1[[#This Row],[EAN]],Grille_Tarifs_Modulable!B968:P1061,12,FALSE)+VLOOKUP(Tableau1[[#This Row],[EAN]],Grille_Tarifs_Modulable!B968:P1061,13,FALSE)*1.1,IF(Tableau1[[#This Row],[Tarificat° client]]="CHR",VLOOKUP(Tableau1[[#This Row],[EAN]],Grille_Tarifs_Modulable!B968:P1061,8,FALSE)," "))</f>
        <v xml:space="preserve"> </v>
      </c>
      <c r="L960" s="1">
        <v>120</v>
      </c>
      <c r="M960" s="1">
        <v>171.43</v>
      </c>
      <c r="O960" s="1"/>
    </row>
    <row r="961" spans="1:15" ht="14.65" customHeight="1" x14ac:dyDescent="0.2">
      <c r="A961" s="2">
        <v>43566</v>
      </c>
      <c r="B961" s="1" t="s">
        <v>261</v>
      </c>
      <c r="C961" s="1" t="s">
        <v>163</v>
      </c>
      <c r="F961" s="1" t="s">
        <v>165</v>
      </c>
      <c r="G961" s="1" t="s">
        <v>1180</v>
      </c>
      <c r="H961" s="61">
        <v>175</v>
      </c>
      <c r="I961" s="88">
        <f t="array" ref="I961">INDEX(Grille_Tarifs_Modulable!$B$2:B1474,MATCH(Tableau1[[#This Row],[Designation]]&amp;Tableau1[[#This Row],[CL]],Grille_Tarifs_Modulable!$C$2:C1474&amp;Grille_Tarifs_Modulable!$F$2:F1474,0))</f>
        <v>4067700013835</v>
      </c>
      <c r="J96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61" s="1" t="str">
        <f>IF(Tableau1[[#This Row],[Tarificat° client]]="GROS",VLOOKUP(Tableau1[[#This Row],[EAN]],Grille_Tarifs_Modulable!B969:P1062,9,FALSE)+VLOOKUP(Tableau1[[#This Row],[EAN]],Grille_Tarifs_Modulable!B969:P1062,12,FALSE)+VLOOKUP(Tableau1[[#This Row],[EAN]],Grille_Tarifs_Modulable!B969:P1062,13,FALSE)*1.1,IF(Tableau1[[#This Row],[Tarificat° client]]="CHR",VLOOKUP(Tableau1[[#This Row],[EAN]],Grille_Tarifs_Modulable!B969:P1062,8,FALSE)," "))</f>
        <v xml:space="preserve"> </v>
      </c>
      <c r="L961" s="1">
        <v>96</v>
      </c>
      <c r="M961" s="1">
        <v>240</v>
      </c>
      <c r="O961" s="1"/>
    </row>
    <row r="962" spans="1:15" ht="14.65" customHeight="1" x14ac:dyDescent="0.2">
      <c r="A962" s="2">
        <v>43571</v>
      </c>
      <c r="B962" s="1" t="s">
        <v>239</v>
      </c>
      <c r="C962" s="1" t="s">
        <v>227</v>
      </c>
      <c r="F962" s="1" t="s">
        <v>229</v>
      </c>
      <c r="G962" s="1" t="s">
        <v>1180</v>
      </c>
      <c r="H962" s="61">
        <v>70</v>
      </c>
      <c r="I962" s="88">
        <f t="array" ref="I962">INDEX(Grille_Tarifs_Modulable!$B$2:B1309,MATCH(Tableau1[[#This Row],[Designation]]&amp;Tableau1[[#This Row],[CL]],Grille_Tarifs_Modulable!$C$2:C1309&amp;Grille_Tarifs_Modulable!$F$2:F1309,0))</f>
        <v>4067700013859</v>
      </c>
      <c r="J96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62" s="1" t="str">
        <f>IF(Tableau1[[#This Row],[Tarificat° client]]="GROS",VLOOKUP(Tableau1[[#This Row],[EAN]],Grille_Tarifs_Modulable!B970:P1063,9,FALSE)+VLOOKUP(Tableau1[[#This Row],[EAN]],Grille_Tarifs_Modulable!B970:P1063,12,FALSE)+VLOOKUP(Tableau1[[#This Row],[EAN]],Grille_Tarifs_Modulable!B970:P1063,13,FALSE)*1.1,IF(Tableau1[[#This Row],[Tarificat° client]]="CHR",VLOOKUP(Tableau1[[#This Row],[EAN]],Grille_Tarifs_Modulable!B970:P1063,8,FALSE)," "))</f>
        <v xml:space="preserve"> </v>
      </c>
      <c r="L962" s="1">
        <v>240</v>
      </c>
      <c r="M962" s="1">
        <v>240</v>
      </c>
      <c r="O962" s="1"/>
    </row>
    <row r="963" spans="1:15" ht="14.65" customHeight="1" x14ac:dyDescent="0.2">
      <c r="A963" s="2">
        <v>43584</v>
      </c>
      <c r="B963" s="1" t="s">
        <v>240</v>
      </c>
      <c r="C963" s="1" t="s">
        <v>231</v>
      </c>
      <c r="F963" s="1" t="s">
        <v>233</v>
      </c>
      <c r="G963" s="1" t="s">
        <v>1180</v>
      </c>
      <c r="H963" s="61">
        <v>70</v>
      </c>
      <c r="I963" s="88">
        <f t="array" ref="I963">INDEX(Grille_Tarifs_Modulable!$B$2:B1320,MATCH(Tableau1[[#This Row],[Designation]]&amp;Tableau1[[#This Row],[CL]],Grille_Tarifs_Modulable!$C$2:C1320&amp;Grille_Tarifs_Modulable!$F$2:F1320,0))</f>
        <v>4067700013859</v>
      </c>
      <c r="J96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63" s="1" t="str">
        <f>IF(Tableau1[[#This Row],[Tarificat° client]]="GROS",VLOOKUP(Tableau1[[#This Row],[EAN]],Grille_Tarifs_Modulable!B971:P1064,9,FALSE)+VLOOKUP(Tableau1[[#This Row],[EAN]],Grille_Tarifs_Modulable!B971:P1064,12,FALSE)+VLOOKUP(Tableau1[[#This Row],[EAN]],Grille_Tarifs_Modulable!B971:P1064,13,FALSE)*1.1,IF(Tableau1[[#This Row],[Tarificat° client]]="CHR",VLOOKUP(Tableau1[[#This Row],[EAN]],Grille_Tarifs_Modulable!B971:P1064,8,FALSE)," "))</f>
        <v xml:space="preserve"> </v>
      </c>
      <c r="L963" s="1">
        <v>0</v>
      </c>
      <c r="M963" s="1">
        <v>0</v>
      </c>
      <c r="O963" s="1"/>
    </row>
    <row r="964" spans="1:15" ht="14.65" customHeight="1" x14ac:dyDescent="0.2">
      <c r="A964" s="2">
        <v>43592</v>
      </c>
      <c r="B964" s="1" t="s">
        <v>203</v>
      </c>
      <c r="C964" s="1" t="s">
        <v>65</v>
      </c>
      <c r="F964" s="1" t="s">
        <v>67</v>
      </c>
      <c r="G964" s="1" t="s">
        <v>1180</v>
      </c>
      <c r="H964" s="61">
        <v>70</v>
      </c>
      <c r="I964" s="88">
        <f t="array" ref="I964">INDEX(Grille_Tarifs_Modulable!$B$2:B1338,MATCH(Tableau1[[#This Row],[Designation]]&amp;Tableau1[[#This Row],[CL]],Grille_Tarifs_Modulable!$C$2:C1338&amp;Grille_Tarifs_Modulable!$F$2:F1338,0))</f>
        <v>4067700013859</v>
      </c>
      <c r="J96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64" s="1" t="str">
        <f>IF(Tableau1[[#This Row],[Tarificat° client]]="GROS",VLOOKUP(Tableau1[[#This Row],[EAN]],Grille_Tarifs_Modulable!B972:P1065,9,FALSE)+VLOOKUP(Tableau1[[#This Row],[EAN]],Grille_Tarifs_Modulable!B972:P1065,12,FALSE)+VLOOKUP(Tableau1[[#This Row],[EAN]],Grille_Tarifs_Modulable!B972:P1065,13,FALSE)*1.1,IF(Tableau1[[#This Row],[Tarificat° client]]="CHR",VLOOKUP(Tableau1[[#This Row],[EAN]],Grille_Tarifs_Modulable!B972:P1065,8,FALSE)," "))</f>
        <v xml:space="preserve"> </v>
      </c>
      <c r="L964" s="1">
        <v>240</v>
      </c>
      <c r="M964" s="1">
        <v>240</v>
      </c>
      <c r="O964" s="1"/>
    </row>
    <row r="965" spans="1:15" ht="14.65" customHeight="1" x14ac:dyDescent="0.2">
      <c r="A965" s="2">
        <v>43592</v>
      </c>
      <c r="B965" s="1" t="s">
        <v>107</v>
      </c>
      <c r="C965" s="1" t="s">
        <v>65</v>
      </c>
      <c r="F965" s="1" t="s">
        <v>67</v>
      </c>
      <c r="G965" s="1" t="s">
        <v>1180</v>
      </c>
      <c r="H965" s="61">
        <v>70</v>
      </c>
      <c r="I965" s="88">
        <f t="array" ref="I965">INDEX(Grille_Tarifs_Modulable!$B$2:B1478,MATCH(Tableau1[[#This Row],[Designation]]&amp;Tableau1[[#This Row],[CL]],Grille_Tarifs_Modulable!$C$2:C1478&amp;Grille_Tarifs_Modulable!$F$2:F1478,0))</f>
        <v>4067700013859</v>
      </c>
      <c r="J96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65" s="1" t="str">
        <f>IF(Tableau1[[#This Row],[Tarificat° client]]="GROS",VLOOKUP(Tableau1[[#This Row],[EAN]],Grille_Tarifs_Modulable!B973:P1066,9,FALSE)+VLOOKUP(Tableau1[[#This Row],[EAN]],Grille_Tarifs_Modulable!B973:P1066,12,FALSE)+VLOOKUP(Tableau1[[#This Row],[EAN]],Grille_Tarifs_Modulable!B973:P1066,13,FALSE)*1.1,IF(Tableau1[[#This Row],[Tarificat° client]]="CHR",VLOOKUP(Tableau1[[#This Row],[EAN]],Grille_Tarifs_Modulable!B973:P1066,8,FALSE)," "))</f>
        <v xml:space="preserve"> </v>
      </c>
      <c r="L965" s="1">
        <v>222</v>
      </c>
      <c r="M965" s="1">
        <v>222</v>
      </c>
      <c r="O965" s="1"/>
    </row>
    <row r="966" spans="1:15" ht="14.65" customHeight="1" x14ac:dyDescent="0.2">
      <c r="A966" s="2">
        <v>43592</v>
      </c>
      <c r="B966" s="1" t="s">
        <v>107</v>
      </c>
      <c r="C966" s="1" t="s">
        <v>65</v>
      </c>
      <c r="F966" s="1" t="s">
        <v>67</v>
      </c>
      <c r="G966" s="1" t="s">
        <v>1180</v>
      </c>
      <c r="H966" s="61">
        <v>70</v>
      </c>
      <c r="I966" s="88">
        <f t="array" ref="I966">INDEX(Grille_Tarifs_Modulable!$B$2:B1313,MATCH(Tableau1[[#This Row],[Designation]]&amp;Tableau1[[#This Row],[CL]],Grille_Tarifs_Modulable!$C$2:C1313&amp;Grille_Tarifs_Modulable!$F$2:F1313,0))</f>
        <v>4067700013859</v>
      </c>
      <c r="J96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66" s="1" t="str">
        <f>IF(Tableau1[[#This Row],[Tarificat° client]]="GROS",VLOOKUP(Tableau1[[#This Row],[EAN]],Grille_Tarifs_Modulable!B974:P1067,9,FALSE)+VLOOKUP(Tableau1[[#This Row],[EAN]],Grille_Tarifs_Modulable!B974:P1067,12,FALSE)+VLOOKUP(Tableau1[[#This Row],[EAN]],Grille_Tarifs_Modulable!B974:P1067,13,FALSE)*1.1,IF(Tableau1[[#This Row],[Tarificat° client]]="CHR",VLOOKUP(Tableau1[[#This Row],[EAN]],Grille_Tarifs_Modulable!B974:P1067,8,FALSE)," "))</f>
        <v xml:space="preserve"> </v>
      </c>
      <c r="L966" s="1">
        <v>18</v>
      </c>
      <c r="M966" s="1">
        <v>18</v>
      </c>
      <c r="O966" s="1"/>
    </row>
    <row r="967" spans="1:15" ht="14.65" customHeight="1" x14ac:dyDescent="0.2">
      <c r="A967" s="2">
        <v>43592</v>
      </c>
      <c r="B967" s="1" t="s">
        <v>256</v>
      </c>
      <c r="C967" s="1" t="s">
        <v>158</v>
      </c>
      <c r="F967" s="1" t="s">
        <v>160</v>
      </c>
      <c r="G967" s="1" t="s">
        <v>1180</v>
      </c>
      <c r="H967" s="61">
        <v>100</v>
      </c>
      <c r="I967" s="88">
        <f t="array" ref="I967">INDEX(Grille_Tarifs_Modulable!$B$2:B1324,MATCH(Tableau1[[#This Row],[Designation]]&amp;Tableau1[[#This Row],[CL]],Grille_Tarifs_Modulable!$C$2:C1324&amp;Grille_Tarifs_Modulable!$F$2:F1324,0))</f>
        <v>4067700013842</v>
      </c>
      <c r="J96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67" s="1" t="str">
        <f>IF(Tableau1[[#This Row],[Tarificat° client]]="GROS",VLOOKUP(Tableau1[[#This Row],[EAN]],Grille_Tarifs_Modulable!B975:P1068,9,FALSE)+VLOOKUP(Tableau1[[#This Row],[EAN]],Grille_Tarifs_Modulable!B975:P1068,12,FALSE)+VLOOKUP(Tableau1[[#This Row],[EAN]],Grille_Tarifs_Modulable!B975:P1068,13,FALSE)*1.1,IF(Tableau1[[#This Row],[Tarificat° client]]="CHR",VLOOKUP(Tableau1[[#This Row],[EAN]],Grille_Tarifs_Modulable!B975:P1068,8,FALSE)," "))</f>
        <v xml:space="preserve"> </v>
      </c>
      <c r="L967" s="1">
        <v>306</v>
      </c>
      <c r="M967" s="1">
        <v>437.14</v>
      </c>
      <c r="O967" s="1"/>
    </row>
    <row r="968" spans="1:15" ht="14.65" customHeight="1" x14ac:dyDescent="0.2">
      <c r="A968" s="2">
        <v>43592</v>
      </c>
      <c r="B968" s="1" t="s">
        <v>162</v>
      </c>
      <c r="C968" s="1" t="s">
        <v>95</v>
      </c>
      <c r="F968" s="1" t="s">
        <v>97</v>
      </c>
      <c r="G968" s="1" t="s">
        <v>1180</v>
      </c>
      <c r="H968" s="61">
        <v>175</v>
      </c>
      <c r="I968" s="88">
        <f t="array" ref="I968">INDEX(Grille_Tarifs_Modulable!$B$2:B1342,MATCH(Tableau1[[#This Row],[Designation]]&amp;Tableau1[[#This Row],[CL]],Grille_Tarifs_Modulable!$C$2:C1342&amp;Grille_Tarifs_Modulable!$F$2:F1342,0))</f>
        <v>4067700013835</v>
      </c>
      <c r="J96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68" s="1" t="str">
        <f>IF(Tableau1[[#This Row],[Tarificat° client]]="GROS",VLOOKUP(Tableau1[[#This Row],[EAN]],Grille_Tarifs_Modulable!B976:P1069,9,FALSE)+VLOOKUP(Tableau1[[#This Row],[EAN]],Grille_Tarifs_Modulable!B976:P1069,12,FALSE)+VLOOKUP(Tableau1[[#This Row],[EAN]],Grille_Tarifs_Modulable!B976:P1069,13,FALSE)*1.1,IF(Tableau1[[#This Row],[Tarificat° client]]="CHR",VLOOKUP(Tableau1[[#This Row],[EAN]],Grille_Tarifs_Modulable!B976:P1069,8,FALSE)," "))</f>
        <v xml:space="preserve"> </v>
      </c>
      <c r="L968" s="1">
        <v>48</v>
      </c>
      <c r="M968" s="1">
        <v>120</v>
      </c>
      <c r="O968" s="1"/>
    </row>
    <row r="969" spans="1:15" ht="14.65" customHeight="1" x14ac:dyDescent="0.2">
      <c r="A969" s="2">
        <v>43599</v>
      </c>
      <c r="B969" s="1" t="s">
        <v>109</v>
      </c>
      <c r="C969" s="1" t="s">
        <v>108</v>
      </c>
      <c r="F969" s="1" t="s">
        <v>4</v>
      </c>
      <c r="G969" s="1" t="s">
        <v>1180</v>
      </c>
      <c r="H969" s="61">
        <v>70</v>
      </c>
      <c r="I969" s="88">
        <f t="array" ref="I969">INDEX(Grille_Tarifs_Modulable!$B$2:B1482,MATCH(Tableau1[[#This Row],[Designation]]&amp;Tableau1[[#This Row],[CL]],Grille_Tarifs_Modulable!$C$2:C1482&amp;Grille_Tarifs_Modulable!$F$2:F1482,0))</f>
        <v>4067700013859</v>
      </c>
      <c r="J96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69" s="1" t="str">
        <f>IF(Tableau1[[#This Row],[Tarificat° client]]="GROS",VLOOKUP(Tableau1[[#This Row],[EAN]],Grille_Tarifs_Modulable!B977:P1070,9,FALSE)+VLOOKUP(Tableau1[[#This Row],[EAN]],Grille_Tarifs_Modulable!B977:P1070,12,FALSE)+VLOOKUP(Tableau1[[#This Row],[EAN]],Grille_Tarifs_Modulable!B977:P1070,13,FALSE)*1.1,IF(Tableau1[[#This Row],[Tarificat° client]]="CHR",VLOOKUP(Tableau1[[#This Row],[EAN]],Grille_Tarifs_Modulable!B977:P1070,8,FALSE)," "))</f>
        <v xml:space="preserve"> </v>
      </c>
      <c r="L969" s="1">
        <v>12</v>
      </c>
      <c r="M969" s="1">
        <v>12</v>
      </c>
      <c r="O969" s="1"/>
    </row>
    <row r="970" spans="1:15" ht="14.65" customHeight="1" x14ac:dyDescent="0.2">
      <c r="A970" s="2">
        <v>43608</v>
      </c>
      <c r="B970" s="1" t="s">
        <v>17</v>
      </c>
      <c r="C970" s="1" t="s">
        <v>6</v>
      </c>
      <c r="F970" s="1" t="s">
        <v>8</v>
      </c>
      <c r="G970" s="1" t="s">
        <v>1180</v>
      </c>
      <c r="H970" s="61">
        <v>100</v>
      </c>
      <c r="I970" s="88">
        <f t="array" ref="I970">INDEX(Grille_Tarifs_Modulable!$B$2:B1317,MATCH(Tableau1[[#This Row],[Designation]]&amp;Tableau1[[#This Row],[CL]],Grille_Tarifs_Modulable!$C$2:C1317&amp;Grille_Tarifs_Modulable!$F$2:F1317,0))</f>
        <v>4067700013842</v>
      </c>
      <c r="J97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70" s="1" t="str">
        <f>IF(Tableau1[[#This Row],[Tarificat° client]]="GROS",VLOOKUP(Tableau1[[#This Row],[EAN]],Grille_Tarifs_Modulable!B978:P1071,9,FALSE)+VLOOKUP(Tableau1[[#This Row],[EAN]],Grille_Tarifs_Modulable!B978:P1071,12,FALSE)+VLOOKUP(Tableau1[[#This Row],[EAN]],Grille_Tarifs_Modulable!B978:P1071,13,FALSE)*1.1,IF(Tableau1[[#This Row],[Tarificat° client]]="CHR",VLOOKUP(Tableau1[[#This Row],[EAN]],Grille_Tarifs_Modulable!B978:P1071,8,FALSE)," "))</f>
        <v xml:space="preserve"> </v>
      </c>
      <c r="L970" s="1">
        <v>102</v>
      </c>
      <c r="M970" s="1">
        <v>145.71</v>
      </c>
      <c r="O970" s="1"/>
    </row>
    <row r="971" spans="1:15" ht="14.65" customHeight="1" x14ac:dyDescent="0.2">
      <c r="A971" s="2">
        <v>43608</v>
      </c>
      <c r="B971" s="1" t="s">
        <v>79</v>
      </c>
      <c r="C971" s="1" t="s">
        <v>2</v>
      </c>
      <c r="F971" s="1" t="s">
        <v>4</v>
      </c>
      <c r="G971" s="1" t="s">
        <v>1180</v>
      </c>
      <c r="H971" s="61">
        <v>70</v>
      </c>
      <c r="I971" s="88">
        <f t="array" ref="I971">INDEX(Grille_Tarifs_Modulable!$B$2:B1328,MATCH(Tableau1[[#This Row],[Designation]]&amp;Tableau1[[#This Row],[CL]],Grille_Tarifs_Modulable!$C$2:C1328&amp;Grille_Tarifs_Modulable!$F$2:F1328,0))</f>
        <v>4067700013859</v>
      </c>
      <c r="J97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71" s="1" t="str">
        <f>IF(Tableau1[[#This Row],[Tarificat° client]]="GROS",VLOOKUP(Tableau1[[#This Row],[EAN]],Grille_Tarifs_Modulable!B979:P1072,9,FALSE)+VLOOKUP(Tableau1[[#This Row],[EAN]],Grille_Tarifs_Modulable!B979:P1072,12,FALSE)+VLOOKUP(Tableau1[[#This Row],[EAN]],Grille_Tarifs_Modulable!B979:P1072,13,FALSE)*1.1,IF(Tableau1[[#This Row],[Tarificat° client]]="CHR",VLOOKUP(Tableau1[[#This Row],[EAN]],Grille_Tarifs_Modulable!B979:P1072,8,FALSE)," "))</f>
        <v xml:space="preserve"> </v>
      </c>
      <c r="L971" s="1">
        <v>90</v>
      </c>
      <c r="M971" s="1">
        <v>90</v>
      </c>
      <c r="O971" s="1"/>
    </row>
    <row r="972" spans="1:15" ht="14.65" customHeight="1" x14ac:dyDescent="0.2">
      <c r="A972" s="2">
        <v>43613</v>
      </c>
      <c r="B972" s="1" t="s">
        <v>241</v>
      </c>
      <c r="C972" s="1" t="s">
        <v>227</v>
      </c>
      <c r="F972" s="1" t="s">
        <v>229</v>
      </c>
      <c r="G972" s="1" t="s">
        <v>1180</v>
      </c>
      <c r="H972" s="61">
        <v>70</v>
      </c>
      <c r="I972" s="88">
        <f t="array" ref="I972">INDEX(Grille_Tarifs_Modulable!$B$2:B1346,MATCH(Tableau1[[#This Row],[Designation]]&amp;Tableau1[[#This Row],[CL]],Grille_Tarifs_Modulable!$C$2:C1346&amp;Grille_Tarifs_Modulable!$F$2:F1346,0))</f>
        <v>4067700013859</v>
      </c>
      <c r="J97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72" s="1" t="str">
        <f>IF(Tableau1[[#This Row],[Tarificat° client]]="GROS",VLOOKUP(Tableau1[[#This Row],[EAN]],Grille_Tarifs_Modulable!B980:P1073,9,FALSE)+VLOOKUP(Tableau1[[#This Row],[EAN]],Grille_Tarifs_Modulable!B980:P1073,12,FALSE)+VLOOKUP(Tableau1[[#This Row],[EAN]],Grille_Tarifs_Modulable!B980:P1073,13,FALSE)*1.1,IF(Tableau1[[#This Row],[Tarificat° client]]="CHR",VLOOKUP(Tableau1[[#This Row],[EAN]],Grille_Tarifs_Modulable!B980:P1073,8,FALSE)," "))</f>
        <v xml:space="preserve"> </v>
      </c>
      <c r="L972" s="1">
        <v>222</v>
      </c>
      <c r="M972" s="1">
        <v>222</v>
      </c>
      <c r="O972" s="1"/>
    </row>
    <row r="973" spans="1:15" ht="14.65" customHeight="1" x14ac:dyDescent="0.2">
      <c r="A973" s="2">
        <v>43613</v>
      </c>
      <c r="B973" s="1" t="s">
        <v>241</v>
      </c>
      <c r="C973" s="1" t="s">
        <v>227</v>
      </c>
      <c r="F973" s="1" t="s">
        <v>229</v>
      </c>
      <c r="G973" s="1" t="s">
        <v>1180</v>
      </c>
      <c r="H973" s="61">
        <v>70</v>
      </c>
      <c r="I973" s="88">
        <f t="array" ref="I973">INDEX(Grille_Tarifs_Modulable!$B$2:B1486,MATCH(Tableau1[[#This Row],[Designation]]&amp;Tableau1[[#This Row],[CL]],Grille_Tarifs_Modulable!$C$2:C1486&amp;Grille_Tarifs_Modulable!$F$2:F1486,0))</f>
        <v>4067700013859</v>
      </c>
      <c r="J97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73" s="1" t="str">
        <f>IF(Tableau1[[#This Row],[Tarificat° client]]="GROS",VLOOKUP(Tableau1[[#This Row],[EAN]],Grille_Tarifs_Modulable!B981:P1074,9,FALSE)+VLOOKUP(Tableau1[[#This Row],[EAN]],Grille_Tarifs_Modulable!B981:P1074,12,FALSE)+VLOOKUP(Tableau1[[#This Row],[EAN]],Grille_Tarifs_Modulable!B981:P1074,13,FALSE)*1.1,IF(Tableau1[[#This Row],[Tarificat° client]]="CHR",VLOOKUP(Tableau1[[#This Row],[EAN]],Grille_Tarifs_Modulable!B981:P1074,8,FALSE)," "))</f>
        <v xml:space="preserve"> </v>
      </c>
      <c r="L973" s="1">
        <v>18</v>
      </c>
      <c r="M973" s="1">
        <v>18</v>
      </c>
      <c r="O973" s="1"/>
    </row>
    <row r="974" spans="1:15" ht="14.65" customHeight="1" x14ac:dyDescent="0.2">
      <c r="A974" s="2">
        <v>43622</v>
      </c>
      <c r="B974" s="1" t="s">
        <v>199</v>
      </c>
      <c r="C974" s="1" t="s">
        <v>65</v>
      </c>
      <c r="F974" s="1" t="s">
        <v>67</v>
      </c>
      <c r="G974" s="1" t="s">
        <v>1180</v>
      </c>
      <c r="H974" s="61">
        <v>70</v>
      </c>
      <c r="I974" s="88">
        <f t="array" ref="I974">INDEX(Grille_Tarifs_Modulable!$B$2:B1321,MATCH(Tableau1[[#This Row],[Designation]]&amp;Tableau1[[#This Row],[CL]],Grille_Tarifs_Modulable!$C$2:C1321&amp;Grille_Tarifs_Modulable!$F$2:F1321,0))</f>
        <v>4067700013859</v>
      </c>
      <c r="J97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74" s="1" t="str">
        <f>IF(Tableau1[[#This Row],[Tarificat° client]]="GROS",VLOOKUP(Tableau1[[#This Row],[EAN]],Grille_Tarifs_Modulable!B982:P1075,9,FALSE)+VLOOKUP(Tableau1[[#This Row],[EAN]],Grille_Tarifs_Modulable!B982:P1075,12,FALSE)+VLOOKUP(Tableau1[[#This Row],[EAN]],Grille_Tarifs_Modulable!B982:P1075,13,FALSE)*1.1,IF(Tableau1[[#This Row],[Tarificat° client]]="CHR",VLOOKUP(Tableau1[[#This Row],[EAN]],Grille_Tarifs_Modulable!B982:P1075,8,FALSE)," "))</f>
        <v xml:space="preserve"> </v>
      </c>
      <c r="L974" s="1">
        <v>240</v>
      </c>
      <c r="M974" s="1">
        <v>240</v>
      </c>
      <c r="O974" s="1"/>
    </row>
    <row r="975" spans="1:15" ht="14.65" customHeight="1" x14ac:dyDescent="0.2">
      <c r="A975" s="2">
        <v>43627</v>
      </c>
      <c r="B975" s="1" t="s">
        <v>242</v>
      </c>
      <c r="C975" s="1" t="s">
        <v>231</v>
      </c>
      <c r="F975" s="1" t="s">
        <v>233</v>
      </c>
      <c r="G975" s="1" t="s">
        <v>1180</v>
      </c>
      <c r="H975" s="61">
        <v>70</v>
      </c>
      <c r="I975" s="88">
        <f t="array" ref="I975">INDEX(Grille_Tarifs_Modulable!$B$2:B1332,MATCH(Tableau1[[#This Row],[Designation]]&amp;Tableau1[[#This Row],[CL]],Grille_Tarifs_Modulable!$C$2:C1332&amp;Grille_Tarifs_Modulable!$F$2:F1332,0))</f>
        <v>4067700013859</v>
      </c>
      <c r="J97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75" s="1" t="str">
        <f>IF(Tableau1[[#This Row],[Tarificat° client]]="GROS",VLOOKUP(Tableau1[[#This Row],[EAN]],Grille_Tarifs_Modulable!B983:P1076,9,FALSE)+VLOOKUP(Tableau1[[#This Row],[EAN]],Grille_Tarifs_Modulable!B983:P1076,12,FALSE)+VLOOKUP(Tableau1[[#This Row],[EAN]],Grille_Tarifs_Modulable!B983:P1076,13,FALSE)*1.1,IF(Tableau1[[#This Row],[Tarificat° client]]="CHR",VLOOKUP(Tableau1[[#This Row],[EAN]],Grille_Tarifs_Modulable!B983:P1076,8,FALSE)," "))</f>
        <v xml:space="preserve"> </v>
      </c>
      <c r="L975" s="1">
        <v>480</v>
      </c>
      <c r="M975" s="1">
        <v>480</v>
      </c>
      <c r="O975" s="1"/>
    </row>
    <row r="976" spans="1:15" ht="14.65" customHeight="1" x14ac:dyDescent="0.2">
      <c r="A976" s="2">
        <v>43640</v>
      </c>
      <c r="B976" s="1" t="s">
        <v>243</v>
      </c>
      <c r="C976" s="1" t="s">
        <v>227</v>
      </c>
      <c r="F976" s="1" t="s">
        <v>229</v>
      </c>
      <c r="G976" s="1" t="s">
        <v>1180</v>
      </c>
      <c r="H976" s="61">
        <v>70</v>
      </c>
      <c r="I976" s="88">
        <f t="array" ref="I976">INDEX(Grille_Tarifs_Modulable!$B$2:B1350,MATCH(Tableau1[[#This Row],[Designation]]&amp;Tableau1[[#This Row],[CL]],Grille_Tarifs_Modulable!$C$2:C1350&amp;Grille_Tarifs_Modulable!$F$2:F1350,0))</f>
        <v>4067700013859</v>
      </c>
      <c r="J97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76" s="1" t="str">
        <f>IF(Tableau1[[#This Row],[Tarificat° client]]="GROS",VLOOKUP(Tableau1[[#This Row],[EAN]],Grille_Tarifs_Modulable!B984:P1077,9,FALSE)+VLOOKUP(Tableau1[[#This Row],[EAN]],Grille_Tarifs_Modulable!B984:P1077,12,FALSE)+VLOOKUP(Tableau1[[#This Row],[EAN]],Grille_Tarifs_Modulable!B984:P1077,13,FALSE)*1.1,IF(Tableau1[[#This Row],[Tarificat° client]]="CHR",VLOOKUP(Tableau1[[#This Row],[EAN]],Grille_Tarifs_Modulable!B984:P1077,8,FALSE)," "))</f>
        <v xml:space="preserve"> </v>
      </c>
      <c r="L976" s="1">
        <v>150</v>
      </c>
      <c r="M976" s="1">
        <v>150</v>
      </c>
      <c r="O976" s="1"/>
    </row>
    <row r="977" spans="1:15" ht="14.65" customHeight="1" x14ac:dyDescent="0.2">
      <c r="A977" s="2">
        <v>43640</v>
      </c>
      <c r="B977" s="1" t="s">
        <v>243</v>
      </c>
      <c r="C977" s="1" t="s">
        <v>227</v>
      </c>
      <c r="F977" s="1" t="s">
        <v>229</v>
      </c>
      <c r="G977" s="1" t="s">
        <v>1180</v>
      </c>
      <c r="H977" s="61">
        <v>70</v>
      </c>
      <c r="I977" s="88">
        <f t="array" ref="I977">INDEX(Grille_Tarifs_Modulable!$B$2:B1490,MATCH(Tableau1[[#This Row],[Designation]]&amp;Tableau1[[#This Row],[CL]],Grille_Tarifs_Modulable!$C$2:C1490&amp;Grille_Tarifs_Modulable!$F$2:F1490,0))</f>
        <v>4067700013859</v>
      </c>
      <c r="J97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77" s="1" t="str">
        <f>IF(Tableau1[[#This Row],[Tarificat° client]]="GROS",VLOOKUP(Tableau1[[#This Row],[EAN]],Grille_Tarifs_Modulable!B985:P1078,9,FALSE)+VLOOKUP(Tableau1[[#This Row],[EAN]],Grille_Tarifs_Modulable!B985:P1078,12,FALSE)+VLOOKUP(Tableau1[[#This Row],[EAN]],Grille_Tarifs_Modulable!B985:P1078,13,FALSE)*1.1,IF(Tableau1[[#This Row],[Tarificat° client]]="CHR",VLOOKUP(Tableau1[[#This Row],[EAN]],Grille_Tarifs_Modulable!B985:P1078,8,FALSE)," "))</f>
        <v xml:space="preserve"> </v>
      </c>
      <c r="L977" s="1">
        <v>90</v>
      </c>
      <c r="M977" s="1">
        <v>90</v>
      </c>
      <c r="O977" s="1"/>
    </row>
    <row r="978" spans="1:15" ht="14.65" customHeight="1" x14ac:dyDescent="0.2">
      <c r="A978" s="2">
        <v>43641</v>
      </c>
      <c r="B978" s="1" t="s">
        <v>19</v>
      </c>
      <c r="C978" s="1" t="s">
        <v>18</v>
      </c>
      <c r="F978" s="1" t="s">
        <v>20</v>
      </c>
      <c r="G978" s="1" t="s">
        <v>1180</v>
      </c>
      <c r="H978" s="61">
        <v>100</v>
      </c>
      <c r="I978" s="88">
        <f t="array" ref="I978">INDEX(Grille_Tarifs_Modulable!$B$2:B1325,MATCH(Tableau1[[#This Row],[Designation]]&amp;Tableau1[[#This Row],[CL]],Grille_Tarifs_Modulable!$C$2:C1325&amp;Grille_Tarifs_Modulable!$F$2:F1325,0))</f>
        <v>4067700013842</v>
      </c>
      <c r="J97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78" s="1" t="str">
        <f>IF(Tableau1[[#This Row],[Tarificat° client]]="GROS",VLOOKUP(Tableau1[[#This Row],[EAN]],Grille_Tarifs_Modulable!B986:P1079,9,FALSE)+VLOOKUP(Tableau1[[#This Row],[EAN]],Grille_Tarifs_Modulable!B986:P1079,12,FALSE)+VLOOKUP(Tableau1[[#This Row],[EAN]],Grille_Tarifs_Modulable!B986:P1079,13,FALSE)*1.1,IF(Tableau1[[#This Row],[Tarificat° client]]="CHR",VLOOKUP(Tableau1[[#This Row],[EAN]],Grille_Tarifs_Modulable!B986:P1079,8,FALSE)," "))</f>
        <v xml:space="preserve"> </v>
      </c>
      <c r="L978" s="1">
        <v>90</v>
      </c>
      <c r="M978" s="1">
        <v>128.57</v>
      </c>
      <c r="O978" s="1"/>
    </row>
    <row r="979" spans="1:15" ht="14.65" customHeight="1" x14ac:dyDescent="0.2">
      <c r="A979" s="2">
        <v>43654</v>
      </c>
      <c r="B979" s="1" t="s">
        <v>70</v>
      </c>
      <c r="C979" s="1" t="s">
        <v>12</v>
      </c>
      <c r="F979" s="1" t="s">
        <v>14</v>
      </c>
      <c r="G979" s="1" t="s">
        <v>1180</v>
      </c>
      <c r="H979" s="61">
        <v>100</v>
      </c>
      <c r="I979" s="88">
        <f t="array" ref="I979">INDEX(Grille_Tarifs_Modulable!$B$2:B1336,MATCH(Tableau1[[#This Row],[Designation]]&amp;Tableau1[[#This Row],[CL]],Grille_Tarifs_Modulable!$C$2:C1336&amp;Grille_Tarifs_Modulable!$F$2:F1336,0))</f>
        <v>4067700013842</v>
      </c>
      <c r="J97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79" s="1" t="str">
        <f>IF(Tableau1[[#This Row],[Tarificat° client]]="GROS",VLOOKUP(Tableau1[[#This Row],[EAN]],Grille_Tarifs_Modulable!B987:P1080,9,FALSE)+VLOOKUP(Tableau1[[#This Row],[EAN]],Grille_Tarifs_Modulable!B987:P1080,12,FALSE)+VLOOKUP(Tableau1[[#This Row],[EAN]],Grille_Tarifs_Modulable!B987:P1080,13,FALSE)*1.1,IF(Tableau1[[#This Row],[Tarificat° client]]="CHR",VLOOKUP(Tableau1[[#This Row],[EAN]],Grille_Tarifs_Modulable!B987:P1080,8,FALSE)," "))</f>
        <v xml:space="preserve"> </v>
      </c>
      <c r="L979" s="1">
        <v>90</v>
      </c>
      <c r="M979" s="1">
        <v>128.57</v>
      </c>
      <c r="O979" s="1"/>
    </row>
    <row r="980" spans="1:15" ht="14.65" customHeight="1" x14ac:dyDescent="0.2">
      <c r="A980" s="2">
        <v>43657</v>
      </c>
      <c r="B980" s="1" t="s">
        <v>110</v>
      </c>
      <c r="C980" s="1" t="s">
        <v>65</v>
      </c>
      <c r="F980" s="1" t="s">
        <v>67</v>
      </c>
      <c r="G980" s="1" t="s">
        <v>1180</v>
      </c>
      <c r="H980" s="61">
        <v>70</v>
      </c>
      <c r="I980" s="88">
        <f t="array" ref="I980">INDEX(Grille_Tarifs_Modulable!$B$2:B1354,MATCH(Tableau1[[#This Row],[Designation]]&amp;Tableau1[[#This Row],[CL]],Grille_Tarifs_Modulable!$C$2:C1354&amp;Grille_Tarifs_Modulable!$F$2:F1354,0))</f>
        <v>4067700013859</v>
      </c>
      <c r="J98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80" s="1" t="str">
        <f>IF(Tableau1[[#This Row],[Tarificat° client]]="GROS",VLOOKUP(Tableau1[[#This Row],[EAN]],Grille_Tarifs_Modulable!B988:P1081,9,FALSE)+VLOOKUP(Tableau1[[#This Row],[EAN]],Grille_Tarifs_Modulable!B988:P1081,12,FALSE)+VLOOKUP(Tableau1[[#This Row],[EAN]],Grille_Tarifs_Modulable!B988:P1081,13,FALSE)*1.1,IF(Tableau1[[#This Row],[Tarificat° client]]="CHR",VLOOKUP(Tableau1[[#This Row],[EAN]],Grille_Tarifs_Modulable!B988:P1081,8,FALSE)," "))</f>
        <v xml:space="preserve"> </v>
      </c>
      <c r="L980" s="1">
        <v>240</v>
      </c>
      <c r="M980" s="1">
        <v>240</v>
      </c>
      <c r="O980" s="1"/>
    </row>
    <row r="981" spans="1:15" ht="14.65" customHeight="1" x14ac:dyDescent="0.2">
      <c r="A981" s="2">
        <v>43657</v>
      </c>
      <c r="B981" s="1" t="s">
        <v>72</v>
      </c>
      <c r="C981" s="1" t="s">
        <v>71</v>
      </c>
      <c r="F981" s="1" t="s">
        <v>20</v>
      </c>
      <c r="G981" s="1" t="s">
        <v>1180</v>
      </c>
      <c r="H981" s="61">
        <v>175</v>
      </c>
      <c r="I981" s="88">
        <f t="array" ref="I981">INDEX(Grille_Tarifs_Modulable!$B$2:B1494,MATCH(Tableau1[[#This Row],[Designation]]&amp;Tableau1[[#This Row],[CL]],Grille_Tarifs_Modulable!$C$2:C1494&amp;Grille_Tarifs_Modulable!$F$2:F1494,0))</f>
        <v>4067700013835</v>
      </c>
      <c r="J98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81" s="1" t="str">
        <f>IF(Tableau1[[#This Row],[Tarificat° client]]="GROS",VLOOKUP(Tableau1[[#This Row],[EAN]],Grille_Tarifs_Modulable!B989:P1082,9,FALSE)+VLOOKUP(Tableau1[[#This Row],[EAN]],Grille_Tarifs_Modulable!B989:P1082,12,FALSE)+VLOOKUP(Tableau1[[#This Row],[EAN]],Grille_Tarifs_Modulable!B989:P1082,13,FALSE)*1.1,IF(Tableau1[[#This Row],[Tarificat° client]]="CHR",VLOOKUP(Tableau1[[#This Row],[EAN]],Grille_Tarifs_Modulable!B989:P1082,8,FALSE)," "))</f>
        <v xml:space="preserve"> </v>
      </c>
      <c r="L981" s="1">
        <v>12</v>
      </c>
      <c r="M981" s="1">
        <v>30</v>
      </c>
      <c r="O981" s="1"/>
    </row>
    <row r="982" spans="1:15" ht="14.65" customHeight="1" x14ac:dyDescent="0.2">
      <c r="A982" s="2">
        <v>43661</v>
      </c>
      <c r="B982" s="1" t="s">
        <v>191</v>
      </c>
      <c r="C982" s="1" t="s">
        <v>65</v>
      </c>
      <c r="F982" s="1" t="s">
        <v>67</v>
      </c>
      <c r="G982" s="1" t="s">
        <v>1180</v>
      </c>
      <c r="H982" s="61">
        <v>70</v>
      </c>
      <c r="I982" s="88">
        <f t="array" ref="I982">INDEX(Grille_Tarifs_Modulable!$B$2:B1329,MATCH(Tableau1[[#This Row],[Designation]]&amp;Tableau1[[#This Row],[CL]],Grille_Tarifs_Modulable!$C$2:C1329&amp;Grille_Tarifs_Modulable!$F$2:F1329,0))</f>
        <v>4067700013859</v>
      </c>
      <c r="J98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82" s="1" t="str">
        <f>IF(Tableau1[[#This Row],[Tarificat° client]]="GROS",VLOOKUP(Tableau1[[#This Row],[EAN]],Grille_Tarifs_Modulable!B990:P1083,9,FALSE)+VLOOKUP(Tableau1[[#This Row],[EAN]],Grille_Tarifs_Modulable!B990:P1083,12,FALSE)+VLOOKUP(Tableau1[[#This Row],[EAN]],Grille_Tarifs_Modulable!B990:P1083,13,FALSE)*1.1,IF(Tableau1[[#This Row],[Tarificat° client]]="CHR",VLOOKUP(Tableau1[[#This Row],[EAN]],Grille_Tarifs_Modulable!B990:P1083,8,FALSE)," "))</f>
        <v xml:space="preserve"> </v>
      </c>
      <c r="L982" s="1">
        <v>240</v>
      </c>
      <c r="M982" s="1">
        <v>240</v>
      </c>
      <c r="O982" s="1"/>
    </row>
    <row r="983" spans="1:15" ht="14.65" customHeight="1" x14ac:dyDescent="0.2">
      <c r="A983" s="2">
        <v>43683</v>
      </c>
      <c r="B983" s="1" t="s">
        <v>216</v>
      </c>
      <c r="C983" s="1" t="s">
        <v>143</v>
      </c>
      <c r="F983" s="1" t="s">
        <v>145</v>
      </c>
      <c r="G983" s="1" t="s">
        <v>1180</v>
      </c>
      <c r="H983" s="61">
        <v>70</v>
      </c>
      <c r="I983" s="88">
        <f t="array" ref="I983">INDEX(Grille_Tarifs_Modulable!$B$2:B1340,MATCH(Tableau1[[#This Row],[Designation]]&amp;Tableau1[[#This Row],[CL]],Grille_Tarifs_Modulable!$C$2:C1340&amp;Grille_Tarifs_Modulable!$F$2:F1340,0))</f>
        <v>4067700013859</v>
      </c>
      <c r="J98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83" s="1" t="str">
        <f>IF(Tableau1[[#This Row],[Tarificat° client]]="GROS",VLOOKUP(Tableau1[[#This Row],[EAN]],Grille_Tarifs_Modulable!B991:P1084,9,FALSE)+VLOOKUP(Tableau1[[#This Row],[EAN]],Grille_Tarifs_Modulable!B991:P1084,12,FALSE)+VLOOKUP(Tableau1[[#This Row],[EAN]],Grille_Tarifs_Modulable!B991:P1084,13,FALSE)*1.1,IF(Tableau1[[#This Row],[Tarificat° client]]="CHR",VLOOKUP(Tableau1[[#This Row],[EAN]],Grille_Tarifs_Modulable!B991:P1084,8,FALSE)," "))</f>
        <v xml:space="preserve"> </v>
      </c>
      <c r="L983" s="1">
        <v>240</v>
      </c>
      <c r="M983" s="1">
        <v>240</v>
      </c>
      <c r="O983" s="1"/>
    </row>
    <row r="984" spans="1:15" ht="14.65" customHeight="1" x14ac:dyDescent="0.2">
      <c r="A984" s="2">
        <v>43683</v>
      </c>
      <c r="B984" s="1" t="s">
        <v>225</v>
      </c>
      <c r="C984" s="1" t="s">
        <v>65</v>
      </c>
      <c r="F984" s="1" t="s">
        <v>67</v>
      </c>
      <c r="G984" s="1" t="s">
        <v>1180</v>
      </c>
      <c r="H984" s="61">
        <v>70</v>
      </c>
      <c r="I984" s="88">
        <f t="array" ref="I984">INDEX(Grille_Tarifs_Modulable!$B$2:B1358,MATCH(Tableau1[[#This Row],[Designation]]&amp;Tableau1[[#This Row],[CL]],Grille_Tarifs_Modulable!$C$2:C1358&amp;Grille_Tarifs_Modulable!$F$2:F1358,0))</f>
        <v>4067700013859</v>
      </c>
      <c r="J98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84" s="1" t="str">
        <f>IF(Tableau1[[#This Row],[Tarificat° client]]="GROS",VLOOKUP(Tableau1[[#This Row],[EAN]],Grille_Tarifs_Modulable!B992:P1085,9,FALSE)+VLOOKUP(Tableau1[[#This Row],[EAN]],Grille_Tarifs_Modulable!B992:P1085,12,FALSE)+VLOOKUP(Tableau1[[#This Row],[EAN]],Grille_Tarifs_Modulable!B992:P1085,13,FALSE)*1.1,IF(Tableau1[[#This Row],[Tarificat° client]]="CHR",VLOOKUP(Tableau1[[#This Row],[EAN]],Grille_Tarifs_Modulable!B992:P1085,8,FALSE)," "))</f>
        <v xml:space="preserve"> </v>
      </c>
      <c r="L984" s="1">
        <v>240</v>
      </c>
      <c r="M984" s="1">
        <v>240</v>
      </c>
      <c r="O984" s="1"/>
    </row>
    <row r="985" spans="1:15" ht="14.65" customHeight="1" x14ac:dyDescent="0.2">
      <c r="A985" s="2">
        <v>43683</v>
      </c>
      <c r="B985" s="1" t="s">
        <v>226</v>
      </c>
      <c r="C985" s="1" t="s">
        <v>65</v>
      </c>
      <c r="F985" s="1" t="s">
        <v>67</v>
      </c>
      <c r="G985" s="1" t="s">
        <v>1180</v>
      </c>
      <c r="H985" s="61">
        <v>70</v>
      </c>
      <c r="I985" s="88">
        <f t="array" ref="I985">INDEX(Grille_Tarifs_Modulable!$B$2:B1498,MATCH(Tableau1[[#This Row],[Designation]]&amp;Tableau1[[#This Row],[CL]],Grille_Tarifs_Modulable!$C$2:C1498&amp;Grille_Tarifs_Modulable!$F$2:F1498,0))</f>
        <v>4067700013859</v>
      </c>
      <c r="J98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85" s="1" t="str">
        <f>IF(Tableau1[[#This Row],[Tarificat° client]]="GROS",VLOOKUP(Tableau1[[#This Row],[EAN]],Grille_Tarifs_Modulable!B993:P1086,9,FALSE)+VLOOKUP(Tableau1[[#This Row],[EAN]],Grille_Tarifs_Modulable!B993:P1086,12,FALSE)+VLOOKUP(Tableau1[[#This Row],[EAN]],Grille_Tarifs_Modulable!B993:P1086,13,FALSE)*1.1,IF(Tableau1[[#This Row],[Tarificat° client]]="CHR",VLOOKUP(Tableau1[[#This Row],[EAN]],Grille_Tarifs_Modulable!B993:P1086,8,FALSE)," "))</f>
        <v xml:space="preserve"> </v>
      </c>
      <c r="L985" s="1">
        <v>240</v>
      </c>
      <c r="M985" s="1">
        <v>240</v>
      </c>
      <c r="O985" s="1"/>
    </row>
    <row r="986" spans="1:15" ht="14.65" customHeight="1" x14ac:dyDescent="0.2">
      <c r="A986" s="2">
        <v>43683</v>
      </c>
      <c r="B986" s="1" t="s">
        <v>16</v>
      </c>
      <c r="C986" s="1" t="s">
        <v>15</v>
      </c>
      <c r="F986" s="1" t="s">
        <v>4</v>
      </c>
      <c r="G986" s="1" t="s">
        <v>1180</v>
      </c>
      <c r="H986" s="61">
        <v>70</v>
      </c>
      <c r="I986" s="88">
        <f t="array" ref="I986">INDEX(Grille_Tarifs_Modulable!$B$2:B1333,MATCH(Tableau1[[#This Row],[Designation]]&amp;Tableau1[[#This Row],[CL]],Grille_Tarifs_Modulable!$C$2:C1333&amp;Grille_Tarifs_Modulable!$F$2:F1333,0))</f>
        <v>4067700013859</v>
      </c>
      <c r="J98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86" s="1" t="str">
        <f>IF(Tableau1[[#This Row],[Tarificat° client]]="GROS",VLOOKUP(Tableau1[[#This Row],[EAN]],Grille_Tarifs_Modulable!B994:P1087,9,FALSE)+VLOOKUP(Tableau1[[#This Row],[EAN]],Grille_Tarifs_Modulable!B994:P1087,12,FALSE)+VLOOKUP(Tableau1[[#This Row],[EAN]],Grille_Tarifs_Modulable!B994:P1087,13,FALSE)*1.1,IF(Tableau1[[#This Row],[Tarificat° client]]="CHR",VLOOKUP(Tableau1[[#This Row],[EAN]],Grille_Tarifs_Modulable!B994:P1087,8,FALSE)," "))</f>
        <v xml:space="preserve"> </v>
      </c>
      <c r="L986" s="1">
        <v>12</v>
      </c>
      <c r="M986" s="1">
        <v>12</v>
      </c>
      <c r="O986" s="1"/>
    </row>
    <row r="987" spans="1:15" ht="14.65" customHeight="1" x14ac:dyDescent="0.2">
      <c r="A987" s="2">
        <v>43684</v>
      </c>
      <c r="B987" s="1" t="s">
        <v>244</v>
      </c>
      <c r="C987" s="1" t="s">
        <v>227</v>
      </c>
      <c r="F987" s="1" t="s">
        <v>229</v>
      </c>
      <c r="G987" s="1" t="s">
        <v>1180</v>
      </c>
      <c r="H987" s="61">
        <v>70</v>
      </c>
      <c r="I987" s="88">
        <f t="array" ref="I987">INDEX(Grille_Tarifs_Modulable!$B$2:B1344,MATCH(Tableau1[[#This Row],[Designation]]&amp;Tableau1[[#This Row],[CL]],Grille_Tarifs_Modulable!$C$2:C1344&amp;Grille_Tarifs_Modulable!$F$2:F1344,0))</f>
        <v>4067700013859</v>
      </c>
      <c r="J98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87" s="1" t="str">
        <f>IF(Tableau1[[#This Row],[Tarificat° client]]="GROS",VLOOKUP(Tableau1[[#This Row],[EAN]],Grille_Tarifs_Modulable!B995:P1088,9,FALSE)+VLOOKUP(Tableau1[[#This Row],[EAN]],Grille_Tarifs_Modulable!B995:P1088,12,FALSE)+VLOOKUP(Tableau1[[#This Row],[EAN]],Grille_Tarifs_Modulable!B995:P1088,13,FALSE)*1.1,IF(Tableau1[[#This Row],[Tarificat° client]]="CHR",VLOOKUP(Tableau1[[#This Row],[EAN]],Grille_Tarifs_Modulable!B995:P1088,8,FALSE)," "))</f>
        <v xml:space="preserve"> </v>
      </c>
      <c r="L987" s="1">
        <v>240</v>
      </c>
      <c r="M987" s="1">
        <v>240</v>
      </c>
      <c r="O987" s="1"/>
    </row>
    <row r="988" spans="1:15" ht="14.65" customHeight="1" x14ac:dyDescent="0.2">
      <c r="A988" s="2">
        <v>43685</v>
      </c>
      <c r="B988" s="1" t="s">
        <v>192</v>
      </c>
      <c r="C988" s="1" t="s">
        <v>65</v>
      </c>
      <c r="F988" s="1" t="s">
        <v>67</v>
      </c>
      <c r="G988" s="1" t="s">
        <v>1180</v>
      </c>
      <c r="H988" s="61">
        <v>70</v>
      </c>
      <c r="I988" s="88">
        <f t="array" ref="I988">INDEX(Grille_Tarifs_Modulable!$B$2:B1362,MATCH(Tableau1[[#This Row],[Designation]]&amp;Tableau1[[#This Row],[CL]],Grille_Tarifs_Modulable!$C$2:C1362&amp;Grille_Tarifs_Modulable!$F$2:F1362,0))</f>
        <v>4067700013859</v>
      </c>
      <c r="J98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88" s="1" t="str">
        <f>IF(Tableau1[[#This Row],[Tarificat° client]]="GROS",VLOOKUP(Tableau1[[#This Row],[EAN]],Grille_Tarifs_Modulable!B996:P1089,9,FALSE)+VLOOKUP(Tableau1[[#This Row],[EAN]],Grille_Tarifs_Modulable!B996:P1089,12,FALSE)+VLOOKUP(Tableau1[[#This Row],[EAN]],Grille_Tarifs_Modulable!B996:P1089,13,FALSE)*1.1,IF(Tableau1[[#This Row],[Tarificat° client]]="CHR",VLOOKUP(Tableau1[[#This Row],[EAN]],Grille_Tarifs_Modulable!B996:P1089,8,FALSE)," "))</f>
        <v xml:space="preserve"> </v>
      </c>
      <c r="L988" s="1">
        <v>240</v>
      </c>
      <c r="M988" s="1">
        <v>240</v>
      </c>
      <c r="O988" s="1"/>
    </row>
    <row r="989" spans="1:15" ht="14.65" customHeight="1" x14ac:dyDescent="0.2">
      <c r="A989" s="2">
        <v>43691</v>
      </c>
      <c r="B989" s="1" t="s">
        <v>245</v>
      </c>
      <c r="C989" s="1" t="s">
        <v>231</v>
      </c>
      <c r="F989" s="1" t="s">
        <v>233</v>
      </c>
      <c r="G989" s="1" t="s">
        <v>1180</v>
      </c>
      <c r="H989" s="61">
        <v>70</v>
      </c>
      <c r="I989" s="88">
        <f t="array" ref="I989">INDEX(Grille_Tarifs_Modulable!$B$2:B1502,MATCH(Tableau1[[#This Row],[Designation]]&amp;Tableau1[[#This Row],[CL]],Grille_Tarifs_Modulable!$C$2:C1502&amp;Grille_Tarifs_Modulable!$F$2:F1502,0))</f>
        <v>4067700013859</v>
      </c>
      <c r="J98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89" s="1" t="str">
        <f>IF(Tableau1[[#This Row],[Tarificat° client]]="GROS",VLOOKUP(Tableau1[[#This Row],[EAN]],Grille_Tarifs_Modulable!B997:P1090,9,FALSE)+VLOOKUP(Tableau1[[#This Row],[EAN]],Grille_Tarifs_Modulable!B997:P1090,12,FALSE)+VLOOKUP(Tableau1[[#This Row],[EAN]],Grille_Tarifs_Modulable!B997:P1090,13,FALSE)*1.1,IF(Tableau1[[#This Row],[Tarificat° client]]="CHR",VLOOKUP(Tableau1[[#This Row],[EAN]],Grille_Tarifs_Modulable!B997:P1090,8,FALSE)," "))</f>
        <v xml:space="preserve"> </v>
      </c>
      <c r="L989" s="1">
        <v>480</v>
      </c>
      <c r="M989" s="1">
        <v>480</v>
      </c>
      <c r="O989" s="1"/>
    </row>
    <row r="990" spans="1:15" ht="14.65" customHeight="1" x14ac:dyDescent="0.2">
      <c r="A990" s="2">
        <v>43697</v>
      </c>
      <c r="B990" s="1" t="s">
        <v>164</v>
      </c>
      <c r="C990" s="1" t="s">
        <v>163</v>
      </c>
      <c r="F990" s="1" t="s">
        <v>165</v>
      </c>
      <c r="G990" s="1" t="s">
        <v>1180</v>
      </c>
      <c r="H990" s="61">
        <v>175</v>
      </c>
      <c r="I990" s="88">
        <f t="array" ref="I990">INDEX(Grille_Tarifs_Modulable!$B$2:B1337,MATCH(Tableau1[[#This Row],[Designation]]&amp;Tableau1[[#This Row],[CL]],Grille_Tarifs_Modulable!$C$2:C1337&amp;Grille_Tarifs_Modulable!$F$2:F1337,0))</f>
        <v>4067700013835</v>
      </c>
      <c r="J99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90" s="1" t="str">
        <f>IF(Tableau1[[#This Row],[Tarificat° client]]="GROS",VLOOKUP(Tableau1[[#This Row],[EAN]],Grille_Tarifs_Modulable!B998:P1091,9,FALSE)+VLOOKUP(Tableau1[[#This Row],[EAN]],Grille_Tarifs_Modulable!B998:P1091,12,FALSE)+VLOOKUP(Tableau1[[#This Row],[EAN]],Grille_Tarifs_Modulable!B998:P1091,13,FALSE)*1.1,IF(Tableau1[[#This Row],[Tarificat° client]]="CHR",VLOOKUP(Tableau1[[#This Row],[EAN]],Grille_Tarifs_Modulable!B998:P1091,8,FALSE)," "))</f>
        <v xml:space="preserve"> </v>
      </c>
      <c r="L990" s="1">
        <v>96</v>
      </c>
      <c r="M990" s="1">
        <v>240</v>
      </c>
      <c r="O990" s="1"/>
    </row>
    <row r="991" spans="1:15" ht="14.65" customHeight="1" x14ac:dyDescent="0.2">
      <c r="A991" s="2">
        <v>43700</v>
      </c>
      <c r="B991" s="1" t="s">
        <v>111</v>
      </c>
      <c r="C991" s="1" t="s">
        <v>98</v>
      </c>
      <c r="F991" s="1" t="s">
        <v>20</v>
      </c>
      <c r="G991" s="1" t="s">
        <v>1180</v>
      </c>
      <c r="H991" s="61">
        <v>70</v>
      </c>
      <c r="I991" s="88">
        <f t="array" ref="I991">INDEX(Grille_Tarifs_Modulable!$B$2:B1348,MATCH(Tableau1[[#This Row],[Designation]]&amp;Tableau1[[#This Row],[CL]],Grille_Tarifs_Modulable!$C$2:C1348&amp;Grille_Tarifs_Modulable!$F$2:F1348,0))</f>
        <v>4067700013859</v>
      </c>
      <c r="J99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91" s="1" t="str">
        <f>IF(Tableau1[[#This Row],[Tarificat° client]]="GROS",VLOOKUP(Tableau1[[#This Row],[EAN]],Grille_Tarifs_Modulable!B999:P1092,9,FALSE)+VLOOKUP(Tableau1[[#This Row],[EAN]],Grille_Tarifs_Modulable!B999:P1092,12,FALSE)+VLOOKUP(Tableau1[[#This Row],[EAN]],Grille_Tarifs_Modulable!B999:P1092,13,FALSE)*1.1,IF(Tableau1[[#This Row],[Tarificat° client]]="CHR",VLOOKUP(Tableau1[[#This Row],[EAN]],Grille_Tarifs_Modulable!B999:P1092,8,FALSE)," "))</f>
        <v xml:space="preserve"> </v>
      </c>
      <c r="L991" s="1">
        <v>180</v>
      </c>
      <c r="M991" s="1">
        <v>180</v>
      </c>
      <c r="O991" s="1"/>
    </row>
    <row r="992" spans="1:15" ht="14.65" customHeight="1" x14ac:dyDescent="0.2">
      <c r="A992" s="2">
        <v>43710</v>
      </c>
      <c r="B992" s="1" t="s">
        <v>96</v>
      </c>
      <c r="C992" s="1" t="s">
        <v>95</v>
      </c>
      <c r="F992" s="1" t="s">
        <v>97</v>
      </c>
      <c r="G992" s="1" t="s">
        <v>1180</v>
      </c>
      <c r="H992" s="61">
        <v>175</v>
      </c>
      <c r="I992" s="88">
        <f t="array" ref="I992">INDEX(Grille_Tarifs_Modulable!$B$2:B1366,MATCH(Tableau1[[#This Row],[Designation]]&amp;Tableau1[[#This Row],[CL]],Grille_Tarifs_Modulable!$C$2:C1366&amp;Grille_Tarifs_Modulable!$F$2:F1366,0))</f>
        <v>4067700013835</v>
      </c>
      <c r="J99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92" s="1" t="str">
        <f>IF(Tableau1[[#This Row],[Tarificat° client]]="GROS",VLOOKUP(Tableau1[[#This Row],[EAN]],Grille_Tarifs_Modulable!B1000:P1093,9,FALSE)+VLOOKUP(Tableau1[[#This Row],[EAN]],Grille_Tarifs_Modulable!B1000:P1093,12,FALSE)+VLOOKUP(Tableau1[[#This Row],[EAN]],Grille_Tarifs_Modulable!B1000:P1093,13,FALSE)*1.1,IF(Tableau1[[#This Row],[Tarificat° client]]="CHR",VLOOKUP(Tableau1[[#This Row],[EAN]],Grille_Tarifs_Modulable!B1000:P1093,8,FALSE)," "))</f>
        <v xml:space="preserve"> </v>
      </c>
      <c r="L992" s="1">
        <v>48</v>
      </c>
      <c r="M992" s="1">
        <v>120</v>
      </c>
      <c r="O992" s="1"/>
    </row>
    <row r="993" spans="1:15" ht="14.65" customHeight="1" x14ac:dyDescent="0.2">
      <c r="A993" s="2">
        <v>43711</v>
      </c>
      <c r="B993" s="1" t="s">
        <v>166</v>
      </c>
      <c r="C993" s="1" t="s">
        <v>158</v>
      </c>
      <c r="F993" s="1" t="s">
        <v>160</v>
      </c>
      <c r="G993" s="1" t="s">
        <v>1180</v>
      </c>
      <c r="H993" s="61">
        <v>100</v>
      </c>
      <c r="I993" s="88">
        <f t="array" ref="I993">INDEX(Grille_Tarifs_Modulable!$B$2:B1506,MATCH(Tableau1[[#This Row],[Designation]]&amp;Tableau1[[#This Row],[CL]],Grille_Tarifs_Modulable!$C$2:C1506&amp;Grille_Tarifs_Modulable!$F$2:F1506,0))</f>
        <v>4067700013842</v>
      </c>
      <c r="J99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93" s="1" t="str">
        <f>IF(Tableau1[[#This Row],[Tarificat° client]]="GROS",VLOOKUP(Tableau1[[#This Row],[EAN]],Grille_Tarifs_Modulable!B1001:P1094,9,FALSE)+VLOOKUP(Tableau1[[#This Row],[EAN]],Grille_Tarifs_Modulable!B1001:P1094,12,FALSE)+VLOOKUP(Tableau1[[#This Row],[EAN]],Grille_Tarifs_Modulable!B1001:P1094,13,FALSE)*1.1,IF(Tableau1[[#This Row],[Tarificat° client]]="CHR",VLOOKUP(Tableau1[[#This Row],[EAN]],Grille_Tarifs_Modulable!B1001:P1094,8,FALSE)," "))</f>
        <v xml:space="preserve"> </v>
      </c>
      <c r="L993" s="1">
        <v>306</v>
      </c>
      <c r="M993" s="1">
        <v>437.14</v>
      </c>
      <c r="O993" s="1"/>
    </row>
    <row r="994" spans="1:15" ht="14.65" customHeight="1" x14ac:dyDescent="0.2">
      <c r="A994" s="2">
        <v>43717</v>
      </c>
      <c r="B994" s="1" t="s">
        <v>246</v>
      </c>
      <c r="C994" s="1" t="s">
        <v>227</v>
      </c>
      <c r="F994" s="1" t="s">
        <v>229</v>
      </c>
      <c r="G994" s="1" t="s">
        <v>1180</v>
      </c>
      <c r="H994" s="61">
        <v>70</v>
      </c>
      <c r="I994" s="88">
        <f t="array" ref="I994">INDEX(Grille_Tarifs_Modulable!$B$2:B1341,MATCH(Tableau1[[#This Row],[Designation]]&amp;Tableau1[[#This Row],[CL]],Grille_Tarifs_Modulable!$C$2:C1341&amp;Grille_Tarifs_Modulable!$F$2:F1341,0))</f>
        <v>4067700013859</v>
      </c>
      <c r="J99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94" s="1" t="str">
        <f>IF(Tableau1[[#This Row],[Tarificat° client]]="GROS",VLOOKUP(Tableau1[[#This Row],[EAN]],Grille_Tarifs_Modulable!B1002:P1095,9,FALSE)+VLOOKUP(Tableau1[[#This Row],[EAN]],Grille_Tarifs_Modulable!B1002:P1095,12,FALSE)+VLOOKUP(Tableau1[[#This Row],[EAN]],Grille_Tarifs_Modulable!B1002:P1095,13,FALSE)*1.1,IF(Tableau1[[#This Row],[Tarificat° client]]="CHR",VLOOKUP(Tableau1[[#This Row],[EAN]],Grille_Tarifs_Modulable!B1002:P1095,8,FALSE)," "))</f>
        <v xml:space="preserve"> </v>
      </c>
      <c r="L994" s="1">
        <v>240</v>
      </c>
      <c r="M994" s="1">
        <v>240</v>
      </c>
      <c r="O994" s="1"/>
    </row>
    <row r="995" spans="1:15" ht="14.65" customHeight="1" x14ac:dyDescent="0.2">
      <c r="A995" s="2">
        <v>43731</v>
      </c>
      <c r="B995" s="1" t="s">
        <v>25</v>
      </c>
      <c r="C995" s="1" t="s">
        <v>9</v>
      </c>
      <c r="F995" s="1" t="s">
        <v>11</v>
      </c>
      <c r="G995" s="1" t="s">
        <v>1180</v>
      </c>
      <c r="H995" s="61">
        <v>175</v>
      </c>
      <c r="I995" s="88">
        <f t="array" ref="I995">INDEX(Grille_Tarifs_Modulable!$B$2:B1352,MATCH(Tableau1[[#This Row],[Designation]]&amp;Tableau1[[#This Row],[CL]],Grille_Tarifs_Modulable!$C$2:C1352&amp;Grille_Tarifs_Modulable!$F$2:F1352,0))</f>
        <v>4067700013835</v>
      </c>
      <c r="J99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95" s="1" t="str">
        <f>IF(Tableau1[[#This Row],[Tarificat° client]]="GROS",VLOOKUP(Tableau1[[#This Row],[EAN]],Grille_Tarifs_Modulable!B1003:P1096,9,FALSE)+VLOOKUP(Tableau1[[#This Row],[EAN]],Grille_Tarifs_Modulable!B1003:P1096,12,FALSE)+VLOOKUP(Tableau1[[#This Row],[EAN]],Grille_Tarifs_Modulable!B1003:P1096,13,FALSE)*1.1,IF(Tableau1[[#This Row],[Tarificat° client]]="CHR",VLOOKUP(Tableau1[[#This Row],[EAN]],Grille_Tarifs_Modulable!B1003:P1096,8,FALSE)," "))</f>
        <v xml:space="preserve"> </v>
      </c>
      <c r="L995" s="1">
        <v>48</v>
      </c>
      <c r="M995" s="1">
        <v>120</v>
      </c>
      <c r="O995" s="1"/>
    </row>
    <row r="996" spans="1:15" ht="14.65" customHeight="1" x14ac:dyDescent="0.2">
      <c r="A996" s="2">
        <v>43731</v>
      </c>
      <c r="B996" s="1" t="s">
        <v>193</v>
      </c>
      <c r="C996" s="1" t="s">
        <v>65</v>
      </c>
      <c r="F996" s="1" t="s">
        <v>67</v>
      </c>
      <c r="G996" s="1" t="s">
        <v>1180</v>
      </c>
      <c r="H996" s="61">
        <v>70</v>
      </c>
      <c r="I996" s="88">
        <f t="array" ref="I996">INDEX(Grille_Tarifs_Modulable!$B$2:B1370,MATCH(Tableau1[[#This Row],[Designation]]&amp;Tableau1[[#This Row],[CL]],Grille_Tarifs_Modulable!$C$2:C1370&amp;Grille_Tarifs_Modulable!$F$2:F1370,0))</f>
        <v>4067700013859</v>
      </c>
      <c r="J99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96" s="1" t="str">
        <f>IF(Tableau1[[#This Row],[Tarificat° client]]="GROS",VLOOKUP(Tableau1[[#This Row],[EAN]],Grille_Tarifs_Modulable!B1004:P1097,9,FALSE)+VLOOKUP(Tableau1[[#This Row],[EAN]],Grille_Tarifs_Modulable!B1004:P1097,12,FALSE)+VLOOKUP(Tableau1[[#This Row],[EAN]],Grille_Tarifs_Modulable!B1004:P1097,13,FALSE)*1.1,IF(Tableau1[[#This Row],[Tarificat° client]]="CHR",VLOOKUP(Tableau1[[#This Row],[EAN]],Grille_Tarifs_Modulable!B1004:P1097,8,FALSE)," "))</f>
        <v xml:space="preserve"> </v>
      </c>
      <c r="L996" s="1">
        <v>240</v>
      </c>
      <c r="M996" s="1">
        <v>240</v>
      </c>
      <c r="O996" s="1"/>
    </row>
    <row r="997" spans="1:15" ht="14.65" customHeight="1" x14ac:dyDescent="0.2">
      <c r="A997" s="2">
        <v>43732</v>
      </c>
      <c r="B997" s="1" t="s">
        <v>247</v>
      </c>
      <c r="C997" s="1" t="s">
        <v>227</v>
      </c>
      <c r="F997" s="1" t="s">
        <v>229</v>
      </c>
      <c r="G997" s="1" t="s">
        <v>1180</v>
      </c>
      <c r="H997" s="61">
        <v>70</v>
      </c>
      <c r="I997" s="88">
        <f t="array" ref="I997">INDEX(Grille_Tarifs_Modulable!$B$2:B1510,MATCH(Tableau1[[#This Row],[Designation]]&amp;Tableau1[[#This Row],[CL]],Grille_Tarifs_Modulable!$C$2:C1510&amp;Grille_Tarifs_Modulable!$F$2:F1510,0))</f>
        <v>4067700013859</v>
      </c>
      <c r="J99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97" s="1" t="str">
        <f>IF(Tableau1[[#This Row],[Tarificat° client]]="GROS",VLOOKUP(Tableau1[[#This Row],[EAN]],Grille_Tarifs_Modulable!B1005:P1098,9,FALSE)+VLOOKUP(Tableau1[[#This Row],[EAN]],Grille_Tarifs_Modulable!B1005:P1098,12,FALSE)+VLOOKUP(Tableau1[[#This Row],[EAN]],Grille_Tarifs_Modulable!B1005:P1098,13,FALSE)*1.1,IF(Tableau1[[#This Row],[Tarificat° client]]="CHR",VLOOKUP(Tableau1[[#This Row],[EAN]],Grille_Tarifs_Modulable!B1005:P1098,8,FALSE)," "))</f>
        <v xml:space="preserve"> </v>
      </c>
      <c r="L997" s="1">
        <v>240</v>
      </c>
      <c r="M997" s="1">
        <v>240</v>
      </c>
      <c r="O997" s="1"/>
    </row>
    <row r="998" spans="1:15" ht="14.65" customHeight="1" x14ac:dyDescent="0.2">
      <c r="A998" s="2">
        <v>43739</v>
      </c>
      <c r="B998" s="1" t="s">
        <v>195</v>
      </c>
      <c r="C998" s="1" t="s">
        <v>65</v>
      </c>
      <c r="F998" s="1" t="s">
        <v>67</v>
      </c>
      <c r="G998" s="1" t="s">
        <v>1180</v>
      </c>
      <c r="H998" s="61">
        <v>70</v>
      </c>
      <c r="I998" s="88">
        <f t="array" ref="I998">INDEX(Grille_Tarifs_Modulable!$B$2:B1345,MATCH(Tableau1[[#This Row],[Designation]]&amp;Tableau1[[#This Row],[CL]],Grille_Tarifs_Modulable!$C$2:C1345&amp;Grille_Tarifs_Modulable!$F$2:F1345,0))</f>
        <v>4067700013859</v>
      </c>
      <c r="J99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98" s="1" t="str">
        <f>IF(Tableau1[[#This Row],[Tarificat° client]]="GROS",VLOOKUP(Tableau1[[#This Row],[EAN]],Grille_Tarifs_Modulable!B1006:P1099,9,FALSE)+VLOOKUP(Tableau1[[#This Row],[EAN]],Grille_Tarifs_Modulable!B1006:P1099,12,FALSE)+VLOOKUP(Tableau1[[#This Row],[EAN]],Grille_Tarifs_Modulable!B1006:P1099,13,FALSE)*1.1,IF(Tableau1[[#This Row],[Tarificat° client]]="CHR",VLOOKUP(Tableau1[[#This Row],[EAN]],Grille_Tarifs_Modulable!B1006:P1099,8,FALSE)," "))</f>
        <v xml:space="preserve"> </v>
      </c>
      <c r="L998" s="1">
        <v>90</v>
      </c>
      <c r="M998" s="1">
        <v>90</v>
      </c>
      <c r="O998" s="1"/>
    </row>
    <row r="999" spans="1:15" ht="14.65" customHeight="1" x14ac:dyDescent="0.2">
      <c r="A999" s="2">
        <v>43739</v>
      </c>
      <c r="B999" s="1" t="s">
        <v>195</v>
      </c>
      <c r="C999" s="1" t="s">
        <v>65</v>
      </c>
      <c r="F999" s="1" t="s">
        <v>67</v>
      </c>
      <c r="G999" s="1" t="s">
        <v>1180</v>
      </c>
      <c r="H999" s="61">
        <v>70</v>
      </c>
      <c r="I999" s="88">
        <f t="array" ref="I999">INDEX(Grille_Tarifs_Modulable!$B$2:B1356,MATCH(Tableau1[[#This Row],[Designation]]&amp;Tableau1[[#This Row],[CL]],Grille_Tarifs_Modulable!$C$2:C1356&amp;Grille_Tarifs_Modulable!$F$2:F1356,0))</f>
        <v>4067700013859</v>
      </c>
      <c r="J99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999" s="1" t="str">
        <f>IF(Tableau1[[#This Row],[Tarificat° client]]="GROS",VLOOKUP(Tableau1[[#This Row],[EAN]],Grille_Tarifs_Modulable!B1007:P1100,9,FALSE)+VLOOKUP(Tableau1[[#This Row],[EAN]],Grille_Tarifs_Modulable!B1007:P1100,12,FALSE)+VLOOKUP(Tableau1[[#This Row],[EAN]],Grille_Tarifs_Modulable!B1007:P1100,13,FALSE)*1.1,IF(Tableau1[[#This Row],[Tarificat° client]]="CHR",VLOOKUP(Tableau1[[#This Row],[EAN]],Grille_Tarifs_Modulable!B1007:P1100,8,FALSE)," "))</f>
        <v xml:space="preserve"> </v>
      </c>
      <c r="L999" s="1">
        <v>150</v>
      </c>
      <c r="M999" s="1">
        <v>150</v>
      </c>
      <c r="O999" s="1"/>
    </row>
    <row r="1000" spans="1:15" ht="14.65" customHeight="1" x14ac:dyDescent="0.2">
      <c r="A1000" s="2">
        <v>43741</v>
      </c>
      <c r="B1000" s="1" t="s">
        <v>34</v>
      </c>
      <c r="C1000" s="1" t="s">
        <v>12</v>
      </c>
      <c r="F1000" s="1" t="s">
        <v>14</v>
      </c>
      <c r="G1000" s="1" t="s">
        <v>1180</v>
      </c>
      <c r="H1000" s="61">
        <v>2</v>
      </c>
      <c r="I1000" s="88" t="e">
        <f t="array" ref="I1000">INDEX(Grille_Tarifs_Modulable!$B$2:B1374,MATCH(Tableau1[[#This Row],[Designation]]&amp;Tableau1[[#This Row],[CL]],Grille_Tarifs_Modulable!$C$2:C1374&amp;Grille_Tarifs_Modulable!$F$2:F1374,0))</f>
        <v>#N/A</v>
      </c>
      <c r="J100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00" s="1" t="str">
        <f>IF(Tableau1[[#This Row],[Tarificat° client]]="GROS",VLOOKUP(Tableau1[[#This Row],[EAN]],Grille_Tarifs_Modulable!B1008:P1101,9,FALSE)+VLOOKUP(Tableau1[[#This Row],[EAN]],Grille_Tarifs_Modulable!B1008:P1101,12,FALSE)+VLOOKUP(Tableau1[[#This Row],[EAN]],Grille_Tarifs_Modulable!B1008:P1101,13,FALSE)*1.1,IF(Tableau1[[#This Row],[Tarificat° client]]="CHR",VLOOKUP(Tableau1[[#This Row],[EAN]],Grille_Tarifs_Modulable!B1008:P1101,8,FALSE)," "))</f>
        <v xml:space="preserve"> </v>
      </c>
      <c r="L1000" s="1">
        <v>120</v>
      </c>
      <c r="M1000" s="1">
        <v>3.43</v>
      </c>
      <c r="O1000" s="1"/>
    </row>
    <row r="1001" spans="1:15" ht="14.65" customHeight="1" x14ac:dyDescent="0.2">
      <c r="A1001" s="2">
        <v>43741</v>
      </c>
      <c r="B1001" s="1" t="s">
        <v>34</v>
      </c>
      <c r="C1001" s="1" t="s">
        <v>12</v>
      </c>
      <c r="F1001" s="1" t="s">
        <v>14</v>
      </c>
      <c r="G1001" s="1" t="s">
        <v>1180</v>
      </c>
      <c r="H1001" s="61">
        <v>100</v>
      </c>
      <c r="I1001" s="88">
        <f t="array" ref="I1001">INDEX(Grille_Tarifs_Modulable!$B$2:B1514,MATCH(Tableau1[[#This Row],[Designation]]&amp;Tableau1[[#This Row],[CL]],Grille_Tarifs_Modulable!$C$2:C1514&amp;Grille_Tarifs_Modulable!$F$2:F1514,0))</f>
        <v>4067700013842</v>
      </c>
      <c r="J100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01" s="1" t="str">
        <f>IF(Tableau1[[#This Row],[Tarificat° client]]="GROS",VLOOKUP(Tableau1[[#This Row],[EAN]],Grille_Tarifs_Modulable!B1009:P1102,9,FALSE)+VLOOKUP(Tableau1[[#This Row],[EAN]],Grille_Tarifs_Modulable!B1009:P1102,12,FALSE)+VLOOKUP(Tableau1[[#This Row],[EAN]],Grille_Tarifs_Modulable!B1009:P1102,13,FALSE)*1.1,IF(Tableau1[[#This Row],[Tarificat° client]]="CHR",VLOOKUP(Tableau1[[#This Row],[EAN]],Grille_Tarifs_Modulable!B1009:P1102,8,FALSE)," "))</f>
        <v xml:space="preserve"> </v>
      </c>
      <c r="L1001" s="1">
        <v>180</v>
      </c>
      <c r="M1001" s="1">
        <v>257.14</v>
      </c>
      <c r="O1001" s="1"/>
    </row>
    <row r="1002" spans="1:15" ht="14.65" customHeight="1" x14ac:dyDescent="0.2">
      <c r="A1002" s="2">
        <v>43741</v>
      </c>
      <c r="B1002" s="1" t="s">
        <v>167</v>
      </c>
      <c r="C1002" s="1" t="s">
        <v>158</v>
      </c>
      <c r="F1002" s="1" t="s">
        <v>160</v>
      </c>
      <c r="G1002" s="1" t="s">
        <v>1180</v>
      </c>
      <c r="H1002" s="61">
        <v>100</v>
      </c>
      <c r="I1002" s="88">
        <f t="array" ref="I1002">INDEX(Grille_Tarifs_Modulable!$B$2:B1349,MATCH(Tableau1[[#This Row],[Designation]]&amp;Tableau1[[#This Row],[CL]],Grille_Tarifs_Modulable!$C$2:C1349&amp;Grille_Tarifs_Modulable!$F$2:F1349,0))</f>
        <v>4067700013842</v>
      </c>
      <c r="J100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02" s="1" t="str">
        <f>IF(Tableau1[[#This Row],[Tarificat° client]]="GROS",VLOOKUP(Tableau1[[#This Row],[EAN]],Grille_Tarifs_Modulable!B1010:P1103,9,FALSE)+VLOOKUP(Tableau1[[#This Row],[EAN]],Grille_Tarifs_Modulable!B1010:P1103,12,FALSE)+VLOOKUP(Tableau1[[#This Row],[EAN]],Grille_Tarifs_Modulable!B1010:P1103,13,FALSE)*1.1,IF(Tableau1[[#This Row],[Tarificat° client]]="CHR",VLOOKUP(Tableau1[[#This Row],[EAN]],Grille_Tarifs_Modulable!B1010:P1103,8,FALSE)," "))</f>
        <v xml:space="preserve"> </v>
      </c>
      <c r="L1002" s="1">
        <v>306</v>
      </c>
      <c r="M1002" s="1">
        <v>437.14</v>
      </c>
      <c r="O1002" s="1"/>
    </row>
    <row r="1003" spans="1:15" ht="14.65" customHeight="1" x14ac:dyDescent="0.2">
      <c r="A1003" s="2">
        <v>43741</v>
      </c>
      <c r="B1003" s="1" t="s">
        <v>78</v>
      </c>
      <c r="C1003" s="1" t="s">
        <v>71</v>
      </c>
      <c r="F1003" s="1" t="s">
        <v>20</v>
      </c>
      <c r="G1003" s="1" t="s">
        <v>1180</v>
      </c>
      <c r="H1003" s="61">
        <v>175</v>
      </c>
      <c r="I1003" s="88">
        <f t="array" ref="I1003">INDEX(Grille_Tarifs_Modulable!$B$2:B1360,MATCH(Tableau1[[#This Row],[Designation]]&amp;Tableau1[[#This Row],[CL]],Grille_Tarifs_Modulable!$C$2:C1360&amp;Grille_Tarifs_Modulable!$F$2:F1360,0))</f>
        <v>4067700013835</v>
      </c>
      <c r="J100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03" s="1" t="str">
        <f>IF(Tableau1[[#This Row],[Tarificat° client]]="GROS",VLOOKUP(Tableau1[[#This Row],[EAN]],Grille_Tarifs_Modulable!B1011:P1104,9,FALSE)+VLOOKUP(Tableau1[[#This Row],[EAN]],Grille_Tarifs_Modulable!B1011:P1104,12,FALSE)+VLOOKUP(Tableau1[[#This Row],[EAN]],Grille_Tarifs_Modulable!B1011:P1104,13,FALSE)*1.1,IF(Tableau1[[#This Row],[Tarificat° client]]="CHR",VLOOKUP(Tableau1[[#This Row],[EAN]],Grille_Tarifs_Modulable!B1011:P1104,8,FALSE)," "))</f>
        <v xml:space="preserve"> </v>
      </c>
      <c r="L1003" s="1">
        <v>18</v>
      </c>
      <c r="M1003" s="1">
        <v>45</v>
      </c>
      <c r="O1003" s="1"/>
    </row>
    <row r="1004" spans="1:15" ht="14.65" customHeight="1" x14ac:dyDescent="0.2">
      <c r="A1004" s="2">
        <v>43745</v>
      </c>
      <c r="B1004" s="1" t="s">
        <v>210</v>
      </c>
      <c r="C1004" s="1" t="s">
        <v>65</v>
      </c>
      <c r="F1004" s="1" t="s">
        <v>67</v>
      </c>
      <c r="G1004" s="1" t="s">
        <v>1180</v>
      </c>
      <c r="H1004" s="61">
        <v>70</v>
      </c>
      <c r="I1004" s="88">
        <f t="array" ref="I1004">INDEX(Grille_Tarifs_Modulable!$B$2:B1378,MATCH(Tableau1[[#This Row],[Designation]]&amp;Tableau1[[#This Row],[CL]],Grille_Tarifs_Modulable!$C$2:C1378&amp;Grille_Tarifs_Modulable!$F$2:F1378,0))</f>
        <v>4067700013859</v>
      </c>
      <c r="J100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04" s="1" t="str">
        <f>IF(Tableau1[[#This Row],[Tarificat° client]]="GROS",VLOOKUP(Tableau1[[#This Row],[EAN]],Grille_Tarifs_Modulable!B1012:P1105,9,FALSE)+VLOOKUP(Tableau1[[#This Row],[EAN]],Grille_Tarifs_Modulable!B1012:P1105,12,FALSE)+VLOOKUP(Tableau1[[#This Row],[EAN]],Grille_Tarifs_Modulable!B1012:P1105,13,FALSE)*1.1,IF(Tableau1[[#This Row],[Tarificat° client]]="CHR",VLOOKUP(Tableau1[[#This Row],[EAN]],Grille_Tarifs_Modulable!B1012:P1105,8,FALSE)," "))</f>
        <v xml:space="preserve"> </v>
      </c>
      <c r="L1004" s="1">
        <v>240</v>
      </c>
      <c r="M1004" s="1">
        <v>240</v>
      </c>
      <c r="O1004" s="1"/>
    </row>
    <row r="1005" spans="1:15" ht="14.65" customHeight="1" x14ac:dyDescent="0.2">
      <c r="A1005" s="2">
        <v>43755</v>
      </c>
      <c r="B1005" s="1" t="s">
        <v>248</v>
      </c>
      <c r="C1005" s="1" t="s">
        <v>227</v>
      </c>
      <c r="F1005" s="1" t="s">
        <v>229</v>
      </c>
      <c r="G1005" s="1" t="s">
        <v>1180</v>
      </c>
      <c r="H1005" s="61">
        <v>70</v>
      </c>
      <c r="I1005" s="88">
        <f t="array" ref="I1005">INDEX(Grille_Tarifs_Modulable!$B$2:B1518,MATCH(Tableau1[[#This Row],[Designation]]&amp;Tableau1[[#This Row],[CL]],Grille_Tarifs_Modulable!$C$2:C1518&amp;Grille_Tarifs_Modulable!$F$2:F1518,0))</f>
        <v>4067700013859</v>
      </c>
      <c r="J100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05" s="1" t="str">
        <f>IF(Tableau1[[#This Row],[Tarificat° client]]="GROS",VLOOKUP(Tableau1[[#This Row],[EAN]],Grille_Tarifs_Modulable!B1013:P1106,9,FALSE)+VLOOKUP(Tableau1[[#This Row],[EAN]],Grille_Tarifs_Modulable!B1013:P1106,12,FALSE)+VLOOKUP(Tableau1[[#This Row],[EAN]],Grille_Tarifs_Modulable!B1013:P1106,13,FALSE)*1.1,IF(Tableau1[[#This Row],[Tarificat° client]]="CHR",VLOOKUP(Tableau1[[#This Row],[EAN]],Grille_Tarifs_Modulable!B1013:P1106,8,FALSE)," "))</f>
        <v xml:space="preserve"> </v>
      </c>
      <c r="L1005" s="1">
        <v>240</v>
      </c>
      <c r="M1005" s="1">
        <v>240</v>
      </c>
      <c r="O1005" s="1"/>
    </row>
    <row r="1006" spans="1:15" ht="14.65" customHeight="1" x14ac:dyDescent="0.2">
      <c r="A1006" s="2">
        <v>43756</v>
      </c>
      <c r="B1006" s="1" t="s">
        <v>120</v>
      </c>
      <c r="C1006" s="1" t="s">
        <v>119</v>
      </c>
      <c r="F1006" s="1" t="s">
        <v>121</v>
      </c>
      <c r="G1006" s="1" t="s">
        <v>1180</v>
      </c>
      <c r="H1006" s="61">
        <v>175</v>
      </c>
      <c r="I1006" s="88">
        <f t="array" ref="I1006">INDEX(Grille_Tarifs_Modulable!$B$2:B1353,MATCH(Tableau1[[#This Row],[Designation]]&amp;Tableau1[[#This Row],[CL]],Grille_Tarifs_Modulable!$C$2:C1353&amp;Grille_Tarifs_Modulable!$F$2:F1353,0))</f>
        <v>4067700013835</v>
      </c>
      <c r="J100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06" s="1" t="str">
        <f>IF(Tableau1[[#This Row],[Tarificat° client]]="GROS",VLOOKUP(Tableau1[[#This Row],[EAN]],Grille_Tarifs_Modulable!B1014:P1107,9,FALSE)+VLOOKUP(Tableau1[[#This Row],[EAN]],Grille_Tarifs_Modulable!B1014:P1107,12,FALSE)+VLOOKUP(Tableau1[[#This Row],[EAN]],Grille_Tarifs_Modulable!B1014:P1107,13,FALSE)*1.1,IF(Tableau1[[#This Row],[Tarificat° client]]="CHR",VLOOKUP(Tableau1[[#This Row],[EAN]],Grille_Tarifs_Modulable!B1014:P1107,8,FALSE)," "))</f>
        <v xml:space="preserve"> </v>
      </c>
      <c r="L1006" s="1">
        <v>6</v>
      </c>
      <c r="M1006" s="1">
        <v>15</v>
      </c>
      <c r="O1006" s="1"/>
    </row>
    <row r="1007" spans="1:15" ht="14.65" customHeight="1" x14ac:dyDescent="0.2">
      <c r="A1007" s="2">
        <v>43761</v>
      </c>
      <c r="B1007" s="1" t="s">
        <v>196</v>
      </c>
      <c r="C1007" s="1" t="s">
        <v>65</v>
      </c>
      <c r="F1007" s="1" t="s">
        <v>67</v>
      </c>
      <c r="G1007" s="1" t="s">
        <v>1180</v>
      </c>
      <c r="H1007" s="61">
        <v>70</v>
      </c>
      <c r="I1007" s="88">
        <f t="array" ref="I1007">INDEX(Grille_Tarifs_Modulable!$B$2:B1364,MATCH(Tableau1[[#This Row],[Designation]]&amp;Tableau1[[#This Row],[CL]],Grille_Tarifs_Modulable!$C$2:C1364&amp;Grille_Tarifs_Modulable!$F$2:F1364,0))</f>
        <v>4067700013859</v>
      </c>
      <c r="J100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07" s="1" t="str">
        <f>IF(Tableau1[[#This Row],[Tarificat° client]]="GROS",VLOOKUP(Tableau1[[#This Row],[EAN]],Grille_Tarifs_Modulable!B1015:P1108,9,FALSE)+VLOOKUP(Tableau1[[#This Row],[EAN]],Grille_Tarifs_Modulable!B1015:P1108,12,FALSE)+VLOOKUP(Tableau1[[#This Row],[EAN]],Grille_Tarifs_Modulable!B1015:P1108,13,FALSE)*1.1,IF(Tableau1[[#This Row],[Tarificat° client]]="CHR",VLOOKUP(Tableau1[[#This Row],[EAN]],Grille_Tarifs_Modulable!B1015:P1108,8,FALSE)," "))</f>
        <v xml:space="preserve"> </v>
      </c>
      <c r="L1007" s="1">
        <v>480</v>
      </c>
      <c r="M1007" s="1">
        <v>480</v>
      </c>
      <c r="O1007" s="1"/>
    </row>
    <row r="1008" spans="1:15" ht="14.65" customHeight="1" x14ac:dyDescent="0.2">
      <c r="A1008" s="2">
        <v>43761</v>
      </c>
      <c r="B1008" s="1" t="s">
        <v>249</v>
      </c>
      <c r="C1008" s="1" t="s">
        <v>231</v>
      </c>
      <c r="F1008" s="1" t="s">
        <v>233</v>
      </c>
      <c r="G1008" s="1" t="s">
        <v>1180</v>
      </c>
      <c r="H1008" s="61">
        <v>70</v>
      </c>
      <c r="I1008" s="88">
        <f t="array" ref="I1008">INDEX(Grille_Tarifs_Modulable!$B$2:B1382,MATCH(Tableau1[[#This Row],[Designation]]&amp;Tableau1[[#This Row],[CL]],Grille_Tarifs_Modulable!$C$2:C1382&amp;Grille_Tarifs_Modulable!$F$2:F1382,0))</f>
        <v>4067700013859</v>
      </c>
      <c r="J100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08" s="1" t="str">
        <f>IF(Tableau1[[#This Row],[Tarificat° client]]="GROS",VLOOKUP(Tableau1[[#This Row],[EAN]],Grille_Tarifs_Modulable!B1016:P1109,9,FALSE)+VLOOKUP(Tableau1[[#This Row],[EAN]],Grille_Tarifs_Modulable!B1016:P1109,12,FALSE)+VLOOKUP(Tableau1[[#This Row],[EAN]],Grille_Tarifs_Modulable!B1016:P1109,13,FALSE)*1.1,IF(Tableau1[[#This Row],[Tarificat° client]]="CHR",VLOOKUP(Tableau1[[#This Row],[EAN]],Grille_Tarifs_Modulable!B1016:P1109,8,FALSE)," "))</f>
        <v xml:space="preserve"> </v>
      </c>
      <c r="L1008" s="1">
        <v>240</v>
      </c>
      <c r="M1008" s="1">
        <v>240</v>
      </c>
      <c r="O1008" s="1"/>
    </row>
    <row r="1009" spans="1:15" ht="14.65" customHeight="1" x14ac:dyDescent="0.2">
      <c r="A1009" s="2">
        <v>43761</v>
      </c>
      <c r="B1009" s="1" t="s">
        <v>249</v>
      </c>
      <c r="C1009" s="1" t="s">
        <v>231</v>
      </c>
      <c r="F1009" s="1" t="s">
        <v>233</v>
      </c>
      <c r="G1009" s="1" t="s">
        <v>1180</v>
      </c>
      <c r="H1009" s="61">
        <v>70</v>
      </c>
      <c r="I1009" s="88">
        <f t="array" ref="I1009">INDEX(Grille_Tarifs_Modulable!$B$2:B1522,MATCH(Tableau1[[#This Row],[Designation]]&amp;Tableau1[[#This Row],[CL]],Grille_Tarifs_Modulable!$C$2:C1522&amp;Grille_Tarifs_Modulable!$F$2:F1522,0))</f>
        <v>4067700013859</v>
      </c>
      <c r="J100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09" s="1" t="str">
        <f>IF(Tableau1[[#This Row],[Tarificat° client]]="GROS",VLOOKUP(Tableau1[[#This Row],[EAN]],Grille_Tarifs_Modulable!B1017:P1110,9,FALSE)+VLOOKUP(Tableau1[[#This Row],[EAN]],Grille_Tarifs_Modulable!B1017:P1110,12,FALSE)+VLOOKUP(Tableau1[[#This Row],[EAN]],Grille_Tarifs_Modulable!B1017:P1110,13,FALSE)*1.1,IF(Tableau1[[#This Row],[Tarificat° client]]="CHR",VLOOKUP(Tableau1[[#This Row],[EAN]],Grille_Tarifs_Modulable!B1017:P1110,8,FALSE)," "))</f>
        <v xml:space="preserve"> </v>
      </c>
      <c r="L1009" s="1">
        <v>60</v>
      </c>
      <c r="M1009" s="1">
        <v>60</v>
      </c>
      <c r="O1009" s="1"/>
    </row>
    <row r="1010" spans="1:15" ht="14.65" customHeight="1" x14ac:dyDescent="0.2">
      <c r="A1010" s="2">
        <v>43761</v>
      </c>
      <c r="B1010" s="1" t="s">
        <v>249</v>
      </c>
      <c r="C1010" s="1" t="s">
        <v>231</v>
      </c>
      <c r="F1010" s="1" t="s">
        <v>233</v>
      </c>
      <c r="G1010" s="1" t="s">
        <v>1180</v>
      </c>
      <c r="H1010" s="61">
        <v>70</v>
      </c>
      <c r="I1010" s="88">
        <f t="array" ref="I1010">INDEX(Grille_Tarifs_Modulable!$B$2:B1357,MATCH(Tableau1[[#This Row],[Designation]]&amp;Tableau1[[#This Row],[CL]],Grille_Tarifs_Modulable!$C$2:C1357&amp;Grille_Tarifs_Modulable!$F$2:F1357,0))</f>
        <v>4067700013859</v>
      </c>
      <c r="J101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10" s="1" t="str">
        <f>IF(Tableau1[[#This Row],[Tarificat° client]]="GROS",VLOOKUP(Tableau1[[#This Row],[EAN]],Grille_Tarifs_Modulable!B1018:P1111,9,FALSE)+VLOOKUP(Tableau1[[#This Row],[EAN]],Grille_Tarifs_Modulable!B1018:P1111,12,FALSE)+VLOOKUP(Tableau1[[#This Row],[EAN]],Grille_Tarifs_Modulable!B1018:P1111,13,FALSE)*1.1,IF(Tableau1[[#This Row],[Tarificat° client]]="CHR",VLOOKUP(Tableau1[[#This Row],[EAN]],Grille_Tarifs_Modulable!B1018:P1111,8,FALSE)," "))</f>
        <v xml:space="preserve"> </v>
      </c>
      <c r="L1010" s="1">
        <v>48</v>
      </c>
      <c r="M1010" s="1">
        <v>48</v>
      </c>
      <c r="O1010" s="1"/>
    </row>
    <row r="1011" spans="1:15" ht="14.65" customHeight="1" x14ac:dyDescent="0.2">
      <c r="A1011" s="2">
        <v>43762</v>
      </c>
      <c r="B1011" s="1" t="s">
        <v>262</v>
      </c>
      <c r="C1011" s="1" t="s">
        <v>163</v>
      </c>
      <c r="F1011" s="1" t="s">
        <v>165</v>
      </c>
      <c r="G1011" s="1" t="s">
        <v>1180</v>
      </c>
      <c r="H1011" s="61">
        <v>175</v>
      </c>
      <c r="I1011" s="88">
        <f t="array" ref="I1011">INDEX(Grille_Tarifs_Modulable!$B$2:B1368,MATCH(Tableau1[[#This Row],[Designation]]&amp;Tableau1[[#This Row],[CL]],Grille_Tarifs_Modulable!$C$2:C1368&amp;Grille_Tarifs_Modulable!$F$2:F1368,0))</f>
        <v>4067700013835</v>
      </c>
      <c r="J101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11" s="1" t="str">
        <f>IF(Tableau1[[#This Row],[Tarificat° client]]="GROS",VLOOKUP(Tableau1[[#This Row],[EAN]],Grille_Tarifs_Modulable!B1019:P1112,9,FALSE)+VLOOKUP(Tableau1[[#This Row],[EAN]],Grille_Tarifs_Modulable!B1019:P1112,12,FALSE)+VLOOKUP(Tableau1[[#This Row],[EAN]],Grille_Tarifs_Modulable!B1019:P1112,13,FALSE)*1.1,IF(Tableau1[[#This Row],[Tarificat° client]]="CHR",VLOOKUP(Tableau1[[#This Row],[EAN]],Grille_Tarifs_Modulable!B1019:P1112,8,FALSE)," "))</f>
        <v xml:space="preserve"> </v>
      </c>
      <c r="L1011" s="1">
        <v>96</v>
      </c>
      <c r="M1011" s="1">
        <v>240</v>
      </c>
      <c r="O1011" s="1"/>
    </row>
    <row r="1012" spans="1:15" ht="14.65" customHeight="1" x14ac:dyDescent="0.2">
      <c r="A1012" s="2">
        <v>43769</v>
      </c>
      <c r="B1012" s="1" t="s">
        <v>250</v>
      </c>
      <c r="C1012" s="1" t="s">
        <v>231</v>
      </c>
      <c r="F1012" s="1" t="s">
        <v>233</v>
      </c>
      <c r="G1012" s="1" t="s">
        <v>1180</v>
      </c>
      <c r="H1012" s="61">
        <v>70</v>
      </c>
      <c r="I1012" s="88">
        <f t="array" ref="I1012">INDEX(Grille_Tarifs_Modulable!$B$2:B1386,MATCH(Tableau1[[#This Row],[Designation]]&amp;Tableau1[[#This Row],[CL]],Grille_Tarifs_Modulable!$C$2:C1386&amp;Grille_Tarifs_Modulable!$F$2:F1386,0))</f>
        <v>4067700013859</v>
      </c>
      <c r="J101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12" s="1" t="str">
        <f>IF(Tableau1[[#This Row],[Tarificat° client]]="GROS",VLOOKUP(Tableau1[[#This Row],[EAN]],Grille_Tarifs_Modulable!B1020:P1113,9,FALSE)+VLOOKUP(Tableau1[[#This Row],[EAN]],Grille_Tarifs_Modulable!B1020:P1113,12,FALSE)+VLOOKUP(Tableau1[[#This Row],[EAN]],Grille_Tarifs_Modulable!B1020:P1113,13,FALSE)*1.1,IF(Tableau1[[#This Row],[Tarificat° client]]="CHR",VLOOKUP(Tableau1[[#This Row],[EAN]],Grille_Tarifs_Modulable!B1020:P1113,8,FALSE)," "))</f>
        <v xml:space="preserve"> </v>
      </c>
      <c r="L1012" s="1">
        <v>480</v>
      </c>
      <c r="M1012" s="1">
        <v>480</v>
      </c>
      <c r="O1012" s="1"/>
    </row>
    <row r="1013" spans="1:15" ht="14.65" customHeight="1" x14ac:dyDescent="0.2">
      <c r="A1013" s="2">
        <v>43769</v>
      </c>
      <c r="B1013" s="1" t="s">
        <v>250</v>
      </c>
      <c r="C1013" s="1" t="s">
        <v>231</v>
      </c>
      <c r="F1013" s="1" t="s">
        <v>233</v>
      </c>
      <c r="G1013" s="1" t="s">
        <v>1180</v>
      </c>
      <c r="H1013" s="61">
        <v>70</v>
      </c>
      <c r="I1013" s="88">
        <f t="array" ref="I1013">INDEX(Grille_Tarifs_Modulable!$B$2:B1526,MATCH(Tableau1[[#This Row],[Designation]]&amp;Tableau1[[#This Row],[CL]],Grille_Tarifs_Modulable!$C$2:C1526&amp;Grille_Tarifs_Modulable!$F$2:F1526,0))</f>
        <v>4067700013859</v>
      </c>
      <c r="J101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13" s="1" t="str">
        <f>IF(Tableau1[[#This Row],[Tarificat° client]]="GROS",VLOOKUP(Tableau1[[#This Row],[EAN]],Grille_Tarifs_Modulable!B1021:P1114,9,FALSE)+VLOOKUP(Tableau1[[#This Row],[EAN]],Grille_Tarifs_Modulable!B1021:P1114,12,FALSE)+VLOOKUP(Tableau1[[#This Row],[EAN]],Grille_Tarifs_Modulable!B1021:P1114,13,FALSE)*1.1,IF(Tableau1[[#This Row],[Tarificat° client]]="CHR",VLOOKUP(Tableau1[[#This Row],[EAN]],Grille_Tarifs_Modulable!B1021:P1114,8,FALSE)," "))</f>
        <v xml:space="preserve"> </v>
      </c>
      <c r="L1013" s="1">
        <v>12</v>
      </c>
      <c r="M1013" s="1">
        <v>12</v>
      </c>
      <c r="O1013" s="1"/>
    </row>
    <row r="1014" spans="1:15" ht="14.65" customHeight="1" x14ac:dyDescent="0.2">
      <c r="A1014" s="2">
        <v>43773</v>
      </c>
      <c r="B1014" s="1" t="s">
        <v>197</v>
      </c>
      <c r="C1014" s="1" t="s">
        <v>65</v>
      </c>
      <c r="F1014" s="1" t="s">
        <v>67</v>
      </c>
      <c r="G1014" s="1" t="s">
        <v>1180</v>
      </c>
      <c r="H1014" s="61">
        <v>70</v>
      </c>
      <c r="I1014" s="88">
        <f t="array" ref="I1014">INDEX(Grille_Tarifs_Modulable!$B$2:B1361,MATCH(Tableau1[[#This Row],[Designation]]&amp;Tableau1[[#This Row],[CL]],Grille_Tarifs_Modulable!$C$2:C1361&amp;Grille_Tarifs_Modulable!$F$2:F1361,0))</f>
        <v>4067700013859</v>
      </c>
      <c r="J101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14" s="1" t="str">
        <f>IF(Tableau1[[#This Row],[Tarificat° client]]="GROS",VLOOKUP(Tableau1[[#This Row],[EAN]],Grille_Tarifs_Modulable!B1022:P1115,9,FALSE)+VLOOKUP(Tableau1[[#This Row],[EAN]],Grille_Tarifs_Modulable!B1022:P1115,12,FALSE)+VLOOKUP(Tableau1[[#This Row],[EAN]],Grille_Tarifs_Modulable!B1022:P1115,13,FALSE)*1.1,IF(Tableau1[[#This Row],[Tarificat° client]]="CHR",VLOOKUP(Tableau1[[#This Row],[EAN]],Grille_Tarifs_Modulable!B1022:P1115,8,FALSE)," "))</f>
        <v xml:space="preserve"> </v>
      </c>
      <c r="L1014" s="1">
        <v>480</v>
      </c>
      <c r="M1014" s="1">
        <v>480</v>
      </c>
      <c r="O1014" s="1"/>
    </row>
    <row r="1015" spans="1:15" ht="14.65" customHeight="1" x14ac:dyDescent="0.2">
      <c r="A1015" s="2">
        <v>43775</v>
      </c>
      <c r="B1015" s="1" t="s">
        <v>251</v>
      </c>
      <c r="C1015" s="1" t="s">
        <v>227</v>
      </c>
      <c r="F1015" s="1" t="s">
        <v>229</v>
      </c>
      <c r="G1015" s="1" t="s">
        <v>1180</v>
      </c>
      <c r="H1015" s="61">
        <v>70</v>
      </c>
      <c r="I1015" s="88">
        <f t="array" ref="I1015">INDEX(Grille_Tarifs_Modulable!$B$2:B1372,MATCH(Tableau1[[#This Row],[Designation]]&amp;Tableau1[[#This Row],[CL]],Grille_Tarifs_Modulable!$C$2:C1372&amp;Grille_Tarifs_Modulable!$F$2:F1372,0))</f>
        <v>4067700013859</v>
      </c>
      <c r="J101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15" s="1" t="str">
        <f>IF(Tableau1[[#This Row],[Tarificat° client]]="GROS",VLOOKUP(Tableau1[[#This Row],[EAN]],Grille_Tarifs_Modulable!B1023:P1116,9,FALSE)+VLOOKUP(Tableau1[[#This Row],[EAN]],Grille_Tarifs_Modulable!B1023:P1116,12,FALSE)+VLOOKUP(Tableau1[[#This Row],[EAN]],Grille_Tarifs_Modulable!B1023:P1116,13,FALSE)*1.1,IF(Tableau1[[#This Row],[Tarificat° client]]="CHR",VLOOKUP(Tableau1[[#This Row],[EAN]],Grille_Tarifs_Modulable!B1023:P1116,8,FALSE)," "))</f>
        <v xml:space="preserve"> </v>
      </c>
      <c r="L1015" s="1">
        <v>240</v>
      </c>
      <c r="M1015" s="1">
        <v>240</v>
      </c>
      <c r="O1015" s="1"/>
    </row>
    <row r="1016" spans="1:15" ht="14.65" customHeight="1" x14ac:dyDescent="0.2">
      <c r="A1016" s="2">
        <v>43776</v>
      </c>
      <c r="B1016" s="1" t="s">
        <v>75</v>
      </c>
      <c r="C1016" s="1" t="s">
        <v>65</v>
      </c>
      <c r="F1016" s="1" t="s">
        <v>67</v>
      </c>
      <c r="G1016" s="1" t="s">
        <v>1180</v>
      </c>
      <c r="H1016" s="61">
        <v>70</v>
      </c>
      <c r="I1016" s="88">
        <f t="array" ref="I1016">INDEX(Grille_Tarifs_Modulable!$B$2:B1390,MATCH(Tableau1[[#This Row],[Designation]]&amp;Tableau1[[#This Row],[CL]],Grille_Tarifs_Modulable!$C$2:C1390&amp;Grille_Tarifs_Modulable!$F$2:F1390,0))</f>
        <v>4067700013859</v>
      </c>
      <c r="J101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16" s="1" t="str">
        <f>IF(Tableau1[[#This Row],[Tarificat° client]]="GROS",VLOOKUP(Tableau1[[#This Row],[EAN]],Grille_Tarifs_Modulable!B1024:P1117,9,FALSE)+VLOOKUP(Tableau1[[#This Row],[EAN]],Grille_Tarifs_Modulable!B1024:P1117,12,FALSE)+VLOOKUP(Tableau1[[#This Row],[EAN]],Grille_Tarifs_Modulable!B1024:P1117,13,FALSE)*1.1,IF(Tableau1[[#This Row],[Tarificat° client]]="CHR",VLOOKUP(Tableau1[[#This Row],[EAN]],Grille_Tarifs_Modulable!B1024:P1117,8,FALSE)," "))</f>
        <v xml:space="preserve"> </v>
      </c>
      <c r="L1016" s="1">
        <v>240</v>
      </c>
      <c r="M1016" s="1">
        <v>240</v>
      </c>
      <c r="O1016" s="1"/>
    </row>
    <row r="1017" spans="1:15" ht="14.65" customHeight="1" x14ac:dyDescent="0.2">
      <c r="A1017" s="2">
        <v>43784</v>
      </c>
      <c r="B1017" s="1" t="s">
        <v>48</v>
      </c>
      <c r="C1017" s="1" t="s">
        <v>6</v>
      </c>
      <c r="F1017" s="1" t="s">
        <v>8</v>
      </c>
      <c r="G1017" s="1" t="s">
        <v>1180</v>
      </c>
      <c r="H1017" s="61">
        <v>100</v>
      </c>
      <c r="I1017" s="88">
        <f t="array" ref="I1017">INDEX(Grille_Tarifs_Modulable!$B$2:B1530,MATCH(Tableau1[[#This Row],[Designation]]&amp;Tableau1[[#This Row],[CL]],Grille_Tarifs_Modulable!$C$2:C1530&amp;Grille_Tarifs_Modulable!$F$2:F1530,0))</f>
        <v>4067700013842</v>
      </c>
      <c r="J101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17" s="1" t="str">
        <f>IF(Tableau1[[#This Row],[Tarificat° client]]="GROS",VLOOKUP(Tableau1[[#This Row],[EAN]],Grille_Tarifs_Modulable!B1025:P1118,9,FALSE)+VLOOKUP(Tableau1[[#This Row],[EAN]],Grille_Tarifs_Modulable!B1025:P1118,12,FALSE)+VLOOKUP(Tableau1[[#This Row],[EAN]],Grille_Tarifs_Modulable!B1025:P1118,13,FALSE)*1.1,IF(Tableau1[[#This Row],[Tarificat° client]]="CHR",VLOOKUP(Tableau1[[#This Row],[EAN]],Grille_Tarifs_Modulable!B1025:P1118,8,FALSE)," "))</f>
        <v xml:space="preserve"> </v>
      </c>
      <c r="L1017" s="1">
        <v>120</v>
      </c>
      <c r="M1017" s="1">
        <v>171.43</v>
      </c>
      <c r="O1017" s="1"/>
    </row>
    <row r="1018" spans="1:15" ht="14.65" customHeight="1" x14ac:dyDescent="0.2">
      <c r="A1018" s="2">
        <v>43784</v>
      </c>
      <c r="B1018" s="1" t="s">
        <v>257</v>
      </c>
      <c r="C1018" s="1" t="s">
        <v>158</v>
      </c>
      <c r="F1018" s="1" t="s">
        <v>160</v>
      </c>
      <c r="G1018" s="1" t="s">
        <v>1180</v>
      </c>
      <c r="H1018" s="61">
        <v>100</v>
      </c>
      <c r="I1018" s="88">
        <f t="array" ref="I1018">INDEX(Grille_Tarifs_Modulable!$B$2:B1365,MATCH(Tableau1[[#This Row],[Designation]]&amp;Tableau1[[#This Row],[CL]],Grille_Tarifs_Modulable!$C$2:C1365&amp;Grille_Tarifs_Modulable!$F$2:F1365,0))</f>
        <v>4067700013842</v>
      </c>
      <c r="J101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18" s="1" t="str">
        <f>IF(Tableau1[[#This Row],[Tarificat° client]]="GROS",VLOOKUP(Tableau1[[#This Row],[EAN]],Grille_Tarifs_Modulable!B1026:P1119,9,FALSE)+VLOOKUP(Tableau1[[#This Row],[EAN]],Grille_Tarifs_Modulable!B1026:P1119,12,FALSE)+VLOOKUP(Tableau1[[#This Row],[EAN]],Grille_Tarifs_Modulable!B1026:P1119,13,FALSE)*1.1,IF(Tableau1[[#This Row],[Tarificat° client]]="CHR",VLOOKUP(Tableau1[[#This Row],[EAN]],Grille_Tarifs_Modulable!B1026:P1119,8,FALSE)," "))</f>
        <v xml:space="preserve"> </v>
      </c>
      <c r="L1018" s="1">
        <v>306</v>
      </c>
      <c r="M1018" s="1">
        <v>437.14</v>
      </c>
      <c r="O1018" s="1"/>
    </row>
    <row r="1019" spans="1:15" ht="14.65" customHeight="1" x14ac:dyDescent="0.2">
      <c r="A1019" s="2">
        <v>43784</v>
      </c>
      <c r="B1019" s="1" t="s">
        <v>264</v>
      </c>
      <c r="C1019" s="1" t="s">
        <v>263</v>
      </c>
      <c r="F1019" s="1" t="s">
        <v>20</v>
      </c>
      <c r="G1019" s="1" t="s">
        <v>1180</v>
      </c>
      <c r="H1019" s="61">
        <v>175</v>
      </c>
      <c r="I1019" s="88">
        <f t="array" ref="I1019">INDEX(Grille_Tarifs_Modulable!$B$2:B1376,MATCH(Tableau1[[#This Row],[Designation]]&amp;Tableau1[[#This Row],[CL]],Grille_Tarifs_Modulable!$C$2:C1376&amp;Grille_Tarifs_Modulable!$F$2:F1376,0))</f>
        <v>4067700013835</v>
      </c>
      <c r="J101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19" s="1" t="str">
        <f>IF(Tableau1[[#This Row],[Tarificat° client]]="GROS",VLOOKUP(Tableau1[[#This Row],[EAN]],Grille_Tarifs_Modulable!B1027:P1120,9,FALSE)+VLOOKUP(Tableau1[[#This Row],[EAN]],Grille_Tarifs_Modulable!B1027:P1120,12,FALSE)+VLOOKUP(Tableau1[[#This Row],[EAN]],Grille_Tarifs_Modulable!B1027:P1120,13,FALSE)*1.1,IF(Tableau1[[#This Row],[Tarificat° client]]="CHR",VLOOKUP(Tableau1[[#This Row],[EAN]],Grille_Tarifs_Modulable!B1027:P1120,8,FALSE)," "))</f>
        <v xml:space="preserve"> </v>
      </c>
      <c r="L1019" s="1">
        <v>60</v>
      </c>
      <c r="M1019" s="1">
        <v>150</v>
      </c>
      <c r="O1019" s="1"/>
    </row>
    <row r="1020" spans="1:15" ht="14.65" customHeight="1" x14ac:dyDescent="0.2">
      <c r="A1020" s="2">
        <v>43795</v>
      </c>
      <c r="B1020" s="1" t="s">
        <v>252</v>
      </c>
      <c r="C1020" s="1" t="s">
        <v>227</v>
      </c>
      <c r="F1020" s="1" t="s">
        <v>229</v>
      </c>
      <c r="G1020" s="1" t="s">
        <v>1180</v>
      </c>
      <c r="H1020" s="61">
        <v>70</v>
      </c>
      <c r="I1020" s="88">
        <f t="array" ref="I1020">INDEX(Grille_Tarifs_Modulable!$B$2:B1394,MATCH(Tableau1[[#This Row],[Designation]]&amp;Tableau1[[#This Row],[CL]],Grille_Tarifs_Modulable!$C$2:C1394&amp;Grille_Tarifs_Modulable!$F$2:F1394,0))</f>
        <v>4067700013859</v>
      </c>
      <c r="J102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20" s="1" t="str">
        <f>IF(Tableau1[[#This Row],[Tarificat° client]]="GROS",VLOOKUP(Tableau1[[#This Row],[EAN]],Grille_Tarifs_Modulable!B1028:P1121,9,FALSE)+VLOOKUP(Tableau1[[#This Row],[EAN]],Grille_Tarifs_Modulable!B1028:P1121,12,FALSE)+VLOOKUP(Tableau1[[#This Row],[EAN]],Grille_Tarifs_Modulable!B1028:P1121,13,FALSE)*1.1,IF(Tableau1[[#This Row],[Tarificat° client]]="CHR",VLOOKUP(Tableau1[[#This Row],[EAN]],Grille_Tarifs_Modulable!B1028:P1121,8,FALSE)," "))</f>
        <v xml:space="preserve"> </v>
      </c>
      <c r="L1020" s="1">
        <v>240</v>
      </c>
      <c r="M1020" s="1">
        <v>240</v>
      </c>
      <c r="O1020" s="1"/>
    </row>
    <row r="1021" spans="1:15" ht="14.65" customHeight="1" x14ac:dyDescent="0.2">
      <c r="A1021" s="2">
        <v>43796</v>
      </c>
      <c r="B1021" s="1" t="s">
        <v>179</v>
      </c>
      <c r="C1021" s="1" t="s">
        <v>65</v>
      </c>
      <c r="F1021" s="1" t="s">
        <v>67</v>
      </c>
      <c r="G1021" s="1" t="s">
        <v>1180</v>
      </c>
      <c r="H1021" s="61">
        <v>70</v>
      </c>
      <c r="I1021" s="88">
        <f t="array" ref="I1021">INDEX(Grille_Tarifs_Modulable!$B$2:B1534,MATCH(Tableau1[[#This Row],[Designation]]&amp;Tableau1[[#This Row],[CL]],Grille_Tarifs_Modulable!$C$2:C1534&amp;Grille_Tarifs_Modulable!$F$2:F1534,0))</f>
        <v>4067700013859</v>
      </c>
      <c r="J102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21" s="1" t="str">
        <f>IF(Tableau1[[#This Row],[Tarificat° client]]="GROS",VLOOKUP(Tableau1[[#This Row],[EAN]],Grille_Tarifs_Modulable!B1029:P1122,9,FALSE)+VLOOKUP(Tableau1[[#This Row],[EAN]],Grille_Tarifs_Modulable!B1029:P1122,12,FALSE)+VLOOKUP(Tableau1[[#This Row],[EAN]],Grille_Tarifs_Modulable!B1029:P1122,13,FALSE)*1.1,IF(Tableau1[[#This Row],[Tarificat° client]]="CHR",VLOOKUP(Tableau1[[#This Row],[EAN]],Grille_Tarifs_Modulable!B1029:P1122,8,FALSE)," "))</f>
        <v xml:space="preserve"> </v>
      </c>
      <c r="L1021" s="1">
        <v>42</v>
      </c>
      <c r="M1021" s="1">
        <v>42</v>
      </c>
      <c r="O1021" s="1"/>
    </row>
    <row r="1022" spans="1:15" ht="14.65" customHeight="1" x14ac:dyDescent="0.2">
      <c r="A1022" s="2">
        <v>43796</v>
      </c>
      <c r="B1022" s="1" t="s">
        <v>179</v>
      </c>
      <c r="C1022" s="1" t="s">
        <v>65</v>
      </c>
      <c r="F1022" s="1" t="s">
        <v>67</v>
      </c>
      <c r="G1022" s="1" t="s">
        <v>1180</v>
      </c>
      <c r="H1022" s="61">
        <v>70</v>
      </c>
      <c r="I1022" s="88">
        <f t="array" ref="I1022">INDEX(Grille_Tarifs_Modulable!$B$2:B1369,MATCH(Tableau1[[#This Row],[Designation]]&amp;Tableau1[[#This Row],[CL]],Grille_Tarifs_Modulable!$C$2:C1369&amp;Grille_Tarifs_Modulable!$F$2:F1369,0))</f>
        <v>4067700013859</v>
      </c>
      <c r="J102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22" s="1" t="str">
        <f>IF(Tableau1[[#This Row],[Tarificat° client]]="GROS",VLOOKUP(Tableau1[[#This Row],[EAN]],Grille_Tarifs_Modulable!B1030:P1123,9,FALSE)+VLOOKUP(Tableau1[[#This Row],[EAN]],Grille_Tarifs_Modulable!B1030:P1123,12,FALSE)+VLOOKUP(Tableau1[[#This Row],[EAN]],Grille_Tarifs_Modulable!B1030:P1123,13,FALSE)*1.1,IF(Tableau1[[#This Row],[Tarificat° client]]="CHR",VLOOKUP(Tableau1[[#This Row],[EAN]],Grille_Tarifs_Modulable!B1030:P1123,8,FALSE)," "))</f>
        <v xml:space="preserve"> </v>
      </c>
      <c r="L1022" s="1">
        <v>198</v>
      </c>
      <c r="M1022" s="1">
        <v>198</v>
      </c>
      <c r="O1022" s="1"/>
    </row>
    <row r="1023" spans="1:15" ht="14.65" customHeight="1" x14ac:dyDescent="0.2">
      <c r="A1023" s="2">
        <v>43801</v>
      </c>
      <c r="B1023" s="1" t="s">
        <v>127</v>
      </c>
      <c r="C1023" s="1" t="s">
        <v>98</v>
      </c>
      <c r="F1023" s="1" t="s">
        <v>20</v>
      </c>
      <c r="G1023" s="1" t="s">
        <v>1180</v>
      </c>
      <c r="H1023" s="61">
        <v>70</v>
      </c>
      <c r="I1023" s="88">
        <f t="array" ref="I1023">INDEX(Grille_Tarifs_Modulable!$B$2:B1380,MATCH(Tableau1[[#This Row],[Designation]]&amp;Tableau1[[#This Row],[CL]],Grille_Tarifs_Modulable!$C$2:C1380&amp;Grille_Tarifs_Modulable!$F$2:F1380,0))</f>
        <v>4067700013859</v>
      </c>
      <c r="J102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23" s="1" t="str">
        <f>IF(Tableau1[[#This Row],[Tarificat° client]]="GROS",VLOOKUP(Tableau1[[#This Row],[EAN]],Grille_Tarifs_Modulable!B1031:P1124,9,FALSE)+VLOOKUP(Tableau1[[#This Row],[EAN]],Grille_Tarifs_Modulable!B1031:P1124,12,FALSE)+VLOOKUP(Tableau1[[#This Row],[EAN]],Grille_Tarifs_Modulable!B1031:P1124,13,FALSE)*1.1,IF(Tableau1[[#This Row],[Tarificat° client]]="CHR",VLOOKUP(Tableau1[[#This Row],[EAN]],Grille_Tarifs_Modulable!B1031:P1124,8,FALSE)," "))</f>
        <v xml:space="preserve"> </v>
      </c>
      <c r="L1023" s="1">
        <v>180</v>
      </c>
      <c r="M1023" s="1">
        <v>180</v>
      </c>
      <c r="O1023" s="1"/>
    </row>
    <row r="1024" spans="1:15" ht="14.65" customHeight="1" x14ac:dyDescent="0.2">
      <c r="A1024" s="2">
        <v>43801</v>
      </c>
      <c r="B1024" s="1" t="s">
        <v>127</v>
      </c>
      <c r="C1024" s="1" t="s">
        <v>98</v>
      </c>
      <c r="F1024" s="1" t="s">
        <v>20</v>
      </c>
      <c r="G1024" s="1" t="s">
        <v>1180</v>
      </c>
      <c r="H1024" s="61">
        <v>100</v>
      </c>
      <c r="I1024" s="88">
        <f t="array" ref="I1024">INDEX(Grille_Tarifs_Modulable!$B$2:B1398,MATCH(Tableau1[[#This Row],[Designation]]&amp;Tableau1[[#This Row],[CL]],Grille_Tarifs_Modulable!$C$2:C1398&amp;Grille_Tarifs_Modulable!$F$2:F1398,0))</f>
        <v>4067700013842</v>
      </c>
      <c r="J102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24" s="1" t="str">
        <f>IF(Tableau1[[#This Row],[Tarificat° client]]="GROS",VLOOKUP(Tableau1[[#This Row],[EAN]],Grille_Tarifs_Modulable!B1032:P1125,9,FALSE)+VLOOKUP(Tableau1[[#This Row],[EAN]],Grille_Tarifs_Modulable!B1032:P1125,12,FALSE)+VLOOKUP(Tableau1[[#This Row],[EAN]],Grille_Tarifs_Modulable!B1032:P1125,13,FALSE)*1.1,IF(Tableau1[[#This Row],[Tarificat° client]]="CHR",VLOOKUP(Tableau1[[#This Row],[EAN]],Grille_Tarifs_Modulable!B1032:P1125,8,FALSE)," "))</f>
        <v xml:space="preserve"> </v>
      </c>
      <c r="L1024" s="1">
        <v>24</v>
      </c>
      <c r="M1024" s="1">
        <v>34.29</v>
      </c>
      <c r="O1024" s="1"/>
    </row>
    <row r="1025" spans="1:15" ht="14.65" customHeight="1" x14ac:dyDescent="0.2">
      <c r="A1025" s="2">
        <v>43808</v>
      </c>
      <c r="B1025" s="1" t="s">
        <v>253</v>
      </c>
      <c r="C1025" s="1" t="s">
        <v>65</v>
      </c>
      <c r="F1025" s="1" t="s">
        <v>67</v>
      </c>
      <c r="G1025" s="1" t="s">
        <v>1180</v>
      </c>
      <c r="H1025" s="61">
        <v>70</v>
      </c>
      <c r="I1025" s="88">
        <f t="array" ref="I1025">INDEX(Grille_Tarifs_Modulable!$B$2:B1538,MATCH(Tableau1[[#This Row],[Designation]]&amp;Tableau1[[#This Row],[CL]],Grille_Tarifs_Modulable!$C$2:C1538&amp;Grille_Tarifs_Modulable!$F$2:F1538,0))</f>
        <v>4067700013859</v>
      </c>
      <c r="J102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25" s="1" t="str">
        <f>IF(Tableau1[[#This Row],[Tarificat° client]]="GROS",VLOOKUP(Tableau1[[#This Row],[EAN]],Grille_Tarifs_Modulable!B1033:P1126,9,FALSE)+VLOOKUP(Tableau1[[#This Row],[EAN]],Grille_Tarifs_Modulable!B1033:P1126,12,FALSE)+VLOOKUP(Tableau1[[#This Row],[EAN]],Grille_Tarifs_Modulable!B1033:P1126,13,FALSE)*1.1,IF(Tableau1[[#This Row],[Tarificat° client]]="CHR",VLOOKUP(Tableau1[[#This Row],[EAN]],Grille_Tarifs_Modulable!B1033:P1126,8,FALSE)," "))</f>
        <v xml:space="preserve"> </v>
      </c>
      <c r="L1025" s="1">
        <v>240</v>
      </c>
      <c r="M1025" s="1">
        <v>240</v>
      </c>
      <c r="O1025" s="1"/>
    </row>
    <row r="1026" spans="1:15" ht="14.65" customHeight="1" x14ac:dyDescent="0.2">
      <c r="A1026" s="2">
        <v>43810</v>
      </c>
      <c r="B1026" s="1" t="s">
        <v>125</v>
      </c>
      <c r="C1026" s="1" t="s">
        <v>124</v>
      </c>
      <c r="F1026" s="1" t="s">
        <v>126</v>
      </c>
      <c r="G1026" s="1" t="s">
        <v>1180</v>
      </c>
      <c r="H1026" s="61">
        <v>175</v>
      </c>
      <c r="I1026" s="88">
        <f t="array" ref="I1026">INDEX(Grille_Tarifs_Modulable!$B$2:B1373,MATCH(Tableau1[[#This Row],[Designation]]&amp;Tableau1[[#This Row],[CL]],Grille_Tarifs_Modulable!$C$2:C1373&amp;Grille_Tarifs_Modulable!$F$2:F1373,0))</f>
        <v>4067700013835</v>
      </c>
      <c r="J102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26" s="1" t="str">
        <f>IF(Tableau1[[#This Row],[Tarificat° client]]="GROS",VLOOKUP(Tableau1[[#This Row],[EAN]],Grille_Tarifs_Modulable!B1034:P1127,9,FALSE)+VLOOKUP(Tableau1[[#This Row],[EAN]],Grille_Tarifs_Modulable!B1034:P1127,12,FALSE)+VLOOKUP(Tableau1[[#This Row],[EAN]],Grille_Tarifs_Modulable!B1034:P1127,13,FALSE)*1.1,IF(Tableau1[[#This Row],[Tarificat° client]]="CHR",VLOOKUP(Tableau1[[#This Row],[EAN]],Grille_Tarifs_Modulable!B1034:P1127,8,FALSE)," "))</f>
        <v xml:space="preserve"> </v>
      </c>
      <c r="L1026" s="1">
        <v>42</v>
      </c>
      <c r="M1026" s="1">
        <v>105</v>
      </c>
      <c r="O1026" s="1"/>
    </row>
    <row r="1027" spans="1:15" ht="14.65" customHeight="1" x14ac:dyDescent="0.2">
      <c r="A1027" s="2">
        <v>43810</v>
      </c>
      <c r="B1027" s="1" t="s">
        <v>125</v>
      </c>
      <c r="C1027" s="1" t="s">
        <v>124</v>
      </c>
      <c r="F1027" s="1" t="s">
        <v>126</v>
      </c>
      <c r="G1027" s="1" t="s">
        <v>1180</v>
      </c>
      <c r="H1027" s="61">
        <v>175</v>
      </c>
      <c r="I1027" s="88">
        <f t="array" ref="I1027">INDEX(Grille_Tarifs_Modulable!$B$2:B1384,MATCH(Tableau1[[#This Row],[Designation]]&amp;Tableau1[[#This Row],[CL]],Grille_Tarifs_Modulable!$C$2:C1384&amp;Grille_Tarifs_Modulable!$F$2:F1384,0))</f>
        <v>4067700013835</v>
      </c>
      <c r="J102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27" s="1" t="str">
        <f>IF(Tableau1[[#This Row],[Tarificat° client]]="GROS",VLOOKUP(Tableau1[[#This Row],[EAN]],Grille_Tarifs_Modulable!B1035:P1128,9,FALSE)+VLOOKUP(Tableau1[[#This Row],[EAN]],Grille_Tarifs_Modulable!B1035:P1128,12,FALSE)+VLOOKUP(Tableau1[[#This Row],[EAN]],Grille_Tarifs_Modulable!B1035:P1128,13,FALSE)*1.1,IF(Tableau1[[#This Row],[Tarificat° client]]="CHR",VLOOKUP(Tableau1[[#This Row],[EAN]],Grille_Tarifs_Modulable!B1035:P1128,8,FALSE)," "))</f>
        <v xml:space="preserve"> </v>
      </c>
      <c r="L1027" s="1">
        <v>6</v>
      </c>
      <c r="M1027" s="1">
        <v>15</v>
      </c>
      <c r="O1027" s="1"/>
    </row>
    <row r="1028" spans="1:15" ht="14.65" customHeight="1" x14ac:dyDescent="0.2">
      <c r="A1028" s="2">
        <v>43815</v>
      </c>
      <c r="B1028" s="1" t="s">
        <v>82</v>
      </c>
      <c r="C1028" s="1" t="s">
        <v>12</v>
      </c>
      <c r="F1028" s="1" t="s">
        <v>14</v>
      </c>
      <c r="G1028" s="1" t="s">
        <v>1180</v>
      </c>
      <c r="H1028" s="61">
        <v>2</v>
      </c>
      <c r="I1028" s="88" t="e">
        <f t="array" ref="I1028">INDEX(Grille_Tarifs_Modulable!$B$2:B1402,MATCH(Tableau1[[#This Row],[Designation]]&amp;Tableau1[[#This Row],[CL]],Grille_Tarifs_Modulable!$C$2:C1402&amp;Grille_Tarifs_Modulable!$F$2:F1402,0))</f>
        <v>#N/A</v>
      </c>
      <c r="J102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28" s="1" t="str">
        <f>IF(Tableau1[[#This Row],[Tarificat° client]]="GROS",VLOOKUP(Tableau1[[#This Row],[EAN]],Grille_Tarifs_Modulable!B1036:P1129,9,FALSE)+VLOOKUP(Tableau1[[#This Row],[EAN]],Grille_Tarifs_Modulable!B1036:P1129,12,FALSE)+VLOOKUP(Tableau1[[#This Row],[EAN]],Grille_Tarifs_Modulable!B1036:P1129,13,FALSE)*1.1,IF(Tableau1[[#This Row],[Tarificat° client]]="CHR",VLOOKUP(Tableau1[[#This Row],[EAN]],Grille_Tarifs_Modulable!B1036:P1129,8,FALSE)," "))</f>
        <v xml:space="preserve"> </v>
      </c>
      <c r="L1028" s="1">
        <v>600</v>
      </c>
      <c r="M1028" s="1">
        <v>17.14</v>
      </c>
      <c r="O1028" s="1"/>
    </row>
    <row r="1029" spans="1:15" ht="14.65" customHeight="1" x14ac:dyDescent="0.2">
      <c r="A1029" s="2">
        <v>43819</v>
      </c>
      <c r="B1029" s="1" t="s">
        <v>254</v>
      </c>
      <c r="C1029" s="1" t="s">
        <v>227</v>
      </c>
      <c r="F1029" s="1" t="s">
        <v>229</v>
      </c>
      <c r="G1029" s="1" t="s">
        <v>1180</v>
      </c>
      <c r="H1029" s="61">
        <v>70</v>
      </c>
      <c r="I1029" s="88">
        <f t="array" ref="I1029">INDEX(Grille_Tarifs_Modulable!$B$2:B1542,MATCH(Tableau1[[#This Row],[Designation]]&amp;Tableau1[[#This Row],[CL]],Grille_Tarifs_Modulable!$C$2:C1542&amp;Grille_Tarifs_Modulable!$F$2:F1542,0))</f>
        <v>4067700013859</v>
      </c>
      <c r="J102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29" s="1" t="str">
        <f>IF(Tableau1[[#This Row],[Tarificat° client]]="GROS",VLOOKUP(Tableau1[[#This Row],[EAN]],Grille_Tarifs_Modulable!B1037:P1130,9,FALSE)+VLOOKUP(Tableau1[[#This Row],[EAN]],Grille_Tarifs_Modulable!B1037:P1130,12,FALSE)+VLOOKUP(Tableau1[[#This Row],[EAN]],Grille_Tarifs_Modulable!B1037:P1130,13,FALSE)*1.1,IF(Tableau1[[#This Row],[Tarificat° client]]="CHR",VLOOKUP(Tableau1[[#This Row],[EAN]],Grille_Tarifs_Modulable!B1037:P1130,8,FALSE)," "))</f>
        <v xml:space="preserve"> </v>
      </c>
      <c r="L1029" s="1">
        <v>102</v>
      </c>
      <c r="M1029" s="1">
        <v>102</v>
      </c>
      <c r="O1029" s="1"/>
    </row>
    <row r="1030" spans="1:15" ht="14.65" customHeight="1" x14ac:dyDescent="0.2">
      <c r="A1030" s="2">
        <v>43819</v>
      </c>
      <c r="B1030" s="1" t="s">
        <v>254</v>
      </c>
      <c r="C1030" s="1" t="s">
        <v>227</v>
      </c>
      <c r="F1030" s="1" t="s">
        <v>229</v>
      </c>
      <c r="G1030" s="1" t="s">
        <v>1180</v>
      </c>
      <c r="H1030" s="61">
        <v>70</v>
      </c>
      <c r="I1030" s="88">
        <f t="array" ref="I1030">INDEX(Grille_Tarifs_Modulable!$B$2:B1377,MATCH(Tableau1[[#This Row],[Designation]]&amp;Tableau1[[#This Row],[CL]],Grille_Tarifs_Modulable!$C$2:C1377&amp;Grille_Tarifs_Modulable!$F$2:F1377,0))</f>
        <v>4067700013859</v>
      </c>
      <c r="J103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30" s="1" t="str">
        <f>IF(Tableau1[[#This Row],[Tarificat° client]]="GROS",VLOOKUP(Tableau1[[#This Row],[EAN]],Grille_Tarifs_Modulable!B1038:P1131,9,FALSE)+VLOOKUP(Tableau1[[#This Row],[EAN]],Grille_Tarifs_Modulable!B1038:P1131,12,FALSE)+VLOOKUP(Tableau1[[#This Row],[EAN]],Grille_Tarifs_Modulable!B1038:P1131,13,FALSE)*1.1,IF(Tableau1[[#This Row],[Tarificat° client]]="CHR",VLOOKUP(Tableau1[[#This Row],[EAN]],Grille_Tarifs_Modulable!B1038:P1131,8,FALSE)," "))</f>
        <v xml:space="preserve"> </v>
      </c>
      <c r="L1030" s="1">
        <v>138</v>
      </c>
      <c r="M1030" s="1">
        <v>138</v>
      </c>
      <c r="O1030" s="1"/>
    </row>
    <row r="1031" spans="1:15" ht="14.65" customHeight="1" x14ac:dyDescent="0.2">
      <c r="A1031" s="2">
        <v>43741</v>
      </c>
      <c r="B1031" s="1" t="s">
        <v>34</v>
      </c>
      <c r="C1031" s="1" t="s">
        <v>12</v>
      </c>
      <c r="F1031" s="1" t="s">
        <v>14</v>
      </c>
      <c r="G1031" s="1" t="s">
        <v>1181</v>
      </c>
      <c r="H1031" s="61">
        <v>70</v>
      </c>
      <c r="I1031" s="88">
        <f t="array" ref="I1031">INDEX(Grille_Tarifs_Modulable!$B$2:B1388,MATCH(Tableau1[[#This Row],[Designation]]&amp;Tableau1[[#This Row],[CL]],Grille_Tarifs_Modulable!$C$2:C1388&amp;Grille_Tarifs_Modulable!$F$2:F1388,0))</f>
        <v>4067700012085</v>
      </c>
      <c r="J103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31" s="1" t="str">
        <f>IF(Tableau1[[#This Row],[Tarificat° client]]="GROS",VLOOKUP(Tableau1[[#This Row],[EAN]],Grille_Tarifs_Modulable!B1039:P1132,9,FALSE)+VLOOKUP(Tableau1[[#This Row],[EAN]],Grille_Tarifs_Modulable!B1039:P1132,12,FALSE)+VLOOKUP(Tableau1[[#This Row],[EAN]],Grille_Tarifs_Modulable!B1039:P1132,13,FALSE)*1.1,IF(Tableau1[[#This Row],[Tarificat° client]]="CHR",VLOOKUP(Tableau1[[#This Row],[EAN]],Grille_Tarifs_Modulable!B1039:P1132,8,FALSE)," "))</f>
        <v xml:space="preserve"> </v>
      </c>
      <c r="L1031" s="1">
        <v>24</v>
      </c>
      <c r="M1031" s="1">
        <v>24</v>
      </c>
      <c r="O1031" s="1"/>
    </row>
    <row r="1032" spans="1:15" ht="14.65" customHeight="1" x14ac:dyDescent="0.2">
      <c r="A1032" s="2">
        <v>43784</v>
      </c>
      <c r="B1032" s="1" t="s">
        <v>48</v>
      </c>
      <c r="C1032" s="1" t="s">
        <v>6</v>
      </c>
      <c r="F1032" s="1" t="s">
        <v>8</v>
      </c>
      <c r="G1032" s="1" t="s">
        <v>1181</v>
      </c>
      <c r="H1032" s="61">
        <v>70</v>
      </c>
      <c r="I1032" s="88">
        <f t="array" ref="I1032">INDEX(Grille_Tarifs_Modulable!$B$2:B1406,MATCH(Tableau1[[#This Row],[Designation]]&amp;Tableau1[[#This Row],[CL]],Grille_Tarifs_Modulable!$C$2:C1406&amp;Grille_Tarifs_Modulable!$F$2:F1406,0))</f>
        <v>4067700012085</v>
      </c>
      <c r="J103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32" s="1" t="str">
        <f>IF(Tableau1[[#This Row],[Tarificat° client]]="GROS",VLOOKUP(Tableau1[[#This Row],[EAN]],Grille_Tarifs_Modulable!B1040:P1133,9,FALSE)+VLOOKUP(Tableau1[[#This Row],[EAN]],Grille_Tarifs_Modulable!B1040:P1133,12,FALSE)+VLOOKUP(Tableau1[[#This Row],[EAN]],Grille_Tarifs_Modulable!B1040:P1133,13,FALSE)*1.1,IF(Tableau1[[#This Row],[Tarificat° client]]="CHR",VLOOKUP(Tableau1[[#This Row],[EAN]],Grille_Tarifs_Modulable!B1040:P1133,8,FALSE)," "))</f>
        <v xml:space="preserve"> </v>
      </c>
      <c r="L1032" s="1">
        <v>6</v>
      </c>
      <c r="M1032" s="1">
        <v>6</v>
      </c>
      <c r="O1032" s="1"/>
    </row>
    <row r="1033" spans="1:15" ht="14.65" customHeight="1" x14ac:dyDescent="0.2">
      <c r="A1033" s="2">
        <v>43815</v>
      </c>
      <c r="B1033" s="1" t="s">
        <v>82</v>
      </c>
      <c r="C1033" s="1" t="s">
        <v>12</v>
      </c>
      <c r="F1033" s="1" t="s">
        <v>14</v>
      </c>
      <c r="G1033" s="1" t="s">
        <v>1181</v>
      </c>
      <c r="H1033" s="61">
        <v>70</v>
      </c>
      <c r="I1033" s="88">
        <f t="array" ref="I1033">INDEX(Grille_Tarifs_Modulable!$B$2:B1546,MATCH(Tableau1[[#This Row],[Designation]]&amp;Tableau1[[#This Row],[CL]],Grille_Tarifs_Modulable!$C$2:C1546&amp;Grille_Tarifs_Modulable!$F$2:F1546,0))</f>
        <v>4067700012085</v>
      </c>
      <c r="J103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33" s="1" t="str">
        <f>IF(Tableau1[[#This Row],[Tarificat° client]]="GROS",VLOOKUP(Tableau1[[#This Row],[EAN]],Grille_Tarifs_Modulable!B1041:P1134,9,FALSE)+VLOOKUP(Tableau1[[#This Row],[EAN]],Grille_Tarifs_Modulable!B1041:P1134,12,FALSE)+VLOOKUP(Tableau1[[#This Row],[EAN]],Grille_Tarifs_Modulable!B1041:P1134,13,FALSE)*1.1,IF(Tableau1[[#This Row],[Tarificat° client]]="CHR",VLOOKUP(Tableau1[[#This Row],[EAN]],Grille_Tarifs_Modulable!B1041:P1134,8,FALSE)," "))</f>
        <v xml:space="preserve"> </v>
      </c>
      <c r="L1033" s="1">
        <v>12</v>
      </c>
      <c r="M1033" s="1">
        <v>12</v>
      </c>
      <c r="O1033" s="1"/>
    </row>
    <row r="1034" spans="1:15" ht="14.65" customHeight="1" x14ac:dyDescent="0.2">
      <c r="A1034" s="2">
        <v>42647</v>
      </c>
      <c r="B1034" s="1" t="s">
        <v>1048</v>
      </c>
      <c r="C1034" s="1" t="s">
        <v>1049</v>
      </c>
      <c r="F1034" s="1" t="s">
        <v>1050</v>
      </c>
      <c r="G1034" s="1" t="s">
        <v>637</v>
      </c>
      <c r="H1034" s="61">
        <v>70</v>
      </c>
      <c r="I1034" s="88" t="e">
        <f t="array" ref="I1034">INDEX(Grille_Tarifs_Modulable!$B$2:B1381,MATCH(Tableau1[[#This Row],[Designation]]&amp;Tableau1[[#This Row],[CL]],Grille_Tarifs_Modulable!$C$2:C1381&amp;Grille_Tarifs_Modulable!$F$2:F1381,0))</f>
        <v>#N/A</v>
      </c>
      <c r="J103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34" s="1" t="str">
        <f>IF(Tableau1[[#This Row],[Tarificat° client]]="GROS",VLOOKUP(Tableau1[[#This Row],[EAN]],Grille_Tarifs_Modulable!B1042:P1135,9,FALSE)+VLOOKUP(Tableau1[[#This Row],[EAN]],Grille_Tarifs_Modulable!B1042:P1135,12,FALSE)+VLOOKUP(Tableau1[[#This Row],[EAN]],Grille_Tarifs_Modulable!B1042:P1135,13,FALSE)*1.1,IF(Tableau1[[#This Row],[Tarificat° client]]="CHR",VLOOKUP(Tableau1[[#This Row],[EAN]],Grille_Tarifs_Modulable!B1042:P1135,8,FALSE)," "))</f>
        <v xml:space="preserve"> </v>
      </c>
      <c r="L1034" s="1">
        <v>18</v>
      </c>
      <c r="M1034" s="1">
        <v>18</v>
      </c>
      <c r="O1034" s="1"/>
    </row>
    <row r="1035" spans="1:15" ht="14.65" customHeight="1" x14ac:dyDescent="0.2">
      <c r="A1035" s="2">
        <v>42716</v>
      </c>
      <c r="B1035" s="1" t="s">
        <v>1135</v>
      </c>
      <c r="C1035" s="1" t="s">
        <v>1096</v>
      </c>
      <c r="F1035" s="1" t="s">
        <v>11</v>
      </c>
      <c r="G1035" s="1" t="s">
        <v>637</v>
      </c>
      <c r="H1035" s="61">
        <v>70</v>
      </c>
      <c r="I1035" s="88" t="e">
        <f t="array" ref="I1035">INDEX(Grille_Tarifs_Modulable!$B$2:B1392,MATCH(Tableau1[[#This Row],[Designation]]&amp;Tableau1[[#This Row],[CL]],Grille_Tarifs_Modulable!$C$2:C1392&amp;Grille_Tarifs_Modulable!$F$2:F1392,0))</f>
        <v>#N/A</v>
      </c>
      <c r="J103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35" s="1" t="str">
        <f>IF(Tableau1[[#This Row],[Tarificat° client]]="GROS",VLOOKUP(Tableau1[[#This Row],[EAN]],Grille_Tarifs_Modulable!B1043:P1136,9,FALSE)+VLOOKUP(Tableau1[[#This Row],[EAN]],Grille_Tarifs_Modulable!B1043:P1136,12,FALSE)+VLOOKUP(Tableau1[[#This Row],[EAN]],Grille_Tarifs_Modulable!B1043:P1136,13,FALSE)*1.1,IF(Tableau1[[#This Row],[Tarificat° client]]="CHR",VLOOKUP(Tableau1[[#This Row],[EAN]],Grille_Tarifs_Modulable!B1043:P1136,8,FALSE)," "))</f>
        <v xml:space="preserve"> </v>
      </c>
      <c r="L1035" s="1">
        <v>12</v>
      </c>
      <c r="M1035" s="1">
        <v>12</v>
      </c>
      <c r="O1035" s="1"/>
    </row>
    <row r="1036" spans="1:15" ht="14.65" customHeight="1" x14ac:dyDescent="0.2">
      <c r="A1036" s="2">
        <v>42716</v>
      </c>
      <c r="B1036" s="1" t="s">
        <v>1135</v>
      </c>
      <c r="C1036" s="1" t="s">
        <v>1096</v>
      </c>
      <c r="F1036" s="1" t="s">
        <v>11</v>
      </c>
      <c r="G1036" s="1" t="s">
        <v>637</v>
      </c>
      <c r="H1036" s="61">
        <v>70</v>
      </c>
      <c r="I1036" s="88" t="e">
        <f t="array" ref="I1036">INDEX(Grille_Tarifs_Modulable!$B$2:B1410,MATCH(Tableau1[[#This Row],[Designation]]&amp;Tableau1[[#This Row],[CL]],Grille_Tarifs_Modulable!$C$2:C1410&amp;Grille_Tarifs_Modulable!$F$2:F1410,0))</f>
        <v>#N/A</v>
      </c>
      <c r="J103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36" s="1" t="str">
        <f>IF(Tableau1[[#This Row],[Tarificat° client]]="GROS",VLOOKUP(Tableau1[[#This Row],[EAN]],Grille_Tarifs_Modulable!B1044:P1137,9,FALSE)+VLOOKUP(Tableau1[[#This Row],[EAN]],Grille_Tarifs_Modulable!B1044:P1137,12,FALSE)+VLOOKUP(Tableau1[[#This Row],[EAN]],Grille_Tarifs_Modulable!B1044:P1137,13,FALSE)*1.1,IF(Tableau1[[#This Row],[Tarificat° client]]="CHR",VLOOKUP(Tableau1[[#This Row],[EAN]],Grille_Tarifs_Modulable!B1044:P1137,8,FALSE)," "))</f>
        <v xml:space="preserve"> </v>
      </c>
      <c r="L1036" s="1">
        <v>6</v>
      </c>
      <c r="M1036" s="1">
        <v>6</v>
      </c>
      <c r="O1036" s="1"/>
    </row>
    <row r="1037" spans="1:15" ht="14.65" customHeight="1" x14ac:dyDescent="0.2">
      <c r="A1037" s="2">
        <v>42723</v>
      </c>
      <c r="B1037" s="1" t="s">
        <v>1136</v>
      </c>
      <c r="C1037" s="1" t="s">
        <v>1096</v>
      </c>
      <c r="F1037" s="1" t="s">
        <v>11</v>
      </c>
      <c r="G1037" s="1" t="s">
        <v>637</v>
      </c>
      <c r="H1037" s="61">
        <v>70</v>
      </c>
      <c r="I1037" s="88" t="e">
        <f t="array" ref="I1037">INDEX(Grille_Tarifs_Modulable!$B$2:B1550,MATCH(Tableau1[[#This Row],[Designation]]&amp;Tableau1[[#This Row],[CL]],Grille_Tarifs_Modulable!$C$2:C1550&amp;Grille_Tarifs_Modulable!$F$2:F1550,0))</f>
        <v>#N/A</v>
      </c>
      <c r="J103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37" s="1" t="str">
        <f>IF(Tableau1[[#This Row],[Tarificat° client]]="GROS",VLOOKUP(Tableau1[[#This Row],[EAN]],Grille_Tarifs_Modulable!B1045:P1138,9,FALSE)+VLOOKUP(Tableau1[[#This Row],[EAN]],Grille_Tarifs_Modulable!B1045:P1138,12,FALSE)+VLOOKUP(Tableau1[[#This Row],[EAN]],Grille_Tarifs_Modulable!B1045:P1138,13,FALSE)*1.1,IF(Tableau1[[#This Row],[Tarificat° client]]="CHR",VLOOKUP(Tableau1[[#This Row],[EAN]],Grille_Tarifs_Modulable!B1045:P1138,8,FALSE)," "))</f>
        <v xml:space="preserve"> </v>
      </c>
      <c r="L1037" s="1">
        <v>-12</v>
      </c>
      <c r="M1037" s="1">
        <v>-12</v>
      </c>
      <c r="O1037" s="1"/>
    </row>
    <row r="1038" spans="1:15" ht="14.65" customHeight="1" x14ac:dyDescent="0.2">
      <c r="A1038" s="2">
        <v>43131</v>
      </c>
      <c r="B1038" s="1" t="s">
        <v>444</v>
      </c>
      <c r="C1038" s="1" t="s">
        <v>112</v>
      </c>
      <c r="F1038" s="1" t="s">
        <v>114</v>
      </c>
      <c r="G1038" s="1" t="s">
        <v>637</v>
      </c>
      <c r="H1038" s="61">
        <v>70</v>
      </c>
      <c r="I1038" s="88" t="e">
        <f t="array" ref="I1038">INDEX(Grille_Tarifs_Modulable!$B$2:B1385,MATCH(Tableau1[[#This Row],[Designation]]&amp;Tableau1[[#This Row],[CL]],Grille_Tarifs_Modulable!$C$2:C1385&amp;Grille_Tarifs_Modulable!$F$2:F1385,0))</f>
        <v>#N/A</v>
      </c>
      <c r="J103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38" s="1" t="str">
        <f>IF(Tableau1[[#This Row],[Tarificat° client]]="GROS",VLOOKUP(Tableau1[[#This Row],[EAN]],Grille_Tarifs_Modulable!B1046:P1139,9,FALSE)+VLOOKUP(Tableau1[[#This Row],[EAN]],Grille_Tarifs_Modulable!B1046:P1139,12,FALSE)+VLOOKUP(Tableau1[[#This Row],[EAN]],Grille_Tarifs_Modulable!B1046:P1139,13,FALSE)*1.1,IF(Tableau1[[#This Row],[Tarificat° client]]="CHR",VLOOKUP(Tableau1[[#This Row],[EAN]],Grille_Tarifs_Modulable!B1046:P1139,8,FALSE)," "))</f>
        <v xml:space="preserve"> </v>
      </c>
      <c r="L1038" s="1">
        <v>12</v>
      </c>
      <c r="M1038" s="1">
        <v>12</v>
      </c>
      <c r="O1038" s="1"/>
    </row>
    <row r="1039" spans="1:15" ht="14.65" customHeight="1" x14ac:dyDescent="0.2">
      <c r="A1039" s="2">
        <v>43376</v>
      </c>
      <c r="B1039" s="1" t="s">
        <v>495</v>
      </c>
      <c r="C1039" s="1" t="s">
        <v>112</v>
      </c>
      <c r="F1039" s="1" t="s">
        <v>114</v>
      </c>
      <c r="G1039" s="1" t="s">
        <v>637</v>
      </c>
      <c r="H1039" s="61">
        <v>70</v>
      </c>
      <c r="I1039" s="88" t="e">
        <f t="array" ref="I1039">INDEX(Grille_Tarifs_Modulable!$B$2:B1396,MATCH(Tableau1[[#This Row],[Designation]]&amp;Tableau1[[#This Row],[CL]],Grille_Tarifs_Modulable!$C$2:C1396&amp;Grille_Tarifs_Modulable!$F$2:F1396,0))</f>
        <v>#N/A</v>
      </c>
      <c r="J103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39" s="1" t="str">
        <f>IF(Tableau1[[#This Row],[Tarificat° client]]="GROS",VLOOKUP(Tableau1[[#This Row],[EAN]],Grille_Tarifs_Modulable!B1047:P1140,9,FALSE)+VLOOKUP(Tableau1[[#This Row],[EAN]],Grille_Tarifs_Modulable!B1047:P1140,12,FALSE)+VLOOKUP(Tableau1[[#This Row],[EAN]],Grille_Tarifs_Modulable!B1047:P1140,13,FALSE)*1.1,IF(Tableau1[[#This Row],[Tarificat° client]]="CHR",VLOOKUP(Tableau1[[#This Row],[EAN]],Grille_Tarifs_Modulable!B1047:P1140,8,FALSE)," "))</f>
        <v xml:space="preserve"> </v>
      </c>
      <c r="L1039" s="1">
        <v>6</v>
      </c>
      <c r="M1039" s="1">
        <v>6</v>
      </c>
      <c r="O1039" s="1"/>
    </row>
    <row r="1040" spans="1:15" ht="14.65" customHeight="1" x14ac:dyDescent="0.2">
      <c r="A1040" s="2">
        <v>42492</v>
      </c>
      <c r="B1040" s="1" t="s">
        <v>1031</v>
      </c>
      <c r="C1040" s="1" t="s">
        <v>915</v>
      </c>
      <c r="D1040" s="1" t="s">
        <v>1255</v>
      </c>
      <c r="F1040" s="1" t="s">
        <v>11</v>
      </c>
      <c r="G1040" s="1" t="s">
        <v>1194</v>
      </c>
      <c r="H1040" s="61">
        <v>70</v>
      </c>
      <c r="I1040" s="88">
        <f t="array" ref="I1040">INDEX(Grille_Tarifs_Modulable!$B$2:B1414,MATCH(Tableau1[[#This Row],[Designation]]&amp;Tableau1[[#This Row],[CL]],Grille_Tarifs_Modulable!$C$2:C1414&amp;Grille_Tarifs_Modulable!$F$2:F1414,0))</f>
        <v>3257150101904</v>
      </c>
      <c r="J104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40" s="1" t="str">
        <f>IF(Tableau1[[#This Row],[Tarificat° client]]="GROS",VLOOKUP(Tableau1[[#This Row],[EAN]],Grille_Tarifs_Modulable!B1048:P1141,9,FALSE)+VLOOKUP(Tableau1[[#This Row],[EAN]],Grille_Tarifs_Modulable!B1048:P1141,12,FALSE)+VLOOKUP(Tableau1[[#This Row],[EAN]],Grille_Tarifs_Modulable!B1048:P1141,13,FALSE)*1.1,IF(Tableau1[[#This Row],[Tarificat° client]]="CHR",VLOOKUP(Tableau1[[#This Row],[EAN]],Grille_Tarifs_Modulable!B1048:P1141,8,FALSE)," "))</f>
        <v xml:space="preserve"> </v>
      </c>
      <c r="L1040" s="1">
        <v>6</v>
      </c>
      <c r="M1040" s="1">
        <v>6</v>
      </c>
      <c r="O1040" s="1"/>
    </row>
    <row r="1041" spans="1:15" ht="14.65" customHeight="1" x14ac:dyDescent="0.2">
      <c r="A1041" s="2">
        <v>42493</v>
      </c>
      <c r="B1041" s="1" t="s">
        <v>969</v>
      </c>
      <c r="C1041" s="1" t="s">
        <v>158</v>
      </c>
      <c r="F1041" s="1" t="s">
        <v>160</v>
      </c>
      <c r="G1041" s="1" t="s">
        <v>1194</v>
      </c>
      <c r="H1041" s="61">
        <v>70</v>
      </c>
      <c r="I1041" s="88">
        <f t="array" ref="I1041">INDEX(Grille_Tarifs_Modulable!$B$2:B1554,MATCH(Tableau1[[#This Row],[Designation]]&amp;Tableau1[[#This Row],[CL]],Grille_Tarifs_Modulable!$C$2:C1554&amp;Grille_Tarifs_Modulable!$F$2:F1554,0))</f>
        <v>3257150101904</v>
      </c>
      <c r="J104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41" s="1" t="str">
        <f>IF(Tableau1[[#This Row],[Tarificat° client]]="GROS",VLOOKUP(Tableau1[[#This Row],[EAN]],Grille_Tarifs_Modulable!B1049:P1142,9,FALSE)+VLOOKUP(Tableau1[[#This Row],[EAN]],Grille_Tarifs_Modulable!B1049:P1142,12,FALSE)+VLOOKUP(Tableau1[[#This Row],[EAN]],Grille_Tarifs_Modulable!B1049:P1142,13,FALSE)*1.1,IF(Tableau1[[#This Row],[Tarificat° client]]="CHR",VLOOKUP(Tableau1[[#This Row],[EAN]],Grille_Tarifs_Modulable!B1049:P1142,8,FALSE)," "))</f>
        <v xml:space="preserve"> </v>
      </c>
      <c r="L1041" s="1">
        <v>1</v>
      </c>
      <c r="M1041" s="1">
        <v>1</v>
      </c>
      <c r="O1041" s="1"/>
    </row>
    <row r="1042" spans="1:15" ht="14.65" customHeight="1" x14ac:dyDescent="0.2">
      <c r="A1042" s="2">
        <v>42774</v>
      </c>
      <c r="B1042" s="1" t="s">
        <v>726</v>
      </c>
      <c r="C1042" s="1" t="s">
        <v>158</v>
      </c>
      <c r="F1042" s="1" t="s">
        <v>160</v>
      </c>
      <c r="G1042" s="1" t="s">
        <v>1194</v>
      </c>
      <c r="H1042" s="61">
        <v>70</v>
      </c>
      <c r="I1042" s="88">
        <f t="array" ref="I1042">INDEX(Grille_Tarifs_Modulable!$B$2:B1389,MATCH(Tableau1[[#This Row],[Designation]]&amp;Tableau1[[#This Row],[CL]],Grille_Tarifs_Modulable!$C$2:C1389&amp;Grille_Tarifs_Modulable!$F$2:F1389,0))</f>
        <v>3257150101904</v>
      </c>
      <c r="J104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42" s="1" t="str">
        <f>IF(Tableau1[[#This Row],[Tarificat° client]]="GROS",VLOOKUP(Tableau1[[#This Row],[EAN]],Grille_Tarifs_Modulable!B1050:P1143,9,FALSE)+VLOOKUP(Tableau1[[#This Row],[EAN]],Grille_Tarifs_Modulable!B1050:P1143,12,FALSE)+VLOOKUP(Tableau1[[#This Row],[EAN]],Grille_Tarifs_Modulable!B1050:P1143,13,FALSE)*1.1,IF(Tableau1[[#This Row],[Tarificat° client]]="CHR",VLOOKUP(Tableau1[[#This Row],[EAN]],Grille_Tarifs_Modulable!B1050:P1143,8,FALSE)," "))</f>
        <v xml:space="preserve"> </v>
      </c>
      <c r="L1042" s="1">
        <v>1</v>
      </c>
      <c r="M1042" s="1">
        <v>1</v>
      </c>
      <c r="O1042" s="1"/>
    </row>
    <row r="1043" spans="1:15" ht="14.65" customHeight="1" x14ac:dyDescent="0.2">
      <c r="A1043" s="2">
        <v>42796</v>
      </c>
      <c r="B1043" s="1" t="s">
        <v>741</v>
      </c>
      <c r="C1043" s="1" t="s">
        <v>12</v>
      </c>
      <c r="F1043" s="1" t="s">
        <v>14</v>
      </c>
      <c r="G1043" s="1" t="s">
        <v>1194</v>
      </c>
      <c r="H1043" s="61">
        <v>70</v>
      </c>
      <c r="I1043" s="88">
        <f t="array" ref="I1043">INDEX(Grille_Tarifs_Modulable!$B$2:B1400,MATCH(Tableau1[[#This Row],[Designation]]&amp;Tableau1[[#This Row],[CL]],Grille_Tarifs_Modulable!$C$2:C1400&amp;Grille_Tarifs_Modulable!$F$2:F1400,0))</f>
        <v>3257150101904</v>
      </c>
      <c r="J104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43" s="1" t="str">
        <f>IF(Tableau1[[#This Row],[Tarificat° client]]="GROS",VLOOKUP(Tableau1[[#This Row],[EAN]],Grille_Tarifs_Modulable!B1051:P1144,9,FALSE)+VLOOKUP(Tableau1[[#This Row],[EAN]],Grille_Tarifs_Modulable!B1051:P1144,12,FALSE)+VLOOKUP(Tableau1[[#This Row],[EAN]],Grille_Tarifs_Modulable!B1051:P1144,13,FALSE)*1.1,IF(Tableau1[[#This Row],[Tarificat° client]]="CHR",VLOOKUP(Tableau1[[#This Row],[EAN]],Grille_Tarifs_Modulable!B1051:P1144,8,FALSE)," "))</f>
        <v xml:space="preserve"> </v>
      </c>
      <c r="L1043" s="1">
        <v>6</v>
      </c>
      <c r="M1043" s="1">
        <v>6</v>
      </c>
      <c r="O1043" s="1"/>
    </row>
    <row r="1044" spans="1:15" ht="14.65" customHeight="1" x14ac:dyDescent="0.2">
      <c r="A1044" s="2">
        <v>42836</v>
      </c>
      <c r="B1044" s="1" t="s">
        <v>727</v>
      </c>
      <c r="C1044" s="1" t="s">
        <v>158</v>
      </c>
      <c r="F1044" s="1" t="s">
        <v>160</v>
      </c>
      <c r="G1044" s="1" t="s">
        <v>1194</v>
      </c>
      <c r="H1044" s="61">
        <v>70</v>
      </c>
      <c r="I1044" s="88">
        <f t="array" ref="I1044">INDEX(Grille_Tarifs_Modulable!$B$2:B1418,MATCH(Tableau1[[#This Row],[Designation]]&amp;Tableau1[[#This Row],[CL]],Grille_Tarifs_Modulable!$C$2:C1418&amp;Grille_Tarifs_Modulable!$F$2:F1418,0))</f>
        <v>3257150101904</v>
      </c>
      <c r="J104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44" s="1" t="str">
        <f>IF(Tableau1[[#This Row],[Tarificat° client]]="GROS",VLOOKUP(Tableau1[[#This Row],[EAN]],Grille_Tarifs_Modulable!B1052:P1145,9,FALSE)+VLOOKUP(Tableau1[[#This Row],[EAN]],Grille_Tarifs_Modulable!B1052:P1145,12,FALSE)+VLOOKUP(Tableau1[[#This Row],[EAN]],Grille_Tarifs_Modulable!B1052:P1145,13,FALSE)*1.1,IF(Tableau1[[#This Row],[Tarificat° client]]="CHR",VLOOKUP(Tableau1[[#This Row],[EAN]],Grille_Tarifs_Modulable!B1052:P1145,8,FALSE)," "))</f>
        <v xml:space="preserve"> </v>
      </c>
      <c r="L1044" s="1">
        <v>1</v>
      </c>
      <c r="M1044" s="1">
        <v>1</v>
      </c>
      <c r="O1044" s="1"/>
    </row>
    <row r="1045" spans="1:15" ht="14.65" customHeight="1" x14ac:dyDescent="0.2">
      <c r="A1045" s="2">
        <v>42887</v>
      </c>
      <c r="B1045" s="1" t="s">
        <v>728</v>
      </c>
      <c r="C1045" s="1" t="s">
        <v>158</v>
      </c>
      <c r="F1045" s="1" t="s">
        <v>160</v>
      </c>
      <c r="G1045" s="1" t="s">
        <v>1194</v>
      </c>
      <c r="H1045" s="61">
        <v>70</v>
      </c>
      <c r="I1045" s="88">
        <f t="array" ref="I1045">INDEX(Grille_Tarifs_Modulable!$B$2:B1558,MATCH(Tableau1[[#This Row],[Designation]]&amp;Tableau1[[#This Row],[CL]],Grille_Tarifs_Modulable!$C$2:C1558&amp;Grille_Tarifs_Modulable!$F$2:F1558,0))</f>
        <v>3257150101904</v>
      </c>
      <c r="J104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45" s="1" t="str">
        <f>IF(Tableau1[[#This Row],[Tarificat° client]]="GROS",VLOOKUP(Tableau1[[#This Row],[EAN]],Grille_Tarifs_Modulable!B1053:P1146,9,FALSE)+VLOOKUP(Tableau1[[#This Row],[EAN]],Grille_Tarifs_Modulable!B1053:P1146,12,FALSE)+VLOOKUP(Tableau1[[#This Row],[EAN]],Grille_Tarifs_Modulable!B1053:P1146,13,FALSE)*1.1,IF(Tableau1[[#This Row],[Tarificat° client]]="CHR",VLOOKUP(Tableau1[[#This Row],[EAN]],Grille_Tarifs_Modulable!B1053:P1146,8,FALSE)," "))</f>
        <v xml:space="preserve"> </v>
      </c>
      <c r="L1045" s="1">
        <v>1</v>
      </c>
      <c r="M1045" s="1">
        <v>1</v>
      </c>
      <c r="O1045" s="1"/>
    </row>
    <row r="1046" spans="1:15" ht="14.65" customHeight="1" x14ac:dyDescent="0.2">
      <c r="A1046" s="2">
        <v>42992</v>
      </c>
      <c r="B1046" s="1" t="s">
        <v>729</v>
      </c>
      <c r="C1046" s="1" t="s">
        <v>158</v>
      </c>
      <c r="F1046" s="1" t="s">
        <v>160</v>
      </c>
      <c r="G1046" s="1" t="s">
        <v>1194</v>
      </c>
      <c r="H1046" s="61">
        <v>70</v>
      </c>
      <c r="I1046" s="88">
        <f t="array" ref="I1046">INDEX(Grille_Tarifs_Modulable!$B$2:B1393,MATCH(Tableau1[[#This Row],[Designation]]&amp;Tableau1[[#This Row],[CL]],Grille_Tarifs_Modulable!$C$2:C1393&amp;Grille_Tarifs_Modulable!$F$2:F1393,0))</f>
        <v>3257150101904</v>
      </c>
      <c r="J104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46" s="1" t="str">
        <f>IF(Tableau1[[#This Row],[Tarificat° client]]="GROS",VLOOKUP(Tableau1[[#This Row],[EAN]],Grille_Tarifs_Modulable!B1054:P1147,9,FALSE)+VLOOKUP(Tableau1[[#This Row],[EAN]],Grille_Tarifs_Modulable!B1054:P1147,12,FALSE)+VLOOKUP(Tableau1[[#This Row],[EAN]],Grille_Tarifs_Modulable!B1054:P1147,13,FALSE)*1.1,IF(Tableau1[[#This Row],[Tarificat° client]]="CHR",VLOOKUP(Tableau1[[#This Row],[EAN]],Grille_Tarifs_Modulable!B1054:P1147,8,FALSE)," "))</f>
        <v xml:space="preserve"> </v>
      </c>
      <c r="L1046" s="1">
        <v>1</v>
      </c>
      <c r="M1046" s="1">
        <v>1</v>
      </c>
      <c r="O1046" s="1"/>
    </row>
    <row r="1047" spans="1:15" ht="14.65" customHeight="1" x14ac:dyDescent="0.2">
      <c r="A1047" s="2">
        <v>43059</v>
      </c>
      <c r="B1047" s="1" t="s">
        <v>730</v>
      </c>
      <c r="C1047" s="1" t="s">
        <v>158</v>
      </c>
      <c r="F1047" s="1" t="s">
        <v>160</v>
      </c>
      <c r="G1047" s="1" t="s">
        <v>1194</v>
      </c>
      <c r="H1047" s="61">
        <v>70</v>
      </c>
      <c r="I1047" s="88">
        <f t="array" ref="I1047">INDEX(Grille_Tarifs_Modulable!$B$2:B1404,MATCH(Tableau1[[#This Row],[Designation]]&amp;Tableau1[[#This Row],[CL]],Grille_Tarifs_Modulable!$C$2:C1404&amp;Grille_Tarifs_Modulable!$F$2:F1404,0))</f>
        <v>3257150101904</v>
      </c>
      <c r="J104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47" s="1" t="str">
        <f>IF(Tableau1[[#This Row],[Tarificat° client]]="GROS",VLOOKUP(Tableau1[[#This Row],[EAN]],Grille_Tarifs_Modulable!B1055:P1148,9,FALSE)+VLOOKUP(Tableau1[[#This Row],[EAN]],Grille_Tarifs_Modulable!B1055:P1148,12,FALSE)+VLOOKUP(Tableau1[[#This Row],[EAN]],Grille_Tarifs_Modulable!B1055:P1148,13,FALSE)*1.1,IF(Tableau1[[#This Row],[Tarificat° client]]="CHR",VLOOKUP(Tableau1[[#This Row],[EAN]],Grille_Tarifs_Modulable!B1055:P1148,8,FALSE)," "))</f>
        <v xml:space="preserve"> </v>
      </c>
      <c r="L1047" s="1">
        <v>1</v>
      </c>
      <c r="M1047" s="1">
        <v>1</v>
      </c>
      <c r="O1047" s="1"/>
    </row>
    <row r="1048" spans="1:15" ht="14.65" customHeight="1" x14ac:dyDescent="0.2">
      <c r="A1048" s="2">
        <v>43125</v>
      </c>
      <c r="B1048" s="1" t="s">
        <v>441</v>
      </c>
      <c r="C1048" s="1" t="s">
        <v>442</v>
      </c>
      <c r="F1048" s="1" t="s">
        <v>443</v>
      </c>
      <c r="G1048" s="1" t="s">
        <v>1194</v>
      </c>
      <c r="H1048" s="61">
        <v>70</v>
      </c>
      <c r="I1048" s="88">
        <f t="array" ref="I1048">INDEX(Grille_Tarifs_Modulable!$B$2:B1422,MATCH(Tableau1[[#This Row],[Designation]]&amp;Tableau1[[#This Row],[CL]],Grille_Tarifs_Modulable!$C$2:C1422&amp;Grille_Tarifs_Modulable!$F$2:F1422,0))</f>
        <v>3257150101904</v>
      </c>
      <c r="J104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48" s="1" t="str">
        <f>IF(Tableau1[[#This Row],[Tarificat° client]]="GROS",VLOOKUP(Tableau1[[#This Row],[EAN]],Grille_Tarifs_Modulable!B1056:P1149,9,FALSE)+VLOOKUP(Tableau1[[#This Row],[EAN]],Grille_Tarifs_Modulable!B1056:P1149,12,FALSE)+VLOOKUP(Tableau1[[#This Row],[EAN]],Grille_Tarifs_Modulable!B1056:P1149,13,FALSE)*1.1,IF(Tableau1[[#This Row],[Tarificat° client]]="CHR",VLOOKUP(Tableau1[[#This Row],[EAN]],Grille_Tarifs_Modulable!B1056:P1149,8,FALSE)," "))</f>
        <v xml:space="preserve"> </v>
      </c>
      <c r="L1048" s="1">
        <v>6</v>
      </c>
      <c r="M1048" s="1">
        <v>6</v>
      </c>
      <c r="O1048" s="1"/>
    </row>
    <row r="1049" spans="1:15" ht="14.65" customHeight="1" x14ac:dyDescent="0.2">
      <c r="A1049" s="2">
        <v>43129</v>
      </c>
      <c r="B1049" s="1" t="s">
        <v>404</v>
      </c>
      <c r="C1049" s="1" t="s">
        <v>405</v>
      </c>
      <c r="F1049" s="1" t="s">
        <v>11</v>
      </c>
      <c r="G1049" s="1" t="s">
        <v>1194</v>
      </c>
      <c r="H1049" s="61">
        <v>70</v>
      </c>
      <c r="I1049" s="88">
        <f t="array" ref="I1049">INDEX(Grille_Tarifs_Modulable!$B$2:B1562,MATCH(Tableau1[[#This Row],[Designation]]&amp;Tableau1[[#This Row],[CL]],Grille_Tarifs_Modulable!$C$2:C1562&amp;Grille_Tarifs_Modulable!$F$2:F1562,0))</f>
        <v>3257150101904</v>
      </c>
      <c r="J104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49" s="1" t="str">
        <f>IF(Tableau1[[#This Row],[Tarificat° client]]="GROS",VLOOKUP(Tableau1[[#This Row],[EAN]],Grille_Tarifs_Modulable!B1057:P1150,9,FALSE)+VLOOKUP(Tableau1[[#This Row],[EAN]],Grille_Tarifs_Modulable!B1057:P1150,12,FALSE)+VLOOKUP(Tableau1[[#This Row],[EAN]],Grille_Tarifs_Modulable!B1057:P1150,13,FALSE)*1.1,IF(Tableau1[[#This Row],[Tarificat° client]]="CHR",VLOOKUP(Tableau1[[#This Row],[EAN]],Grille_Tarifs_Modulable!B1057:P1150,8,FALSE)," "))</f>
        <v xml:space="preserve"> </v>
      </c>
      <c r="L1049" s="1">
        <v>6</v>
      </c>
      <c r="M1049" s="1">
        <v>6</v>
      </c>
      <c r="O1049" s="1"/>
    </row>
    <row r="1050" spans="1:15" ht="14.65" customHeight="1" x14ac:dyDescent="0.2">
      <c r="A1050" s="2">
        <v>43131</v>
      </c>
      <c r="B1050" s="1" t="s">
        <v>444</v>
      </c>
      <c r="C1050" s="1" t="s">
        <v>112</v>
      </c>
      <c r="F1050" s="1" t="s">
        <v>114</v>
      </c>
      <c r="G1050" s="1" t="s">
        <v>1194</v>
      </c>
      <c r="H1050" s="61">
        <v>70</v>
      </c>
      <c r="I1050" s="88">
        <f t="array" ref="I1050">INDEX(Grille_Tarifs_Modulable!$B$2:B1397,MATCH(Tableau1[[#This Row],[Designation]]&amp;Tableau1[[#This Row],[CL]],Grille_Tarifs_Modulable!$C$2:C1397&amp;Grille_Tarifs_Modulable!$F$2:F1397,0))</f>
        <v>3257150101904</v>
      </c>
      <c r="J105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50" s="1" t="str">
        <f>IF(Tableau1[[#This Row],[Tarificat° client]]="GROS",VLOOKUP(Tableau1[[#This Row],[EAN]],Grille_Tarifs_Modulable!B1058:P1151,9,FALSE)+VLOOKUP(Tableau1[[#This Row],[EAN]],Grille_Tarifs_Modulable!B1058:P1151,12,FALSE)+VLOOKUP(Tableau1[[#This Row],[EAN]],Grille_Tarifs_Modulable!B1058:P1151,13,FALSE)*1.1,IF(Tableau1[[#This Row],[Tarificat° client]]="CHR",VLOOKUP(Tableau1[[#This Row],[EAN]],Grille_Tarifs_Modulable!B1058:P1151,8,FALSE)," "))</f>
        <v xml:space="preserve"> </v>
      </c>
      <c r="L1050" s="1">
        <v>6</v>
      </c>
      <c r="M1050" s="1">
        <v>6</v>
      </c>
      <c r="O1050" s="1"/>
    </row>
    <row r="1051" spans="1:15" ht="14.65" customHeight="1" x14ac:dyDescent="0.2">
      <c r="A1051" s="2">
        <v>43139</v>
      </c>
      <c r="B1051" s="1" t="s">
        <v>445</v>
      </c>
      <c r="C1051" s="1" t="s">
        <v>28</v>
      </c>
      <c r="F1051" s="1" t="s">
        <v>30</v>
      </c>
      <c r="G1051" s="1" t="s">
        <v>1194</v>
      </c>
      <c r="H1051" s="61">
        <v>70</v>
      </c>
      <c r="I1051" s="88">
        <f t="array" ref="I1051">INDEX(Grille_Tarifs_Modulable!$B$2:B1408,MATCH(Tableau1[[#This Row],[Designation]]&amp;Tableau1[[#This Row],[CL]],Grille_Tarifs_Modulable!$C$2:C1408&amp;Grille_Tarifs_Modulable!$F$2:F1408,0))</f>
        <v>3257150101904</v>
      </c>
      <c r="J105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51" s="1" t="str">
        <f>IF(Tableau1[[#This Row],[Tarificat° client]]="GROS",VLOOKUP(Tableau1[[#This Row],[EAN]],Grille_Tarifs_Modulable!B1059:P1152,9,FALSE)+VLOOKUP(Tableau1[[#This Row],[EAN]],Grille_Tarifs_Modulable!B1059:P1152,12,FALSE)+VLOOKUP(Tableau1[[#This Row],[EAN]],Grille_Tarifs_Modulable!B1059:P1152,13,FALSE)*1.1,IF(Tableau1[[#This Row],[Tarificat° client]]="CHR",VLOOKUP(Tableau1[[#This Row],[EAN]],Grille_Tarifs_Modulable!B1059:P1152,8,FALSE)," "))</f>
        <v xml:space="preserve"> </v>
      </c>
      <c r="L1051" s="1">
        <v>6</v>
      </c>
      <c r="M1051" s="1">
        <v>6</v>
      </c>
      <c r="O1051" s="1"/>
    </row>
    <row r="1052" spans="1:15" ht="14.65" customHeight="1" x14ac:dyDescent="0.2">
      <c r="A1052" s="2">
        <v>43146</v>
      </c>
      <c r="B1052" s="1" t="s">
        <v>446</v>
      </c>
      <c r="C1052" s="1" t="s">
        <v>437</v>
      </c>
      <c r="F1052" s="1" t="s">
        <v>438</v>
      </c>
      <c r="G1052" s="1" t="s">
        <v>1194</v>
      </c>
      <c r="H1052" s="61">
        <v>70</v>
      </c>
      <c r="I1052" s="88">
        <f t="array" ref="I1052">INDEX(Grille_Tarifs_Modulable!$B$2:B1426,MATCH(Tableau1[[#This Row],[Designation]]&amp;Tableau1[[#This Row],[CL]],Grille_Tarifs_Modulable!$C$2:C1426&amp;Grille_Tarifs_Modulable!$F$2:F1426,0))</f>
        <v>3257150101904</v>
      </c>
      <c r="J105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52" s="1" t="str">
        <f>IF(Tableau1[[#This Row],[Tarificat° client]]="GROS",VLOOKUP(Tableau1[[#This Row],[EAN]],Grille_Tarifs_Modulable!B1060:P1153,9,FALSE)+VLOOKUP(Tableau1[[#This Row],[EAN]],Grille_Tarifs_Modulable!B1060:P1153,12,FALSE)+VLOOKUP(Tableau1[[#This Row],[EAN]],Grille_Tarifs_Modulable!B1060:P1153,13,FALSE)*1.1,IF(Tableau1[[#This Row],[Tarificat° client]]="CHR",VLOOKUP(Tableau1[[#This Row],[EAN]],Grille_Tarifs_Modulable!B1060:P1153,8,FALSE)," "))</f>
        <v xml:space="preserve"> </v>
      </c>
      <c r="L1052" s="1">
        <v>6</v>
      </c>
      <c r="M1052" s="1">
        <v>6</v>
      </c>
      <c r="O1052" s="1"/>
    </row>
    <row r="1053" spans="1:15" ht="14.65" customHeight="1" x14ac:dyDescent="0.2">
      <c r="A1053" s="2">
        <v>43150</v>
      </c>
      <c r="B1053" s="1" t="s">
        <v>447</v>
      </c>
      <c r="C1053" s="1" t="s">
        <v>448</v>
      </c>
      <c r="F1053" s="1" t="s">
        <v>20</v>
      </c>
      <c r="G1053" s="1" t="s">
        <v>1194</v>
      </c>
      <c r="H1053" s="61">
        <v>70</v>
      </c>
      <c r="I1053" s="88">
        <f t="array" ref="I1053">INDEX(Grille_Tarifs_Modulable!$B$2:B1566,MATCH(Tableau1[[#This Row],[Designation]]&amp;Tableau1[[#This Row],[CL]],Grille_Tarifs_Modulable!$C$2:C1566&amp;Grille_Tarifs_Modulable!$F$2:F1566,0))</f>
        <v>3257150101904</v>
      </c>
      <c r="J105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53" s="1" t="str">
        <f>IF(Tableau1[[#This Row],[Tarificat° client]]="GROS",VLOOKUP(Tableau1[[#This Row],[EAN]],Grille_Tarifs_Modulable!B1061:P1154,9,FALSE)+VLOOKUP(Tableau1[[#This Row],[EAN]],Grille_Tarifs_Modulable!B1061:P1154,12,FALSE)+VLOOKUP(Tableau1[[#This Row],[EAN]],Grille_Tarifs_Modulable!B1061:P1154,13,FALSE)*1.1,IF(Tableau1[[#This Row],[Tarificat° client]]="CHR",VLOOKUP(Tableau1[[#This Row],[EAN]],Grille_Tarifs_Modulable!B1061:P1154,8,FALSE)," "))</f>
        <v xml:space="preserve"> </v>
      </c>
      <c r="L1053" s="1">
        <v>6</v>
      </c>
      <c r="M1053" s="1">
        <v>6</v>
      </c>
      <c r="O1053" s="1"/>
    </row>
    <row r="1054" spans="1:15" ht="14.65" customHeight="1" x14ac:dyDescent="0.2">
      <c r="A1054" s="2">
        <v>43150</v>
      </c>
      <c r="B1054" s="1" t="s">
        <v>449</v>
      </c>
      <c r="C1054" s="1" t="s">
        <v>450</v>
      </c>
      <c r="F1054" s="1" t="s">
        <v>451</v>
      </c>
      <c r="G1054" s="1" t="s">
        <v>1194</v>
      </c>
      <c r="H1054" s="61">
        <v>70</v>
      </c>
      <c r="I1054" s="88">
        <f t="array" ref="I1054">INDEX(Grille_Tarifs_Modulable!$B$2:B1401,MATCH(Tableau1[[#This Row],[Designation]]&amp;Tableau1[[#This Row],[CL]],Grille_Tarifs_Modulable!$C$2:C1401&amp;Grille_Tarifs_Modulable!$F$2:F1401,0))</f>
        <v>3257150101904</v>
      </c>
      <c r="J105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54" s="1" t="str">
        <f>IF(Tableau1[[#This Row],[Tarificat° client]]="GROS",VLOOKUP(Tableau1[[#This Row],[EAN]],Grille_Tarifs_Modulable!B1062:P1155,9,FALSE)+VLOOKUP(Tableau1[[#This Row],[EAN]],Grille_Tarifs_Modulable!B1062:P1155,12,FALSE)+VLOOKUP(Tableau1[[#This Row],[EAN]],Grille_Tarifs_Modulable!B1062:P1155,13,FALSE)*1.1,IF(Tableau1[[#This Row],[Tarificat° client]]="CHR",VLOOKUP(Tableau1[[#This Row],[EAN]],Grille_Tarifs_Modulable!B1062:P1155,8,FALSE)," "))</f>
        <v xml:space="preserve"> </v>
      </c>
      <c r="L1054" s="1">
        <v>6</v>
      </c>
      <c r="M1054" s="1">
        <v>6</v>
      </c>
      <c r="O1054" s="1"/>
    </row>
    <row r="1055" spans="1:15" ht="14.65" customHeight="1" x14ac:dyDescent="0.2">
      <c r="A1055" s="2">
        <v>43153</v>
      </c>
      <c r="B1055" s="1" t="s">
        <v>408</v>
      </c>
      <c r="C1055" s="1" t="s">
        <v>100</v>
      </c>
      <c r="F1055" s="1" t="s">
        <v>4</v>
      </c>
      <c r="G1055" s="1" t="s">
        <v>1194</v>
      </c>
      <c r="H1055" s="61">
        <v>70</v>
      </c>
      <c r="I1055" s="88">
        <f t="array" ref="I1055">INDEX(Grille_Tarifs_Modulable!$B$2:B1412,MATCH(Tableau1[[#This Row],[Designation]]&amp;Tableau1[[#This Row],[CL]],Grille_Tarifs_Modulable!$C$2:C1412&amp;Grille_Tarifs_Modulable!$F$2:F1412,0))</f>
        <v>3257150101904</v>
      </c>
      <c r="J105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55" s="1" t="str">
        <f>IF(Tableau1[[#This Row],[Tarificat° client]]="GROS",VLOOKUP(Tableau1[[#This Row],[EAN]],Grille_Tarifs_Modulable!B1063:P1156,9,FALSE)+VLOOKUP(Tableau1[[#This Row],[EAN]],Grille_Tarifs_Modulable!B1063:P1156,12,FALSE)+VLOOKUP(Tableau1[[#This Row],[EAN]],Grille_Tarifs_Modulable!B1063:P1156,13,FALSE)*1.1,IF(Tableau1[[#This Row],[Tarificat° client]]="CHR",VLOOKUP(Tableau1[[#This Row],[EAN]],Grille_Tarifs_Modulable!B1063:P1156,8,FALSE)," "))</f>
        <v xml:space="preserve"> </v>
      </c>
      <c r="L1055" s="1">
        <v>6</v>
      </c>
      <c r="M1055" s="1">
        <v>6</v>
      </c>
      <c r="O1055" s="1"/>
    </row>
    <row r="1056" spans="1:15" ht="14.65" customHeight="1" x14ac:dyDescent="0.2">
      <c r="A1056" s="2">
        <v>43153</v>
      </c>
      <c r="B1056" s="1" t="s">
        <v>452</v>
      </c>
      <c r="C1056" s="1" t="s">
        <v>453</v>
      </c>
      <c r="F1056" s="1" t="s">
        <v>454</v>
      </c>
      <c r="G1056" s="1" t="s">
        <v>1194</v>
      </c>
      <c r="H1056" s="61">
        <v>70</v>
      </c>
      <c r="I1056" s="88">
        <f t="array" ref="I1056">INDEX(Grille_Tarifs_Modulable!$B$2:B1430,MATCH(Tableau1[[#This Row],[Designation]]&amp;Tableau1[[#This Row],[CL]],Grille_Tarifs_Modulable!$C$2:C1430&amp;Grille_Tarifs_Modulable!$F$2:F1430,0))</f>
        <v>3257150101904</v>
      </c>
      <c r="J105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56" s="1" t="str">
        <f>IF(Tableau1[[#This Row],[Tarificat° client]]="GROS",VLOOKUP(Tableau1[[#This Row],[EAN]],Grille_Tarifs_Modulable!B1064:P1157,9,FALSE)+VLOOKUP(Tableau1[[#This Row],[EAN]],Grille_Tarifs_Modulable!B1064:P1157,12,FALSE)+VLOOKUP(Tableau1[[#This Row],[EAN]],Grille_Tarifs_Modulable!B1064:P1157,13,FALSE)*1.1,IF(Tableau1[[#This Row],[Tarificat° client]]="CHR",VLOOKUP(Tableau1[[#This Row],[EAN]],Grille_Tarifs_Modulable!B1064:P1157,8,FALSE)," "))</f>
        <v xml:space="preserve"> </v>
      </c>
      <c r="L1056" s="1">
        <v>6</v>
      </c>
      <c r="M1056" s="1">
        <v>6</v>
      </c>
      <c r="O1056" s="1"/>
    </row>
    <row r="1057" spans="1:15" ht="14.65" customHeight="1" x14ac:dyDescent="0.2">
      <c r="A1057" s="2">
        <v>43153</v>
      </c>
      <c r="B1057" s="1" t="s">
        <v>455</v>
      </c>
      <c r="C1057" s="1" t="s">
        <v>456</v>
      </c>
      <c r="F1057" s="1" t="s">
        <v>20</v>
      </c>
      <c r="G1057" s="1" t="s">
        <v>1194</v>
      </c>
      <c r="H1057" s="61">
        <v>70</v>
      </c>
      <c r="I1057" s="88">
        <f t="array" ref="I1057">INDEX(Grille_Tarifs_Modulable!$B$2:B1570,MATCH(Tableau1[[#This Row],[Designation]]&amp;Tableau1[[#This Row],[CL]],Grille_Tarifs_Modulable!$C$2:C1570&amp;Grille_Tarifs_Modulable!$F$2:F1570,0))</f>
        <v>3257150101904</v>
      </c>
      <c r="J105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57" s="1" t="str">
        <f>IF(Tableau1[[#This Row],[Tarificat° client]]="GROS",VLOOKUP(Tableau1[[#This Row],[EAN]],Grille_Tarifs_Modulable!B1065:P1158,9,FALSE)+VLOOKUP(Tableau1[[#This Row],[EAN]],Grille_Tarifs_Modulable!B1065:P1158,12,FALSE)+VLOOKUP(Tableau1[[#This Row],[EAN]],Grille_Tarifs_Modulable!B1065:P1158,13,FALSE)*1.1,IF(Tableau1[[#This Row],[Tarificat° client]]="CHR",VLOOKUP(Tableau1[[#This Row],[EAN]],Grille_Tarifs_Modulable!B1065:P1158,8,FALSE)," "))</f>
        <v xml:space="preserve"> </v>
      </c>
      <c r="L1057" s="1">
        <v>6</v>
      </c>
      <c r="M1057" s="1">
        <v>6</v>
      </c>
      <c r="O1057" s="1"/>
    </row>
    <row r="1058" spans="1:15" ht="14.65" customHeight="1" x14ac:dyDescent="0.2">
      <c r="A1058" s="2">
        <v>43154</v>
      </c>
      <c r="B1058" s="1" t="s">
        <v>522</v>
      </c>
      <c r="C1058" s="1" t="s">
        <v>435</v>
      </c>
      <c r="F1058" s="1" t="s">
        <v>20</v>
      </c>
      <c r="G1058" s="1" t="s">
        <v>1194</v>
      </c>
      <c r="H1058" s="61">
        <v>70</v>
      </c>
      <c r="I1058" s="88">
        <f t="array" ref="I1058">INDEX(Grille_Tarifs_Modulable!$B$2:B1405,MATCH(Tableau1[[#This Row],[Designation]]&amp;Tableau1[[#This Row],[CL]],Grille_Tarifs_Modulable!$C$2:C1405&amp;Grille_Tarifs_Modulable!$F$2:F1405,0))</f>
        <v>3257150101904</v>
      </c>
      <c r="J105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58" s="1" t="str">
        <f>IF(Tableau1[[#This Row],[Tarificat° client]]="GROS",VLOOKUP(Tableau1[[#This Row],[EAN]],Grille_Tarifs_Modulable!B1066:P1159,9,FALSE)+VLOOKUP(Tableau1[[#This Row],[EAN]],Grille_Tarifs_Modulable!B1066:P1159,12,FALSE)+VLOOKUP(Tableau1[[#This Row],[EAN]],Grille_Tarifs_Modulable!B1066:P1159,13,FALSE)*1.1,IF(Tableau1[[#This Row],[Tarificat° client]]="CHR",VLOOKUP(Tableau1[[#This Row],[EAN]],Grille_Tarifs_Modulable!B1066:P1159,8,FALSE)," "))</f>
        <v xml:space="preserve"> </v>
      </c>
      <c r="L1058" s="1">
        <v>4</v>
      </c>
      <c r="M1058" s="1">
        <v>4</v>
      </c>
      <c r="O1058" s="1"/>
    </row>
    <row r="1059" spans="1:15" ht="14.65" customHeight="1" x14ac:dyDescent="0.2">
      <c r="A1059" s="2">
        <v>43157</v>
      </c>
      <c r="B1059" s="1" t="s">
        <v>409</v>
      </c>
      <c r="C1059" s="1" t="s">
        <v>9</v>
      </c>
      <c r="F1059" s="1" t="s">
        <v>11</v>
      </c>
      <c r="G1059" s="1" t="s">
        <v>1194</v>
      </c>
      <c r="H1059" s="61">
        <v>70</v>
      </c>
      <c r="I1059" s="88">
        <f t="array" ref="I1059">INDEX(Grille_Tarifs_Modulable!$B$2:B1416,MATCH(Tableau1[[#This Row],[Designation]]&amp;Tableau1[[#This Row],[CL]],Grille_Tarifs_Modulable!$C$2:C1416&amp;Grille_Tarifs_Modulable!$F$2:F1416,0))</f>
        <v>3257150101904</v>
      </c>
      <c r="J105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59" s="1" t="str">
        <f>IF(Tableau1[[#This Row],[Tarificat° client]]="GROS",VLOOKUP(Tableau1[[#This Row],[EAN]],Grille_Tarifs_Modulable!B1067:P1160,9,FALSE)+VLOOKUP(Tableau1[[#This Row],[EAN]],Grille_Tarifs_Modulable!B1067:P1160,12,FALSE)+VLOOKUP(Tableau1[[#This Row],[EAN]],Grille_Tarifs_Modulable!B1067:P1160,13,FALSE)*1.1,IF(Tableau1[[#This Row],[Tarificat° client]]="CHR",VLOOKUP(Tableau1[[#This Row],[EAN]],Grille_Tarifs_Modulable!B1067:P1160,8,FALSE)," "))</f>
        <v xml:space="preserve"> </v>
      </c>
      <c r="L1059" s="1">
        <v>6</v>
      </c>
      <c r="M1059" s="1">
        <v>6</v>
      </c>
      <c r="O1059" s="1"/>
    </row>
    <row r="1060" spans="1:15" ht="14.65" customHeight="1" x14ac:dyDescent="0.2">
      <c r="A1060" s="2">
        <v>43159</v>
      </c>
      <c r="B1060" s="1" t="s">
        <v>410</v>
      </c>
      <c r="C1060" s="1" t="s">
        <v>71</v>
      </c>
      <c r="F1060" s="1" t="s">
        <v>20</v>
      </c>
      <c r="G1060" s="1" t="s">
        <v>1194</v>
      </c>
      <c r="H1060" s="61">
        <v>70</v>
      </c>
      <c r="I1060" s="88">
        <f t="array" ref="I1060">INDEX(Grille_Tarifs_Modulable!$B$2:B1434,MATCH(Tableau1[[#This Row],[Designation]]&amp;Tableau1[[#This Row],[CL]],Grille_Tarifs_Modulable!$C$2:C1434&amp;Grille_Tarifs_Modulable!$F$2:F1434,0))</f>
        <v>3257150101904</v>
      </c>
      <c r="J106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60" s="1" t="str">
        <f>IF(Tableau1[[#This Row],[Tarificat° client]]="GROS",VLOOKUP(Tableau1[[#This Row],[EAN]],Grille_Tarifs_Modulable!B1068:P1161,9,FALSE)+VLOOKUP(Tableau1[[#This Row],[EAN]],Grille_Tarifs_Modulable!B1068:P1161,12,FALSE)+VLOOKUP(Tableau1[[#This Row],[EAN]],Grille_Tarifs_Modulable!B1068:P1161,13,FALSE)*1.1,IF(Tableau1[[#This Row],[Tarificat° client]]="CHR",VLOOKUP(Tableau1[[#This Row],[EAN]],Grille_Tarifs_Modulable!B1068:P1161,8,FALSE)," "))</f>
        <v xml:space="preserve"> </v>
      </c>
      <c r="L1060" s="1">
        <v>6</v>
      </c>
      <c r="M1060" s="1">
        <v>6</v>
      </c>
      <c r="O1060" s="1"/>
    </row>
    <row r="1061" spans="1:15" ht="14.65" customHeight="1" x14ac:dyDescent="0.2">
      <c r="A1061" s="2">
        <v>43166</v>
      </c>
      <c r="B1061" s="1" t="s">
        <v>457</v>
      </c>
      <c r="C1061" s="1" t="s">
        <v>458</v>
      </c>
      <c r="F1061" s="1" t="s">
        <v>20</v>
      </c>
      <c r="G1061" s="1" t="s">
        <v>1194</v>
      </c>
      <c r="H1061" s="61">
        <v>70</v>
      </c>
      <c r="I1061" s="88">
        <f t="array" ref="I1061">INDEX(Grille_Tarifs_Modulable!$B$2:B1574,MATCH(Tableau1[[#This Row],[Designation]]&amp;Tableau1[[#This Row],[CL]],Grille_Tarifs_Modulable!$C$2:C1574&amp;Grille_Tarifs_Modulable!$F$2:F1574,0))</f>
        <v>3257150101904</v>
      </c>
      <c r="J106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61" s="1" t="str">
        <f>IF(Tableau1[[#This Row],[Tarificat° client]]="GROS",VLOOKUP(Tableau1[[#This Row],[EAN]],Grille_Tarifs_Modulable!B1069:P1162,9,FALSE)+VLOOKUP(Tableau1[[#This Row],[EAN]],Grille_Tarifs_Modulable!B1069:P1162,12,FALSE)+VLOOKUP(Tableau1[[#This Row],[EAN]],Grille_Tarifs_Modulable!B1069:P1162,13,FALSE)*1.1,IF(Tableau1[[#This Row],[Tarificat° client]]="CHR",VLOOKUP(Tableau1[[#This Row],[EAN]],Grille_Tarifs_Modulable!B1069:P1162,8,FALSE)," "))</f>
        <v xml:space="preserve"> </v>
      </c>
      <c r="L1061" s="1">
        <v>6</v>
      </c>
      <c r="M1061" s="1">
        <v>6</v>
      </c>
      <c r="O1061" s="1"/>
    </row>
    <row r="1062" spans="1:15" ht="14.65" customHeight="1" x14ac:dyDescent="0.2">
      <c r="A1062" s="2">
        <v>43171</v>
      </c>
      <c r="B1062" s="1" t="s">
        <v>459</v>
      </c>
      <c r="C1062" s="1" t="s">
        <v>460</v>
      </c>
      <c r="F1062" s="1" t="s">
        <v>11</v>
      </c>
      <c r="G1062" s="1" t="s">
        <v>1194</v>
      </c>
      <c r="H1062" s="61">
        <v>70</v>
      </c>
      <c r="I1062" s="88">
        <f t="array" ref="I1062">INDEX(Grille_Tarifs_Modulable!$B$2:B1409,MATCH(Tableau1[[#This Row],[Designation]]&amp;Tableau1[[#This Row],[CL]],Grille_Tarifs_Modulable!$C$2:C1409&amp;Grille_Tarifs_Modulable!$F$2:F1409,0))</f>
        <v>3257150101904</v>
      </c>
      <c r="J106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62" s="1" t="str">
        <f>IF(Tableau1[[#This Row],[Tarificat° client]]="GROS",VLOOKUP(Tableau1[[#This Row],[EAN]],Grille_Tarifs_Modulable!B1070:P1163,9,FALSE)+VLOOKUP(Tableau1[[#This Row],[EAN]],Grille_Tarifs_Modulable!B1070:P1163,12,FALSE)+VLOOKUP(Tableau1[[#This Row],[EAN]],Grille_Tarifs_Modulable!B1070:P1163,13,FALSE)*1.1,IF(Tableau1[[#This Row],[Tarificat° client]]="CHR",VLOOKUP(Tableau1[[#This Row],[EAN]],Grille_Tarifs_Modulable!B1070:P1163,8,FALSE)," "))</f>
        <v xml:space="preserve"> </v>
      </c>
      <c r="L1062" s="1">
        <v>6</v>
      </c>
      <c r="M1062" s="1">
        <v>6</v>
      </c>
      <c r="O1062" s="1"/>
    </row>
    <row r="1063" spans="1:15" ht="14.65" customHeight="1" x14ac:dyDescent="0.2">
      <c r="A1063" s="2">
        <v>43178</v>
      </c>
      <c r="B1063" s="1" t="s">
        <v>461</v>
      </c>
      <c r="C1063" s="1" t="s">
        <v>140</v>
      </c>
      <c r="F1063" s="1" t="s">
        <v>142</v>
      </c>
      <c r="G1063" s="1" t="s">
        <v>1194</v>
      </c>
      <c r="H1063" s="61">
        <v>70</v>
      </c>
      <c r="I1063" s="88">
        <f t="array" ref="I1063">INDEX(Grille_Tarifs_Modulable!$B$2:B1420,MATCH(Tableau1[[#This Row],[Designation]]&amp;Tableau1[[#This Row],[CL]],Grille_Tarifs_Modulable!$C$2:C1420&amp;Grille_Tarifs_Modulable!$F$2:F1420,0))</f>
        <v>3257150101904</v>
      </c>
      <c r="J106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63" s="1" t="str">
        <f>IF(Tableau1[[#This Row],[Tarificat° client]]="GROS",VLOOKUP(Tableau1[[#This Row],[EAN]],Grille_Tarifs_Modulable!B1071:P1164,9,FALSE)+VLOOKUP(Tableau1[[#This Row],[EAN]],Grille_Tarifs_Modulable!B1071:P1164,12,FALSE)+VLOOKUP(Tableau1[[#This Row],[EAN]],Grille_Tarifs_Modulable!B1071:P1164,13,FALSE)*1.1,IF(Tableau1[[#This Row],[Tarificat° client]]="CHR",VLOOKUP(Tableau1[[#This Row],[EAN]],Grille_Tarifs_Modulable!B1071:P1164,8,FALSE)," "))</f>
        <v xml:space="preserve"> </v>
      </c>
      <c r="L1063" s="1">
        <v>6</v>
      </c>
      <c r="M1063" s="1">
        <v>6</v>
      </c>
      <c r="O1063" s="1"/>
    </row>
    <row r="1064" spans="1:15" ht="14.65" customHeight="1" x14ac:dyDescent="0.2">
      <c r="A1064" s="2">
        <v>43186</v>
      </c>
      <c r="B1064" s="1" t="s">
        <v>462</v>
      </c>
      <c r="C1064" s="1" t="s">
        <v>448</v>
      </c>
      <c r="F1064" s="1" t="s">
        <v>20</v>
      </c>
      <c r="G1064" s="1" t="s">
        <v>1194</v>
      </c>
      <c r="H1064" s="61">
        <v>70</v>
      </c>
      <c r="I1064" s="88">
        <f t="array" ref="I1064">INDEX(Grille_Tarifs_Modulable!$B$2:B1438,MATCH(Tableau1[[#This Row],[Designation]]&amp;Tableau1[[#This Row],[CL]],Grille_Tarifs_Modulable!$C$2:C1438&amp;Grille_Tarifs_Modulable!$F$2:F1438,0))</f>
        <v>3257150101904</v>
      </c>
      <c r="J106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64" s="1" t="str">
        <f>IF(Tableau1[[#This Row],[Tarificat° client]]="GROS",VLOOKUP(Tableau1[[#This Row],[EAN]],Grille_Tarifs_Modulable!B1072:P1165,9,FALSE)+VLOOKUP(Tableau1[[#This Row],[EAN]],Grille_Tarifs_Modulable!B1072:P1165,12,FALSE)+VLOOKUP(Tableau1[[#This Row],[EAN]],Grille_Tarifs_Modulable!B1072:P1165,13,FALSE)*1.1,IF(Tableau1[[#This Row],[Tarificat° client]]="CHR",VLOOKUP(Tableau1[[#This Row],[EAN]],Grille_Tarifs_Modulable!B1072:P1165,8,FALSE)," "))</f>
        <v xml:space="preserve"> </v>
      </c>
      <c r="L1064" s="1">
        <v>6</v>
      </c>
      <c r="M1064" s="1">
        <v>6</v>
      </c>
      <c r="O1064" s="1"/>
    </row>
    <row r="1065" spans="1:15" ht="14.65" customHeight="1" x14ac:dyDescent="0.2">
      <c r="A1065" s="2">
        <v>43193</v>
      </c>
      <c r="B1065" s="1" t="s">
        <v>523</v>
      </c>
      <c r="C1065" s="1" t="s">
        <v>31</v>
      </c>
      <c r="F1065" s="1" t="s">
        <v>33</v>
      </c>
      <c r="G1065" s="1" t="s">
        <v>1194</v>
      </c>
      <c r="H1065" s="61">
        <v>70</v>
      </c>
      <c r="I1065" s="88">
        <f t="array" ref="I1065">INDEX(Grille_Tarifs_Modulable!$B$2:B1578,MATCH(Tableau1[[#This Row],[Designation]]&amp;Tableau1[[#This Row],[CL]],Grille_Tarifs_Modulable!$C$2:C1578&amp;Grille_Tarifs_Modulable!$F$2:F1578,0))</f>
        <v>3257150101904</v>
      </c>
      <c r="J106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65" s="1" t="str">
        <f>IF(Tableau1[[#This Row],[Tarificat° client]]="GROS",VLOOKUP(Tableau1[[#This Row],[EAN]],Grille_Tarifs_Modulable!B1073:P1166,9,FALSE)+VLOOKUP(Tableau1[[#This Row],[EAN]],Grille_Tarifs_Modulable!B1073:P1166,12,FALSE)+VLOOKUP(Tableau1[[#This Row],[EAN]],Grille_Tarifs_Modulable!B1073:P1166,13,FALSE)*1.1,IF(Tableau1[[#This Row],[Tarificat° client]]="CHR",VLOOKUP(Tableau1[[#This Row],[EAN]],Grille_Tarifs_Modulable!B1073:P1166,8,FALSE)," "))</f>
        <v xml:space="preserve"> </v>
      </c>
      <c r="L1065" s="1">
        <v>1</v>
      </c>
      <c r="M1065" s="1">
        <v>1</v>
      </c>
      <c r="O1065" s="1"/>
    </row>
    <row r="1066" spans="1:15" ht="14.65" customHeight="1" x14ac:dyDescent="0.2">
      <c r="A1066" s="2">
        <v>43195</v>
      </c>
      <c r="B1066" s="1" t="s">
        <v>463</v>
      </c>
      <c r="C1066" s="1" t="s">
        <v>464</v>
      </c>
      <c r="F1066" s="1" t="s">
        <v>20</v>
      </c>
      <c r="G1066" s="1" t="s">
        <v>1194</v>
      </c>
      <c r="H1066" s="61">
        <v>70</v>
      </c>
      <c r="I1066" s="88">
        <f t="array" ref="I1066">INDEX(Grille_Tarifs_Modulable!$B$2:B1413,MATCH(Tableau1[[#This Row],[Designation]]&amp;Tableau1[[#This Row],[CL]],Grille_Tarifs_Modulable!$C$2:C1413&amp;Grille_Tarifs_Modulable!$F$2:F1413,0))</f>
        <v>3257150101904</v>
      </c>
      <c r="J106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66" s="1" t="str">
        <f>IF(Tableau1[[#This Row],[Tarificat° client]]="GROS",VLOOKUP(Tableau1[[#This Row],[EAN]],Grille_Tarifs_Modulable!B1074:P1167,9,FALSE)+VLOOKUP(Tableau1[[#This Row],[EAN]],Grille_Tarifs_Modulable!B1074:P1167,12,FALSE)+VLOOKUP(Tableau1[[#This Row],[EAN]],Grille_Tarifs_Modulable!B1074:P1167,13,FALSE)*1.1,IF(Tableau1[[#This Row],[Tarificat° client]]="CHR",VLOOKUP(Tableau1[[#This Row],[EAN]],Grille_Tarifs_Modulable!B1074:P1167,8,FALSE)," "))</f>
        <v xml:space="preserve"> </v>
      </c>
      <c r="L1066" s="1">
        <v>6</v>
      </c>
      <c r="M1066" s="1">
        <v>6</v>
      </c>
      <c r="O1066" s="1"/>
    </row>
    <row r="1067" spans="1:15" ht="14.65" customHeight="1" x14ac:dyDescent="0.2">
      <c r="A1067" s="2">
        <v>43199</v>
      </c>
      <c r="B1067" s="1" t="s">
        <v>465</v>
      </c>
      <c r="C1067" s="1" t="s">
        <v>464</v>
      </c>
      <c r="F1067" s="1" t="s">
        <v>20</v>
      </c>
      <c r="G1067" s="1" t="s">
        <v>1194</v>
      </c>
      <c r="H1067" s="61">
        <v>70</v>
      </c>
      <c r="I1067" s="88">
        <f t="array" ref="I1067">INDEX(Grille_Tarifs_Modulable!$B$2:B1424,MATCH(Tableau1[[#This Row],[Designation]]&amp;Tableau1[[#This Row],[CL]],Grille_Tarifs_Modulable!$C$2:C1424&amp;Grille_Tarifs_Modulable!$F$2:F1424,0))</f>
        <v>3257150101904</v>
      </c>
      <c r="J106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67" s="1" t="str">
        <f>IF(Tableau1[[#This Row],[Tarificat° client]]="GROS",VLOOKUP(Tableau1[[#This Row],[EAN]],Grille_Tarifs_Modulable!B1075:P1168,9,FALSE)+VLOOKUP(Tableau1[[#This Row],[EAN]],Grille_Tarifs_Modulable!B1075:P1168,12,FALSE)+VLOOKUP(Tableau1[[#This Row],[EAN]],Grille_Tarifs_Modulable!B1075:P1168,13,FALSE)*1.1,IF(Tableau1[[#This Row],[Tarificat° client]]="CHR",VLOOKUP(Tableau1[[#This Row],[EAN]],Grille_Tarifs_Modulable!B1075:P1168,8,FALSE)," "))</f>
        <v xml:space="preserve"> </v>
      </c>
      <c r="L1067" s="1">
        <v>0</v>
      </c>
      <c r="M1067" s="1">
        <v>0</v>
      </c>
      <c r="O1067" s="1"/>
    </row>
    <row r="1068" spans="1:15" ht="14.65" customHeight="1" x14ac:dyDescent="0.2">
      <c r="A1068" s="2">
        <v>43199</v>
      </c>
      <c r="B1068" s="1" t="s">
        <v>466</v>
      </c>
      <c r="C1068" s="1" t="s">
        <v>6</v>
      </c>
      <c r="F1068" s="1" t="s">
        <v>8</v>
      </c>
      <c r="G1068" s="1" t="s">
        <v>1194</v>
      </c>
      <c r="H1068" s="61">
        <v>70</v>
      </c>
      <c r="I1068" s="88">
        <f t="array" ref="I1068">INDEX(Grille_Tarifs_Modulable!$B$2:B1442,MATCH(Tableau1[[#This Row],[Designation]]&amp;Tableau1[[#This Row],[CL]],Grille_Tarifs_Modulable!$C$2:C1442&amp;Grille_Tarifs_Modulable!$F$2:F1442,0))</f>
        <v>3257150101904</v>
      </c>
      <c r="J106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68" s="1" t="str">
        <f>IF(Tableau1[[#This Row],[Tarificat° client]]="GROS",VLOOKUP(Tableau1[[#This Row],[EAN]],Grille_Tarifs_Modulable!B1076:P1169,9,FALSE)+VLOOKUP(Tableau1[[#This Row],[EAN]],Grille_Tarifs_Modulable!B1076:P1169,12,FALSE)+VLOOKUP(Tableau1[[#This Row],[EAN]],Grille_Tarifs_Modulable!B1076:P1169,13,FALSE)*1.1,IF(Tableau1[[#This Row],[Tarificat° client]]="CHR",VLOOKUP(Tableau1[[#This Row],[EAN]],Grille_Tarifs_Modulable!B1076:P1169,8,FALSE)," "))</f>
        <v xml:space="preserve"> </v>
      </c>
      <c r="L1068" s="1">
        <v>6</v>
      </c>
      <c r="M1068" s="1">
        <v>6</v>
      </c>
      <c r="O1068" s="1"/>
    </row>
    <row r="1069" spans="1:15" ht="14.65" customHeight="1" x14ac:dyDescent="0.2">
      <c r="A1069" s="2">
        <v>43220</v>
      </c>
      <c r="B1069" s="1" t="s">
        <v>467</v>
      </c>
      <c r="C1069" s="1" t="s">
        <v>468</v>
      </c>
      <c r="F1069" s="1" t="s">
        <v>11</v>
      </c>
      <c r="G1069" s="1" t="s">
        <v>1194</v>
      </c>
      <c r="H1069" s="61">
        <v>70</v>
      </c>
      <c r="I1069" s="88">
        <f t="array" ref="I1069">INDEX(Grille_Tarifs_Modulable!$B$2:B1582,MATCH(Tableau1[[#This Row],[Designation]]&amp;Tableau1[[#This Row],[CL]],Grille_Tarifs_Modulable!$C$2:C1582&amp;Grille_Tarifs_Modulable!$F$2:F1582,0))</f>
        <v>3257150101904</v>
      </c>
      <c r="J106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69" s="1" t="str">
        <f>IF(Tableau1[[#This Row],[Tarificat° client]]="GROS",VLOOKUP(Tableau1[[#This Row],[EAN]],Grille_Tarifs_Modulable!B1077:P1170,9,FALSE)+VLOOKUP(Tableau1[[#This Row],[EAN]],Grille_Tarifs_Modulable!B1077:P1170,12,FALSE)+VLOOKUP(Tableau1[[#This Row],[EAN]],Grille_Tarifs_Modulable!B1077:P1170,13,FALSE)*1.1,IF(Tableau1[[#This Row],[Tarificat° client]]="CHR",VLOOKUP(Tableau1[[#This Row],[EAN]],Grille_Tarifs_Modulable!B1077:P1170,8,FALSE)," "))</f>
        <v xml:space="preserve"> </v>
      </c>
      <c r="L1069" s="1">
        <v>6</v>
      </c>
      <c r="M1069" s="1">
        <v>6</v>
      </c>
      <c r="O1069" s="1"/>
    </row>
    <row r="1070" spans="1:15" ht="14.65" customHeight="1" x14ac:dyDescent="0.2">
      <c r="A1070" s="2">
        <v>43224</v>
      </c>
      <c r="B1070" s="1" t="s">
        <v>411</v>
      </c>
      <c r="C1070" s="1" t="s">
        <v>412</v>
      </c>
      <c r="F1070" s="1" t="s">
        <v>413</v>
      </c>
      <c r="G1070" s="1" t="s">
        <v>1194</v>
      </c>
      <c r="H1070" s="61">
        <v>70</v>
      </c>
      <c r="I1070" s="88">
        <f t="array" ref="I1070">INDEX(Grille_Tarifs_Modulable!$B$2:B1417,MATCH(Tableau1[[#This Row],[Designation]]&amp;Tableau1[[#This Row],[CL]],Grille_Tarifs_Modulable!$C$2:C1417&amp;Grille_Tarifs_Modulable!$F$2:F1417,0))</f>
        <v>3257150101904</v>
      </c>
      <c r="J107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70" s="1" t="str">
        <f>IF(Tableau1[[#This Row],[Tarificat° client]]="GROS",VLOOKUP(Tableau1[[#This Row],[EAN]],Grille_Tarifs_Modulable!B1078:P1171,9,FALSE)+VLOOKUP(Tableau1[[#This Row],[EAN]],Grille_Tarifs_Modulable!B1078:P1171,12,FALSE)+VLOOKUP(Tableau1[[#This Row],[EAN]],Grille_Tarifs_Modulable!B1078:P1171,13,FALSE)*1.1,IF(Tableau1[[#This Row],[Tarificat° client]]="CHR",VLOOKUP(Tableau1[[#This Row],[EAN]],Grille_Tarifs_Modulable!B1078:P1171,8,FALSE)," "))</f>
        <v xml:space="preserve"> </v>
      </c>
      <c r="L1070" s="1">
        <v>12</v>
      </c>
      <c r="M1070" s="1">
        <v>12</v>
      </c>
      <c r="O1070" s="1"/>
    </row>
    <row r="1071" spans="1:15" ht="14.65" customHeight="1" x14ac:dyDescent="0.2">
      <c r="A1071" s="2">
        <v>43237</v>
      </c>
      <c r="B1071" s="1" t="s">
        <v>469</v>
      </c>
      <c r="C1071" s="1" t="s">
        <v>12</v>
      </c>
      <c r="F1071" s="1" t="s">
        <v>14</v>
      </c>
      <c r="G1071" s="1" t="s">
        <v>1194</v>
      </c>
      <c r="H1071" s="61">
        <v>70</v>
      </c>
      <c r="I1071" s="88">
        <f t="array" ref="I1071">INDEX(Grille_Tarifs_Modulable!$B$2:B1428,MATCH(Tableau1[[#This Row],[Designation]]&amp;Tableau1[[#This Row],[CL]],Grille_Tarifs_Modulable!$C$2:C1428&amp;Grille_Tarifs_Modulable!$F$2:F1428,0))</f>
        <v>3257150101904</v>
      </c>
      <c r="J107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71" s="1" t="str">
        <f>IF(Tableau1[[#This Row],[Tarificat° client]]="GROS",VLOOKUP(Tableau1[[#This Row],[EAN]],Grille_Tarifs_Modulable!B1079:P1172,9,FALSE)+VLOOKUP(Tableau1[[#This Row],[EAN]],Grille_Tarifs_Modulable!B1079:P1172,12,FALSE)+VLOOKUP(Tableau1[[#This Row],[EAN]],Grille_Tarifs_Modulable!B1079:P1172,13,FALSE)*1.1,IF(Tableau1[[#This Row],[Tarificat° client]]="CHR",VLOOKUP(Tableau1[[#This Row],[EAN]],Grille_Tarifs_Modulable!B1079:P1172,8,FALSE)," "))</f>
        <v xml:space="preserve"> </v>
      </c>
      <c r="L1071" s="1">
        <v>6</v>
      </c>
      <c r="M1071" s="1">
        <v>6</v>
      </c>
      <c r="O1071" s="1"/>
    </row>
    <row r="1072" spans="1:15" ht="14.65" customHeight="1" x14ac:dyDescent="0.2">
      <c r="A1072" s="2">
        <v>43237</v>
      </c>
      <c r="B1072" s="1" t="s">
        <v>470</v>
      </c>
      <c r="C1072" s="1" t="s">
        <v>453</v>
      </c>
      <c r="F1072" s="1" t="s">
        <v>454</v>
      </c>
      <c r="G1072" s="1" t="s">
        <v>1194</v>
      </c>
      <c r="H1072" s="61">
        <v>70</v>
      </c>
      <c r="I1072" s="88">
        <f t="array" ref="I1072">INDEX(Grille_Tarifs_Modulable!$B$2:B1446,MATCH(Tableau1[[#This Row],[Designation]]&amp;Tableau1[[#This Row],[CL]],Grille_Tarifs_Modulable!$C$2:C1446&amp;Grille_Tarifs_Modulable!$F$2:F1446,0))</f>
        <v>3257150101904</v>
      </c>
      <c r="J107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72" s="1" t="str">
        <f>IF(Tableau1[[#This Row],[Tarificat° client]]="GROS",VLOOKUP(Tableau1[[#This Row],[EAN]],Grille_Tarifs_Modulable!B1080:P1173,9,FALSE)+VLOOKUP(Tableau1[[#This Row],[EAN]],Grille_Tarifs_Modulable!B1080:P1173,12,FALSE)+VLOOKUP(Tableau1[[#This Row],[EAN]],Grille_Tarifs_Modulable!B1080:P1173,13,FALSE)*1.1,IF(Tableau1[[#This Row],[Tarificat° client]]="CHR",VLOOKUP(Tableau1[[#This Row],[EAN]],Grille_Tarifs_Modulable!B1080:P1173,8,FALSE)," "))</f>
        <v xml:space="preserve"> </v>
      </c>
      <c r="L1072" s="1">
        <v>12</v>
      </c>
      <c r="M1072" s="1">
        <v>12</v>
      </c>
      <c r="O1072" s="1"/>
    </row>
    <row r="1073" spans="1:15" ht="14.65" customHeight="1" x14ac:dyDescent="0.2">
      <c r="A1073" s="2">
        <v>43242</v>
      </c>
      <c r="B1073" s="1" t="s">
        <v>471</v>
      </c>
      <c r="C1073" s="1" t="s">
        <v>124</v>
      </c>
      <c r="F1073" s="1" t="s">
        <v>126</v>
      </c>
      <c r="G1073" s="1" t="s">
        <v>1194</v>
      </c>
      <c r="H1073" s="61">
        <v>70</v>
      </c>
      <c r="I1073" s="88">
        <f t="array" ref="I1073">INDEX(Grille_Tarifs_Modulable!$B$2:B1586,MATCH(Tableau1[[#This Row],[Designation]]&amp;Tableau1[[#This Row],[CL]],Grille_Tarifs_Modulable!$C$2:C1586&amp;Grille_Tarifs_Modulable!$F$2:F1586,0))</f>
        <v>3257150101904</v>
      </c>
      <c r="J107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73" s="1" t="str">
        <f>IF(Tableau1[[#This Row],[Tarificat° client]]="GROS",VLOOKUP(Tableau1[[#This Row],[EAN]],Grille_Tarifs_Modulable!B1081:P1174,9,FALSE)+VLOOKUP(Tableau1[[#This Row],[EAN]],Grille_Tarifs_Modulable!B1081:P1174,12,FALSE)+VLOOKUP(Tableau1[[#This Row],[EAN]],Grille_Tarifs_Modulable!B1081:P1174,13,FALSE)*1.1,IF(Tableau1[[#This Row],[Tarificat° client]]="CHR",VLOOKUP(Tableau1[[#This Row],[EAN]],Grille_Tarifs_Modulable!B1081:P1174,8,FALSE)," "))</f>
        <v xml:space="preserve"> </v>
      </c>
      <c r="L1073" s="1">
        <v>6</v>
      </c>
      <c r="M1073" s="1">
        <v>6</v>
      </c>
      <c r="O1073" s="1"/>
    </row>
    <row r="1074" spans="1:15" ht="14.65" customHeight="1" x14ac:dyDescent="0.2">
      <c r="A1074" s="2">
        <v>43258</v>
      </c>
      <c r="B1074" s="1" t="s">
        <v>472</v>
      </c>
      <c r="C1074" s="1" t="s">
        <v>473</v>
      </c>
      <c r="F1074" s="1" t="s">
        <v>286</v>
      </c>
      <c r="G1074" s="1" t="s">
        <v>1194</v>
      </c>
      <c r="H1074" s="61">
        <v>70</v>
      </c>
      <c r="I1074" s="88">
        <f t="array" ref="I1074">INDEX(Grille_Tarifs_Modulable!$B$2:B1421,MATCH(Tableau1[[#This Row],[Designation]]&amp;Tableau1[[#This Row],[CL]],Grille_Tarifs_Modulable!$C$2:C1421&amp;Grille_Tarifs_Modulable!$F$2:F1421,0))</f>
        <v>3257150101904</v>
      </c>
      <c r="J107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74" s="1" t="str">
        <f>IF(Tableau1[[#This Row],[Tarificat° client]]="GROS",VLOOKUP(Tableau1[[#This Row],[EAN]],Grille_Tarifs_Modulable!B1082:P1175,9,FALSE)+VLOOKUP(Tableau1[[#This Row],[EAN]],Grille_Tarifs_Modulable!B1082:P1175,12,FALSE)+VLOOKUP(Tableau1[[#This Row],[EAN]],Grille_Tarifs_Modulable!B1082:P1175,13,FALSE)*1.1,IF(Tableau1[[#This Row],[Tarificat° client]]="CHR",VLOOKUP(Tableau1[[#This Row],[EAN]],Grille_Tarifs_Modulable!B1082:P1175,8,FALSE)," "))</f>
        <v xml:space="preserve"> </v>
      </c>
      <c r="L1074" s="1">
        <v>6</v>
      </c>
      <c r="M1074" s="1">
        <v>6</v>
      </c>
      <c r="O1074" s="1"/>
    </row>
    <row r="1075" spans="1:15" ht="14.65" customHeight="1" x14ac:dyDescent="0.2">
      <c r="A1075" s="2">
        <v>43258</v>
      </c>
      <c r="B1075" s="1" t="s">
        <v>414</v>
      </c>
      <c r="C1075" s="1" t="s">
        <v>2</v>
      </c>
      <c r="F1075" s="1" t="s">
        <v>4</v>
      </c>
      <c r="G1075" s="1" t="s">
        <v>1194</v>
      </c>
      <c r="H1075" s="61">
        <v>70</v>
      </c>
      <c r="I1075" s="88">
        <f t="array" ref="I1075">INDEX(Grille_Tarifs_Modulable!$B$2:B1432,MATCH(Tableau1[[#This Row],[Designation]]&amp;Tableau1[[#This Row],[CL]],Grille_Tarifs_Modulable!$C$2:C1432&amp;Grille_Tarifs_Modulable!$F$2:F1432,0))</f>
        <v>3257150101904</v>
      </c>
      <c r="J107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75" s="1" t="str">
        <f>IF(Tableau1[[#This Row],[Tarificat° client]]="GROS",VLOOKUP(Tableau1[[#This Row],[EAN]],Grille_Tarifs_Modulable!B1083:P1176,9,FALSE)+VLOOKUP(Tableau1[[#This Row],[EAN]],Grille_Tarifs_Modulable!B1083:P1176,12,FALSE)+VLOOKUP(Tableau1[[#This Row],[EAN]],Grille_Tarifs_Modulable!B1083:P1176,13,FALSE)*1.1,IF(Tableau1[[#This Row],[Tarificat° client]]="CHR",VLOOKUP(Tableau1[[#This Row],[EAN]],Grille_Tarifs_Modulable!B1083:P1176,8,FALSE)," "))</f>
        <v xml:space="preserve"> </v>
      </c>
      <c r="L1075" s="1">
        <v>6</v>
      </c>
      <c r="M1075" s="1">
        <v>6</v>
      </c>
      <c r="O1075" s="1"/>
    </row>
    <row r="1076" spans="1:15" ht="14.65" customHeight="1" x14ac:dyDescent="0.2">
      <c r="A1076" s="2">
        <v>43258</v>
      </c>
      <c r="B1076" s="1" t="s">
        <v>474</v>
      </c>
      <c r="C1076" s="1" t="s">
        <v>475</v>
      </c>
      <c r="F1076" s="1" t="s">
        <v>20</v>
      </c>
      <c r="G1076" s="1" t="s">
        <v>1194</v>
      </c>
      <c r="H1076" s="61">
        <v>70</v>
      </c>
      <c r="I1076" s="88">
        <f t="array" ref="I1076">INDEX(Grille_Tarifs_Modulable!$B$2:B1450,MATCH(Tableau1[[#This Row],[Designation]]&amp;Tableau1[[#This Row],[CL]],Grille_Tarifs_Modulable!$C$2:C1450&amp;Grille_Tarifs_Modulable!$F$2:F1450,0))</f>
        <v>3257150101904</v>
      </c>
      <c r="J107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76" s="1" t="str">
        <f>IF(Tableau1[[#This Row],[Tarificat° client]]="GROS",VLOOKUP(Tableau1[[#This Row],[EAN]],Grille_Tarifs_Modulable!B1084:P1177,9,FALSE)+VLOOKUP(Tableau1[[#This Row],[EAN]],Grille_Tarifs_Modulable!B1084:P1177,12,FALSE)+VLOOKUP(Tableau1[[#This Row],[EAN]],Grille_Tarifs_Modulable!B1084:P1177,13,FALSE)*1.1,IF(Tableau1[[#This Row],[Tarificat° client]]="CHR",VLOOKUP(Tableau1[[#This Row],[EAN]],Grille_Tarifs_Modulable!B1084:P1177,8,FALSE)," "))</f>
        <v xml:space="preserve"> </v>
      </c>
      <c r="L1076" s="1">
        <v>6</v>
      </c>
      <c r="M1076" s="1">
        <v>6</v>
      </c>
      <c r="O1076" s="1"/>
    </row>
    <row r="1077" spans="1:15" ht="14.65" customHeight="1" x14ac:dyDescent="0.2">
      <c r="A1077" s="2">
        <v>43262</v>
      </c>
      <c r="B1077" s="1" t="s">
        <v>476</v>
      </c>
      <c r="C1077" s="1" t="s">
        <v>174</v>
      </c>
      <c r="F1077" s="1" t="s">
        <v>176</v>
      </c>
      <c r="G1077" s="1" t="s">
        <v>1194</v>
      </c>
      <c r="H1077" s="61">
        <v>70</v>
      </c>
      <c r="I1077" s="88">
        <f t="array" ref="I1077">INDEX(Grille_Tarifs_Modulable!$B$2:B1590,MATCH(Tableau1[[#This Row],[Designation]]&amp;Tableau1[[#This Row],[CL]],Grille_Tarifs_Modulable!$C$2:C1590&amp;Grille_Tarifs_Modulable!$F$2:F1590,0))</f>
        <v>3257150101904</v>
      </c>
      <c r="J107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77" s="1" t="str">
        <f>IF(Tableau1[[#This Row],[Tarificat° client]]="GROS",VLOOKUP(Tableau1[[#This Row],[EAN]],Grille_Tarifs_Modulable!B1085:P1178,9,FALSE)+VLOOKUP(Tableau1[[#This Row],[EAN]],Grille_Tarifs_Modulable!B1085:P1178,12,FALSE)+VLOOKUP(Tableau1[[#This Row],[EAN]],Grille_Tarifs_Modulable!B1085:P1178,13,FALSE)*1.1,IF(Tableau1[[#This Row],[Tarificat° client]]="CHR",VLOOKUP(Tableau1[[#This Row],[EAN]],Grille_Tarifs_Modulable!B1085:P1178,8,FALSE)," "))</f>
        <v xml:space="preserve"> </v>
      </c>
      <c r="L1077" s="1">
        <v>6</v>
      </c>
      <c r="M1077" s="1">
        <v>6</v>
      </c>
      <c r="O1077" s="1"/>
    </row>
    <row r="1078" spans="1:15" ht="14.65" customHeight="1" x14ac:dyDescent="0.2">
      <c r="A1078" s="2">
        <v>43262</v>
      </c>
      <c r="B1078" s="1" t="s">
        <v>477</v>
      </c>
      <c r="C1078" s="1" t="s">
        <v>112</v>
      </c>
      <c r="F1078" s="1" t="s">
        <v>478</v>
      </c>
      <c r="G1078" s="1" t="s">
        <v>1194</v>
      </c>
      <c r="H1078" s="61">
        <v>70</v>
      </c>
      <c r="I1078" s="88">
        <f t="array" ref="I1078">INDEX(Grille_Tarifs_Modulable!$B$2:B1425,MATCH(Tableau1[[#This Row],[Designation]]&amp;Tableau1[[#This Row],[CL]],Grille_Tarifs_Modulable!$C$2:C1425&amp;Grille_Tarifs_Modulable!$F$2:F1425,0))</f>
        <v>3257150101904</v>
      </c>
      <c r="J107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78" s="1" t="str">
        <f>IF(Tableau1[[#This Row],[Tarificat° client]]="GROS",VLOOKUP(Tableau1[[#This Row],[EAN]],Grille_Tarifs_Modulable!B1086:P1179,9,FALSE)+VLOOKUP(Tableau1[[#This Row],[EAN]],Grille_Tarifs_Modulable!B1086:P1179,12,FALSE)+VLOOKUP(Tableau1[[#This Row],[EAN]],Grille_Tarifs_Modulable!B1086:P1179,13,FALSE)*1.1,IF(Tableau1[[#This Row],[Tarificat° client]]="CHR",VLOOKUP(Tableau1[[#This Row],[EAN]],Grille_Tarifs_Modulable!B1086:P1179,8,FALSE)," "))</f>
        <v xml:space="preserve"> </v>
      </c>
      <c r="L1078" s="1">
        <v>30</v>
      </c>
      <c r="M1078" s="1">
        <v>30</v>
      </c>
      <c r="O1078" s="1"/>
    </row>
    <row r="1079" spans="1:15" ht="14.65" customHeight="1" x14ac:dyDescent="0.2">
      <c r="A1079" s="2">
        <v>43306</v>
      </c>
      <c r="B1079" s="1" t="s">
        <v>479</v>
      </c>
      <c r="C1079" s="1" t="s">
        <v>45</v>
      </c>
      <c r="F1079" s="1" t="s">
        <v>47</v>
      </c>
      <c r="G1079" s="1" t="s">
        <v>1194</v>
      </c>
      <c r="H1079" s="61">
        <v>70</v>
      </c>
      <c r="I1079" s="88">
        <f t="array" ref="I1079">INDEX(Grille_Tarifs_Modulable!$B$2:B1436,MATCH(Tableau1[[#This Row],[Designation]]&amp;Tableau1[[#This Row],[CL]],Grille_Tarifs_Modulable!$C$2:C1436&amp;Grille_Tarifs_Modulable!$F$2:F1436,0))</f>
        <v>3257150101904</v>
      </c>
      <c r="J107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79" s="1" t="str">
        <f>IF(Tableau1[[#This Row],[Tarificat° client]]="GROS",VLOOKUP(Tableau1[[#This Row],[EAN]],Grille_Tarifs_Modulable!B1087:P1180,9,FALSE)+VLOOKUP(Tableau1[[#This Row],[EAN]],Grille_Tarifs_Modulable!B1087:P1180,12,FALSE)+VLOOKUP(Tableau1[[#This Row],[EAN]],Grille_Tarifs_Modulable!B1087:P1180,13,FALSE)*1.1,IF(Tableau1[[#This Row],[Tarificat° client]]="CHR",VLOOKUP(Tableau1[[#This Row],[EAN]],Grille_Tarifs_Modulable!B1087:P1180,8,FALSE)," "))</f>
        <v xml:space="preserve"> </v>
      </c>
      <c r="L1079" s="1">
        <v>6</v>
      </c>
      <c r="M1079" s="1">
        <v>6</v>
      </c>
      <c r="O1079" s="1"/>
    </row>
    <row r="1080" spans="1:15" ht="14.65" customHeight="1" x14ac:dyDescent="0.2">
      <c r="A1080" s="2">
        <v>43314</v>
      </c>
      <c r="B1080" s="1" t="s">
        <v>480</v>
      </c>
      <c r="C1080" s="1" t="s">
        <v>143</v>
      </c>
      <c r="F1080" s="1" t="s">
        <v>145</v>
      </c>
      <c r="G1080" s="1" t="s">
        <v>1194</v>
      </c>
      <c r="H1080" s="61">
        <v>70</v>
      </c>
      <c r="I1080" s="88">
        <f t="array" ref="I1080">INDEX(Grille_Tarifs_Modulable!$B$2:B1454,MATCH(Tableau1[[#This Row],[Designation]]&amp;Tableau1[[#This Row],[CL]],Grille_Tarifs_Modulable!$C$2:C1454&amp;Grille_Tarifs_Modulable!$F$2:F1454,0))</f>
        <v>3257150101904</v>
      </c>
      <c r="J108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80" s="1" t="str">
        <f>IF(Tableau1[[#This Row],[Tarificat° client]]="GROS",VLOOKUP(Tableau1[[#This Row],[EAN]],Grille_Tarifs_Modulable!B1088:P1181,9,FALSE)+VLOOKUP(Tableau1[[#This Row],[EAN]],Grille_Tarifs_Modulable!B1088:P1181,12,FALSE)+VLOOKUP(Tableau1[[#This Row],[EAN]],Grille_Tarifs_Modulable!B1088:P1181,13,FALSE)*1.1,IF(Tableau1[[#This Row],[Tarificat° client]]="CHR",VLOOKUP(Tableau1[[#This Row],[EAN]],Grille_Tarifs_Modulable!B1088:P1181,8,FALSE)," "))</f>
        <v xml:space="preserve"> </v>
      </c>
      <c r="L1080" s="1">
        <v>6</v>
      </c>
      <c r="M1080" s="1">
        <v>6</v>
      </c>
      <c r="O1080" s="1"/>
    </row>
    <row r="1081" spans="1:15" ht="14.65" customHeight="1" x14ac:dyDescent="0.2">
      <c r="A1081" s="2">
        <v>43354</v>
      </c>
      <c r="B1081" s="1" t="s">
        <v>481</v>
      </c>
      <c r="C1081" s="1" t="s">
        <v>412</v>
      </c>
      <c r="F1081" s="1" t="s">
        <v>482</v>
      </c>
      <c r="G1081" s="1" t="s">
        <v>1194</v>
      </c>
      <c r="H1081" s="61">
        <v>70</v>
      </c>
      <c r="I1081" s="88">
        <f t="array" ref="I1081">INDEX(Grille_Tarifs_Modulable!$B$2:B1594,MATCH(Tableau1[[#This Row],[Designation]]&amp;Tableau1[[#This Row],[CL]],Grille_Tarifs_Modulable!$C$2:C1594&amp;Grille_Tarifs_Modulable!$F$2:F1594,0))</f>
        <v>3257150101904</v>
      </c>
      <c r="J108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81" s="1" t="str">
        <f>IF(Tableau1[[#This Row],[Tarificat° client]]="GROS",VLOOKUP(Tableau1[[#This Row],[EAN]],Grille_Tarifs_Modulable!B1089:P1182,9,FALSE)+VLOOKUP(Tableau1[[#This Row],[EAN]],Grille_Tarifs_Modulable!B1089:P1182,12,FALSE)+VLOOKUP(Tableau1[[#This Row],[EAN]],Grille_Tarifs_Modulable!B1089:P1182,13,FALSE)*1.1,IF(Tableau1[[#This Row],[Tarificat° client]]="CHR",VLOOKUP(Tableau1[[#This Row],[EAN]],Grille_Tarifs_Modulable!B1089:P1182,8,FALSE)," "))</f>
        <v xml:space="preserve"> </v>
      </c>
      <c r="L1081" s="1">
        <v>12</v>
      </c>
      <c r="M1081" s="1">
        <v>12</v>
      </c>
      <c r="O1081" s="1"/>
    </row>
    <row r="1082" spans="1:15" ht="14.65" customHeight="1" x14ac:dyDescent="0.2">
      <c r="A1082" s="2">
        <v>43361</v>
      </c>
      <c r="B1082" s="1" t="s">
        <v>483</v>
      </c>
      <c r="C1082" s="1" t="s">
        <v>484</v>
      </c>
      <c r="F1082" s="1" t="s">
        <v>485</v>
      </c>
      <c r="G1082" s="1" t="s">
        <v>1194</v>
      </c>
      <c r="H1082" s="61">
        <v>70</v>
      </c>
      <c r="I1082" s="88">
        <f t="array" ref="I1082">INDEX(Grille_Tarifs_Modulable!$B$2:B1429,MATCH(Tableau1[[#This Row],[Designation]]&amp;Tableau1[[#This Row],[CL]],Grille_Tarifs_Modulable!$C$2:C1429&amp;Grille_Tarifs_Modulable!$F$2:F1429,0))</f>
        <v>3257150101904</v>
      </c>
      <c r="J108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82" s="1" t="str">
        <f>IF(Tableau1[[#This Row],[Tarificat° client]]="GROS",VLOOKUP(Tableau1[[#This Row],[EAN]],Grille_Tarifs_Modulable!B1090:P1183,9,FALSE)+VLOOKUP(Tableau1[[#This Row],[EAN]],Grille_Tarifs_Modulable!B1090:P1183,12,FALSE)+VLOOKUP(Tableau1[[#This Row],[EAN]],Grille_Tarifs_Modulable!B1090:P1183,13,FALSE)*1.1,IF(Tableau1[[#This Row],[Tarificat° client]]="CHR",VLOOKUP(Tableau1[[#This Row],[EAN]],Grille_Tarifs_Modulable!B1090:P1183,8,FALSE)," "))</f>
        <v xml:space="preserve"> </v>
      </c>
      <c r="L1082" s="1">
        <v>18</v>
      </c>
      <c r="M1082" s="1">
        <v>18</v>
      </c>
      <c r="O1082" s="1"/>
    </row>
    <row r="1083" spans="1:15" ht="14.65" customHeight="1" x14ac:dyDescent="0.2">
      <c r="A1083" s="2">
        <v>43361</v>
      </c>
      <c r="B1083" s="1" t="s">
        <v>423</v>
      </c>
      <c r="C1083" s="1" t="s">
        <v>28</v>
      </c>
      <c r="F1083" s="1" t="s">
        <v>30</v>
      </c>
      <c r="G1083" s="1" t="s">
        <v>1194</v>
      </c>
      <c r="H1083" s="61">
        <v>70</v>
      </c>
      <c r="I1083" s="88">
        <f t="array" ref="I1083">INDEX(Grille_Tarifs_Modulable!$B$2:B1440,MATCH(Tableau1[[#This Row],[Designation]]&amp;Tableau1[[#This Row],[CL]],Grille_Tarifs_Modulable!$C$2:C1440&amp;Grille_Tarifs_Modulable!$F$2:F1440,0))</f>
        <v>3257150101904</v>
      </c>
      <c r="J108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83" s="1" t="str">
        <f>IF(Tableau1[[#This Row],[Tarificat° client]]="GROS",VLOOKUP(Tableau1[[#This Row],[EAN]],Grille_Tarifs_Modulable!B1091:P1184,9,FALSE)+VLOOKUP(Tableau1[[#This Row],[EAN]],Grille_Tarifs_Modulable!B1091:P1184,12,FALSE)+VLOOKUP(Tableau1[[#This Row],[EAN]],Grille_Tarifs_Modulable!B1091:P1184,13,FALSE)*1.1,IF(Tableau1[[#This Row],[Tarificat° client]]="CHR",VLOOKUP(Tableau1[[#This Row],[EAN]],Grille_Tarifs_Modulable!B1091:P1184,8,FALSE)," "))</f>
        <v xml:space="preserve"> </v>
      </c>
      <c r="L1083" s="1">
        <v>6</v>
      </c>
      <c r="M1083" s="1">
        <v>6</v>
      </c>
      <c r="O1083" s="1"/>
    </row>
    <row r="1084" spans="1:15" ht="14.65" customHeight="1" x14ac:dyDescent="0.2">
      <c r="A1084" s="2">
        <v>43361</v>
      </c>
      <c r="B1084" s="1" t="s">
        <v>418</v>
      </c>
      <c r="C1084" s="1" t="s">
        <v>57</v>
      </c>
      <c r="F1084" s="1" t="s">
        <v>30</v>
      </c>
      <c r="G1084" s="1" t="s">
        <v>1194</v>
      </c>
      <c r="H1084" s="61">
        <v>70</v>
      </c>
      <c r="I1084" s="88">
        <f t="array" ref="I1084">INDEX(Grille_Tarifs_Modulable!$B$2:B1458,MATCH(Tableau1[[#This Row],[Designation]]&amp;Tableau1[[#This Row],[CL]],Grille_Tarifs_Modulable!$C$2:C1458&amp;Grille_Tarifs_Modulable!$F$2:F1458,0))</f>
        <v>3257150101904</v>
      </c>
      <c r="J108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84" s="1" t="str">
        <f>IF(Tableau1[[#This Row],[Tarificat° client]]="GROS",VLOOKUP(Tableau1[[#This Row],[EAN]],Grille_Tarifs_Modulable!B1092:P1185,9,FALSE)+VLOOKUP(Tableau1[[#This Row],[EAN]],Grille_Tarifs_Modulable!B1092:P1185,12,FALSE)+VLOOKUP(Tableau1[[#This Row],[EAN]],Grille_Tarifs_Modulable!B1092:P1185,13,FALSE)*1.1,IF(Tableau1[[#This Row],[Tarificat° client]]="CHR",VLOOKUP(Tableau1[[#This Row],[EAN]],Grille_Tarifs_Modulable!B1092:P1185,8,FALSE)," "))</f>
        <v xml:space="preserve"> </v>
      </c>
      <c r="L1084" s="1">
        <v>3</v>
      </c>
      <c r="M1084" s="1">
        <v>3</v>
      </c>
      <c r="O1084" s="1"/>
    </row>
    <row r="1085" spans="1:15" ht="14.65" customHeight="1" x14ac:dyDescent="0.2">
      <c r="A1085" s="2">
        <v>43364</v>
      </c>
      <c r="B1085" s="1" t="s">
        <v>486</v>
      </c>
      <c r="C1085" s="1" t="s">
        <v>12</v>
      </c>
      <c r="F1085" s="1" t="s">
        <v>14</v>
      </c>
      <c r="G1085" s="1" t="s">
        <v>1194</v>
      </c>
      <c r="H1085" s="61">
        <v>70</v>
      </c>
      <c r="I1085" s="88">
        <f t="array" ref="I1085">INDEX(Grille_Tarifs_Modulable!$B$2:B1598,MATCH(Tableau1[[#This Row],[Designation]]&amp;Tableau1[[#This Row],[CL]],Grille_Tarifs_Modulable!$C$2:C1598&amp;Grille_Tarifs_Modulable!$F$2:F1598,0))</f>
        <v>3257150101904</v>
      </c>
      <c r="J108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85" s="1" t="str">
        <f>IF(Tableau1[[#This Row],[Tarificat° client]]="GROS",VLOOKUP(Tableau1[[#This Row],[EAN]],Grille_Tarifs_Modulable!B1093:P1186,9,FALSE)+VLOOKUP(Tableau1[[#This Row],[EAN]],Grille_Tarifs_Modulable!B1093:P1186,12,FALSE)+VLOOKUP(Tableau1[[#This Row],[EAN]],Grille_Tarifs_Modulable!B1093:P1186,13,FALSE)*1.1,IF(Tableau1[[#This Row],[Tarificat° client]]="CHR",VLOOKUP(Tableau1[[#This Row],[EAN]],Grille_Tarifs_Modulable!B1093:P1186,8,FALSE)," "))</f>
        <v xml:space="preserve"> </v>
      </c>
      <c r="L1085" s="1">
        <v>6</v>
      </c>
      <c r="M1085" s="1">
        <v>6</v>
      </c>
      <c r="O1085" s="1"/>
    </row>
    <row r="1086" spans="1:15" ht="14.65" customHeight="1" x14ac:dyDescent="0.2">
      <c r="A1086" s="2">
        <v>43367</v>
      </c>
      <c r="B1086" s="1" t="s">
        <v>487</v>
      </c>
      <c r="C1086" s="1" t="s">
        <v>488</v>
      </c>
      <c r="F1086" s="1" t="s">
        <v>286</v>
      </c>
      <c r="G1086" s="1" t="s">
        <v>1194</v>
      </c>
      <c r="H1086" s="61">
        <v>70</v>
      </c>
      <c r="I1086" s="88">
        <f t="array" ref="I1086">INDEX(Grille_Tarifs_Modulable!$B$2:B1433,MATCH(Tableau1[[#This Row],[Designation]]&amp;Tableau1[[#This Row],[CL]],Grille_Tarifs_Modulable!$C$2:C1433&amp;Grille_Tarifs_Modulable!$F$2:F1433,0))</f>
        <v>3257150101904</v>
      </c>
      <c r="J108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86" s="1" t="str">
        <f>IF(Tableau1[[#This Row],[Tarificat° client]]="GROS",VLOOKUP(Tableau1[[#This Row],[EAN]],Grille_Tarifs_Modulable!B1094:P1187,9,FALSE)+VLOOKUP(Tableau1[[#This Row],[EAN]],Grille_Tarifs_Modulable!B1094:P1187,12,FALSE)+VLOOKUP(Tableau1[[#This Row],[EAN]],Grille_Tarifs_Modulable!B1094:P1187,13,FALSE)*1.1,IF(Tableau1[[#This Row],[Tarificat° client]]="CHR",VLOOKUP(Tableau1[[#This Row],[EAN]],Grille_Tarifs_Modulable!B1094:P1187,8,FALSE)," "))</f>
        <v xml:space="preserve"> </v>
      </c>
      <c r="L1086" s="1">
        <v>6</v>
      </c>
      <c r="M1086" s="1">
        <v>6</v>
      </c>
      <c r="O1086" s="1"/>
    </row>
    <row r="1087" spans="1:15" ht="14.65" customHeight="1" x14ac:dyDescent="0.2">
      <c r="A1087" s="2">
        <v>43370</v>
      </c>
      <c r="B1087" s="1" t="s">
        <v>489</v>
      </c>
      <c r="C1087" s="1" t="s">
        <v>453</v>
      </c>
      <c r="F1087" s="1" t="s">
        <v>454</v>
      </c>
      <c r="G1087" s="1" t="s">
        <v>1194</v>
      </c>
      <c r="H1087" s="61">
        <v>70</v>
      </c>
      <c r="I1087" s="88">
        <f t="array" ref="I1087">INDEX(Grille_Tarifs_Modulable!$B$2:B1444,MATCH(Tableau1[[#This Row],[Designation]]&amp;Tableau1[[#This Row],[CL]],Grille_Tarifs_Modulable!$C$2:C1444&amp;Grille_Tarifs_Modulable!$F$2:F1444,0))</f>
        <v>3257150101904</v>
      </c>
      <c r="J108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87" s="1" t="str">
        <f>IF(Tableau1[[#This Row],[Tarificat° client]]="GROS",VLOOKUP(Tableau1[[#This Row],[EAN]],Grille_Tarifs_Modulable!B1095:P1188,9,FALSE)+VLOOKUP(Tableau1[[#This Row],[EAN]],Grille_Tarifs_Modulable!B1095:P1188,12,FALSE)+VLOOKUP(Tableau1[[#This Row],[EAN]],Grille_Tarifs_Modulable!B1095:P1188,13,FALSE)*1.1,IF(Tableau1[[#This Row],[Tarificat° client]]="CHR",VLOOKUP(Tableau1[[#This Row],[EAN]],Grille_Tarifs_Modulable!B1095:P1188,8,FALSE)," "))</f>
        <v xml:space="preserve"> </v>
      </c>
      <c r="L1087" s="1">
        <v>6</v>
      </c>
      <c r="M1087" s="1">
        <v>6</v>
      </c>
      <c r="O1087" s="1"/>
    </row>
    <row r="1088" spans="1:15" ht="14.65" customHeight="1" x14ac:dyDescent="0.2">
      <c r="A1088" s="2">
        <v>43370</v>
      </c>
      <c r="B1088" s="1" t="s">
        <v>490</v>
      </c>
      <c r="C1088" s="1" t="s">
        <v>491</v>
      </c>
      <c r="F1088" s="1" t="s">
        <v>4</v>
      </c>
      <c r="G1088" s="1" t="s">
        <v>1194</v>
      </c>
      <c r="H1088" s="61">
        <v>70</v>
      </c>
      <c r="I1088" s="88">
        <f t="array" ref="I1088">INDEX(Grille_Tarifs_Modulable!$B$2:B1462,MATCH(Tableau1[[#This Row],[Designation]]&amp;Tableau1[[#This Row],[CL]],Grille_Tarifs_Modulable!$C$2:C1462&amp;Grille_Tarifs_Modulable!$F$2:F1462,0))</f>
        <v>3257150101904</v>
      </c>
      <c r="J108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88" s="1" t="str">
        <f>IF(Tableau1[[#This Row],[Tarificat° client]]="GROS",VLOOKUP(Tableau1[[#This Row],[EAN]],Grille_Tarifs_Modulable!B1096:P1189,9,FALSE)+VLOOKUP(Tableau1[[#This Row],[EAN]],Grille_Tarifs_Modulable!B1096:P1189,12,FALSE)+VLOOKUP(Tableau1[[#This Row],[EAN]],Grille_Tarifs_Modulable!B1096:P1189,13,FALSE)*1.1,IF(Tableau1[[#This Row],[Tarificat° client]]="CHR",VLOOKUP(Tableau1[[#This Row],[EAN]],Grille_Tarifs_Modulable!B1096:P1189,8,FALSE)," "))</f>
        <v xml:space="preserve"> </v>
      </c>
      <c r="L1088" s="1">
        <v>6</v>
      </c>
      <c r="M1088" s="1">
        <v>6</v>
      </c>
      <c r="O1088" s="1"/>
    </row>
    <row r="1089" spans="1:15" ht="14.65" customHeight="1" x14ac:dyDescent="0.2">
      <c r="A1089" s="2">
        <v>43370</v>
      </c>
      <c r="B1089" s="1" t="s">
        <v>492</v>
      </c>
      <c r="C1089" s="1" t="s">
        <v>2</v>
      </c>
      <c r="F1089" s="1" t="s">
        <v>4</v>
      </c>
      <c r="G1089" s="1" t="s">
        <v>1194</v>
      </c>
      <c r="H1089" s="61">
        <v>70</v>
      </c>
      <c r="I1089" s="88">
        <f t="array" ref="I1089">INDEX(Grille_Tarifs_Modulable!$B$2:B1602,MATCH(Tableau1[[#This Row],[Designation]]&amp;Tableau1[[#This Row],[CL]],Grille_Tarifs_Modulable!$C$2:C1602&amp;Grille_Tarifs_Modulable!$F$2:F1602,0))</f>
        <v>3257150101904</v>
      </c>
      <c r="J108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89" s="1" t="str">
        <f>IF(Tableau1[[#This Row],[Tarificat° client]]="GROS",VLOOKUP(Tableau1[[#This Row],[EAN]],Grille_Tarifs_Modulable!B1097:P1190,9,FALSE)+VLOOKUP(Tableau1[[#This Row],[EAN]],Grille_Tarifs_Modulable!B1097:P1190,12,FALSE)+VLOOKUP(Tableau1[[#This Row],[EAN]],Grille_Tarifs_Modulable!B1097:P1190,13,FALSE)*1.1,IF(Tableau1[[#This Row],[Tarificat° client]]="CHR",VLOOKUP(Tableau1[[#This Row],[EAN]],Grille_Tarifs_Modulable!B1097:P1190,8,FALSE)," "))</f>
        <v xml:space="preserve"> </v>
      </c>
      <c r="L1089" s="1">
        <v>6</v>
      </c>
      <c r="M1089" s="1">
        <v>6</v>
      </c>
      <c r="O1089" s="1"/>
    </row>
    <row r="1090" spans="1:15" ht="14.65" customHeight="1" x14ac:dyDescent="0.2">
      <c r="A1090" s="2">
        <v>43374</v>
      </c>
      <c r="B1090" s="1" t="s">
        <v>493</v>
      </c>
      <c r="C1090" s="1" t="s">
        <v>448</v>
      </c>
      <c r="F1090" s="1" t="s">
        <v>20</v>
      </c>
      <c r="G1090" s="1" t="s">
        <v>1194</v>
      </c>
      <c r="H1090" s="61">
        <v>70</v>
      </c>
      <c r="I1090" s="88">
        <f t="array" ref="I1090">INDEX(Grille_Tarifs_Modulable!$B$2:B1437,MATCH(Tableau1[[#This Row],[Designation]]&amp;Tableau1[[#This Row],[CL]],Grille_Tarifs_Modulable!$C$2:C1437&amp;Grille_Tarifs_Modulable!$F$2:F1437,0))</f>
        <v>3257150101904</v>
      </c>
      <c r="J109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90" s="1" t="str">
        <f>IF(Tableau1[[#This Row],[Tarificat° client]]="GROS",VLOOKUP(Tableau1[[#This Row],[EAN]],Grille_Tarifs_Modulable!B1098:P1191,9,FALSE)+VLOOKUP(Tableau1[[#This Row],[EAN]],Grille_Tarifs_Modulable!B1098:P1191,12,FALSE)+VLOOKUP(Tableau1[[#This Row],[EAN]],Grille_Tarifs_Modulable!B1098:P1191,13,FALSE)*1.1,IF(Tableau1[[#This Row],[Tarificat° client]]="CHR",VLOOKUP(Tableau1[[#This Row],[EAN]],Grille_Tarifs_Modulable!B1098:P1191,8,FALSE)," "))</f>
        <v xml:space="preserve"> </v>
      </c>
      <c r="L1090" s="1">
        <v>6</v>
      </c>
      <c r="M1090" s="1">
        <v>6</v>
      </c>
      <c r="O1090" s="1"/>
    </row>
    <row r="1091" spans="1:15" ht="14.65" customHeight="1" x14ac:dyDescent="0.2">
      <c r="A1091" s="2">
        <v>43374</v>
      </c>
      <c r="B1091" s="1" t="s">
        <v>494</v>
      </c>
      <c r="C1091" s="1" t="s">
        <v>28</v>
      </c>
      <c r="F1091" s="1" t="s">
        <v>178</v>
      </c>
      <c r="G1091" s="1" t="s">
        <v>1194</v>
      </c>
      <c r="H1091" s="61">
        <v>70</v>
      </c>
      <c r="I1091" s="88">
        <f t="array" ref="I1091">INDEX(Grille_Tarifs_Modulable!$B$2:B1448,MATCH(Tableau1[[#This Row],[Designation]]&amp;Tableau1[[#This Row],[CL]],Grille_Tarifs_Modulable!$C$2:C1448&amp;Grille_Tarifs_Modulable!$F$2:F1448,0))</f>
        <v>3257150101904</v>
      </c>
      <c r="J109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91" s="1" t="str">
        <f>IF(Tableau1[[#This Row],[Tarificat° client]]="GROS",VLOOKUP(Tableau1[[#This Row],[EAN]],Grille_Tarifs_Modulable!B1099:P1192,9,FALSE)+VLOOKUP(Tableau1[[#This Row],[EAN]],Grille_Tarifs_Modulable!B1099:P1192,12,FALSE)+VLOOKUP(Tableau1[[#This Row],[EAN]],Grille_Tarifs_Modulable!B1099:P1192,13,FALSE)*1.1,IF(Tableau1[[#This Row],[Tarificat° client]]="CHR",VLOOKUP(Tableau1[[#This Row],[EAN]],Grille_Tarifs_Modulable!B1099:P1192,8,FALSE)," "))</f>
        <v xml:space="preserve"> </v>
      </c>
      <c r="L1091" s="1">
        <v>6</v>
      </c>
      <c r="M1091" s="1">
        <v>6</v>
      </c>
      <c r="O1091" s="1"/>
    </row>
    <row r="1092" spans="1:15" ht="14.65" customHeight="1" x14ac:dyDescent="0.2">
      <c r="A1092" s="2">
        <v>43376</v>
      </c>
      <c r="B1092" s="1" t="s">
        <v>495</v>
      </c>
      <c r="C1092" s="1" t="s">
        <v>112</v>
      </c>
      <c r="F1092" s="1" t="s">
        <v>114</v>
      </c>
      <c r="G1092" s="1" t="s">
        <v>1194</v>
      </c>
      <c r="H1092" s="61">
        <v>70</v>
      </c>
      <c r="I1092" s="88">
        <f t="array" ref="I1092">INDEX(Grille_Tarifs_Modulable!$B$2:B1466,MATCH(Tableau1[[#This Row],[Designation]]&amp;Tableau1[[#This Row],[CL]],Grille_Tarifs_Modulable!$C$2:C1466&amp;Grille_Tarifs_Modulable!$F$2:F1466,0))</f>
        <v>3257150101904</v>
      </c>
      <c r="J109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92" s="1" t="str">
        <f>IF(Tableau1[[#This Row],[Tarificat° client]]="GROS",VLOOKUP(Tableau1[[#This Row],[EAN]],Grille_Tarifs_Modulable!B1100:P1193,9,FALSE)+VLOOKUP(Tableau1[[#This Row],[EAN]],Grille_Tarifs_Modulable!B1100:P1193,12,FALSE)+VLOOKUP(Tableau1[[#This Row],[EAN]],Grille_Tarifs_Modulable!B1100:P1193,13,FALSE)*1.1,IF(Tableau1[[#This Row],[Tarificat° client]]="CHR",VLOOKUP(Tableau1[[#This Row],[EAN]],Grille_Tarifs_Modulable!B1100:P1193,8,FALSE)," "))</f>
        <v xml:space="preserve"> </v>
      </c>
      <c r="L1092" s="1">
        <v>6</v>
      </c>
      <c r="M1092" s="1">
        <v>6</v>
      </c>
      <c r="O1092" s="1"/>
    </row>
    <row r="1093" spans="1:15" ht="14.65" customHeight="1" x14ac:dyDescent="0.2">
      <c r="A1093" s="2">
        <v>43377</v>
      </c>
      <c r="B1093" s="1" t="s">
        <v>496</v>
      </c>
      <c r="C1093" s="1" t="s">
        <v>497</v>
      </c>
      <c r="F1093" s="1" t="s">
        <v>498</v>
      </c>
      <c r="G1093" s="1" t="s">
        <v>1194</v>
      </c>
      <c r="H1093" s="61">
        <v>70</v>
      </c>
      <c r="I1093" s="88">
        <f t="array" ref="I1093">INDEX(Grille_Tarifs_Modulable!$B$2:B1606,MATCH(Tableau1[[#This Row],[Designation]]&amp;Tableau1[[#This Row],[CL]],Grille_Tarifs_Modulable!$C$2:C1606&amp;Grille_Tarifs_Modulable!$F$2:F1606,0))</f>
        <v>3257150101904</v>
      </c>
      <c r="J109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93" s="1" t="str">
        <f>IF(Tableau1[[#This Row],[Tarificat° client]]="GROS",VLOOKUP(Tableau1[[#This Row],[EAN]],Grille_Tarifs_Modulable!B1101:P1194,9,FALSE)+VLOOKUP(Tableau1[[#This Row],[EAN]],Grille_Tarifs_Modulable!B1101:P1194,12,FALSE)+VLOOKUP(Tableau1[[#This Row],[EAN]],Grille_Tarifs_Modulable!B1101:P1194,13,FALSE)*1.1,IF(Tableau1[[#This Row],[Tarificat° client]]="CHR",VLOOKUP(Tableau1[[#This Row],[EAN]],Grille_Tarifs_Modulable!B1101:P1194,8,FALSE)," "))</f>
        <v xml:space="preserve"> </v>
      </c>
      <c r="L1093" s="1">
        <v>6</v>
      </c>
      <c r="M1093" s="1">
        <v>6</v>
      </c>
      <c r="O1093" s="1"/>
    </row>
    <row r="1094" spans="1:15" ht="14.65" customHeight="1" x14ac:dyDescent="0.2">
      <c r="A1094" s="2">
        <v>43382</v>
      </c>
      <c r="B1094" s="1" t="s">
        <v>499</v>
      </c>
      <c r="C1094" s="1" t="s">
        <v>28</v>
      </c>
      <c r="F1094" s="1" t="s">
        <v>178</v>
      </c>
      <c r="G1094" s="1" t="s">
        <v>1194</v>
      </c>
      <c r="H1094" s="61">
        <v>70</v>
      </c>
      <c r="I1094" s="88">
        <f t="array" ref="I1094">INDEX(Grille_Tarifs_Modulable!$B$2:B1441,MATCH(Tableau1[[#This Row],[Designation]]&amp;Tableau1[[#This Row],[CL]],Grille_Tarifs_Modulable!$C$2:C1441&amp;Grille_Tarifs_Modulable!$F$2:F1441,0))</f>
        <v>3257150101904</v>
      </c>
      <c r="J109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94" s="1" t="str">
        <f>IF(Tableau1[[#This Row],[Tarificat° client]]="GROS",VLOOKUP(Tableau1[[#This Row],[EAN]],Grille_Tarifs_Modulable!B1102:P1195,9,FALSE)+VLOOKUP(Tableau1[[#This Row],[EAN]],Grille_Tarifs_Modulable!B1102:P1195,12,FALSE)+VLOOKUP(Tableau1[[#This Row],[EAN]],Grille_Tarifs_Modulable!B1102:P1195,13,FALSE)*1.1,IF(Tableau1[[#This Row],[Tarificat° client]]="CHR",VLOOKUP(Tableau1[[#This Row],[EAN]],Grille_Tarifs_Modulable!B1102:P1195,8,FALSE)," "))</f>
        <v xml:space="preserve"> </v>
      </c>
      <c r="L1094" s="1">
        <v>-6</v>
      </c>
      <c r="M1094" s="1">
        <v>-6</v>
      </c>
      <c r="O1094" s="1"/>
    </row>
    <row r="1095" spans="1:15" ht="14.65" customHeight="1" x14ac:dyDescent="0.2">
      <c r="A1095" s="2">
        <v>43389</v>
      </c>
      <c r="B1095" s="1" t="s">
        <v>500</v>
      </c>
      <c r="C1095" s="1" t="s">
        <v>501</v>
      </c>
      <c r="F1095" s="1" t="s">
        <v>502</v>
      </c>
      <c r="G1095" s="1" t="s">
        <v>1194</v>
      </c>
      <c r="H1095" s="61">
        <v>70</v>
      </c>
      <c r="I1095" s="88">
        <f t="array" ref="I1095">INDEX(Grille_Tarifs_Modulable!$B$2:B1452,MATCH(Tableau1[[#This Row],[Designation]]&amp;Tableau1[[#This Row],[CL]],Grille_Tarifs_Modulable!$C$2:C1452&amp;Grille_Tarifs_Modulable!$F$2:F1452,0))</f>
        <v>3257150101904</v>
      </c>
      <c r="J109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95" s="1" t="str">
        <f>IF(Tableau1[[#This Row],[Tarificat° client]]="GROS",VLOOKUP(Tableau1[[#This Row],[EAN]],Grille_Tarifs_Modulable!B1103:P1196,9,FALSE)+VLOOKUP(Tableau1[[#This Row],[EAN]],Grille_Tarifs_Modulable!B1103:P1196,12,FALSE)+VLOOKUP(Tableau1[[#This Row],[EAN]],Grille_Tarifs_Modulable!B1103:P1196,13,FALSE)*1.1,IF(Tableau1[[#This Row],[Tarificat° client]]="CHR",VLOOKUP(Tableau1[[#This Row],[EAN]],Grille_Tarifs_Modulable!B1103:P1196,8,FALSE)," "))</f>
        <v xml:space="preserve"> </v>
      </c>
      <c r="L1095" s="1">
        <v>6</v>
      </c>
      <c r="M1095" s="1">
        <v>6</v>
      </c>
      <c r="O1095" s="1"/>
    </row>
    <row r="1096" spans="1:15" ht="14.65" customHeight="1" x14ac:dyDescent="0.2">
      <c r="A1096" s="2">
        <v>43396</v>
      </c>
      <c r="B1096" s="1" t="s">
        <v>503</v>
      </c>
      <c r="C1096" s="1" t="s">
        <v>504</v>
      </c>
      <c r="F1096" s="1" t="s">
        <v>61</v>
      </c>
      <c r="G1096" s="1" t="s">
        <v>1194</v>
      </c>
      <c r="H1096" s="61">
        <v>70</v>
      </c>
      <c r="I1096" s="88">
        <f t="array" ref="I1096">INDEX(Grille_Tarifs_Modulable!$B$2:B1470,MATCH(Tableau1[[#This Row],[Designation]]&amp;Tableau1[[#This Row],[CL]],Grille_Tarifs_Modulable!$C$2:C1470&amp;Grille_Tarifs_Modulable!$F$2:F1470,0))</f>
        <v>3257150101904</v>
      </c>
      <c r="J109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96" s="1" t="str">
        <f>IF(Tableau1[[#This Row],[Tarificat° client]]="GROS",VLOOKUP(Tableau1[[#This Row],[EAN]],Grille_Tarifs_Modulable!B1104:P1197,9,FALSE)+VLOOKUP(Tableau1[[#This Row],[EAN]],Grille_Tarifs_Modulable!B1104:P1197,12,FALSE)+VLOOKUP(Tableau1[[#This Row],[EAN]],Grille_Tarifs_Modulable!B1104:P1197,13,FALSE)*1.1,IF(Tableau1[[#This Row],[Tarificat° client]]="CHR",VLOOKUP(Tableau1[[#This Row],[EAN]],Grille_Tarifs_Modulable!B1104:P1197,8,FALSE)," "))</f>
        <v xml:space="preserve"> </v>
      </c>
      <c r="L1096" s="1">
        <v>6</v>
      </c>
      <c r="M1096" s="1">
        <v>6</v>
      </c>
      <c r="O1096" s="1"/>
    </row>
    <row r="1097" spans="1:15" ht="14.65" customHeight="1" x14ac:dyDescent="0.2">
      <c r="A1097" s="2">
        <v>43413</v>
      </c>
      <c r="B1097" s="1" t="s">
        <v>440</v>
      </c>
      <c r="C1097" s="1" t="s">
        <v>12</v>
      </c>
      <c r="F1097" s="1" t="s">
        <v>14</v>
      </c>
      <c r="G1097" s="1" t="s">
        <v>1194</v>
      </c>
      <c r="H1097" s="61">
        <v>70</v>
      </c>
      <c r="I1097" s="88">
        <f t="array" ref="I1097">INDEX(Grille_Tarifs_Modulable!$B$2:B1610,MATCH(Tableau1[[#This Row],[Designation]]&amp;Tableau1[[#This Row],[CL]],Grille_Tarifs_Modulable!$C$2:C1610&amp;Grille_Tarifs_Modulable!$F$2:F1610,0))</f>
        <v>3257150101904</v>
      </c>
      <c r="J109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97" s="1" t="str">
        <f>IF(Tableau1[[#This Row],[Tarificat° client]]="GROS",VLOOKUP(Tableau1[[#This Row],[EAN]],Grille_Tarifs_Modulable!B1105:P1198,9,FALSE)+VLOOKUP(Tableau1[[#This Row],[EAN]],Grille_Tarifs_Modulable!B1105:P1198,12,FALSE)+VLOOKUP(Tableau1[[#This Row],[EAN]],Grille_Tarifs_Modulable!B1105:P1198,13,FALSE)*1.1,IF(Tableau1[[#This Row],[Tarificat° client]]="CHR",VLOOKUP(Tableau1[[#This Row],[EAN]],Grille_Tarifs_Modulable!B1105:P1198,8,FALSE)," "))</f>
        <v xml:space="preserve"> </v>
      </c>
      <c r="L1097" s="1">
        <v>6</v>
      </c>
      <c r="M1097" s="1">
        <v>6</v>
      </c>
      <c r="O1097" s="1"/>
    </row>
    <row r="1098" spans="1:15" ht="14.65" customHeight="1" x14ac:dyDescent="0.2">
      <c r="A1098" s="2">
        <v>43416</v>
      </c>
      <c r="B1098" s="1" t="s">
        <v>425</v>
      </c>
      <c r="C1098" s="1" t="s">
        <v>45</v>
      </c>
      <c r="F1098" s="1" t="s">
        <v>47</v>
      </c>
      <c r="G1098" s="1" t="s">
        <v>1194</v>
      </c>
      <c r="H1098" s="61">
        <v>70</v>
      </c>
      <c r="I1098" s="88">
        <f t="array" ref="I1098">INDEX(Grille_Tarifs_Modulable!$B$2:B1445,MATCH(Tableau1[[#This Row],[Designation]]&amp;Tableau1[[#This Row],[CL]],Grille_Tarifs_Modulable!$C$2:C1445&amp;Grille_Tarifs_Modulable!$F$2:F1445,0))</f>
        <v>3257150101904</v>
      </c>
      <c r="J109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98" s="1" t="str">
        <f>IF(Tableau1[[#This Row],[Tarificat° client]]="GROS",VLOOKUP(Tableau1[[#This Row],[EAN]],Grille_Tarifs_Modulable!B1106:P1199,9,FALSE)+VLOOKUP(Tableau1[[#This Row],[EAN]],Grille_Tarifs_Modulable!B1106:P1199,12,FALSE)+VLOOKUP(Tableau1[[#This Row],[EAN]],Grille_Tarifs_Modulable!B1106:P1199,13,FALSE)*1.1,IF(Tableau1[[#This Row],[Tarificat° client]]="CHR",VLOOKUP(Tableau1[[#This Row],[EAN]],Grille_Tarifs_Modulable!B1106:P1199,8,FALSE)," "))</f>
        <v xml:space="preserve"> </v>
      </c>
      <c r="L1098" s="1">
        <v>12</v>
      </c>
      <c r="M1098" s="1">
        <v>12</v>
      </c>
      <c r="O1098" s="1"/>
    </row>
    <row r="1099" spans="1:15" ht="14.65" customHeight="1" x14ac:dyDescent="0.2">
      <c r="A1099" s="2">
        <v>43420</v>
      </c>
      <c r="B1099" s="1" t="s">
        <v>505</v>
      </c>
      <c r="C1099" s="1" t="s">
        <v>506</v>
      </c>
      <c r="F1099" s="1" t="s">
        <v>451</v>
      </c>
      <c r="G1099" s="1" t="s">
        <v>1194</v>
      </c>
      <c r="H1099" s="61">
        <v>70</v>
      </c>
      <c r="I1099" s="88">
        <f t="array" ref="I1099">INDEX(Grille_Tarifs_Modulable!$B$2:B1456,MATCH(Tableau1[[#This Row],[Designation]]&amp;Tableau1[[#This Row],[CL]],Grille_Tarifs_Modulable!$C$2:C1456&amp;Grille_Tarifs_Modulable!$F$2:F1456,0))</f>
        <v>3257150101904</v>
      </c>
      <c r="J109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099" s="1" t="str">
        <f>IF(Tableau1[[#This Row],[Tarificat° client]]="GROS",VLOOKUP(Tableau1[[#This Row],[EAN]],Grille_Tarifs_Modulable!B1107:P1200,9,FALSE)+VLOOKUP(Tableau1[[#This Row],[EAN]],Grille_Tarifs_Modulable!B1107:P1200,12,FALSE)+VLOOKUP(Tableau1[[#This Row],[EAN]],Grille_Tarifs_Modulable!B1107:P1200,13,FALSE)*1.1,IF(Tableau1[[#This Row],[Tarificat° client]]="CHR",VLOOKUP(Tableau1[[#This Row],[EAN]],Grille_Tarifs_Modulable!B1107:P1200,8,FALSE)," "))</f>
        <v xml:space="preserve"> </v>
      </c>
      <c r="L1099" s="1">
        <v>12</v>
      </c>
      <c r="M1099" s="1">
        <v>12</v>
      </c>
      <c r="O1099" s="1"/>
    </row>
    <row r="1100" spans="1:15" ht="14.65" customHeight="1" x14ac:dyDescent="0.2">
      <c r="A1100" s="2">
        <v>43420</v>
      </c>
      <c r="B1100" s="1" t="s">
        <v>429</v>
      </c>
      <c r="C1100" s="1" t="s">
        <v>38</v>
      </c>
      <c r="F1100" s="1" t="s">
        <v>40</v>
      </c>
      <c r="G1100" s="1" t="s">
        <v>1194</v>
      </c>
      <c r="H1100" s="61">
        <v>70</v>
      </c>
      <c r="I1100" s="88">
        <f t="array" ref="I1100">INDEX(Grille_Tarifs_Modulable!$B$2:B1474,MATCH(Tableau1[[#This Row],[Designation]]&amp;Tableau1[[#This Row],[CL]],Grille_Tarifs_Modulable!$C$2:C1474&amp;Grille_Tarifs_Modulable!$F$2:F1474,0))</f>
        <v>3257150101904</v>
      </c>
      <c r="J110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00" s="1" t="str">
        <f>IF(Tableau1[[#This Row],[Tarificat° client]]="GROS",VLOOKUP(Tableau1[[#This Row],[EAN]],Grille_Tarifs_Modulable!B1108:P1201,9,FALSE)+VLOOKUP(Tableau1[[#This Row],[EAN]],Grille_Tarifs_Modulable!B1108:P1201,12,FALSE)+VLOOKUP(Tableau1[[#This Row],[EAN]],Grille_Tarifs_Modulable!B1108:P1201,13,FALSE)*1.1,IF(Tableau1[[#This Row],[Tarificat° client]]="CHR",VLOOKUP(Tableau1[[#This Row],[EAN]],Grille_Tarifs_Modulable!B1108:P1201,8,FALSE)," "))</f>
        <v xml:space="preserve"> </v>
      </c>
      <c r="L1100" s="1">
        <v>6</v>
      </c>
      <c r="M1100" s="1">
        <v>6</v>
      </c>
      <c r="O1100" s="1"/>
    </row>
    <row r="1101" spans="1:15" ht="14.65" customHeight="1" x14ac:dyDescent="0.2">
      <c r="A1101" s="2">
        <v>43431</v>
      </c>
      <c r="B1101" s="1" t="s">
        <v>427</v>
      </c>
      <c r="C1101" s="1" t="s">
        <v>115</v>
      </c>
      <c r="F1101" s="1" t="s">
        <v>117</v>
      </c>
      <c r="G1101" s="1" t="s">
        <v>1194</v>
      </c>
      <c r="H1101" s="61">
        <v>70</v>
      </c>
      <c r="I1101" s="88">
        <f t="array" ref="I1101">INDEX(Grille_Tarifs_Modulable!$B$2:B1614,MATCH(Tableau1[[#This Row],[Designation]]&amp;Tableau1[[#This Row],[CL]],Grille_Tarifs_Modulable!$C$2:C1614&amp;Grille_Tarifs_Modulable!$F$2:F1614,0))</f>
        <v>3257150101904</v>
      </c>
      <c r="J110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01" s="1" t="str">
        <f>IF(Tableau1[[#This Row],[Tarificat° client]]="GROS",VLOOKUP(Tableau1[[#This Row],[EAN]],Grille_Tarifs_Modulable!B1109:P1202,9,FALSE)+VLOOKUP(Tableau1[[#This Row],[EAN]],Grille_Tarifs_Modulable!B1109:P1202,12,FALSE)+VLOOKUP(Tableau1[[#This Row],[EAN]],Grille_Tarifs_Modulable!B1109:P1202,13,FALSE)*1.1,IF(Tableau1[[#This Row],[Tarificat° client]]="CHR",VLOOKUP(Tableau1[[#This Row],[EAN]],Grille_Tarifs_Modulable!B1109:P1202,8,FALSE)," "))</f>
        <v xml:space="preserve"> </v>
      </c>
      <c r="L1101" s="1">
        <v>6</v>
      </c>
      <c r="M1101" s="1">
        <v>6</v>
      </c>
      <c r="O1101" s="1"/>
    </row>
    <row r="1102" spans="1:15" ht="14.65" customHeight="1" x14ac:dyDescent="0.2">
      <c r="A1102" s="2">
        <v>43433</v>
      </c>
      <c r="B1102" s="1" t="s">
        <v>507</v>
      </c>
      <c r="C1102" s="1" t="s">
        <v>143</v>
      </c>
      <c r="F1102" s="1" t="s">
        <v>145</v>
      </c>
      <c r="G1102" s="1" t="s">
        <v>1194</v>
      </c>
      <c r="H1102" s="61">
        <v>70</v>
      </c>
      <c r="I1102" s="88">
        <f t="array" ref="I1102">INDEX(Grille_Tarifs_Modulable!$B$2:B1449,MATCH(Tableau1[[#This Row],[Designation]]&amp;Tableau1[[#This Row],[CL]],Grille_Tarifs_Modulable!$C$2:C1449&amp;Grille_Tarifs_Modulable!$F$2:F1449,0))</f>
        <v>3257150101904</v>
      </c>
      <c r="J110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02" s="1" t="str">
        <f>IF(Tableau1[[#This Row],[Tarificat° client]]="GROS",VLOOKUP(Tableau1[[#This Row],[EAN]],Grille_Tarifs_Modulable!B1110:P1203,9,FALSE)+VLOOKUP(Tableau1[[#This Row],[EAN]],Grille_Tarifs_Modulable!B1110:P1203,12,FALSE)+VLOOKUP(Tableau1[[#This Row],[EAN]],Grille_Tarifs_Modulable!B1110:P1203,13,FALSE)*1.1,IF(Tableau1[[#This Row],[Tarificat° client]]="CHR",VLOOKUP(Tableau1[[#This Row],[EAN]],Grille_Tarifs_Modulable!B1110:P1203,8,FALSE)," "))</f>
        <v xml:space="preserve"> </v>
      </c>
      <c r="L1102" s="1">
        <v>12</v>
      </c>
      <c r="M1102" s="1">
        <v>12</v>
      </c>
      <c r="O1102" s="1"/>
    </row>
    <row r="1103" spans="1:15" ht="14.65" customHeight="1" x14ac:dyDescent="0.2">
      <c r="A1103" s="2">
        <v>43434</v>
      </c>
      <c r="B1103" s="1" t="s">
        <v>508</v>
      </c>
      <c r="C1103" s="1" t="s">
        <v>163</v>
      </c>
      <c r="F1103" s="1" t="s">
        <v>176</v>
      </c>
      <c r="G1103" s="1" t="s">
        <v>1194</v>
      </c>
      <c r="H1103" s="61">
        <v>70</v>
      </c>
      <c r="I1103" s="88">
        <f t="array" ref="I1103">INDEX(Grille_Tarifs_Modulable!$B$2:B1460,MATCH(Tableau1[[#This Row],[Designation]]&amp;Tableau1[[#This Row],[CL]],Grille_Tarifs_Modulable!$C$2:C1460&amp;Grille_Tarifs_Modulable!$F$2:F1460,0))</f>
        <v>3257150101904</v>
      </c>
      <c r="J110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03" s="1" t="str">
        <f>IF(Tableau1[[#This Row],[Tarificat° client]]="GROS",VLOOKUP(Tableau1[[#This Row],[EAN]],Grille_Tarifs_Modulable!B1111:P1204,9,FALSE)+VLOOKUP(Tableau1[[#This Row],[EAN]],Grille_Tarifs_Modulable!B1111:P1204,12,FALSE)+VLOOKUP(Tableau1[[#This Row],[EAN]],Grille_Tarifs_Modulable!B1111:P1204,13,FALSE)*1.1,IF(Tableau1[[#This Row],[Tarificat° client]]="CHR",VLOOKUP(Tableau1[[#This Row],[EAN]],Grille_Tarifs_Modulable!B1111:P1204,8,FALSE)," "))</f>
        <v xml:space="preserve"> </v>
      </c>
      <c r="L1103" s="1">
        <v>12</v>
      </c>
      <c r="M1103" s="1">
        <v>12</v>
      </c>
      <c r="O1103" s="1"/>
    </row>
    <row r="1104" spans="1:15" ht="14.65" customHeight="1" x14ac:dyDescent="0.2">
      <c r="A1104" s="2">
        <v>43437</v>
      </c>
      <c r="B1104" s="1" t="s">
        <v>509</v>
      </c>
      <c r="C1104" s="1" t="s">
        <v>174</v>
      </c>
      <c r="F1104" s="1" t="s">
        <v>176</v>
      </c>
      <c r="G1104" s="1" t="s">
        <v>1194</v>
      </c>
      <c r="H1104" s="61">
        <v>70</v>
      </c>
      <c r="I1104" s="88">
        <f t="array" ref="I1104">INDEX(Grille_Tarifs_Modulable!$B$2:B1478,MATCH(Tableau1[[#This Row],[Designation]]&amp;Tableau1[[#This Row],[CL]],Grille_Tarifs_Modulable!$C$2:C1478&amp;Grille_Tarifs_Modulable!$F$2:F1478,0))</f>
        <v>3257150101904</v>
      </c>
      <c r="J110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04" s="1" t="str">
        <f>IF(Tableau1[[#This Row],[Tarificat° client]]="GROS",VLOOKUP(Tableau1[[#This Row],[EAN]],Grille_Tarifs_Modulable!B1112:P1205,9,FALSE)+VLOOKUP(Tableau1[[#This Row],[EAN]],Grille_Tarifs_Modulable!B1112:P1205,12,FALSE)+VLOOKUP(Tableau1[[#This Row],[EAN]],Grille_Tarifs_Modulable!B1112:P1205,13,FALSE)*1.1,IF(Tableau1[[#This Row],[Tarificat° client]]="CHR",VLOOKUP(Tableau1[[#This Row],[EAN]],Grille_Tarifs_Modulable!B1112:P1205,8,FALSE)," "))</f>
        <v xml:space="preserve"> </v>
      </c>
      <c r="L1104" s="1">
        <v>6</v>
      </c>
      <c r="M1104" s="1">
        <v>6</v>
      </c>
      <c r="O1104" s="1"/>
    </row>
    <row r="1105" spans="1:15" ht="14.65" customHeight="1" x14ac:dyDescent="0.2">
      <c r="A1105" s="2">
        <v>43439</v>
      </c>
      <c r="B1105" s="1" t="s">
        <v>510</v>
      </c>
      <c r="C1105" s="1" t="s">
        <v>136</v>
      </c>
      <c r="F1105" s="1" t="s">
        <v>135</v>
      </c>
      <c r="G1105" s="1" t="s">
        <v>1194</v>
      </c>
      <c r="H1105" s="61">
        <v>70</v>
      </c>
      <c r="I1105" s="88">
        <f t="array" ref="I1105">INDEX(Grille_Tarifs_Modulable!$B$2:B1618,MATCH(Tableau1[[#This Row],[Designation]]&amp;Tableau1[[#This Row],[CL]],Grille_Tarifs_Modulable!$C$2:C1618&amp;Grille_Tarifs_Modulable!$F$2:F1618,0))</f>
        <v>3257150101904</v>
      </c>
      <c r="J110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05" s="1" t="str">
        <f>IF(Tableau1[[#This Row],[Tarificat° client]]="GROS",VLOOKUP(Tableau1[[#This Row],[EAN]],Grille_Tarifs_Modulable!B1113:P1206,9,FALSE)+VLOOKUP(Tableau1[[#This Row],[EAN]],Grille_Tarifs_Modulable!B1113:P1206,12,FALSE)+VLOOKUP(Tableau1[[#This Row],[EAN]],Grille_Tarifs_Modulable!B1113:P1206,13,FALSE)*1.1,IF(Tableau1[[#This Row],[Tarificat° client]]="CHR",VLOOKUP(Tableau1[[#This Row],[EAN]],Grille_Tarifs_Modulable!B1113:P1206,8,FALSE)," "))</f>
        <v xml:space="preserve"> </v>
      </c>
      <c r="L1105" s="1">
        <v>6</v>
      </c>
      <c r="M1105" s="1">
        <v>6</v>
      </c>
      <c r="O1105" s="1"/>
    </row>
    <row r="1106" spans="1:15" ht="14.65" customHeight="1" x14ac:dyDescent="0.2">
      <c r="A1106" s="2">
        <v>43446</v>
      </c>
      <c r="B1106" s="1" t="s">
        <v>511</v>
      </c>
      <c r="C1106" s="1" t="s">
        <v>453</v>
      </c>
      <c r="F1106" s="1" t="s">
        <v>454</v>
      </c>
      <c r="G1106" s="1" t="s">
        <v>1194</v>
      </c>
      <c r="H1106" s="61">
        <v>70</v>
      </c>
      <c r="I1106" s="88">
        <f t="array" ref="I1106">INDEX(Grille_Tarifs_Modulable!$B$2:B1453,MATCH(Tableau1[[#This Row],[Designation]]&amp;Tableau1[[#This Row],[CL]],Grille_Tarifs_Modulable!$C$2:C1453&amp;Grille_Tarifs_Modulable!$F$2:F1453,0))</f>
        <v>3257150101904</v>
      </c>
      <c r="J110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06" s="1" t="str">
        <f>IF(Tableau1[[#This Row],[Tarificat° client]]="GROS",VLOOKUP(Tableau1[[#This Row],[EAN]],Grille_Tarifs_Modulable!B1114:P1207,9,FALSE)+VLOOKUP(Tableau1[[#This Row],[EAN]],Grille_Tarifs_Modulable!B1114:P1207,12,FALSE)+VLOOKUP(Tableau1[[#This Row],[EAN]],Grille_Tarifs_Modulable!B1114:P1207,13,FALSE)*1.1,IF(Tableau1[[#This Row],[Tarificat° client]]="CHR",VLOOKUP(Tableau1[[#This Row],[EAN]],Grille_Tarifs_Modulable!B1114:P1207,8,FALSE)," "))</f>
        <v xml:space="preserve"> </v>
      </c>
      <c r="L1106" s="1">
        <v>6</v>
      </c>
      <c r="M1106" s="1">
        <v>6</v>
      </c>
      <c r="O1106" s="1"/>
    </row>
    <row r="1107" spans="1:15" ht="14.65" customHeight="1" x14ac:dyDescent="0.2">
      <c r="A1107" s="2">
        <v>43447</v>
      </c>
      <c r="B1107" s="1" t="s">
        <v>431</v>
      </c>
      <c r="C1107" s="1" t="s">
        <v>83</v>
      </c>
      <c r="F1107" s="1" t="s">
        <v>4</v>
      </c>
      <c r="G1107" s="1" t="s">
        <v>1194</v>
      </c>
      <c r="H1107" s="61">
        <v>70</v>
      </c>
      <c r="I1107" s="88">
        <f t="array" ref="I1107">INDEX(Grille_Tarifs_Modulable!$B$2:B1464,MATCH(Tableau1[[#This Row],[Designation]]&amp;Tableau1[[#This Row],[CL]],Grille_Tarifs_Modulable!$C$2:C1464&amp;Grille_Tarifs_Modulable!$F$2:F1464,0))</f>
        <v>3257150101904</v>
      </c>
      <c r="J110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07" s="1" t="str">
        <f>IF(Tableau1[[#This Row],[Tarificat° client]]="GROS",VLOOKUP(Tableau1[[#This Row],[EAN]],Grille_Tarifs_Modulable!B1115:P1208,9,FALSE)+VLOOKUP(Tableau1[[#This Row],[EAN]],Grille_Tarifs_Modulable!B1115:P1208,12,FALSE)+VLOOKUP(Tableau1[[#This Row],[EAN]],Grille_Tarifs_Modulable!B1115:P1208,13,FALSE)*1.1,IF(Tableau1[[#This Row],[Tarificat° client]]="CHR",VLOOKUP(Tableau1[[#This Row],[EAN]],Grille_Tarifs_Modulable!B1115:P1208,8,FALSE)," "))</f>
        <v xml:space="preserve"> </v>
      </c>
      <c r="L1107" s="1">
        <v>12</v>
      </c>
      <c r="M1107" s="1">
        <v>12</v>
      </c>
      <c r="O1107" s="1"/>
    </row>
    <row r="1108" spans="1:15" ht="14.65" customHeight="1" x14ac:dyDescent="0.2">
      <c r="A1108" s="2">
        <v>43453</v>
      </c>
      <c r="B1108" s="1" t="s">
        <v>428</v>
      </c>
      <c r="C1108" s="1" t="s">
        <v>28</v>
      </c>
      <c r="F1108" s="1" t="s">
        <v>30</v>
      </c>
      <c r="G1108" s="1" t="s">
        <v>1194</v>
      </c>
      <c r="H1108" s="61">
        <v>70</v>
      </c>
      <c r="I1108" s="88">
        <f t="array" ref="I1108">INDEX(Grille_Tarifs_Modulable!$B$2:B1482,MATCH(Tableau1[[#This Row],[Designation]]&amp;Tableau1[[#This Row],[CL]],Grille_Tarifs_Modulable!$C$2:C1482&amp;Grille_Tarifs_Modulable!$F$2:F1482,0))</f>
        <v>3257150101904</v>
      </c>
      <c r="J110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08" s="1" t="str">
        <f>IF(Tableau1[[#This Row],[Tarificat° client]]="GROS",VLOOKUP(Tableau1[[#This Row],[EAN]],Grille_Tarifs_Modulable!B1116:P1209,9,FALSE)+VLOOKUP(Tableau1[[#This Row],[EAN]],Grille_Tarifs_Modulable!B1116:P1209,12,FALSE)+VLOOKUP(Tableau1[[#This Row],[EAN]],Grille_Tarifs_Modulable!B1116:P1209,13,FALSE)*1.1,IF(Tableau1[[#This Row],[Tarificat° client]]="CHR",VLOOKUP(Tableau1[[#This Row],[EAN]],Grille_Tarifs_Modulable!B1116:P1209,8,FALSE)," "))</f>
        <v xml:space="preserve"> </v>
      </c>
      <c r="L1108" s="1">
        <v>6</v>
      </c>
      <c r="M1108" s="1">
        <v>6</v>
      </c>
      <c r="O1108" s="1"/>
    </row>
    <row r="1109" spans="1:15" ht="14.65" customHeight="1" x14ac:dyDescent="0.2">
      <c r="A1109" s="2">
        <v>43467</v>
      </c>
      <c r="B1109" s="1" t="s">
        <v>101</v>
      </c>
      <c r="C1109" s="1" t="s">
        <v>100</v>
      </c>
      <c r="F1109" s="1" t="s">
        <v>4</v>
      </c>
      <c r="G1109" s="1" t="s">
        <v>1194</v>
      </c>
      <c r="H1109" s="61">
        <v>70</v>
      </c>
      <c r="I1109" s="88">
        <f t="array" ref="I1109">INDEX(Grille_Tarifs_Modulable!$B$2:B1622,MATCH(Tableau1[[#This Row],[Designation]]&amp;Tableau1[[#This Row],[CL]],Grille_Tarifs_Modulable!$C$2:C1622&amp;Grille_Tarifs_Modulable!$F$2:F1622,0))</f>
        <v>3257150101904</v>
      </c>
      <c r="J110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09" s="1" t="str">
        <f>IF(Tableau1[[#This Row],[Tarificat° client]]="GROS",VLOOKUP(Tableau1[[#This Row],[EAN]],Grille_Tarifs_Modulable!B1117:P1210,9,FALSE)+VLOOKUP(Tableau1[[#This Row],[EAN]],Grille_Tarifs_Modulable!B1117:P1210,12,FALSE)+VLOOKUP(Tableau1[[#This Row],[EAN]],Grille_Tarifs_Modulable!B1117:P1210,13,FALSE)*1.1,IF(Tableau1[[#This Row],[Tarificat° client]]="CHR",VLOOKUP(Tableau1[[#This Row],[EAN]],Grille_Tarifs_Modulable!B1117:P1210,8,FALSE)," "))</f>
        <v xml:space="preserve"> </v>
      </c>
      <c r="L1109" s="1">
        <v>18</v>
      </c>
      <c r="M1109" s="1">
        <v>18</v>
      </c>
      <c r="O1109" s="1"/>
    </row>
    <row r="1110" spans="1:15" ht="14.65" customHeight="1" x14ac:dyDescent="0.2">
      <c r="A1110" s="2">
        <v>43467</v>
      </c>
      <c r="B1110" s="1" t="s">
        <v>101</v>
      </c>
      <c r="C1110" s="1" t="s">
        <v>100</v>
      </c>
      <c r="F1110" s="1" t="s">
        <v>4</v>
      </c>
      <c r="G1110" s="1" t="s">
        <v>1194</v>
      </c>
      <c r="H1110" s="61">
        <v>70</v>
      </c>
      <c r="I1110" s="88">
        <f t="array" ref="I1110">INDEX(Grille_Tarifs_Modulable!$B$2:B1457,MATCH(Tableau1[[#This Row],[Designation]]&amp;Tableau1[[#This Row],[CL]],Grille_Tarifs_Modulable!$C$2:C1457&amp;Grille_Tarifs_Modulable!$F$2:F1457,0))</f>
        <v>3257150101904</v>
      </c>
      <c r="J111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10" s="1" t="str">
        <f>IF(Tableau1[[#This Row],[Tarificat° client]]="GROS",VLOOKUP(Tableau1[[#This Row],[EAN]],Grille_Tarifs_Modulable!B1118:P1211,9,FALSE)+VLOOKUP(Tableau1[[#This Row],[EAN]],Grille_Tarifs_Modulable!B1118:P1211,12,FALSE)+VLOOKUP(Tableau1[[#This Row],[EAN]],Grille_Tarifs_Modulable!B1118:P1211,13,FALSE)*1.1,IF(Tableau1[[#This Row],[Tarificat° client]]="CHR",VLOOKUP(Tableau1[[#This Row],[EAN]],Grille_Tarifs_Modulable!B1118:P1211,8,FALSE)," "))</f>
        <v xml:space="preserve"> </v>
      </c>
      <c r="L1110" s="1">
        <v>30</v>
      </c>
      <c r="M1110" s="1">
        <v>30</v>
      </c>
      <c r="O1110" s="1"/>
    </row>
    <row r="1111" spans="1:15" ht="14.65" customHeight="1" x14ac:dyDescent="0.2">
      <c r="A1111" s="2">
        <v>43480</v>
      </c>
      <c r="B1111" s="1" t="s">
        <v>84</v>
      </c>
      <c r="C1111" s="1" t="s">
        <v>83</v>
      </c>
      <c r="F1111" s="1" t="s">
        <v>4</v>
      </c>
      <c r="G1111" s="1" t="s">
        <v>1194</v>
      </c>
      <c r="H1111" s="61">
        <v>70</v>
      </c>
      <c r="I1111" s="88">
        <f t="array" ref="I1111">INDEX(Grille_Tarifs_Modulable!$B$2:B1468,MATCH(Tableau1[[#This Row],[Designation]]&amp;Tableau1[[#This Row],[CL]],Grille_Tarifs_Modulable!$C$2:C1468&amp;Grille_Tarifs_Modulable!$F$2:F1468,0))</f>
        <v>3257150101904</v>
      </c>
      <c r="J111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11" s="1" t="str">
        <f>IF(Tableau1[[#This Row],[Tarificat° client]]="GROS",VLOOKUP(Tableau1[[#This Row],[EAN]],Grille_Tarifs_Modulable!B1119:P1212,9,FALSE)+VLOOKUP(Tableau1[[#This Row],[EAN]],Grille_Tarifs_Modulable!B1119:P1212,12,FALSE)+VLOOKUP(Tableau1[[#This Row],[EAN]],Grille_Tarifs_Modulable!B1119:P1212,13,FALSE)*1.1,IF(Tableau1[[#This Row],[Tarificat° client]]="CHR",VLOOKUP(Tableau1[[#This Row],[EAN]],Grille_Tarifs_Modulable!B1119:P1212,8,FALSE)," "))</f>
        <v xml:space="preserve"> </v>
      </c>
      <c r="L1111" s="1">
        <v>-12</v>
      </c>
      <c r="M1111" s="1">
        <v>-12</v>
      </c>
      <c r="O1111" s="1"/>
    </row>
    <row r="1112" spans="1:15" ht="14.65" customHeight="1" x14ac:dyDescent="0.2">
      <c r="A1112" s="2">
        <v>43490</v>
      </c>
      <c r="B1112" s="1" t="s">
        <v>85</v>
      </c>
      <c r="C1112" s="1" t="s">
        <v>83</v>
      </c>
      <c r="F1112" s="1" t="s">
        <v>4</v>
      </c>
      <c r="G1112" s="1" t="s">
        <v>1194</v>
      </c>
      <c r="H1112" s="61">
        <v>70</v>
      </c>
      <c r="I1112" s="88">
        <f t="array" ref="I1112">INDEX(Grille_Tarifs_Modulable!$B$2:B1486,MATCH(Tableau1[[#This Row],[Designation]]&amp;Tableau1[[#This Row],[CL]],Grille_Tarifs_Modulable!$C$2:C1486&amp;Grille_Tarifs_Modulable!$F$2:F1486,0))</f>
        <v>3257150101904</v>
      </c>
      <c r="J111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12" s="1" t="str">
        <f>IF(Tableau1[[#This Row],[Tarificat° client]]="GROS",VLOOKUP(Tableau1[[#This Row],[EAN]],Grille_Tarifs_Modulable!B1120:P1213,9,FALSE)+VLOOKUP(Tableau1[[#This Row],[EAN]],Grille_Tarifs_Modulable!B1120:P1213,12,FALSE)+VLOOKUP(Tableau1[[#This Row],[EAN]],Grille_Tarifs_Modulable!B1120:P1213,13,FALSE)*1.1,IF(Tableau1[[#This Row],[Tarificat° client]]="CHR",VLOOKUP(Tableau1[[#This Row],[EAN]],Grille_Tarifs_Modulable!B1120:P1213,8,FALSE)," "))</f>
        <v xml:space="preserve"> </v>
      </c>
      <c r="L1112" s="1">
        <v>6</v>
      </c>
      <c r="M1112" s="1">
        <v>6</v>
      </c>
      <c r="O1112" s="1"/>
    </row>
    <row r="1113" spans="1:15" ht="14.65" customHeight="1" x14ac:dyDescent="0.2">
      <c r="A1113" s="2">
        <v>43490</v>
      </c>
      <c r="B1113" s="1" t="s">
        <v>85</v>
      </c>
      <c r="C1113" s="1" t="s">
        <v>83</v>
      </c>
      <c r="F1113" s="1" t="s">
        <v>4</v>
      </c>
      <c r="G1113" s="1" t="s">
        <v>1194</v>
      </c>
      <c r="H1113" s="61">
        <v>70</v>
      </c>
      <c r="I1113" s="88">
        <f t="array" ref="I1113">INDEX(Grille_Tarifs_Modulable!$B$2:B1626,MATCH(Tableau1[[#This Row],[Designation]]&amp;Tableau1[[#This Row],[CL]],Grille_Tarifs_Modulable!$C$2:C1626&amp;Grille_Tarifs_Modulable!$F$2:F1626,0))</f>
        <v>3257150101904</v>
      </c>
      <c r="J111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13" s="1" t="str">
        <f>IF(Tableau1[[#This Row],[Tarificat° client]]="GROS",VLOOKUP(Tableau1[[#This Row],[EAN]],Grille_Tarifs_Modulable!B1121:P1214,9,FALSE)+VLOOKUP(Tableau1[[#This Row],[EAN]],Grille_Tarifs_Modulable!B1121:P1214,12,FALSE)+VLOOKUP(Tableau1[[#This Row],[EAN]],Grille_Tarifs_Modulable!B1121:P1214,13,FALSE)*1.1,IF(Tableau1[[#This Row],[Tarificat° client]]="CHR",VLOOKUP(Tableau1[[#This Row],[EAN]],Grille_Tarifs_Modulable!B1121:P1214,8,FALSE)," "))</f>
        <v xml:space="preserve"> </v>
      </c>
      <c r="L1113" s="1">
        <v>6</v>
      </c>
      <c r="M1113" s="1">
        <v>6</v>
      </c>
      <c r="O1113" s="1"/>
    </row>
    <row r="1114" spans="1:15" ht="14.65" customHeight="1" x14ac:dyDescent="0.2">
      <c r="A1114" s="2">
        <v>43494</v>
      </c>
      <c r="B1114" s="1" t="s">
        <v>102</v>
      </c>
      <c r="C1114" s="1" t="s">
        <v>45</v>
      </c>
      <c r="F1114" s="1" t="s">
        <v>47</v>
      </c>
      <c r="G1114" s="1" t="s">
        <v>1194</v>
      </c>
      <c r="H1114" s="61">
        <v>70</v>
      </c>
      <c r="I1114" s="88">
        <f t="array" ref="I1114">INDEX(Grille_Tarifs_Modulable!$B$2:B1461,MATCH(Tableau1[[#This Row],[Designation]]&amp;Tableau1[[#This Row],[CL]],Grille_Tarifs_Modulable!$C$2:C1461&amp;Grille_Tarifs_Modulable!$F$2:F1461,0))</f>
        <v>3257150101904</v>
      </c>
      <c r="J111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14" s="1" t="str">
        <f>IF(Tableau1[[#This Row],[Tarificat° client]]="GROS",VLOOKUP(Tableau1[[#This Row],[EAN]],Grille_Tarifs_Modulable!B1122:P1215,9,FALSE)+VLOOKUP(Tableau1[[#This Row],[EAN]],Grille_Tarifs_Modulable!B1122:P1215,12,FALSE)+VLOOKUP(Tableau1[[#This Row],[EAN]],Grille_Tarifs_Modulable!B1122:P1215,13,FALSE)*1.1,IF(Tableau1[[#This Row],[Tarificat° client]]="CHR",VLOOKUP(Tableau1[[#This Row],[EAN]],Grille_Tarifs_Modulable!B1122:P1215,8,FALSE)," "))</f>
        <v xml:space="preserve"> </v>
      </c>
      <c r="L1114" s="1">
        <v>12</v>
      </c>
      <c r="M1114" s="1">
        <v>12</v>
      </c>
      <c r="O1114" s="1"/>
    </row>
    <row r="1115" spans="1:15" ht="14.65" customHeight="1" x14ac:dyDescent="0.2">
      <c r="A1115" s="2">
        <v>43503</v>
      </c>
      <c r="B1115" s="1" t="s">
        <v>103</v>
      </c>
      <c r="C1115" s="1" t="s">
        <v>98</v>
      </c>
      <c r="F1115" s="1" t="s">
        <v>20</v>
      </c>
      <c r="G1115" s="1" t="s">
        <v>1194</v>
      </c>
      <c r="H1115" s="61">
        <v>70</v>
      </c>
      <c r="I1115" s="88">
        <f t="array" ref="I1115">INDEX(Grille_Tarifs_Modulable!$B$2:B1472,MATCH(Tableau1[[#This Row],[Designation]]&amp;Tableau1[[#This Row],[CL]],Grille_Tarifs_Modulable!$C$2:C1472&amp;Grille_Tarifs_Modulable!$F$2:F1472,0))</f>
        <v>3257150101904</v>
      </c>
      <c r="J111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15" s="1" t="str">
        <f>IF(Tableau1[[#This Row],[Tarificat° client]]="GROS",VLOOKUP(Tableau1[[#This Row],[EAN]],Grille_Tarifs_Modulable!B1123:P1216,9,FALSE)+VLOOKUP(Tableau1[[#This Row],[EAN]],Grille_Tarifs_Modulable!B1123:P1216,12,FALSE)+VLOOKUP(Tableau1[[#This Row],[EAN]],Grille_Tarifs_Modulable!B1123:P1216,13,FALSE)*1.1,IF(Tableau1[[#This Row],[Tarificat° client]]="CHR",VLOOKUP(Tableau1[[#This Row],[EAN]],Grille_Tarifs_Modulable!B1123:P1216,8,FALSE)," "))</f>
        <v xml:space="preserve"> </v>
      </c>
      <c r="L1115" s="1">
        <v>12</v>
      </c>
      <c r="M1115" s="1">
        <v>12</v>
      </c>
      <c r="O1115" s="1"/>
    </row>
    <row r="1116" spans="1:15" ht="14.65" customHeight="1" x14ac:dyDescent="0.2">
      <c r="A1116" s="2">
        <v>43508</v>
      </c>
      <c r="B1116" s="1" t="s">
        <v>3</v>
      </c>
      <c r="C1116" s="1" t="s">
        <v>2</v>
      </c>
      <c r="F1116" s="1" t="s">
        <v>4</v>
      </c>
      <c r="G1116" s="1" t="s">
        <v>1194</v>
      </c>
      <c r="H1116" s="61">
        <v>70</v>
      </c>
      <c r="I1116" s="88">
        <f t="array" ref="I1116">INDEX(Grille_Tarifs_Modulable!$B$2:B1490,MATCH(Tableau1[[#This Row],[Designation]]&amp;Tableau1[[#This Row],[CL]],Grille_Tarifs_Modulable!$C$2:C1490&amp;Grille_Tarifs_Modulable!$F$2:F1490,0))</f>
        <v>3257150101904</v>
      </c>
      <c r="J111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16" s="1" t="str">
        <f>IF(Tableau1[[#This Row],[Tarificat° client]]="GROS",VLOOKUP(Tableau1[[#This Row],[EAN]],Grille_Tarifs_Modulable!B1124:P1217,9,FALSE)+VLOOKUP(Tableau1[[#This Row],[EAN]],Grille_Tarifs_Modulable!B1124:P1217,12,FALSE)+VLOOKUP(Tableau1[[#This Row],[EAN]],Grille_Tarifs_Modulable!B1124:P1217,13,FALSE)*1.1,IF(Tableau1[[#This Row],[Tarificat° client]]="CHR",VLOOKUP(Tableau1[[#This Row],[EAN]],Grille_Tarifs_Modulable!B1124:P1217,8,FALSE)," "))</f>
        <v xml:space="preserve"> </v>
      </c>
      <c r="L1116" s="1">
        <v>12</v>
      </c>
      <c r="M1116" s="1">
        <v>12</v>
      </c>
      <c r="O1116" s="1"/>
    </row>
    <row r="1117" spans="1:15" ht="14.65" customHeight="1" x14ac:dyDescent="0.2">
      <c r="A1117" s="2">
        <v>43551</v>
      </c>
      <c r="B1117" s="1" t="s">
        <v>104</v>
      </c>
      <c r="C1117" s="1" t="s">
        <v>98</v>
      </c>
      <c r="F1117" s="1" t="s">
        <v>20</v>
      </c>
      <c r="G1117" s="1" t="s">
        <v>1194</v>
      </c>
      <c r="H1117" s="61">
        <v>70</v>
      </c>
      <c r="I1117" s="88">
        <f t="array" ref="I1117">INDEX(Grille_Tarifs_Modulable!$B$2:B1630,MATCH(Tableau1[[#This Row],[Designation]]&amp;Tableau1[[#This Row],[CL]],Grille_Tarifs_Modulable!$C$2:C1630&amp;Grille_Tarifs_Modulable!$F$2:F1630,0))</f>
        <v>3257150101904</v>
      </c>
      <c r="J111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17" s="1" t="str">
        <f>IF(Tableau1[[#This Row],[Tarificat° client]]="GROS",VLOOKUP(Tableau1[[#This Row],[EAN]],Grille_Tarifs_Modulable!B1125:P1218,9,FALSE)+VLOOKUP(Tableau1[[#This Row],[EAN]],Grille_Tarifs_Modulable!B1125:P1218,12,FALSE)+VLOOKUP(Tableau1[[#This Row],[EAN]],Grille_Tarifs_Modulable!B1125:P1218,13,FALSE)*1.1,IF(Tableau1[[#This Row],[Tarificat° client]]="CHR",VLOOKUP(Tableau1[[#This Row],[EAN]],Grille_Tarifs_Modulable!B1125:P1218,8,FALSE)," "))</f>
        <v xml:space="preserve"> </v>
      </c>
      <c r="L1117" s="1">
        <v>18</v>
      </c>
      <c r="M1117" s="1">
        <v>18</v>
      </c>
      <c r="O1117" s="1"/>
    </row>
    <row r="1118" spans="1:15" ht="14.65" customHeight="1" x14ac:dyDescent="0.2">
      <c r="A1118" s="2">
        <v>43581</v>
      </c>
      <c r="B1118" s="1" t="s">
        <v>106</v>
      </c>
      <c r="C1118" s="1" t="s">
        <v>105</v>
      </c>
      <c r="F1118" s="1" t="s">
        <v>4</v>
      </c>
      <c r="G1118" s="1" t="s">
        <v>1194</v>
      </c>
      <c r="H1118" s="61">
        <v>70</v>
      </c>
      <c r="I1118" s="88">
        <f t="array" ref="I1118">INDEX(Grille_Tarifs_Modulable!$B$2:B1465,MATCH(Tableau1[[#This Row],[Designation]]&amp;Tableau1[[#This Row],[CL]],Grille_Tarifs_Modulable!$C$2:C1465&amp;Grille_Tarifs_Modulable!$F$2:F1465,0))</f>
        <v>3257150101904</v>
      </c>
      <c r="J111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18" s="1" t="str">
        <f>IF(Tableau1[[#This Row],[Tarificat° client]]="GROS",VLOOKUP(Tableau1[[#This Row],[EAN]],Grille_Tarifs_Modulable!B1126:P1219,9,FALSE)+VLOOKUP(Tableau1[[#This Row],[EAN]],Grille_Tarifs_Modulable!B1126:P1219,12,FALSE)+VLOOKUP(Tableau1[[#This Row],[EAN]],Grille_Tarifs_Modulable!B1126:P1219,13,FALSE)*1.1,IF(Tableau1[[#This Row],[Tarificat° client]]="CHR",VLOOKUP(Tableau1[[#This Row],[EAN]],Grille_Tarifs_Modulable!B1126:P1219,8,FALSE)," "))</f>
        <v xml:space="preserve"> </v>
      </c>
      <c r="L1118" s="1">
        <v>6</v>
      </c>
      <c r="M1118" s="1">
        <v>6</v>
      </c>
      <c r="O1118" s="1"/>
    </row>
    <row r="1119" spans="1:15" ht="14.65" customHeight="1" x14ac:dyDescent="0.2">
      <c r="A1119" s="2">
        <v>43592</v>
      </c>
      <c r="B1119" s="1" t="s">
        <v>107</v>
      </c>
      <c r="C1119" s="1" t="s">
        <v>65</v>
      </c>
      <c r="F1119" s="1" t="s">
        <v>67</v>
      </c>
      <c r="G1119" s="1" t="s">
        <v>1194</v>
      </c>
      <c r="H1119" s="61">
        <v>70</v>
      </c>
      <c r="I1119" s="88">
        <f t="array" ref="I1119">INDEX(Grille_Tarifs_Modulable!$B$2:B1476,MATCH(Tableau1[[#This Row],[Designation]]&amp;Tableau1[[#This Row],[CL]],Grille_Tarifs_Modulable!$C$2:C1476&amp;Grille_Tarifs_Modulable!$F$2:F1476,0))</f>
        <v>3257150101904</v>
      </c>
      <c r="J111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19" s="1" t="str">
        <f>IF(Tableau1[[#This Row],[Tarificat° client]]="GROS",VLOOKUP(Tableau1[[#This Row],[EAN]],Grille_Tarifs_Modulable!B1127:P1220,9,FALSE)+VLOOKUP(Tableau1[[#This Row],[EAN]],Grille_Tarifs_Modulable!B1127:P1220,12,FALSE)+VLOOKUP(Tableau1[[#This Row],[EAN]],Grille_Tarifs_Modulable!B1127:P1220,13,FALSE)*1.1,IF(Tableau1[[#This Row],[Tarificat° client]]="CHR",VLOOKUP(Tableau1[[#This Row],[EAN]],Grille_Tarifs_Modulable!B1127:P1220,8,FALSE)," "))</f>
        <v xml:space="preserve"> </v>
      </c>
      <c r="L1119" s="1">
        <v>6</v>
      </c>
      <c r="M1119" s="1">
        <v>6</v>
      </c>
      <c r="O1119" s="1"/>
    </row>
    <row r="1120" spans="1:15" ht="14.65" customHeight="1" x14ac:dyDescent="0.2">
      <c r="A1120" s="2">
        <v>43599</v>
      </c>
      <c r="B1120" s="1" t="s">
        <v>109</v>
      </c>
      <c r="C1120" s="1" t="s">
        <v>108</v>
      </c>
      <c r="F1120" s="1" t="s">
        <v>4</v>
      </c>
      <c r="G1120" s="1" t="s">
        <v>1194</v>
      </c>
      <c r="H1120" s="61">
        <v>70</v>
      </c>
      <c r="I1120" s="88">
        <f t="array" ref="I1120">INDEX(Grille_Tarifs_Modulable!$B$2:B1494,MATCH(Tableau1[[#This Row],[Designation]]&amp;Tableau1[[#This Row],[CL]],Grille_Tarifs_Modulable!$C$2:C1494&amp;Grille_Tarifs_Modulable!$F$2:F1494,0))</f>
        <v>3257150101904</v>
      </c>
      <c r="J112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20" s="1" t="str">
        <f>IF(Tableau1[[#This Row],[Tarificat° client]]="GROS",VLOOKUP(Tableau1[[#This Row],[EAN]],Grille_Tarifs_Modulable!B1128:P1221,9,FALSE)+VLOOKUP(Tableau1[[#This Row],[EAN]],Grille_Tarifs_Modulable!B1128:P1221,12,FALSE)+VLOOKUP(Tableau1[[#This Row],[EAN]],Grille_Tarifs_Modulable!B1128:P1221,13,FALSE)*1.1,IF(Tableau1[[#This Row],[Tarificat° client]]="CHR",VLOOKUP(Tableau1[[#This Row],[EAN]],Grille_Tarifs_Modulable!B1128:P1221,8,FALSE)," "))</f>
        <v xml:space="preserve"> </v>
      </c>
      <c r="L1120" s="1">
        <v>6</v>
      </c>
      <c r="M1120" s="1">
        <v>6</v>
      </c>
      <c r="O1120" s="1"/>
    </row>
    <row r="1121" spans="1:15" ht="14.65" customHeight="1" x14ac:dyDescent="0.2">
      <c r="A1121" s="2">
        <v>43657</v>
      </c>
      <c r="B1121" s="1" t="s">
        <v>110</v>
      </c>
      <c r="C1121" s="1" t="s">
        <v>65</v>
      </c>
      <c r="F1121" s="1" t="s">
        <v>67</v>
      </c>
      <c r="G1121" s="1" t="s">
        <v>1194</v>
      </c>
      <c r="H1121" s="61">
        <v>70</v>
      </c>
      <c r="I1121" s="88">
        <f t="array" ref="I1121">INDEX(Grille_Tarifs_Modulable!$B$2:B1634,MATCH(Tableau1[[#This Row],[Designation]]&amp;Tableau1[[#This Row],[CL]],Grille_Tarifs_Modulable!$C$2:C1634&amp;Grille_Tarifs_Modulable!$F$2:F1634,0))</f>
        <v>3257150101904</v>
      </c>
      <c r="J112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21" s="1" t="str">
        <f>IF(Tableau1[[#This Row],[Tarificat° client]]="GROS",VLOOKUP(Tableau1[[#This Row],[EAN]],Grille_Tarifs_Modulable!B1129:P1222,9,FALSE)+VLOOKUP(Tableau1[[#This Row],[EAN]],Grille_Tarifs_Modulable!B1129:P1222,12,FALSE)+VLOOKUP(Tableau1[[#This Row],[EAN]],Grille_Tarifs_Modulable!B1129:P1222,13,FALSE)*1.1,IF(Tableau1[[#This Row],[Tarificat° client]]="CHR",VLOOKUP(Tableau1[[#This Row],[EAN]],Grille_Tarifs_Modulable!B1129:P1222,8,FALSE)," "))</f>
        <v xml:space="preserve"> </v>
      </c>
      <c r="L1121" s="1">
        <v>6</v>
      </c>
      <c r="M1121" s="1">
        <v>6</v>
      </c>
      <c r="O1121" s="1"/>
    </row>
    <row r="1122" spans="1:15" ht="14.65" customHeight="1" x14ac:dyDescent="0.2">
      <c r="A1122" s="2">
        <v>43683</v>
      </c>
      <c r="B1122" s="1" t="s">
        <v>16</v>
      </c>
      <c r="C1122" s="1" t="s">
        <v>15</v>
      </c>
      <c r="F1122" s="1" t="s">
        <v>4</v>
      </c>
      <c r="G1122" s="1" t="s">
        <v>1194</v>
      </c>
      <c r="H1122" s="61">
        <v>70</v>
      </c>
      <c r="I1122" s="88">
        <f t="array" ref="I1122">INDEX(Grille_Tarifs_Modulable!$B$2:B1469,MATCH(Tableau1[[#This Row],[Designation]]&amp;Tableau1[[#This Row],[CL]],Grille_Tarifs_Modulable!$C$2:C1469&amp;Grille_Tarifs_Modulable!$F$2:F1469,0))</f>
        <v>3257150101904</v>
      </c>
      <c r="J112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22" s="1" t="str">
        <f>IF(Tableau1[[#This Row],[Tarificat° client]]="GROS",VLOOKUP(Tableau1[[#This Row],[EAN]],Grille_Tarifs_Modulable!B1130:P1223,9,FALSE)+VLOOKUP(Tableau1[[#This Row],[EAN]],Grille_Tarifs_Modulable!B1130:P1223,12,FALSE)+VLOOKUP(Tableau1[[#This Row],[EAN]],Grille_Tarifs_Modulable!B1130:P1223,13,FALSE)*1.1,IF(Tableau1[[#This Row],[Tarificat° client]]="CHR",VLOOKUP(Tableau1[[#This Row],[EAN]],Grille_Tarifs_Modulable!B1130:P1223,8,FALSE)," "))</f>
        <v xml:space="preserve"> </v>
      </c>
      <c r="L1122" s="1">
        <v>6</v>
      </c>
      <c r="M1122" s="1">
        <v>6</v>
      </c>
      <c r="O1122" s="1"/>
    </row>
    <row r="1123" spans="1:15" ht="14.65" customHeight="1" x14ac:dyDescent="0.2">
      <c r="A1123" s="2">
        <v>43700</v>
      </c>
      <c r="B1123" s="1" t="s">
        <v>111</v>
      </c>
      <c r="C1123" s="1" t="s">
        <v>98</v>
      </c>
      <c r="F1123" s="1" t="s">
        <v>20</v>
      </c>
      <c r="G1123" s="1" t="s">
        <v>1194</v>
      </c>
      <c r="H1123" s="61">
        <v>70</v>
      </c>
      <c r="I1123" s="88">
        <f t="array" ref="I1123">INDEX(Grille_Tarifs_Modulable!$B$2:B1480,MATCH(Tableau1[[#This Row],[Designation]]&amp;Tableau1[[#This Row],[CL]],Grille_Tarifs_Modulable!$C$2:C1480&amp;Grille_Tarifs_Modulable!$F$2:F1480,0))</f>
        <v>3257150101904</v>
      </c>
      <c r="J112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23" s="1" t="str">
        <f>IF(Tableau1[[#This Row],[Tarificat° client]]="GROS",VLOOKUP(Tableau1[[#This Row],[EAN]],Grille_Tarifs_Modulable!B1131:P1224,9,FALSE)+VLOOKUP(Tableau1[[#This Row],[EAN]],Grille_Tarifs_Modulable!B1131:P1224,12,FALSE)+VLOOKUP(Tableau1[[#This Row],[EAN]],Grille_Tarifs_Modulable!B1131:P1224,13,FALSE)*1.1,IF(Tableau1[[#This Row],[Tarificat° client]]="CHR",VLOOKUP(Tableau1[[#This Row],[EAN]],Grille_Tarifs_Modulable!B1131:P1224,8,FALSE)," "))</f>
        <v xml:space="preserve"> </v>
      </c>
      <c r="L1123" s="1">
        <v>18</v>
      </c>
      <c r="M1123" s="1">
        <v>18</v>
      </c>
      <c r="O1123" s="1"/>
    </row>
    <row r="1124" spans="1:15" ht="14.65" customHeight="1" x14ac:dyDescent="0.2">
      <c r="A1124" s="2">
        <v>43711</v>
      </c>
      <c r="B1124" s="1" t="s">
        <v>22</v>
      </c>
      <c r="C1124" s="1" t="s">
        <v>21</v>
      </c>
      <c r="F1124" s="1" t="s">
        <v>23</v>
      </c>
      <c r="G1124" s="1" t="s">
        <v>1194</v>
      </c>
      <c r="H1124" s="61">
        <v>70</v>
      </c>
      <c r="I1124" s="88">
        <f t="array" ref="I1124">INDEX(Grille_Tarifs_Modulable!$B$2:B1498,MATCH(Tableau1[[#This Row],[Designation]]&amp;Tableau1[[#This Row],[CL]],Grille_Tarifs_Modulable!$C$2:C1498&amp;Grille_Tarifs_Modulable!$F$2:F1498,0))</f>
        <v>3257150101904</v>
      </c>
      <c r="J112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24" s="1" t="str">
        <f>IF(Tableau1[[#This Row],[Tarificat° client]]="GROS",VLOOKUP(Tableau1[[#This Row],[EAN]],Grille_Tarifs_Modulable!B1132:P1225,9,FALSE)+VLOOKUP(Tableau1[[#This Row],[EAN]],Grille_Tarifs_Modulable!B1132:P1225,12,FALSE)+VLOOKUP(Tableau1[[#This Row],[EAN]],Grille_Tarifs_Modulable!B1132:P1225,13,FALSE)*1.1,IF(Tableau1[[#This Row],[Tarificat° client]]="CHR",VLOOKUP(Tableau1[[#This Row],[EAN]],Grille_Tarifs_Modulable!B1132:P1225,8,FALSE)," "))</f>
        <v xml:space="preserve"> </v>
      </c>
      <c r="L1124" s="1">
        <v>6</v>
      </c>
      <c r="M1124" s="1">
        <v>6</v>
      </c>
      <c r="O1124" s="1"/>
    </row>
    <row r="1125" spans="1:15" ht="14.65" customHeight="1" x14ac:dyDescent="0.2">
      <c r="A1125" s="2">
        <v>43711</v>
      </c>
      <c r="B1125" s="1" t="s">
        <v>58</v>
      </c>
      <c r="C1125" s="1" t="s">
        <v>57</v>
      </c>
      <c r="F1125" s="1" t="s">
        <v>30</v>
      </c>
      <c r="G1125" s="1" t="s">
        <v>1194</v>
      </c>
      <c r="H1125" s="61">
        <v>70</v>
      </c>
      <c r="I1125" s="88">
        <f t="array" ref="I1125">INDEX(Grille_Tarifs_Modulable!$B$2:B1638,MATCH(Tableau1[[#This Row],[Designation]]&amp;Tableau1[[#This Row],[CL]],Grille_Tarifs_Modulable!$C$2:C1638&amp;Grille_Tarifs_Modulable!$F$2:F1638,0))</f>
        <v>3257150101904</v>
      </c>
      <c r="J112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25" s="1" t="str">
        <f>IF(Tableau1[[#This Row],[Tarificat° client]]="GROS",VLOOKUP(Tableau1[[#This Row],[EAN]],Grille_Tarifs_Modulable!B1133:P1226,9,FALSE)+VLOOKUP(Tableau1[[#This Row],[EAN]],Grille_Tarifs_Modulable!B1133:P1226,12,FALSE)+VLOOKUP(Tableau1[[#This Row],[EAN]],Grille_Tarifs_Modulable!B1133:P1226,13,FALSE)*1.1,IF(Tableau1[[#This Row],[Tarificat° client]]="CHR",VLOOKUP(Tableau1[[#This Row],[EAN]],Grille_Tarifs_Modulable!B1133:P1226,8,FALSE)," "))</f>
        <v xml:space="preserve"> </v>
      </c>
      <c r="L1125" s="1">
        <v>3</v>
      </c>
      <c r="M1125" s="1">
        <v>3</v>
      </c>
      <c r="O1125" s="1"/>
    </row>
    <row r="1126" spans="1:15" ht="14.65" customHeight="1" x14ac:dyDescent="0.2">
      <c r="A1126" s="2">
        <v>43725</v>
      </c>
      <c r="B1126" s="1" t="s">
        <v>74</v>
      </c>
      <c r="C1126" s="1" t="s">
        <v>68</v>
      </c>
      <c r="F1126" s="1" t="s">
        <v>20</v>
      </c>
      <c r="G1126" s="1" t="s">
        <v>1194</v>
      </c>
      <c r="H1126" s="61">
        <v>70</v>
      </c>
      <c r="I1126" s="88">
        <f t="array" ref="I1126">INDEX(Grille_Tarifs_Modulable!$B$2:B1473,MATCH(Tableau1[[#This Row],[Designation]]&amp;Tableau1[[#This Row],[CL]],Grille_Tarifs_Modulable!$C$2:C1473&amp;Grille_Tarifs_Modulable!$F$2:F1473,0))</f>
        <v>3257150101904</v>
      </c>
      <c r="J112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26" s="1" t="str">
        <f>IF(Tableau1[[#This Row],[Tarificat° client]]="GROS",VLOOKUP(Tableau1[[#This Row],[EAN]],Grille_Tarifs_Modulable!B1134:P1227,9,FALSE)+VLOOKUP(Tableau1[[#This Row],[EAN]],Grille_Tarifs_Modulable!B1134:P1227,12,FALSE)+VLOOKUP(Tableau1[[#This Row],[EAN]],Grille_Tarifs_Modulable!B1134:P1227,13,FALSE)*1.1,IF(Tableau1[[#This Row],[Tarificat° client]]="CHR",VLOOKUP(Tableau1[[#This Row],[EAN]],Grille_Tarifs_Modulable!B1134:P1227,8,FALSE)," "))</f>
        <v xml:space="preserve"> </v>
      </c>
      <c r="L1126" s="1">
        <v>6</v>
      </c>
      <c r="M1126" s="1">
        <v>6</v>
      </c>
      <c r="O1126" s="1"/>
    </row>
    <row r="1127" spans="1:15" ht="14.65" customHeight="1" x14ac:dyDescent="0.2">
      <c r="A1127" s="2">
        <v>43731</v>
      </c>
      <c r="B1127" s="1" t="s">
        <v>25</v>
      </c>
      <c r="C1127" s="1" t="s">
        <v>9</v>
      </c>
      <c r="F1127" s="1" t="s">
        <v>11</v>
      </c>
      <c r="G1127" s="1" t="s">
        <v>1194</v>
      </c>
      <c r="H1127" s="61">
        <v>70</v>
      </c>
      <c r="I1127" s="88">
        <f t="array" ref="I1127">INDEX(Grille_Tarifs_Modulable!$B$2:B1484,MATCH(Tableau1[[#This Row],[Designation]]&amp;Tableau1[[#This Row],[CL]],Grille_Tarifs_Modulable!$C$2:C1484&amp;Grille_Tarifs_Modulable!$F$2:F1484,0))</f>
        <v>3257150101904</v>
      </c>
      <c r="J112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27" s="1" t="str">
        <f>IF(Tableau1[[#This Row],[Tarificat° client]]="GROS",VLOOKUP(Tableau1[[#This Row],[EAN]],Grille_Tarifs_Modulable!B1135:P1228,9,FALSE)+VLOOKUP(Tableau1[[#This Row],[EAN]],Grille_Tarifs_Modulable!B1135:P1228,12,FALSE)+VLOOKUP(Tableau1[[#This Row],[EAN]],Grille_Tarifs_Modulable!B1135:P1228,13,FALSE)*1.1,IF(Tableau1[[#This Row],[Tarificat° client]]="CHR",VLOOKUP(Tableau1[[#This Row],[EAN]],Grille_Tarifs_Modulable!B1135:P1228,8,FALSE)," "))</f>
        <v xml:space="preserve"> </v>
      </c>
      <c r="L1127" s="1">
        <v>6</v>
      </c>
      <c r="M1127" s="1">
        <v>6</v>
      </c>
      <c r="O1127" s="1"/>
    </row>
    <row r="1128" spans="1:15" ht="14.65" customHeight="1" x14ac:dyDescent="0.2">
      <c r="A1128" s="2">
        <v>43731</v>
      </c>
      <c r="B1128" s="1" t="s">
        <v>113</v>
      </c>
      <c r="C1128" s="1" t="s">
        <v>112</v>
      </c>
      <c r="F1128" s="1" t="s">
        <v>114</v>
      </c>
      <c r="G1128" s="1" t="s">
        <v>1194</v>
      </c>
      <c r="H1128" s="61">
        <v>70</v>
      </c>
      <c r="I1128" s="88">
        <f t="array" ref="I1128">INDEX(Grille_Tarifs_Modulable!$B$2:B1502,MATCH(Tableau1[[#This Row],[Designation]]&amp;Tableau1[[#This Row],[CL]],Grille_Tarifs_Modulable!$C$2:C1502&amp;Grille_Tarifs_Modulable!$F$2:F1502,0))</f>
        <v>3257150101904</v>
      </c>
      <c r="J112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28" s="1" t="str">
        <f>IF(Tableau1[[#This Row],[Tarificat° client]]="GROS",VLOOKUP(Tableau1[[#This Row],[EAN]],Grille_Tarifs_Modulable!B1136:P1229,9,FALSE)+VLOOKUP(Tableau1[[#This Row],[EAN]],Grille_Tarifs_Modulable!B1136:P1229,12,FALSE)+VLOOKUP(Tableau1[[#This Row],[EAN]],Grille_Tarifs_Modulable!B1136:P1229,13,FALSE)*1.1,IF(Tableau1[[#This Row],[Tarificat° client]]="CHR",VLOOKUP(Tableau1[[#This Row],[EAN]],Grille_Tarifs_Modulable!B1136:P1229,8,FALSE)," "))</f>
        <v xml:space="preserve"> </v>
      </c>
      <c r="L1128" s="1">
        <v>6</v>
      </c>
      <c r="M1128" s="1">
        <v>6</v>
      </c>
      <c r="O1128" s="1"/>
    </row>
    <row r="1129" spans="1:15" ht="14.65" customHeight="1" x14ac:dyDescent="0.2">
      <c r="A1129" s="2">
        <v>43742</v>
      </c>
      <c r="B1129" s="1" t="s">
        <v>27</v>
      </c>
      <c r="C1129" s="1" t="s">
        <v>26</v>
      </c>
      <c r="F1129" s="1" t="s">
        <v>11</v>
      </c>
      <c r="G1129" s="1" t="s">
        <v>1194</v>
      </c>
      <c r="H1129" s="61">
        <v>70</v>
      </c>
      <c r="I1129" s="88">
        <f t="array" ref="I1129">INDEX(Grille_Tarifs_Modulable!$B$2:B1642,MATCH(Tableau1[[#This Row],[Designation]]&amp;Tableau1[[#This Row],[CL]],Grille_Tarifs_Modulable!$C$2:C1642&amp;Grille_Tarifs_Modulable!$F$2:F1642,0))</f>
        <v>3257150101904</v>
      </c>
      <c r="J112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29" s="1" t="str">
        <f>IF(Tableau1[[#This Row],[Tarificat° client]]="GROS",VLOOKUP(Tableau1[[#This Row],[EAN]],Grille_Tarifs_Modulable!B1137:P1230,9,FALSE)+VLOOKUP(Tableau1[[#This Row],[EAN]],Grille_Tarifs_Modulable!B1137:P1230,12,FALSE)+VLOOKUP(Tableau1[[#This Row],[EAN]],Grille_Tarifs_Modulable!B1137:P1230,13,FALSE)*1.1,IF(Tableau1[[#This Row],[Tarificat° client]]="CHR",VLOOKUP(Tableau1[[#This Row],[EAN]],Grille_Tarifs_Modulable!B1137:P1230,8,FALSE)," "))</f>
        <v xml:space="preserve"> </v>
      </c>
      <c r="L1129" s="1">
        <v>6</v>
      </c>
      <c r="M1129" s="1">
        <v>6</v>
      </c>
      <c r="O1129" s="1"/>
    </row>
    <row r="1130" spans="1:15" ht="14.65" customHeight="1" x14ac:dyDescent="0.2">
      <c r="A1130" s="2">
        <v>43756</v>
      </c>
      <c r="B1130" s="1" t="s">
        <v>118</v>
      </c>
      <c r="C1130" s="1" t="s">
        <v>112</v>
      </c>
      <c r="F1130" s="1" t="s">
        <v>114</v>
      </c>
      <c r="G1130" s="1" t="s">
        <v>1194</v>
      </c>
      <c r="H1130" s="61">
        <v>70</v>
      </c>
      <c r="I1130" s="88">
        <f t="array" ref="I1130">INDEX(Grille_Tarifs_Modulable!$B$2:B1477,MATCH(Tableau1[[#This Row],[Designation]]&amp;Tableau1[[#This Row],[CL]],Grille_Tarifs_Modulable!$C$2:C1477&amp;Grille_Tarifs_Modulable!$F$2:F1477,0))</f>
        <v>3257150101904</v>
      </c>
      <c r="J113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30" s="1" t="str">
        <f>IF(Tableau1[[#This Row],[Tarificat° client]]="GROS",VLOOKUP(Tableau1[[#This Row],[EAN]],Grille_Tarifs_Modulable!B1138:P1231,9,FALSE)+VLOOKUP(Tableau1[[#This Row],[EAN]],Grille_Tarifs_Modulable!B1138:P1231,12,FALSE)+VLOOKUP(Tableau1[[#This Row],[EAN]],Grille_Tarifs_Modulable!B1138:P1231,13,FALSE)*1.1,IF(Tableau1[[#This Row],[Tarificat° client]]="CHR",VLOOKUP(Tableau1[[#This Row],[EAN]],Grille_Tarifs_Modulable!B1138:P1231,8,FALSE)," "))</f>
        <v xml:space="preserve"> </v>
      </c>
      <c r="L1130" s="1">
        <v>12</v>
      </c>
      <c r="M1130" s="1">
        <v>12</v>
      </c>
      <c r="O1130" s="1"/>
    </row>
    <row r="1131" spans="1:15" ht="14.65" customHeight="1" x14ac:dyDescent="0.2">
      <c r="A1131" s="2">
        <v>43756</v>
      </c>
      <c r="B1131" s="1" t="s">
        <v>116</v>
      </c>
      <c r="C1131" s="1" t="s">
        <v>115</v>
      </c>
      <c r="F1131" s="1" t="s">
        <v>117</v>
      </c>
      <c r="G1131" s="1" t="s">
        <v>1194</v>
      </c>
      <c r="H1131" s="61">
        <v>70</v>
      </c>
      <c r="I1131" s="88">
        <f t="array" ref="I1131">INDEX(Grille_Tarifs_Modulable!$B$2:B1488,MATCH(Tableau1[[#This Row],[Designation]]&amp;Tableau1[[#This Row],[CL]],Grille_Tarifs_Modulable!$C$2:C1488&amp;Grille_Tarifs_Modulable!$F$2:F1488,0))</f>
        <v>3257150101904</v>
      </c>
      <c r="J113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31" s="1" t="str">
        <f>IF(Tableau1[[#This Row],[Tarificat° client]]="GROS",VLOOKUP(Tableau1[[#This Row],[EAN]],Grille_Tarifs_Modulable!B1139:P1232,9,FALSE)+VLOOKUP(Tableau1[[#This Row],[EAN]],Grille_Tarifs_Modulable!B1139:P1232,12,FALSE)+VLOOKUP(Tableau1[[#This Row],[EAN]],Grille_Tarifs_Modulable!B1139:P1232,13,FALSE)*1.1,IF(Tableau1[[#This Row],[Tarificat° client]]="CHR",VLOOKUP(Tableau1[[#This Row],[EAN]],Grille_Tarifs_Modulable!B1139:P1232,8,FALSE)," "))</f>
        <v xml:space="preserve"> </v>
      </c>
      <c r="L1131" s="1">
        <v>6</v>
      </c>
      <c r="M1131" s="1">
        <v>6</v>
      </c>
      <c r="O1131" s="1"/>
    </row>
    <row r="1132" spans="1:15" ht="14.65" customHeight="1" x14ac:dyDescent="0.2">
      <c r="A1132" s="2">
        <v>43756</v>
      </c>
      <c r="B1132" s="1" t="s">
        <v>120</v>
      </c>
      <c r="C1132" s="1" t="s">
        <v>119</v>
      </c>
      <c r="F1132" s="1" t="s">
        <v>121</v>
      </c>
      <c r="G1132" s="1" t="s">
        <v>1194</v>
      </c>
      <c r="H1132" s="61">
        <v>70</v>
      </c>
      <c r="I1132" s="88">
        <f t="array" ref="I1132">INDEX(Grille_Tarifs_Modulable!$B$2:B1506,MATCH(Tableau1[[#This Row],[Designation]]&amp;Tableau1[[#This Row],[CL]],Grille_Tarifs_Modulable!$C$2:C1506&amp;Grille_Tarifs_Modulable!$F$2:F1506,0))</f>
        <v>3257150101904</v>
      </c>
      <c r="J113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32" s="1" t="str">
        <f>IF(Tableau1[[#This Row],[Tarificat° client]]="GROS",VLOOKUP(Tableau1[[#This Row],[EAN]],Grille_Tarifs_Modulable!B1140:P1233,9,FALSE)+VLOOKUP(Tableau1[[#This Row],[EAN]],Grille_Tarifs_Modulable!B1140:P1233,12,FALSE)+VLOOKUP(Tableau1[[#This Row],[EAN]],Grille_Tarifs_Modulable!B1140:P1233,13,FALSE)*1.1,IF(Tableau1[[#This Row],[Tarificat° client]]="CHR",VLOOKUP(Tableau1[[#This Row],[EAN]],Grille_Tarifs_Modulable!B1140:P1233,8,FALSE)," "))</f>
        <v xml:space="preserve"> </v>
      </c>
      <c r="L1132" s="1">
        <v>6</v>
      </c>
      <c r="M1132" s="1">
        <v>6</v>
      </c>
      <c r="O1132" s="1"/>
    </row>
    <row r="1133" spans="1:15" ht="14.65" customHeight="1" x14ac:dyDescent="0.2">
      <c r="A1133" s="2">
        <v>43783</v>
      </c>
      <c r="B1133" s="1" t="s">
        <v>39</v>
      </c>
      <c r="C1133" s="1" t="s">
        <v>38</v>
      </c>
      <c r="F1133" s="1" t="s">
        <v>40</v>
      </c>
      <c r="G1133" s="1" t="s">
        <v>1194</v>
      </c>
      <c r="H1133" s="61">
        <v>70</v>
      </c>
      <c r="I1133" s="88">
        <f t="array" ref="I1133">INDEX(Grille_Tarifs_Modulable!$B$2:B1646,MATCH(Tableau1[[#This Row],[Designation]]&amp;Tableau1[[#This Row],[CL]],Grille_Tarifs_Modulable!$C$2:C1646&amp;Grille_Tarifs_Modulable!$F$2:F1646,0))</f>
        <v>3257150101904</v>
      </c>
      <c r="J113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33" s="1" t="str">
        <f>IF(Tableau1[[#This Row],[Tarificat° client]]="GROS",VLOOKUP(Tableau1[[#This Row],[EAN]],Grille_Tarifs_Modulable!B1141:P1234,9,FALSE)+VLOOKUP(Tableau1[[#This Row],[EAN]],Grille_Tarifs_Modulable!B1141:P1234,12,FALSE)+VLOOKUP(Tableau1[[#This Row],[EAN]],Grille_Tarifs_Modulable!B1141:P1234,13,FALSE)*1.1,IF(Tableau1[[#This Row],[Tarificat° client]]="CHR",VLOOKUP(Tableau1[[#This Row],[EAN]],Grille_Tarifs_Modulable!B1141:P1234,8,FALSE)," "))</f>
        <v xml:space="preserve"> </v>
      </c>
      <c r="L1133" s="1">
        <v>12</v>
      </c>
      <c r="M1133" s="1">
        <v>12</v>
      </c>
      <c r="O1133" s="1"/>
    </row>
    <row r="1134" spans="1:15" ht="14.65" customHeight="1" x14ac:dyDescent="0.2">
      <c r="A1134" s="2">
        <v>43783</v>
      </c>
      <c r="B1134" s="1" t="s">
        <v>43</v>
      </c>
      <c r="C1134" s="1" t="s">
        <v>42</v>
      </c>
      <c r="F1134" s="1" t="s">
        <v>44</v>
      </c>
      <c r="G1134" s="1" t="s">
        <v>1194</v>
      </c>
      <c r="H1134" s="61">
        <v>70</v>
      </c>
      <c r="I1134" s="88">
        <f t="array" ref="I1134">INDEX(Grille_Tarifs_Modulable!$B$2:B1481,MATCH(Tableau1[[#This Row],[Designation]]&amp;Tableau1[[#This Row],[CL]],Grille_Tarifs_Modulable!$C$2:C1481&amp;Grille_Tarifs_Modulable!$F$2:F1481,0))</f>
        <v>3257150101904</v>
      </c>
      <c r="J113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34" s="1" t="str">
        <f>IF(Tableau1[[#This Row],[Tarificat° client]]="GROS",VLOOKUP(Tableau1[[#This Row],[EAN]],Grille_Tarifs_Modulable!B1142:P1235,9,FALSE)+VLOOKUP(Tableau1[[#This Row],[EAN]],Grille_Tarifs_Modulable!B1142:P1235,12,FALSE)+VLOOKUP(Tableau1[[#This Row],[EAN]],Grille_Tarifs_Modulable!B1142:P1235,13,FALSE)*1.1,IF(Tableau1[[#This Row],[Tarificat° client]]="CHR",VLOOKUP(Tableau1[[#This Row],[EAN]],Grille_Tarifs_Modulable!B1142:P1235,8,FALSE)," "))</f>
        <v xml:space="preserve"> </v>
      </c>
      <c r="L1134" s="1">
        <v>12</v>
      </c>
      <c r="M1134" s="1">
        <v>12</v>
      </c>
      <c r="O1134" s="1"/>
    </row>
    <row r="1135" spans="1:15" ht="14.65" customHeight="1" x14ac:dyDescent="0.2">
      <c r="A1135" s="2">
        <v>43784</v>
      </c>
      <c r="B1135" s="1" t="s">
        <v>122</v>
      </c>
      <c r="C1135" s="1" t="s">
        <v>95</v>
      </c>
      <c r="F1135" s="1" t="s">
        <v>97</v>
      </c>
      <c r="G1135" s="1" t="s">
        <v>1194</v>
      </c>
      <c r="H1135" s="61">
        <v>70</v>
      </c>
      <c r="I1135" s="88">
        <f t="array" ref="I1135">INDEX(Grille_Tarifs_Modulable!$B$2:B1492,MATCH(Tableau1[[#This Row],[Designation]]&amp;Tableau1[[#This Row],[CL]],Grille_Tarifs_Modulable!$C$2:C1492&amp;Grille_Tarifs_Modulable!$F$2:F1492,0))</f>
        <v>3257150101904</v>
      </c>
      <c r="J113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35" s="1" t="str">
        <f>IF(Tableau1[[#This Row],[Tarificat° client]]="GROS",VLOOKUP(Tableau1[[#This Row],[EAN]],Grille_Tarifs_Modulable!B1143:P1236,9,FALSE)+VLOOKUP(Tableau1[[#This Row],[EAN]],Grille_Tarifs_Modulable!B1143:P1236,12,FALSE)+VLOOKUP(Tableau1[[#This Row],[EAN]],Grille_Tarifs_Modulable!B1143:P1236,13,FALSE)*1.1,IF(Tableau1[[#This Row],[Tarificat° client]]="CHR",VLOOKUP(Tableau1[[#This Row],[EAN]],Grille_Tarifs_Modulable!B1143:P1236,8,FALSE)," "))</f>
        <v xml:space="preserve"> </v>
      </c>
      <c r="L1135" s="1">
        <v>6</v>
      </c>
      <c r="M1135" s="1">
        <v>6</v>
      </c>
      <c r="O1135" s="1"/>
    </row>
    <row r="1136" spans="1:15" ht="14.65" customHeight="1" x14ac:dyDescent="0.2">
      <c r="A1136" s="2">
        <v>43791</v>
      </c>
      <c r="B1136" s="1" t="s">
        <v>50</v>
      </c>
      <c r="C1136" s="1" t="s">
        <v>49</v>
      </c>
      <c r="F1136" s="1" t="s">
        <v>51</v>
      </c>
      <c r="G1136" s="1" t="s">
        <v>1194</v>
      </c>
      <c r="H1136" s="61">
        <v>70</v>
      </c>
      <c r="I1136" s="88">
        <f t="array" ref="I1136">INDEX(Grille_Tarifs_Modulable!$B$2:B1510,MATCH(Tableau1[[#This Row],[Designation]]&amp;Tableau1[[#This Row],[CL]],Grille_Tarifs_Modulable!$C$2:C1510&amp;Grille_Tarifs_Modulable!$F$2:F1510,0))</f>
        <v>3257150101904</v>
      </c>
      <c r="J113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36" s="1" t="str">
        <f>IF(Tableau1[[#This Row],[Tarificat° client]]="GROS",VLOOKUP(Tableau1[[#This Row],[EAN]],Grille_Tarifs_Modulable!B1144:P1237,9,FALSE)+VLOOKUP(Tableau1[[#This Row],[EAN]],Grille_Tarifs_Modulable!B1144:P1237,12,FALSE)+VLOOKUP(Tableau1[[#This Row],[EAN]],Grille_Tarifs_Modulable!B1144:P1237,13,FALSE)*1.1,IF(Tableau1[[#This Row],[Tarificat° client]]="CHR",VLOOKUP(Tableau1[[#This Row],[EAN]],Grille_Tarifs_Modulable!B1144:P1237,8,FALSE)," "))</f>
        <v xml:space="preserve"> </v>
      </c>
      <c r="L1136" s="1">
        <v>12</v>
      </c>
      <c r="M1136" s="1">
        <v>12</v>
      </c>
      <c r="O1136" s="1"/>
    </row>
    <row r="1137" spans="1:15" ht="14.65" customHeight="1" x14ac:dyDescent="0.2">
      <c r="A1137" s="2">
        <v>43796</v>
      </c>
      <c r="B1137" s="1" t="s">
        <v>123</v>
      </c>
      <c r="C1137" s="1" t="s">
        <v>112</v>
      </c>
      <c r="F1137" s="1" t="s">
        <v>121</v>
      </c>
      <c r="G1137" s="1" t="s">
        <v>1194</v>
      </c>
      <c r="H1137" s="61">
        <v>70</v>
      </c>
      <c r="I1137" s="88">
        <f t="array" ref="I1137">INDEX(Grille_Tarifs_Modulable!$B$2:B1650,MATCH(Tableau1[[#This Row],[Designation]]&amp;Tableau1[[#This Row],[CL]],Grille_Tarifs_Modulable!$C$2:C1650&amp;Grille_Tarifs_Modulable!$F$2:F1650,0))</f>
        <v>3257150101904</v>
      </c>
      <c r="J113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37" s="1" t="str">
        <f>IF(Tableau1[[#This Row],[Tarificat° client]]="GROS",VLOOKUP(Tableau1[[#This Row],[EAN]],Grille_Tarifs_Modulable!B1145:P1238,9,FALSE)+VLOOKUP(Tableau1[[#This Row],[EAN]],Grille_Tarifs_Modulable!B1145:P1238,12,FALSE)+VLOOKUP(Tableau1[[#This Row],[EAN]],Grille_Tarifs_Modulable!B1145:P1238,13,FALSE)*1.1,IF(Tableau1[[#This Row],[Tarificat° client]]="CHR",VLOOKUP(Tableau1[[#This Row],[EAN]],Grille_Tarifs_Modulable!B1145:P1238,8,FALSE)," "))</f>
        <v xml:space="preserve"> </v>
      </c>
      <c r="L1137" s="1">
        <v>18</v>
      </c>
      <c r="M1137" s="1">
        <v>18</v>
      </c>
      <c r="O1137" s="1"/>
    </row>
    <row r="1138" spans="1:15" ht="14.65" customHeight="1" x14ac:dyDescent="0.2">
      <c r="A1138" s="2">
        <v>43801</v>
      </c>
      <c r="B1138" s="1" t="s">
        <v>127</v>
      </c>
      <c r="C1138" s="1" t="s">
        <v>98</v>
      </c>
      <c r="F1138" s="1" t="s">
        <v>20</v>
      </c>
      <c r="G1138" s="1" t="s">
        <v>1194</v>
      </c>
      <c r="H1138" s="61">
        <v>70</v>
      </c>
      <c r="I1138" s="88">
        <f t="array" ref="I1138">INDEX(Grille_Tarifs_Modulable!$B$2:B1485,MATCH(Tableau1[[#This Row],[Designation]]&amp;Tableau1[[#This Row],[CL]],Grille_Tarifs_Modulable!$C$2:C1485&amp;Grille_Tarifs_Modulable!$F$2:F1485,0))</f>
        <v>3257150101904</v>
      </c>
      <c r="J113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38" s="1" t="str">
        <f>IF(Tableau1[[#This Row],[Tarificat° client]]="GROS",VLOOKUP(Tableau1[[#This Row],[EAN]],Grille_Tarifs_Modulable!B1146:P1239,9,FALSE)+VLOOKUP(Tableau1[[#This Row],[EAN]],Grille_Tarifs_Modulable!B1146:P1239,12,FALSE)+VLOOKUP(Tableau1[[#This Row],[EAN]],Grille_Tarifs_Modulable!B1146:P1239,13,FALSE)*1.1,IF(Tableau1[[#This Row],[Tarificat° client]]="CHR",VLOOKUP(Tableau1[[#This Row],[EAN]],Grille_Tarifs_Modulable!B1146:P1239,8,FALSE)," "))</f>
        <v xml:space="preserve"> </v>
      </c>
      <c r="L1138" s="1">
        <v>18</v>
      </c>
      <c r="M1138" s="1">
        <v>18</v>
      </c>
      <c r="O1138" s="1"/>
    </row>
    <row r="1139" spans="1:15" ht="14.65" customHeight="1" x14ac:dyDescent="0.2">
      <c r="A1139" s="2">
        <v>43810</v>
      </c>
      <c r="B1139" s="1" t="s">
        <v>125</v>
      </c>
      <c r="C1139" s="1" t="s">
        <v>124</v>
      </c>
      <c r="F1139" s="1" t="s">
        <v>126</v>
      </c>
      <c r="G1139" s="1" t="s">
        <v>1194</v>
      </c>
      <c r="H1139" s="61">
        <v>70</v>
      </c>
      <c r="I1139" s="88">
        <f t="array" ref="I1139">INDEX(Grille_Tarifs_Modulable!$B$2:B1496,MATCH(Tableau1[[#This Row],[Designation]]&amp;Tableau1[[#This Row],[CL]],Grille_Tarifs_Modulable!$C$2:C1496&amp;Grille_Tarifs_Modulable!$F$2:F1496,0))</f>
        <v>3257150101904</v>
      </c>
      <c r="J113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39" s="1" t="str">
        <f>IF(Tableau1[[#This Row],[Tarificat° client]]="GROS",VLOOKUP(Tableau1[[#This Row],[EAN]],Grille_Tarifs_Modulable!B1147:P1240,9,FALSE)+VLOOKUP(Tableau1[[#This Row],[EAN]],Grille_Tarifs_Modulable!B1147:P1240,12,FALSE)+VLOOKUP(Tableau1[[#This Row],[EAN]],Grille_Tarifs_Modulable!B1147:P1240,13,FALSE)*1.1,IF(Tableau1[[#This Row],[Tarificat° client]]="CHR",VLOOKUP(Tableau1[[#This Row],[EAN]],Grille_Tarifs_Modulable!B1147:P1240,8,FALSE)," "))</f>
        <v xml:space="preserve"> </v>
      </c>
      <c r="L1139" s="1">
        <v>6</v>
      </c>
      <c r="M1139" s="1">
        <v>6</v>
      </c>
      <c r="O1139" s="1"/>
    </row>
    <row r="1140" spans="1:15" ht="14.65" customHeight="1" x14ac:dyDescent="0.2">
      <c r="A1140" s="2">
        <v>42492</v>
      </c>
      <c r="B1140" s="1" t="s">
        <v>1031</v>
      </c>
      <c r="C1140" s="1" t="s">
        <v>915</v>
      </c>
      <c r="D1140" s="1" t="s">
        <v>1255</v>
      </c>
      <c r="F1140" s="1" t="s">
        <v>11</v>
      </c>
      <c r="G1140" s="1" t="s">
        <v>1195</v>
      </c>
      <c r="H1140" s="61">
        <v>70</v>
      </c>
      <c r="I1140" s="88">
        <f t="array" ref="I1140">INDEX(Grille_Tarifs_Modulable!$B$2:B1514,MATCH(Tableau1[[#This Row],[Designation]]&amp;Tableau1[[#This Row],[CL]],Grille_Tarifs_Modulable!$C$2:C1514&amp;Grille_Tarifs_Modulable!$F$2:F1514,0))</f>
        <v>3257150102017</v>
      </c>
      <c r="J114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40" s="1" t="str">
        <f>IF(Tableau1[[#This Row],[Tarificat° client]]="GROS",VLOOKUP(Tableau1[[#This Row],[EAN]],Grille_Tarifs_Modulable!B1148:P1241,9,FALSE)+VLOOKUP(Tableau1[[#This Row],[EAN]],Grille_Tarifs_Modulable!B1148:P1241,12,FALSE)+VLOOKUP(Tableau1[[#This Row],[EAN]],Grille_Tarifs_Modulable!B1148:P1241,13,FALSE)*1.1,IF(Tableau1[[#This Row],[Tarificat° client]]="CHR",VLOOKUP(Tableau1[[#This Row],[EAN]],Grille_Tarifs_Modulable!B1148:P1241,8,FALSE)," "))</f>
        <v xml:space="preserve"> </v>
      </c>
      <c r="L1140" s="1">
        <v>6</v>
      </c>
      <c r="M1140" s="1">
        <v>6</v>
      </c>
      <c r="O1140" s="1"/>
    </row>
    <row r="1141" spans="1:15" ht="14.65" customHeight="1" x14ac:dyDescent="0.2">
      <c r="A1141" s="2">
        <v>42493</v>
      </c>
      <c r="B1141" s="1" t="s">
        <v>969</v>
      </c>
      <c r="C1141" s="1" t="s">
        <v>158</v>
      </c>
      <c r="F1141" s="1" t="s">
        <v>160</v>
      </c>
      <c r="G1141" s="1" t="s">
        <v>1195</v>
      </c>
      <c r="H1141" s="61">
        <v>70</v>
      </c>
      <c r="I1141" s="88">
        <f t="array" ref="I1141">INDEX(Grille_Tarifs_Modulable!$B$2:B1654,MATCH(Tableau1[[#This Row],[Designation]]&amp;Tableau1[[#This Row],[CL]],Grille_Tarifs_Modulable!$C$2:C1654&amp;Grille_Tarifs_Modulable!$F$2:F1654,0))</f>
        <v>3257150102017</v>
      </c>
      <c r="J114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41" s="1" t="str">
        <f>IF(Tableau1[[#This Row],[Tarificat° client]]="GROS",VLOOKUP(Tableau1[[#This Row],[EAN]],Grille_Tarifs_Modulable!B1149:P1242,9,FALSE)+VLOOKUP(Tableau1[[#This Row],[EAN]],Grille_Tarifs_Modulable!B1149:P1242,12,FALSE)+VLOOKUP(Tableau1[[#This Row],[EAN]],Grille_Tarifs_Modulable!B1149:P1242,13,FALSE)*1.1,IF(Tableau1[[#This Row],[Tarificat° client]]="CHR",VLOOKUP(Tableau1[[#This Row],[EAN]],Grille_Tarifs_Modulable!B1149:P1242,8,FALSE)," "))</f>
        <v xml:space="preserve"> </v>
      </c>
      <c r="L1141" s="1">
        <v>1</v>
      </c>
      <c r="M1141" s="1">
        <v>1</v>
      </c>
      <c r="O1141" s="1"/>
    </row>
    <row r="1142" spans="1:15" ht="14.65" customHeight="1" x14ac:dyDescent="0.2">
      <c r="A1142" s="2">
        <v>42774</v>
      </c>
      <c r="B1142" s="1" t="s">
        <v>726</v>
      </c>
      <c r="C1142" s="1" t="s">
        <v>158</v>
      </c>
      <c r="F1142" s="1" t="s">
        <v>160</v>
      </c>
      <c r="G1142" s="1" t="s">
        <v>1195</v>
      </c>
      <c r="H1142" s="61">
        <v>70</v>
      </c>
      <c r="I1142" s="88">
        <f t="array" ref="I1142">INDEX(Grille_Tarifs_Modulable!$B$2:B1489,MATCH(Tableau1[[#This Row],[Designation]]&amp;Tableau1[[#This Row],[CL]],Grille_Tarifs_Modulable!$C$2:C1489&amp;Grille_Tarifs_Modulable!$F$2:F1489,0))</f>
        <v>3257150102017</v>
      </c>
      <c r="J114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42" s="1" t="str">
        <f>IF(Tableau1[[#This Row],[Tarificat° client]]="GROS",VLOOKUP(Tableau1[[#This Row],[EAN]],Grille_Tarifs_Modulable!B1150:P1243,9,FALSE)+VLOOKUP(Tableau1[[#This Row],[EAN]],Grille_Tarifs_Modulable!B1150:P1243,12,FALSE)+VLOOKUP(Tableau1[[#This Row],[EAN]],Grille_Tarifs_Modulable!B1150:P1243,13,FALSE)*1.1,IF(Tableau1[[#This Row],[Tarificat° client]]="CHR",VLOOKUP(Tableau1[[#This Row],[EAN]],Grille_Tarifs_Modulable!B1150:P1243,8,FALSE)," "))</f>
        <v xml:space="preserve"> </v>
      </c>
      <c r="L1142" s="1">
        <v>1</v>
      </c>
      <c r="M1142" s="1">
        <v>1</v>
      </c>
      <c r="O1142" s="1"/>
    </row>
    <row r="1143" spans="1:15" ht="14.65" customHeight="1" x14ac:dyDescent="0.2">
      <c r="A1143" s="2">
        <v>42796</v>
      </c>
      <c r="B1143" s="1" t="s">
        <v>741</v>
      </c>
      <c r="C1143" s="1" t="s">
        <v>12</v>
      </c>
      <c r="F1143" s="1" t="s">
        <v>14</v>
      </c>
      <c r="G1143" s="1" t="s">
        <v>1195</v>
      </c>
      <c r="H1143" s="61">
        <v>70</v>
      </c>
      <c r="I1143" s="88">
        <f t="array" ref="I1143">INDEX(Grille_Tarifs_Modulable!$B$2:B1500,MATCH(Tableau1[[#This Row],[Designation]]&amp;Tableau1[[#This Row],[CL]],Grille_Tarifs_Modulable!$C$2:C1500&amp;Grille_Tarifs_Modulable!$F$2:F1500,0))</f>
        <v>3257150102017</v>
      </c>
      <c r="J114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43" s="1" t="str">
        <f>IF(Tableau1[[#This Row],[Tarificat° client]]="GROS",VLOOKUP(Tableau1[[#This Row],[EAN]],Grille_Tarifs_Modulable!B1151:P1244,9,FALSE)+VLOOKUP(Tableau1[[#This Row],[EAN]],Grille_Tarifs_Modulable!B1151:P1244,12,FALSE)+VLOOKUP(Tableau1[[#This Row],[EAN]],Grille_Tarifs_Modulable!B1151:P1244,13,FALSE)*1.1,IF(Tableau1[[#This Row],[Tarificat° client]]="CHR",VLOOKUP(Tableau1[[#This Row],[EAN]],Grille_Tarifs_Modulable!B1151:P1244,8,FALSE)," "))</f>
        <v xml:space="preserve"> </v>
      </c>
      <c r="L1143" s="1">
        <v>6</v>
      </c>
      <c r="M1143" s="1">
        <v>6</v>
      </c>
      <c r="O1143" s="1"/>
    </row>
    <row r="1144" spans="1:15" ht="14.65" customHeight="1" x14ac:dyDescent="0.2">
      <c r="A1144" s="2">
        <v>42836</v>
      </c>
      <c r="B1144" s="1" t="s">
        <v>727</v>
      </c>
      <c r="C1144" s="1" t="s">
        <v>158</v>
      </c>
      <c r="F1144" s="1" t="s">
        <v>160</v>
      </c>
      <c r="G1144" s="1" t="s">
        <v>1195</v>
      </c>
      <c r="H1144" s="61">
        <v>70</v>
      </c>
      <c r="I1144" s="88">
        <f t="array" ref="I1144">INDEX(Grille_Tarifs_Modulable!$B$2:B1518,MATCH(Tableau1[[#This Row],[Designation]]&amp;Tableau1[[#This Row],[CL]],Grille_Tarifs_Modulable!$C$2:C1518&amp;Grille_Tarifs_Modulable!$F$2:F1518,0))</f>
        <v>3257150102017</v>
      </c>
      <c r="J114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44" s="1" t="str">
        <f>IF(Tableau1[[#This Row],[Tarificat° client]]="GROS",VLOOKUP(Tableau1[[#This Row],[EAN]],Grille_Tarifs_Modulable!B1152:P1245,9,FALSE)+VLOOKUP(Tableau1[[#This Row],[EAN]],Grille_Tarifs_Modulable!B1152:P1245,12,FALSE)+VLOOKUP(Tableau1[[#This Row],[EAN]],Grille_Tarifs_Modulable!B1152:P1245,13,FALSE)*1.1,IF(Tableau1[[#This Row],[Tarificat° client]]="CHR",VLOOKUP(Tableau1[[#This Row],[EAN]],Grille_Tarifs_Modulable!B1152:P1245,8,FALSE)," "))</f>
        <v xml:space="preserve"> </v>
      </c>
      <c r="L1144" s="1">
        <v>1</v>
      </c>
      <c r="M1144" s="1">
        <v>1</v>
      </c>
      <c r="O1144" s="1"/>
    </row>
    <row r="1145" spans="1:15" ht="14.65" customHeight="1" x14ac:dyDescent="0.2">
      <c r="A1145" s="2">
        <v>42887</v>
      </c>
      <c r="B1145" s="1" t="s">
        <v>728</v>
      </c>
      <c r="C1145" s="1" t="s">
        <v>158</v>
      </c>
      <c r="F1145" s="1" t="s">
        <v>160</v>
      </c>
      <c r="G1145" s="1" t="s">
        <v>1195</v>
      </c>
      <c r="H1145" s="61">
        <v>70</v>
      </c>
      <c r="I1145" s="88">
        <f t="array" ref="I1145">INDEX(Grille_Tarifs_Modulable!$B$2:B1658,MATCH(Tableau1[[#This Row],[Designation]]&amp;Tableau1[[#This Row],[CL]],Grille_Tarifs_Modulable!$C$2:C1658&amp;Grille_Tarifs_Modulable!$F$2:F1658,0))</f>
        <v>3257150102017</v>
      </c>
      <c r="J114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45" s="1" t="str">
        <f>IF(Tableau1[[#This Row],[Tarificat° client]]="GROS",VLOOKUP(Tableau1[[#This Row],[EAN]],Grille_Tarifs_Modulable!B1153:P1246,9,FALSE)+VLOOKUP(Tableau1[[#This Row],[EAN]],Grille_Tarifs_Modulable!B1153:P1246,12,FALSE)+VLOOKUP(Tableau1[[#This Row],[EAN]],Grille_Tarifs_Modulable!B1153:P1246,13,FALSE)*1.1,IF(Tableau1[[#This Row],[Tarificat° client]]="CHR",VLOOKUP(Tableau1[[#This Row],[EAN]],Grille_Tarifs_Modulable!B1153:P1246,8,FALSE)," "))</f>
        <v xml:space="preserve"> </v>
      </c>
      <c r="L1145" s="1">
        <v>1</v>
      </c>
      <c r="M1145" s="1">
        <v>1</v>
      </c>
      <c r="O1145" s="1"/>
    </row>
    <row r="1146" spans="1:15" ht="14.65" customHeight="1" x14ac:dyDescent="0.2">
      <c r="A1146" s="2">
        <v>42992</v>
      </c>
      <c r="B1146" s="1" t="s">
        <v>729</v>
      </c>
      <c r="C1146" s="1" t="s">
        <v>158</v>
      </c>
      <c r="F1146" s="1" t="s">
        <v>160</v>
      </c>
      <c r="G1146" s="1" t="s">
        <v>1195</v>
      </c>
      <c r="H1146" s="61">
        <v>70</v>
      </c>
      <c r="I1146" s="88">
        <f t="array" ref="I1146">INDEX(Grille_Tarifs_Modulable!$B$2:B1493,MATCH(Tableau1[[#This Row],[Designation]]&amp;Tableau1[[#This Row],[CL]],Grille_Tarifs_Modulable!$C$2:C1493&amp;Grille_Tarifs_Modulable!$F$2:F1493,0))</f>
        <v>3257150102017</v>
      </c>
      <c r="J114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46" s="1" t="str">
        <f>IF(Tableau1[[#This Row],[Tarificat° client]]="GROS",VLOOKUP(Tableau1[[#This Row],[EAN]],Grille_Tarifs_Modulable!B1154:P1247,9,FALSE)+VLOOKUP(Tableau1[[#This Row],[EAN]],Grille_Tarifs_Modulable!B1154:P1247,12,FALSE)+VLOOKUP(Tableau1[[#This Row],[EAN]],Grille_Tarifs_Modulable!B1154:P1247,13,FALSE)*1.1,IF(Tableau1[[#This Row],[Tarificat° client]]="CHR",VLOOKUP(Tableau1[[#This Row],[EAN]],Grille_Tarifs_Modulable!B1154:P1247,8,FALSE)," "))</f>
        <v xml:space="preserve"> </v>
      </c>
      <c r="L1146" s="1">
        <v>1</v>
      </c>
      <c r="M1146" s="1">
        <v>1</v>
      </c>
      <c r="O1146" s="1"/>
    </row>
    <row r="1147" spans="1:15" ht="14.65" customHeight="1" x14ac:dyDescent="0.2">
      <c r="A1147" s="2">
        <v>43059</v>
      </c>
      <c r="B1147" s="1" t="s">
        <v>730</v>
      </c>
      <c r="C1147" s="1" t="s">
        <v>158</v>
      </c>
      <c r="F1147" s="1" t="s">
        <v>160</v>
      </c>
      <c r="G1147" s="1" t="s">
        <v>1195</v>
      </c>
      <c r="H1147" s="61">
        <v>70</v>
      </c>
      <c r="I1147" s="88">
        <f t="array" ref="I1147">INDEX(Grille_Tarifs_Modulable!$B$2:B1504,MATCH(Tableau1[[#This Row],[Designation]]&amp;Tableau1[[#This Row],[CL]],Grille_Tarifs_Modulable!$C$2:C1504&amp;Grille_Tarifs_Modulable!$F$2:F1504,0))</f>
        <v>3257150102017</v>
      </c>
      <c r="J114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47" s="1" t="str">
        <f>IF(Tableau1[[#This Row],[Tarificat° client]]="GROS",VLOOKUP(Tableau1[[#This Row],[EAN]],Grille_Tarifs_Modulable!B1155:P1248,9,FALSE)+VLOOKUP(Tableau1[[#This Row],[EAN]],Grille_Tarifs_Modulable!B1155:P1248,12,FALSE)+VLOOKUP(Tableau1[[#This Row],[EAN]],Grille_Tarifs_Modulable!B1155:P1248,13,FALSE)*1.1,IF(Tableau1[[#This Row],[Tarificat° client]]="CHR",VLOOKUP(Tableau1[[#This Row],[EAN]],Grille_Tarifs_Modulable!B1155:P1248,8,FALSE)," "))</f>
        <v xml:space="preserve"> </v>
      </c>
      <c r="L1147" s="1">
        <v>1</v>
      </c>
      <c r="M1147" s="1">
        <v>1</v>
      </c>
      <c r="O1147" s="1"/>
    </row>
    <row r="1148" spans="1:15" ht="14.65" customHeight="1" x14ac:dyDescent="0.2">
      <c r="A1148" s="2">
        <v>43125</v>
      </c>
      <c r="B1148" s="1" t="s">
        <v>441</v>
      </c>
      <c r="C1148" s="1" t="s">
        <v>442</v>
      </c>
      <c r="F1148" s="1" t="s">
        <v>443</v>
      </c>
      <c r="G1148" s="1" t="s">
        <v>1195</v>
      </c>
      <c r="H1148" s="61">
        <v>70</v>
      </c>
      <c r="I1148" s="88">
        <f t="array" ref="I1148">INDEX(Grille_Tarifs_Modulable!$B$2:B1522,MATCH(Tableau1[[#This Row],[Designation]]&amp;Tableau1[[#This Row],[CL]],Grille_Tarifs_Modulable!$C$2:C1522&amp;Grille_Tarifs_Modulable!$F$2:F1522,0))</f>
        <v>3257150102017</v>
      </c>
      <c r="J114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48" s="1" t="str">
        <f>IF(Tableau1[[#This Row],[Tarificat° client]]="GROS",VLOOKUP(Tableau1[[#This Row],[EAN]],Grille_Tarifs_Modulable!B1156:P1249,9,FALSE)+VLOOKUP(Tableau1[[#This Row],[EAN]],Grille_Tarifs_Modulable!B1156:P1249,12,FALSE)+VLOOKUP(Tableau1[[#This Row],[EAN]],Grille_Tarifs_Modulable!B1156:P1249,13,FALSE)*1.1,IF(Tableau1[[#This Row],[Tarificat° client]]="CHR",VLOOKUP(Tableau1[[#This Row],[EAN]],Grille_Tarifs_Modulable!B1156:P1249,8,FALSE)," "))</f>
        <v xml:space="preserve"> </v>
      </c>
      <c r="L1148" s="1">
        <v>6</v>
      </c>
      <c r="M1148" s="1">
        <v>6</v>
      </c>
      <c r="O1148" s="1"/>
    </row>
    <row r="1149" spans="1:15" ht="14.65" customHeight="1" x14ac:dyDescent="0.2">
      <c r="A1149" s="2">
        <v>43129</v>
      </c>
      <c r="B1149" s="1" t="s">
        <v>404</v>
      </c>
      <c r="C1149" s="1" t="s">
        <v>405</v>
      </c>
      <c r="F1149" s="1" t="s">
        <v>11</v>
      </c>
      <c r="G1149" s="1" t="s">
        <v>1195</v>
      </c>
      <c r="H1149" s="61">
        <v>70</v>
      </c>
      <c r="I1149" s="88">
        <f t="array" ref="I1149">INDEX(Grille_Tarifs_Modulable!$B$2:B1662,MATCH(Tableau1[[#This Row],[Designation]]&amp;Tableau1[[#This Row],[CL]],Grille_Tarifs_Modulable!$C$2:C1662&amp;Grille_Tarifs_Modulable!$F$2:F1662,0))</f>
        <v>3257150102017</v>
      </c>
      <c r="J114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49" s="1" t="str">
        <f>IF(Tableau1[[#This Row],[Tarificat° client]]="GROS",VLOOKUP(Tableau1[[#This Row],[EAN]],Grille_Tarifs_Modulable!B1157:P1250,9,FALSE)+VLOOKUP(Tableau1[[#This Row],[EAN]],Grille_Tarifs_Modulable!B1157:P1250,12,FALSE)+VLOOKUP(Tableau1[[#This Row],[EAN]],Grille_Tarifs_Modulable!B1157:P1250,13,FALSE)*1.1,IF(Tableau1[[#This Row],[Tarificat° client]]="CHR",VLOOKUP(Tableau1[[#This Row],[EAN]],Grille_Tarifs_Modulable!B1157:P1250,8,FALSE)," "))</f>
        <v xml:space="preserve"> </v>
      </c>
      <c r="L1149" s="1">
        <v>6</v>
      </c>
      <c r="M1149" s="1">
        <v>6</v>
      </c>
      <c r="O1149" s="1"/>
    </row>
    <row r="1150" spans="1:15" ht="14.65" customHeight="1" x14ac:dyDescent="0.2">
      <c r="A1150" s="2">
        <v>43130</v>
      </c>
      <c r="B1150" s="1" t="s">
        <v>406</v>
      </c>
      <c r="C1150" s="1" t="s">
        <v>18</v>
      </c>
      <c r="F1150" s="1" t="s">
        <v>20</v>
      </c>
      <c r="G1150" s="1" t="s">
        <v>1195</v>
      </c>
      <c r="H1150" s="61">
        <v>70</v>
      </c>
      <c r="I1150" s="88">
        <f t="array" ref="I1150">INDEX(Grille_Tarifs_Modulable!$B$2:B1497,MATCH(Tableau1[[#This Row],[Designation]]&amp;Tableau1[[#This Row],[CL]],Grille_Tarifs_Modulable!$C$2:C1497&amp;Grille_Tarifs_Modulable!$F$2:F1497,0))</f>
        <v>3257150102017</v>
      </c>
      <c r="J115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50" s="1" t="str">
        <f>IF(Tableau1[[#This Row],[Tarificat° client]]="GROS",VLOOKUP(Tableau1[[#This Row],[EAN]],Grille_Tarifs_Modulable!B1158:P1251,9,FALSE)+VLOOKUP(Tableau1[[#This Row],[EAN]],Grille_Tarifs_Modulable!B1158:P1251,12,FALSE)+VLOOKUP(Tableau1[[#This Row],[EAN]],Grille_Tarifs_Modulable!B1158:P1251,13,FALSE)*1.1,IF(Tableau1[[#This Row],[Tarificat° client]]="CHR",VLOOKUP(Tableau1[[#This Row],[EAN]],Grille_Tarifs_Modulable!B1158:P1251,8,FALSE)," "))</f>
        <v xml:space="preserve"> </v>
      </c>
      <c r="L1150" s="1">
        <v>6</v>
      </c>
      <c r="M1150" s="1">
        <v>6</v>
      </c>
      <c r="O1150" s="1"/>
    </row>
    <row r="1151" spans="1:15" ht="14.65" customHeight="1" x14ac:dyDescent="0.2">
      <c r="A1151" s="2">
        <v>43131</v>
      </c>
      <c r="B1151" s="1" t="s">
        <v>444</v>
      </c>
      <c r="C1151" s="1" t="s">
        <v>112</v>
      </c>
      <c r="F1151" s="1" t="s">
        <v>114</v>
      </c>
      <c r="G1151" s="1" t="s">
        <v>1195</v>
      </c>
      <c r="H1151" s="61">
        <v>70</v>
      </c>
      <c r="I1151" s="88">
        <f t="array" ref="I1151">INDEX(Grille_Tarifs_Modulable!$B$2:B1508,MATCH(Tableau1[[#This Row],[Designation]]&amp;Tableau1[[#This Row],[CL]],Grille_Tarifs_Modulable!$C$2:C1508&amp;Grille_Tarifs_Modulable!$F$2:F1508,0))</f>
        <v>3257150102017</v>
      </c>
      <c r="J115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51" s="1" t="str">
        <f>IF(Tableau1[[#This Row],[Tarificat° client]]="GROS",VLOOKUP(Tableau1[[#This Row],[EAN]],Grille_Tarifs_Modulable!B1159:P1252,9,FALSE)+VLOOKUP(Tableau1[[#This Row],[EAN]],Grille_Tarifs_Modulable!B1159:P1252,12,FALSE)+VLOOKUP(Tableau1[[#This Row],[EAN]],Grille_Tarifs_Modulable!B1159:P1252,13,FALSE)*1.1,IF(Tableau1[[#This Row],[Tarificat° client]]="CHR",VLOOKUP(Tableau1[[#This Row],[EAN]],Grille_Tarifs_Modulable!B1159:P1252,8,FALSE)," "))</f>
        <v xml:space="preserve"> </v>
      </c>
      <c r="L1151" s="1">
        <v>6</v>
      </c>
      <c r="M1151" s="1">
        <v>6</v>
      </c>
      <c r="O1151" s="1"/>
    </row>
    <row r="1152" spans="1:15" ht="14.65" customHeight="1" x14ac:dyDescent="0.2">
      <c r="A1152" s="2">
        <v>43139</v>
      </c>
      <c r="B1152" s="1" t="s">
        <v>445</v>
      </c>
      <c r="C1152" s="1" t="s">
        <v>28</v>
      </c>
      <c r="F1152" s="1" t="s">
        <v>30</v>
      </c>
      <c r="G1152" s="1" t="s">
        <v>1195</v>
      </c>
      <c r="H1152" s="61">
        <v>70</v>
      </c>
      <c r="I1152" s="88">
        <f t="array" ref="I1152">INDEX(Grille_Tarifs_Modulable!$B$2:B1526,MATCH(Tableau1[[#This Row],[Designation]]&amp;Tableau1[[#This Row],[CL]],Grille_Tarifs_Modulable!$C$2:C1526&amp;Grille_Tarifs_Modulable!$F$2:F1526,0))</f>
        <v>3257150102017</v>
      </c>
      <c r="J115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52" s="1" t="str">
        <f>IF(Tableau1[[#This Row],[Tarificat° client]]="GROS",VLOOKUP(Tableau1[[#This Row],[EAN]],Grille_Tarifs_Modulable!B1160:P1253,9,FALSE)+VLOOKUP(Tableau1[[#This Row],[EAN]],Grille_Tarifs_Modulable!B1160:P1253,12,FALSE)+VLOOKUP(Tableau1[[#This Row],[EAN]],Grille_Tarifs_Modulable!B1160:P1253,13,FALSE)*1.1,IF(Tableau1[[#This Row],[Tarificat° client]]="CHR",VLOOKUP(Tableau1[[#This Row],[EAN]],Grille_Tarifs_Modulable!B1160:P1253,8,FALSE)," "))</f>
        <v xml:space="preserve"> </v>
      </c>
      <c r="L1152" s="1">
        <v>6</v>
      </c>
      <c r="M1152" s="1">
        <v>6</v>
      </c>
      <c r="O1152" s="1"/>
    </row>
    <row r="1153" spans="1:15" ht="14.65" customHeight="1" x14ac:dyDescent="0.2">
      <c r="A1153" s="2">
        <v>43146</v>
      </c>
      <c r="B1153" s="1" t="s">
        <v>446</v>
      </c>
      <c r="C1153" s="1" t="s">
        <v>437</v>
      </c>
      <c r="F1153" s="1" t="s">
        <v>438</v>
      </c>
      <c r="G1153" s="1" t="s">
        <v>1195</v>
      </c>
      <c r="H1153" s="61">
        <v>70</v>
      </c>
      <c r="I1153" s="88">
        <f t="array" ref="I1153">INDEX(Grille_Tarifs_Modulable!$B$2:B1666,MATCH(Tableau1[[#This Row],[Designation]]&amp;Tableau1[[#This Row],[CL]],Grille_Tarifs_Modulable!$C$2:C1666&amp;Grille_Tarifs_Modulable!$F$2:F1666,0))</f>
        <v>3257150102017</v>
      </c>
      <c r="J115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53" s="1" t="str">
        <f>IF(Tableau1[[#This Row],[Tarificat° client]]="GROS",VLOOKUP(Tableau1[[#This Row],[EAN]],Grille_Tarifs_Modulable!B1161:P1254,9,FALSE)+VLOOKUP(Tableau1[[#This Row],[EAN]],Grille_Tarifs_Modulable!B1161:P1254,12,FALSE)+VLOOKUP(Tableau1[[#This Row],[EAN]],Grille_Tarifs_Modulable!B1161:P1254,13,FALSE)*1.1,IF(Tableau1[[#This Row],[Tarificat° client]]="CHR",VLOOKUP(Tableau1[[#This Row],[EAN]],Grille_Tarifs_Modulable!B1161:P1254,8,FALSE)," "))</f>
        <v xml:space="preserve"> </v>
      </c>
      <c r="L1153" s="1">
        <v>6</v>
      </c>
      <c r="M1153" s="1">
        <v>6</v>
      </c>
      <c r="O1153" s="1"/>
    </row>
    <row r="1154" spans="1:15" ht="14.65" customHeight="1" x14ac:dyDescent="0.2">
      <c r="A1154" s="2">
        <v>43150</v>
      </c>
      <c r="B1154" s="1" t="s">
        <v>447</v>
      </c>
      <c r="C1154" s="1" t="s">
        <v>448</v>
      </c>
      <c r="F1154" s="1" t="s">
        <v>20</v>
      </c>
      <c r="G1154" s="1" t="s">
        <v>1195</v>
      </c>
      <c r="H1154" s="61">
        <v>70</v>
      </c>
      <c r="I1154" s="88">
        <f t="array" ref="I1154">INDEX(Grille_Tarifs_Modulable!$B$2:B1501,MATCH(Tableau1[[#This Row],[Designation]]&amp;Tableau1[[#This Row],[CL]],Grille_Tarifs_Modulable!$C$2:C1501&amp;Grille_Tarifs_Modulable!$F$2:F1501,0))</f>
        <v>3257150102017</v>
      </c>
      <c r="J115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54" s="1" t="str">
        <f>IF(Tableau1[[#This Row],[Tarificat° client]]="GROS",VLOOKUP(Tableau1[[#This Row],[EAN]],Grille_Tarifs_Modulable!B1162:P1255,9,FALSE)+VLOOKUP(Tableau1[[#This Row],[EAN]],Grille_Tarifs_Modulable!B1162:P1255,12,FALSE)+VLOOKUP(Tableau1[[#This Row],[EAN]],Grille_Tarifs_Modulable!B1162:P1255,13,FALSE)*1.1,IF(Tableau1[[#This Row],[Tarificat° client]]="CHR",VLOOKUP(Tableau1[[#This Row],[EAN]],Grille_Tarifs_Modulable!B1162:P1255,8,FALSE)," "))</f>
        <v xml:space="preserve"> </v>
      </c>
      <c r="L1154" s="1">
        <v>6</v>
      </c>
      <c r="M1154" s="1">
        <v>6</v>
      </c>
      <c r="O1154" s="1"/>
    </row>
    <row r="1155" spans="1:15" ht="14.65" customHeight="1" x14ac:dyDescent="0.2">
      <c r="A1155" s="2">
        <v>43153</v>
      </c>
      <c r="B1155" s="1" t="s">
        <v>408</v>
      </c>
      <c r="C1155" s="1" t="s">
        <v>100</v>
      </c>
      <c r="F1155" s="1" t="s">
        <v>4</v>
      </c>
      <c r="G1155" s="1" t="s">
        <v>1195</v>
      </c>
      <c r="H1155" s="61">
        <v>70</v>
      </c>
      <c r="I1155" s="88">
        <f t="array" ref="I1155">INDEX(Grille_Tarifs_Modulable!$B$2:B1512,MATCH(Tableau1[[#This Row],[Designation]]&amp;Tableau1[[#This Row],[CL]],Grille_Tarifs_Modulable!$C$2:C1512&amp;Grille_Tarifs_Modulable!$F$2:F1512,0))</f>
        <v>3257150102017</v>
      </c>
      <c r="J115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55" s="1" t="str">
        <f>IF(Tableau1[[#This Row],[Tarificat° client]]="GROS",VLOOKUP(Tableau1[[#This Row],[EAN]],Grille_Tarifs_Modulable!B1163:P1256,9,FALSE)+VLOOKUP(Tableau1[[#This Row],[EAN]],Grille_Tarifs_Modulable!B1163:P1256,12,FALSE)+VLOOKUP(Tableau1[[#This Row],[EAN]],Grille_Tarifs_Modulable!B1163:P1256,13,FALSE)*1.1,IF(Tableau1[[#This Row],[Tarificat° client]]="CHR",VLOOKUP(Tableau1[[#This Row],[EAN]],Grille_Tarifs_Modulable!B1163:P1256,8,FALSE)," "))</f>
        <v xml:space="preserve"> </v>
      </c>
      <c r="L1155" s="1">
        <v>6</v>
      </c>
      <c r="M1155" s="1">
        <v>6</v>
      </c>
      <c r="O1155" s="1"/>
    </row>
    <row r="1156" spans="1:15" ht="14.65" customHeight="1" x14ac:dyDescent="0.2">
      <c r="A1156" s="2">
        <v>43153</v>
      </c>
      <c r="B1156" s="1" t="s">
        <v>455</v>
      </c>
      <c r="C1156" s="1" t="s">
        <v>456</v>
      </c>
      <c r="F1156" s="1" t="s">
        <v>20</v>
      </c>
      <c r="G1156" s="1" t="s">
        <v>1195</v>
      </c>
      <c r="H1156" s="61">
        <v>70</v>
      </c>
      <c r="I1156" s="88">
        <f t="array" ref="I1156">INDEX(Grille_Tarifs_Modulable!$B$2:B1530,MATCH(Tableau1[[#This Row],[Designation]]&amp;Tableau1[[#This Row],[CL]],Grille_Tarifs_Modulable!$C$2:C1530&amp;Grille_Tarifs_Modulable!$F$2:F1530,0))</f>
        <v>3257150102017</v>
      </c>
      <c r="J115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56" s="1" t="str">
        <f>IF(Tableau1[[#This Row],[Tarificat° client]]="GROS",VLOOKUP(Tableau1[[#This Row],[EAN]],Grille_Tarifs_Modulable!B1164:P1257,9,FALSE)+VLOOKUP(Tableau1[[#This Row],[EAN]],Grille_Tarifs_Modulable!B1164:P1257,12,FALSE)+VLOOKUP(Tableau1[[#This Row],[EAN]],Grille_Tarifs_Modulable!B1164:P1257,13,FALSE)*1.1,IF(Tableau1[[#This Row],[Tarificat° client]]="CHR",VLOOKUP(Tableau1[[#This Row],[EAN]],Grille_Tarifs_Modulable!B1164:P1257,8,FALSE)," "))</f>
        <v xml:space="preserve"> </v>
      </c>
      <c r="L1156" s="1">
        <v>6</v>
      </c>
      <c r="M1156" s="1">
        <v>6</v>
      </c>
      <c r="O1156" s="1"/>
    </row>
    <row r="1157" spans="1:15" ht="14.65" customHeight="1" x14ac:dyDescent="0.2">
      <c r="A1157" s="2">
        <v>43154</v>
      </c>
      <c r="B1157" s="1" t="s">
        <v>522</v>
      </c>
      <c r="C1157" s="1" t="s">
        <v>435</v>
      </c>
      <c r="F1157" s="1" t="s">
        <v>20</v>
      </c>
      <c r="G1157" s="1" t="s">
        <v>1195</v>
      </c>
      <c r="H1157" s="61">
        <v>70</v>
      </c>
      <c r="I1157" s="88">
        <f t="array" ref="I1157">INDEX(Grille_Tarifs_Modulable!$B$2:B1670,MATCH(Tableau1[[#This Row],[Designation]]&amp;Tableau1[[#This Row],[CL]],Grille_Tarifs_Modulable!$C$2:C1670&amp;Grille_Tarifs_Modulable!$F$2:F1670,0))</f>
        <v>3257150102017</v>
      </c>
      <c r="J115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57" s="1" t="str">
        <f>IF(Tableau1[[#This Row],[Tarificat° client]]="GROS",VLOOKUP(Tableau1[[#This Row],[EAN]],Grille_Tarifs_Modulable!B1165:P1258,9,FALSE)+VLOOKUP(Tableau1[[#This Row],[EAN]],Grille_Tarifs_Modulable!B1165:P1258,12,FALSE)+VLOOKUP(Tableau1[[#This Row],[EAN]],Grille_Tarifs_Modulable!B1165:P1258,13,FALSE)*1.1,IF(Tableau1[[#This Row],[Tarificat° client]]="CHR",VLOOKUP(Tableau1[[#This Row],[EAN]],Grille_Tarifs_Modulable!B1165:P1258,8,FALSE)," "))</f>
        <v xml:space="preserve"> </v>
      </c>
      <c r="L1157" s="1">
        <v>4</v>
      </c>
      <c r="M1157" s="1">
        <v>4</v>
      </c>
      <c r="O1157" s="1"/>
    </row>
    <row r="1158" spans="1:15" ht="14.65" customHeight="1" x14ac:dyDescent="0.2">
      <c r="A1158" s="2">
        <v>43157</v>
      </c>
      <c r="B1158" s="1" t="s">
        <v>409</v>
      </c>
      <c r="C1158" s="1" t="s">
        <v>9</v>
      </c>
      <c r="F1158" s="1" t="s">
        <v>11</v>
      </c>
      <c r="G1158" s="1" t="s">
        <v>1195</v>
      </c>
      <c r="H1158" s="61">
        <v>70</v>
      </c>
      <c r="I1158" s="88">
        <f t="array" ref="I1158">INDEX(Grille_Tarifs_Modulable!$B$2:B1505,MATCH(Tableau1[[#This Row],[Designation]]&amp;Tableau1[[#This Row],[CL]],Grille_Tarifs_Modulable!$C$2:C1505&amp;Grille_Tarifs_Modulable!$F$2:F1505,0))</f>
        <v>3257150102017</v>
      </c>
      <c r="J115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58" s="1" t="str">
        <f>IF(Tableau1[[#This Row],[Tarificat° client]]="GROS",VLOOKUP(Tableau1[[#This Row],[EAN]],Grille_Tarifs_Modulable!B1166:P1259,9,FALSE)+VLOOKUP(Tableau1[[#This Row],[EAN]],Grille_Tarifs_Modulable!B1166:P1259,12,FALSE)+VLOOKUP(Tableau1[[#This Row],[EAN]],Grille_Tarifs_Modulable!B1166:P1259,13,FALSE)*1.1,IF(Tableau1[[#This Row],[Tarificat° client]]="CHR",VLOOKUP(Tableau1[[#This Row],[EAN]],Grille_Tarifs_Modulable!B1166:P1259,8,FALSE)," "))</f>
        <v xml:space="preserve"> </v>
      </c>
      <c r="L1158" s="1">
        <v>6</v>
      </c>
      <c r="M1158" s="1">
        <v>6</v>
      </c>
      <c r="O1158" s="1"/>
    </row>
    <row r="1159" spans="1:15" ht="14.65" customHeight="1" x14ac:dyDescent="0.2">
      <c r="A1159" s="2">
        <v>43159</v>
      </c>
      <c r="B1159" s="1" t="s">
        <v>410</v>
      </c>
      <c r="C1159" s="1" t="s">
        <v>71</v>
      </c>
      <c r="F1159" s="1" t="s">
        <v>20</v>
      </c>
      <c r="G1159" s="1" t="s">
        <v>1195</v>
      </c>
      <c r="H1159" s="61">
        <v>70</v>
      </c>
      <c r="I1159" s="88">
        <f t="array" ref="I1159">INDEX(Grille_Tarifs_Modulable!$B$2:B1516,MATCH(Tableau1[[#This Row],[Designation]]&amp;Tableau1[[#This Row],[CL]],Grille_Tarifs_Modulable!$C$2:C1516&amp;Grille_Tarifs_Modulable!$F$2:F1516,0))</f>
        <v>3257150102017</v>
      </c>
      <c r="J115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59" s="1" t="str">
        <f>IF(Tableau1[[#This Row],[Tarificat° client]]="GROS",VLOOKUP(Tableau1[[#This Row],[EAN]],Grille_Tarifs_Modulable!B1167:P1260,9,FALSE)+VLOOKUP(Tableau1[[#This Row],[EAN]],Grille_Tarifs_Modulable!B1167:P1260,12,FALSE)+VLOOKUP(Tableau1[[#This Row],[EAN]],Grille_Tarifs_Modulable!B1167:P1260,13,FALSE)*1.1,IF(Tableau1[[#This Row],[Tarificat° client]]="CHR",VLOOKUP(Tableau1[[#This Row],[EAN]],Grille_Tarifs_Modulable!B1167:P1260,8,FALSE)," "))</f>
        <v xml:space="preserve"> </v>
      </c>
      <c r="L1159" s="1">
        <v>6</v>
      </c>
      <c r="M1159" s="1">
        <v>6</v>
      </c>
      <c r="O1159" s="1"/>
    </row>
    <row r="1160" spans="1:15" ht="14.65" customHeight="1" x14ac:dyDescent="0.2">
      <c r="A1160" s="2">
        <v>43166</v>
      </c>
      <c r="B1160" s="1" t="s">
        <v>457</v>
      </c>
      <c r="C1160" s="1" t="s">
        <v>458</v>
      </c>
      <c r="F1160" s="1" t="s">
        <v>20</v>
      </c>
      <c r="G1160" s="1" t="s">
        <v>1195</v>
      </c>
      <c r="H1160" s="61">
        <v>70</v>
      </c>
      <c r="I1160" s="88">
        <f t="array" ref="I1160">INDEX(Grille_Tarifs_Modulable!$B$2:B1534,MATCH(Tableau1[[#This Row],[Designation]]&amp;Tableau1[[#This Row],[CL]],Grille_Tarifs_Modulable!$C$2:C1534&amp;Grille_Tarifs_Modulable!$F$2:F1534,0))</f>
        <v>3257150102017</v>
      </c>
      <c r="J116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60" s="1" t="str">
        <f>IF(Tableau1[[#This Row],[Tarificat° client]]="GROS",VLOOKUP(Tableau1[[#This Row],[EAN]],Grille_Tarifs_Modulable!B1168:P1261,9,FALSE)+VLOOKUP(Tableau1[[#This Row],[EAN]],Grille_Tarifs_Modulable!B1168:P1261,12,FALSE)+VLOOKUP(Tableau1[[#This Row],[EAN]],Grille_Tarifs_Modulable!B1168:P1261,13,FALSE)*1.1,IF(Tableau1[[#This Row],[Tarificat° client]]="CHR",VLOOKUP(Tableau1[[#This Row],[EAN]],Grille_Tarifs_Modulable!B1168:P1261,8,FALSE)," "))</f>
        <v xml:space="preserve"> </v>
      </c>
      <c r="L1160" s="1">
        <v>6</v>
      </c>
      <c r="M1160" s="1">
        <v>6</v>
      </c>
      <c r="O1160" s="1"/>
    </row>
    <row r="1161" spans="1:15" ht="14.65" customHeight="1" x14ac:dyDescent="0.2">
      <c r="A1161" s="2">
        <v>43171</v>
      </c>
      <c r="B1161" s="1" t="s">
        <v>459</v>
      </c>
      <c r="C1161" s="1" t="s">
        <v>460</v>
      </c>
      <c r="F1161" s="1" t="s">
        <v>11</v>
      </c>
      <c r="G1161" s="1" t="s">
        <v>1195</v>
      </c>
      <c r="H1161" s="61">
        <v>70</v>
      </c>
      <c r="I1161" s="88">
        <f t="array" ref="I1161">INDEX(Grille_Tarifs_Modulable!$B$2:B1674,MATCH(Tableau1[[#This Row],[Designation]]&amp;Tableau1[[#This Row],[CL]],Grille_Tarifs_Modulable!$C$2:C1674&amp;Grille_Tarifs_Modulable!$F$2:F1674,0))</f>
        <v>3257150102017</v>
      </c>
      <c r="J116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61" s="1" t="str">
        <f>IF(Tableau1[[#This Row],[Tarificat° client]]="GROS",VLOOKUP(Tableau1[[#This Row],[EAN]],Grille_Tarifs_Modulable!B1169:P1262,9,FALSE)+VLOOKUP(Tableau1[[#This Row],[EAN]],Grille_Tarifs_Modulable!B1169:P1262,12,FALSE)+VLOOKUP(Tableau1[[#This Row],[EAN]],Grille_Tarifs_Modulable!B1169:P1262,13,FALSE)*1.1,IF(Tableau1[[#This Row],[Tarificat° client]]="CHR",VLOOKUP(Tableau1[[#This Row],[EAN]],Grille_Tarifs_Modulable!B1169:P1262,8,FALSE)," "))</f>
        <v xml:space="preserve"> </v>
      </c>
      <c r="L1161" s="1">
        <v>6</v>
      </c>
      <c r="M1161" s="1">
        <v>6</v>
      </c>
      <c r="O1161" s="1"/>
    </row>
    <row r="1162" spans="1:15" ht="14.65" customHeight="1" x14ac:dyDescent="0.2">
      <c r="A1162" s="2">
        <v>43178</v>
      </c>
      <c r="B1162" s="1" t="s">
        <v>461</v>
      </c>
      <c r="C1162" s="1" t="s">
        <v>140</v>
      </c>
      <c r="F1162" s="1" t="s">
        <v>142</v>
      </c>
      <c r="G1162" s="1" t="s">
        <v>1195</v>
      </c>
      <c r="H1162" s="61">
        <v>70</v>
      </c>
      <c r="I1162" s="88">
        <f t="array" ref="I1162">INDEX(Grille_Tarifs_Modulable!$B$2:B1509,MATCH(Tableau1[[#This Row],[Designation]]&amp;Tableau1[[#This Row],[CL]],Grille_Tarifs_Modulable!$C$2:C1509&amp;Grille_Tarifs_Modulable!$F$2:F1509,0))</f>
        <v>3257150102017</v>
      </c>
      <c r="J116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62" s="1" t="str">
        <f>IF(Tableau1[[#This Row],[Tarificat° client]]="GROS",VLOOKUP(Tableau1[[#This Row],[EAN]],Grille_Tarifs_Modulable!B1170:P1263,9,FALSE)+VLOOKUP(Tableau1[[#This Row],[EAN]],Grille_Tarifs_Modulable!B1170:P1263,12,FALSE)+VLOOKUP(Tableau1[[#This Row],[EAN]],Grille_Tarifs_Modulable!B1170:P1263,13,FALSE)*1.1,IF(Tableau1[[#This Row],[Tarificat° client]]="CHR",VLOOKUP(Tableau1[[#This Row],[EAN]],Grille_Tarifs_Modulable!B1170:P1263,8,FALSE)," "))</f>
        <v xml:space="preserve"> </v>
      </c>
      <c r="L1162" s="1">
        <v>6</v>
      </c>
      <c r="M1162" s="1">
        <v>6</v>
      </c>
      <c r="O1162" s="1"/>
    </row>
    <row r="1163" spans="1:15" ht="14.65" customHeight="1" x14ac:dyDescent="0.2">
      <c r="A1163" s="2">
        <v>43186</v>
      </c>
      <c r="B1163" s="1" t="s">
        <v>462</v>
      </c>
      <c r="C1163" s="1" t="s">
        <v>448</v>
      </c>
      <c r="F1163" s="1" t="s">
        <v>20</v>
      </c>
      <c r="G1163" s="1" t="s">
        <v>1195</v>
      </c>
      <c r="H1163" s="61">
        <v>70</v>
      </c>
      <c r="I1163" s="88">
        <f t="array" ref="I1163">INDEX(Grille_Tarifs_Modulable!$B$2:B1520,MATCH(Tableau1[[#This Row],[Designation]]&amp;Tableau1[[#This Row],[CL]],Grille_Tarifs_Modulable!$C$2:C1520&amp;Grille_Tarifs_Modulable!$F$2:F1520,0))</f>
        <v>3257150102017</v>
      </c>
      <c r="J116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63" s="1" t="str">
        <f>IF(Tableau1[[#This Row],[Tarificat° client]]="GROS",VLOOKUP(Tableau1[[#This Row],[EAN]],Grille_Tarifs_Modulable!B1171:P1264,9,FALSE)+VLOOKUP(Tableau1[[#This Row],[EAN]],Grille_Tarifs_Modulable!B1171:P1264,12,FALSE)+VLOOKUP(Tableau1[[#This Row],[EAN]],Grille_Tarifs_Modulable!B1171:P1264,13,FALSE)*1.1,IF(Tableau1[[#This Row],[Tarificat° client]]="CHR",VLOOKUP(Tableau1[[#This Row],[EAN]],Grille_Tarifs_Modulable!B1171:P1264,8,FALSE)," "))</f>
        <v xml:space="preserve"> </v>
      </c>
      <c r="L1163" s="1">
        <v>6</v>
      </c>
      <c r="M1163" s="1">
        <v>6</v>
      </c>
      <c r="O1163" s="1"/>
    </row>
    <row r="1164" spans="1:15" ht="14.65" customHeight="1" x14ac:dyDescent="0.2">
      <c r="A1164" s="2">
        <v>43188</v>
      </c>
      <c r="B1164" s="1" t="s">
        <v>621</v>
      </c>
      <c r="C1164" s="1" t="s">
        <v>172</v>
      </c>
      <c r="F1164" s="1" t="s">
        <v>172</v>
      </c>
      <c r="G1164" s="1" t="s">
        <v>1195</v>
      </c>
      <c r="H1164" s="61">
        <v>70</v>
      </c>
      <c r="I1164" s="88">
        <f t="array" ref="I1164">INDEX(Grille_Tarifs_Modulable!$B$2:B1538,MATCH(Tableau1[[#This Row],[Designation]]&amp;Tableau1[[#This Row],[CL]],Grille_Tarifs_Modulable!$C$2:C1538&amp;Grille_Tarifs_Modulable!$F$2:F1538,0))</f>
        <v>3257150102017</v>
      </c>
      <c r="J116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64" s="1" t="str">
        <f>IF(Tableau1[[#This Row],[Tarificat° client]]="GROS",VLOOKUP(Tableau1[[#This Row],[EAN]],Grille_Tarifs_Modulable!B1172:P1265,9,FALSE)+VLOOKUP(Tableau1[[#This Row],[EAN]],Grille_Tarifs_Modulable!B1172:P1265,12,FALSE)+VLOOKUP(Tableau1[[#This Row],[EAN]],Grille_Tarifs_Modulable!B1172:P1265,13,FALSE)*1.1,IF(Tableau1[[#This Row],[Tarificat° client]]="CHR",VLOOKUP(Tableau1[[#This Row],[EAN]],Grille_Tarifs_Modulable!B1172:P1265,8,FALSE)," "))</f>
        <v xml:space="preserve"> </v>
      </c>
      <c r="L1164" s="1">
        <v>6</v>
      </c>
      <c r="M1164" s="1">
        <v>6</v>
      </c>
      <c r="O1164" s="1"/>
    </row>
    <row r="1165" spans="1:15" ht="14.65" customHeight="1" x14ac:dyDescent="0.2">
      <c r="A1165" s="2">
        <v>43193</v>
      </c>
      <c r="B1165" s="1" t="s">
        <v>523</v>
      </c>
      <c r="C1165" s="1" t="s">
        <v>31</v>
      </c>
      <c r="F1165" s="1" t="s">
        <v>33</v>
      </c>
      <c r="G1165" s="1" t="s">
        <v>1195</v>
      </c>
      <c r="H1165" s="61">
        <v>70</v>
      </c>
      <c r="I1165" s="88">
        <f t="array" ref="I1165">INDEX(Grille_Tarifs_Modulable!$B$2:B1678,MATCH(Tableau1[[#This Row],[Designation]]&amp;Tableau1[[#This Row],[CL]],Grille_Tarifs_Modulable!$C$2:C1678&amp;Grille_Tarifs_Modulable!$F$2:F1678,0))</f>
        <v>3257150102017</v>
      </c>
      <c r="J116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65" s="1" t="str">
        <f>IF(Tableau1[[#This Row],[Tarificat° client]]="GROS",VLOOKUP(Tableau1[[#This Row],[EAN]],Grille_Tarifs_Modulable!B1173:P1266,9,FALSE)+VLOOKUP(Tableau1[[#This Row],[EAN]],Grille_Tarifs_Modulable!B1173:P1266,12,FALSE)+VLOOKUP(Tableau1[[#This Row],[EAN]],Grille_Tarifs_Modulable!B1173:P1266,13,FALSE)*1.1,IF(Tableau1[[#This Row],[Tarificat° client]]="CHR",VLOOKUP(Tableau1[[#This Row],[EAN]],Grille_Tarifs_Modulable!B1173:P1266,8,FALSE)," "))</f>
        <v xml:space="preserve"> </v>
      </c>
      <c r="L1165" s="1">
        <v>1</v>
      </c>
      <c r="M1165" s="1">
        <v>1</v>
      </c>
      <c r="O1165" s="1"/>
    </row>
    <row r="1166" spans="1:15" ht="14.65" customHeight="1" x14ac:dyDescent="0.2">
      <c r="A1166" s="2">
        <v>43194</v>
      </c>
      <c r="B1166" s="1" t="s">
        <v>622</v>
      </c>
      <c r="C1166" s="1" t="s">
        <v>435</v>
      </c>
      <c r="F1166" s="1" t="s">
        <v>20</v>
      </c>
      <c r="G1166" s="1" t="s">
        <v>1195</v>
      </c>
      <c r="H1166" s="61">
        <v>70</v>
      </c>
      <c r="I1166" s="88">
        <f t="array" ref="I1166">INDEX(Grille_Tarifs_Modulable!$B$2:B1513,MATCH(Tableau1[[#This Row],[Designation]]&amp;Tableau1[[#This Row],[CL]],Grille_Tarifs_Modulable!$C$2:C1513&amp;Grille_Tarifs_Modulable!$F$2:F1513,0))</f>
        <v>3257150102017</v>
      </c>
      <c r="J116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66" s="1" t="str">
        <f>IF(Tableau1[[#This Row],[Tarificat° client]]="GROS",VLOOKUP(Tableau1[[#This Row],[EAN]],Grille_Tarifs_Modulable!B1174:P1267,9,FALSE)+VLOOKUP(Tableau1[[#This Row],[EAN]],Grille_Tarifs_Modulable!B1174:P1267,12,FALSE)+VLOOKUP(Tableau1[[#This Row],[EAN]],Grille_Tarifs_Modulable!B1174:P1267,13,FALSE)*1.1,IF(Tableau1[[#This Row],[Tarificat° client]]="CHR",VLOOKUP(Tableau1[[#This Row],[EAN]],Grille_Tarifs_Modulable!B1174:P1267,8,FALSE)," "))</f>
        <v xml:space="preserve"> </v>
      </c>
      <c r="L1166" s="1">
        <v>12</v>
      </c>
      <c r="M1166" s="1">
        <v>12</v>
      </c>
      <c r="O1166" s="1"/>
    </row>
    <row r="1167" spans="1:15" ht="14.65" customHeight="1" x14ac:dyDescent="0.2">
      <c r="A1167" s="2">
        <v>43195</v>
      </c>
      <c r="B1167" s="1" t="s">
        <v>463</v>
      </c>
      <c r="C1167" s="1" t="s">
        <v>464</v>
      </c>
      <c r="F1167" s="1" t="s">
        <v>20</v>
      </c>
      <c r="G1167" s="1" t="s">
        <v>1195</v>
      </c>
      <c r="H1167" s="61">
        <v>70</v>
      </c>
      <c r="I1167" s="88">
        <f t="array" ref="I1167">INDEX(Grille_Tarifs_Modulable!$B$2:B1524,MATCH(Tableau1[[#This Row],[Designation]]&amp;Tableau1[[#This Row],[CL]],Grille_Tarifs_Modulable!$C$2:C1524&amp;Grille_Tarifs_Modulable!$F$2:F1524,0))</f>
        <v>3257150102017</v>
      </c>
      <c r="J116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67" s="1" t="str">
        <f>IF(Tableau1[[#This Row],[Tarificat° client]]="GROS",VLOOKUP(Tableau1[[#This Row],[EAN]],Grille_Tarifs_Modulable!B1175:P1268,9,FALSE)+VLOOKUP(Tableau1[[#This Row],[EAN]],Grille_Tarifs_Modulable!B1175:P1268,12,FALSE)+VLOOKUP(Tableau1[[#This Row],[EAN]],Grille_Tarifs_Modulable!B1175:P1268,13,FALSE)*1.1,IF(Tableau1[[#This Row],[Tarificat° client]]="CHR",VLOOKUP(Tableau1[[#This Row],[EAN]],Grille_Tarifs_Modulable!B1175:P1268,8,FALSE)," "))</f>
        <v xml:space="preserve"> </v>
      </c>
      <c r="L1167" s="1">
        <v>6</v>
      </c>
      <c r="M1167" s="1">
        <v>6</v>
      </c>
      <c r="O1167" s="1"/>
    </row>
    <row r="1168" spans="1:15" ht="14.65" customHeight="1" x14ac:dyDescent="0.2">
      <c r="A1168" s="2">
        <v>43199</v>
      </c>
      <c r="B1168" s="1" t="s">
        <v>465</v>
      </c>
      <c r="C1168" s="1" t="s">
        <v>464</v>
      </c>
      <c r="F1168" s="1" t="s">
        <v>20</v>
      </c>
      <c r="G1168" s="1" t="s">
        <v>1195</v>
      </c>
      <c r="H1168" s="61">
        <v>70</v>
      </c>
      <c r="I1168" s="88">
        <f t="array" ref="I1168">INDEX(Grille_Tarifs_Modulable!$B$2:B1542,MATCH(Tableau1[[#This Row],[Designation]]&amp;Tableau1[[#This Row],[CL]],Grille_Tarifs_Modulable!$C$2:C1542&amp;Grille_Tarifs_Modulable!$F$2:F1542,0))</f>
        <v>3257150102017</v>
      </c>
      <c r="J116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68" s="1" t="str">
        <f>IF(Tableau1[[#This Row],[Tarificat° client]]="GROS",VLOOKUP(Tableau1[[#This Row],[EAN]],Grille_Tarifs_Modulable!B1176:P1269,9,FALSE)+VLOOKUP(Tableau1[[#This Row],[EAN]],Grille_Tarifs_Modulable!B1176:P1269,12,FALSE)+VLOOKUP(Tableau1[[#This Row],[EAN]],Grille_Tarifs_Modulable!B1176:P1269,13,FALSE)*1.1,IF(Tableau1[[#This Row],[Tarificat° client]]="CHR",VLOOKUP(Tableau1[[#This Row],[EAN]],Grille_Tarifs_Modulable!B1176:P1269,8,FALSE)," "))</f>
        <v xml:space="preserve"> </v>
      </c>
      <c r="L1168" s="1">
        <v>0</v>
      </c>
      <c r="M1168" s="1">
        <v>0</v>
      </c>
      <c r="O1168" s="1"/>
    </row>
    <row r="1169" spans="1:15" ht="14.65" customHeight="1" x14ac:dyDescent="0.2">
      <c r="A1169" s="2">
        <v>43220</v>
      </c>
      <c r="B1169" s="1" t="s">
        <v>467</v>
      </c>
      <c r="C1169" s="1" t="s">
        <v>468</v>
      </c>
      <c r="F1169" s="1" t="s">
        <v>11</v>
      </c>
      <c r="G1169" s="1" t="s">
        <v>1195</v>
      </c>
      <c r="H1169" s="61">
        <v>70</v>
      </c>
      <c r="I1169" s="88">
        <f t="array" ref="I1169">INDEX(Grille_Tarifs_Modulable!$B$2:B1682,MATCH(Tableau1[[#This Row],[Designation]]&amp;Tableau1[[#This Row],[CL]],Grille_Tarifs_Modulable!$C$2:C1682&amp;Grille_Tarifs_Modulable!$F$2:F1682,0))</f>
        <v>3257150102017</v>
      </c>
      <c r="J116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69" s="1" t="str">
        <f>IF(Tableau1[[#This Row],[Tarificat° client]]="GROS",VLOOKUP(Tableau1[[#This Row],[EAN]],Grille_Tarifs_Modulable!B1177:P1270,9,FALSE)+VLOOKUP(Tableau1[[#This Row],[EAN]],Grille_Tarifs_Modulable!B1177:P1270,12,FALSE)+VLOOKUP(Tableau1[[#This Row],[EAN]],Grille_Tarifs_Modulable!B1177:P1270,13,FALSE)*1.1,IF(Tableau1[[#This Row],[Tarificat° client]]="CHR",VLOOKUP(Tableau1[[#This Row],[EAN]],Grille_Tarifs_Modulable!B1177:P1270,8,FALSE)," "))</f>
        <v xml:space="preserve"> </v>
      </c>
      <c r="L1169" s="1">
        <v>6</v>
      </c>
      <c r="M1169" s="1">
        <v>6</v>
      </c>
      <c r="O1169" s="1"/>
    </row>
    <row r="1170" spans="1:15" ht="14.65" customHeight="1" x14ac:dyDescent="0.2">
      <c r="A1170" s="2">
        <v>43224</v>
      </c>
      <c r="B1170" s="1" t="s">
        <v>411</v>
      </c>
      <c r="C1170" s="1" t="s">
        <v>412</v>
      </c>
      <c r="F1170" s="1" t="s">
        <v>413</v>
      </c>
      <c r="G1170" s="1" t="s">
        <v>1195</v>
      </c>
      <c r="H1170" s="61">
        <v>70</v>
      </c>
      <c r="I1170" s="88">
        <f t="array" ref="I1170">INDEX(Grille_Tarifs_Modulable!$B$2:B1517,MATCH(Tableau1[[#This Row],[Designation]]&amp;Tableau1[[#This Row],[CL]],Grille_Tarifs_Modulable!$C$2:C1517&amp;Grille_Tarifs_Modulable!$F$2:F1517,0))</f>
        <v>3257150102017</v>
      </c>
      <c r="J117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70" s="1" t="str">
        <f>IF(Tableau1[[#This Row],[Tarificat° client]]="GROS",VLOOKUP(Tableau1[[#This Row],[EAN]],Grille_Tarifs_Modulable!B1178:P1271,9,FALSE)+VLOOKUP(Tableau1[[#This Row],[EAN]],Grille_Tarifs_Modulable!B1178:P1271,12,FALSE)+VLOOKUP(Tableau1[[#This Row],[EAN]],Grille_Tarifs_Modulable!B1178:P1271,13,FALSE)*1.1,IF(Tableau1[[#This Row],[Tarificat° client]]="CHR",VLOOKUP(Tableau1[[#This Row],[EAN]],Grille_Tarifs_Modulable!B1178:P1271,8,FALSE)," "))</f>
        <v xml:space="preserve"> </v>
      </c>
      <c r="L1170" s="1">
        <v>12</v>
      </c>
      <c r="M1170" s="1">
        <v>12</v>
      </c>
      <c r="O1170" s="1"/>
    </row>
    <row r="1171" spans="1:15" ht="14.65" customHeight="1" x14ac:dyDescent="0.2">
      <c r="A1171" s="2">
        <v>43237</v>
      </c>
      <c r="B1171" s="1" t="s">
        <v>469</v>
      </c>
      <c r="C1171" s="1" t="s">
        <v>12</v>
      </c>
      <c r="F1171" s="1" t="s">
        <v>14</v>
      </c>
      <c r="G1171" s="1" t="s">
        <v>1195</v>
      </c>
      <c r="H1171" s="61">
        <v>70</v>
      </c>
      <c r="I1171" s="88">
        <f t="array" ref="I1171">INDEX(Grille_Tarifs_Modulable!$B$2:B1528,MATCH(Tableau1[[#This Row],[Designation]]&amp;Tableau1[[#This Row],[CL]],Grille_Tarifs_Modulable!$C$2:C1528&amp;Grille_Tarifs_Modulable!$F$2:F1528,0))</f>
        <v>3257150102017</v>
      </c>
      <c r="J117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71" s="1" t="str">
        <f>IF(Tableau1[[#This Row],[Tarificat° client]]="GROS",VLOOKUP(Tableau1[[#This Row],[EAN]],Grille_Tarifs_Modulable!B1179:P1272,9,FALSE)+VLOOKUP(Tableau1[[#This Row],[EAN]],Grille_Tarifs_Modulable!B1179:P1272,12,FALSE)+VLOOKUP(Tableau1[[#This Row],[EAN]],Grille_Tarifs_Modulable!B1179:P1272,13,FALSE)*1.1,IF(Tableau1[[#This Row],[Tarificat° client]]="CHR",VLOOKUP(Tableau1[[#This Row],[EAN]],Grille_Tarifs_Modulable!B1179:P1272,8,FALSE)," "))</f>
        <v xml:space="preserve"> </v>
      </c>
      <c r="L1171" s="1">
        <v>6</v>
      </c>
      <c r="M1171" s="1">
        <v>6</v>
      </c>
      <c r="O1171" s="1"/>
    </row>
    <row r="1172" spans="1:15" ht="14.65" customHeight="1" x14ac:dyDescent="0.2">
      <c r="A1172" s="2">
        <v>43237</v>
      </c>
      <c r="B1172" s="1" t="s">
        <v>623</v>
      </c>
      <c r="C1172" s="1" t="s">
        <v>302</v>
      </c>
      <c r="F1172" s="1" t="s">
        <v>304</v>
      </c>
      <c r="G1172" s="1" t="s">
        <v>1195</v>
      </c>
      <c r="H1172" s="61">
        <v>70</v>
      </c>
      <c r="I1172" s="88">
        <f t="array" ref="I1172">INDEX(Grille_Tarifs_Modulable!$B$2:B1546,MATCH(Tableau1[[#This Row],[Designation]]&amp;Tableau1[[#This Row],[CL]],Grille_Tarifs_Modulable!$C$2:C1546&amp;Grille_Tarifs_Modulable!$F$2:F1546,0))</f>
        <v>3257150102017</v>
      </c>
      <c r="J117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72" s="1" t="str">
        <f>IF(Tableau1[[#This Row],[Tarificat° client]]="GROS",VLOOKUP(Tableau1[[#This Row],[EAN]],Grille_Tarifs_Modulable!B1180:P1273,9,FALSE)+VLOOKUP(Tableau1[[#This Row],[EAN]],Grille_Tarifs_Modulable!B1180:P1273,12,FALSE)+VLOOKUP(Tableau1[[#This Row],[EAN]],Grille_Tarifs_Modulable!B1180:P1273,13,FALSE)*1.1,IF(Tableau1[[#This Row],[Tarificat° client]]="CHR",VLOOKUP(Tableau1[[#This Row],[EAN]],Grille_Tarifs_Modulable!B1180:P1273,8,FALSE)," "))</f>
        <v xml:space="preserve"> </v>
      </c>
      <c r="L1172" s="1">
        <v>12</v>
      </c>
      <c r="M1172" s="1">
        <v>12</v>
      </c>
      <c r="O1172" s="1"/>
    </row>
    <row r="1173" spans="1:15" ht="14.65" customHeight="1" x14ac:dyDescent="0.2">
      <c r="A1173" s="2">
        <v>43238</v>
      </c>
      <c r="B1173" s="1" t="s">
        <v>624</v>
      </c>
      <c r="C1173" s="1" t="s">
        <v>420</v>
      </c>
      <c r="F1173" s="1" t="s">
        <v>20</v>
      </c>
      <c r="G1173" s="1" t="s">
        <v>1195</v>
      </c>
      <c r="H1173" s="61">
        <v>70</v>
      </c>
      <c r="I1173" s="88">
        <f t="array" ref="I1173">INDEX(Grille_Tarifs_Modulable!$B$2:B1686,MATCH(Tableau1[[#This Row],[Designation]]&amp;Tableau1[[#This Row],[CL]],Grille_Tarifs_Modulable!$C$2:C1686&amp;Grille_Tarifs_Modulable!$F$2:F1686,0))</f>
        <v>3257150102017</v>
      </c>
      <c r="J117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73" s="1" t="str">
        <f>IF(Tableau1[[#This Row],[Tarificat° client]]="GROS",VLOOKUP(Tableau1[[#This Row],[EAN]],Grille_Tarifs_Modulable!B1181:P1274,9,FALSE)+VLOOKUP(Tableau1[[#This Row],[EAN]],Grille_Tarifs_Modulable!B1181:P1274,12,FALSE)+VLOOKUP(Tableau1[[#This Row],[EAN]],Grille_Tarifs_Modulable!B1181:P1274,13,FALSE)*1.1,IF(Tableau1[[#This Row],[Tarificat° client]]="CHR",VLOOKUP(Tableau1[[#This Row],[EAN]],Grille_Tarifs_Modulable!B1181:P1274,8,FALSE)," "))</f>
        <v xml:space="preserve"> </v>
      </c>
      <c r="L1173" s="1">
        <v>6</v>
      </c>
      <c r="M1173" s="1">
        <v>6</v>
      </c>
      <c r="O1173" s="1"/>
    </row>
    <row r="1174" spans="1:15" ht="14.65" customHeight="1" x14ac:dyDescent="0.2">
      <c r="A1174" s="2">
        <v>43242</v>
      </c>
      <c r="B1174" s="1" t="s">
        <v>471</v>
      </c>
      <c r="C1174" s="1" t="s">
        <v>124</v>
      </c>
      <c r="F1174" s="1" t="s">
        <v>126</v>
      </c>
      <c r="G1174" s="1" t="s">
        <v>1195</v>
      </c>
      <c r="H1174" s="61">
        <v>70</v>
      </c>
      <c r="I1174" s="88">
        <f t="array" ref="I1174">INDEX(Grille_Tarifs_Modulable!$B$2:B1521,MATCH(Tableau1[[#This Row],[Designation]]&amp;Tableau1[[#This Row],[CL]],Grille_Tarifs_Modulable!$C$2:C1521&amp;Grille_Tarifs_Modulable!$F$2:F1521,0))</f>
        <v>3257150102017</v>
      </c>
      <c r="J117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74" s="1" t="str">
        <f>IF(Tableau1[[#This Row],[Tarificat° client]]="GROS",VLOOKUP(Tableau1[[#This Row],[EAN]],Grille_Tarifs_Modulable!B1182:P1275,9,FALSE)+VLOOKUP(Tableau1[[#This Row],[EAN]],Grille_Tarifs_Modulable!B1182:P1275,12,FALSE)+VLOOKUP(Tableau1[[#This Row],[EAN]],Grille_Tarifs_Modulable!B1182:P1275,13,FALSE)*1.1,IF(Tableau1[[#This Row],[Tarificat° client]]="CHR",VLOOKUP(Tableau1[[#This Row],[EAN]],Grille_Tarifs_Modulable!B1182:P1275,8,FALSE)," "))</f>
        <v xml:space="preserve"> </v>
      </c>
      <c r="L1174" s="1">
        <v>6</v>
      </c>
      <c r="M1174" s="1">
        <v>6</v>
      </c>
      <c r="O1174" s="1"/>
    </row>
    <row r="1175" spans="1:15" ht="14.65" customHeight="1" x14ac:dyDescent="0.2">
      <c r="A1175" s="2">
        <v>43258</v>
      </c>
      <c r="B1175" s="1" t="s">
        <v>472</v>
      </c>
      <c r="C1175" s="1" t="s">
        <v>473</v>
      </c>
      <c r="F1175" s="1" t="s">
        <v>286</v>
      </c>
      <c r="G1175" s="1" t="s">
        <v>1195</v>
      </c>
      <c r="H1175" s="61">
        <v>70</v>
      </c>
      <c r="I1175" s="88">
        <f t="array" ref="I1175">INDEX(Grille_Tarifs_Modulable!$B$2:B1532,MATCH(Tableau1[[#This Row],[Designation]]&amp;Tableau1[[#This Row],[CL]],Grille_Tarifs_Modulable!$C$2:C1532&amp;Grille_Tarifs_Modulable!$F$2:F1532,0))</f>
        <v>3257150102017</v>
      </c>
      <c r="J117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75" s="1" t="str">
        <f>IF(Tableau1[[#This Row],[Tarificat° client]]="GROS",VLOOKUP(Tableau1[[#This Row],[EAN]],Grille_Tarifs_Modulable!B1183:P1276,9,FALSE)+VLOOKUP(Tableau1[[#This Row],[EAN]],Grille_Tarifs_Modulable!B1183:P1276,12,FALSE)+VLOOKUP(Tableau1[[#This Row],[EAN]],Grille_Tarifs_Modulable!B1183:P1276,13,FALSE)*1.1,IF(Tableau1[[#This Row],[Tarificat° client]]="CHR",VLOOKUP(Tableau1[[#This Row],[EAN]],Grille_Tarifs_Modulable!B1183:P1276,8,FALSE)," "))</f>
        <v xml:space="preserve"> </v>
      </c>
      <c r="L1175" s="1">
        <v>6</v>
      </c>
      <c r="M1175" s="1">
        <v>6</v>
      </c>
      <c r="O1175" s="1"/>
    </row>
    <row r="1176" spans="1:15" ht="14.65" customHeight="1" x14ac:dyDescent="0.2">
      <c r="A1176" s="2">
        <v>43258</v>
      </c>
      <c r="B1176" s="1" t="s">
        <v>625</v>
      </c>
      <c r="C1176" s="1" t="s">
        <v>2</v>
      </c>
      <c r="F1176" s="1" t="s">
        <v>4</v>
      </c>
      <c r="G1176" s="1" t="s">
        <v>1195</v>
      </c>
      <c r="H1176" s="61">
        <v>70</v>
      </c>
      <c r="I1176" s="88">
        <f t="array" ref="I1176">INDEX(Grille_Tarifs_Modulable!$B$2:B1550,MATCH(Tableau1[[#This Row],[Designation]]&amp;Tableau1[[#This Row],[CL]],Grille_Tarifs_Modulable!$C$2:C1550&amp;Grille_Tarifs_Modulable!$F$2:F1550,0))</f>
        <v>3257150102017</v>
      </c>
      <c r="J117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76" s="1" t="str">
        <f>IF(Tableau1[[#This Row],[Tarificat° client]]="GROS",VLOOKUP(Tableau1[[#This Row],[EAN]],Grille_Tarifs_Modulable!B1184:P1277,9,FALSE)+VLOOKUP(Tableau1[[#This Row],[EAN]],Grille_Tarifs_Modulable!B1184:P1277,12,FALSE)+VLOOKUP(Tableau1[[#This Row],[EAN]],Grille_Tarifs_Modulable!B1184:P1277,13,FALSE)*1.1,IF(Tableau1[[#This Row],[Tarificat° client]]="CHR",VLOOKUP(Tableau1[[#This Row],[EAN]],Grille_Tarifs_Modulable!B1184:P1277,8,FALSE)," "))</f>
        <v xml:space="preserve"> </v>
      </c>
      <c r="L1176" s="1">
        <v>6</v>
      </c>
      <c r="M1176" s="1">
        <v>6</v>
      </c>
      <c r="O1176" s="1"/>
    </row>
    <row r="1177" spans="1:15" ht="14.65" customHeight="1" x14ac:dyDescent="0.2">
      <c r="A1177" s="2">
        <v>43262</v>
      </c>
      <c r="B1177" s="1" t="s">
        <v>476</v>
      </c>
      <c r="C1177" s="1" t="s">
        <v>174</v>
      </c>
      <c r="F1177" s="1" t="s">
        <v>176</v>
      </c>
      <c r="G1177" s="1" t="s">
        <v>1195</v>
      </c>
      <c r="H1177" s="61">
        <v>70</v>
      </c>
      <c r="I1177" s="88">
        <f t="array" ref="I1177">INDEX(Grille_Tarifs_Modulable!$B$2:B1690,MATCH(Tableau1[[#This Row],[Designation]]&amp;Tableau1[[#This Row],[CL]],Grille_Tarifs_Modulable!$C$2:C1690&amp;Grille_Tarifs_Modulable!$F$2:F1690,0))</f>
        <v>3257150102017</v>
      </c>
      <c r="J117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77" s="1" t="str">
        <f>IF(Tableau1[[#This Row],[Tarificat° client]]="GROS",VLOOKUP(Tableau1[[#This Row],[EAN]],Grille_Tarifs_Modulable!B1185:P1278,9,FALSE)+VLOOKUP(Tableau1[[#This Row],[EAN]],Grille_Tarifs_Modulable!B1185:P1278,12,FALSE)+VLOOKUP(Tableau1[[#This Row],[EAN]],Grille_Tarifs_Modulable!B1185:P1278,13,FALSE)*1.1,IF(Tableau1[[#This Row],[Tarificat° client]]="CHR",VLOOKUP(Tableau1[[#This Row],[EAN]],Grille_Tarifs_Modulable!B1185:P1278,8,FALSE)," "))</f>
        <v xml:space="preserve"> </v>
      </c>
      <c r="L1177" s="1">
        <v>6</v>
      </c>
      <c r="M1177" s="1">
        <v>6</v>
      </c>
      <c r="O1177" s="1"/>
    </row>
    <row r="1178" spans="1:15" ht="14.65" customHeight="1" x14ac:dyDescent="0.2">
      <c r="A1178" s="2">
        <v>43262</v>
      </c>
      <c r="B1178" s="1" t="s">
        <v>477</v>
      </c>
      <c r="C1178" s="1" t="s">
        <v>112</v>
      </c>
      <c r="F1178" s="1" t="s">
        <v>478</v>
      </c>
      <c r="G1178" s="1" t="s">
        <v>1195</v>
      </c>
      <c r="H1178" s="61">
        <v>70</v>
      </c>
      <c r="I1178" s="88">
        <f t="array" ref="I1178">INDEX(Grille_Tarifs_Modulable!$B$2:B1525,MATCH(Tableau1[[#This Row],[Designation]]&amp;Tableau1[[#This Row],[CL]],Grille_Tarifs_Modulable!$C$2:C1525&amp;Grille_Tarifs_Modulable!$F$2:F1525,0))</f>
        <v>3257150102017</v>
      </c>
      <c r="J117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78" s="1" t="str">
        <f>IF(Tableau1[[#This Row],[Tarificat° client]]="GROS",VLOOKUP(Tableau1[[#This Row],[EAN]],Grille_Tarifs_Modulable!B1186:P1279,9,FALSE)+VLOOKUP(Tableau1[[#This Row],[EAN]],Grille_Tarifs_Modulable!B1186:P1279,12,FALSE)+VLOOKUP(Tableau1[[#This Row],[EAN]],Grille_Tarifs_Modulable!B1186:P1279,13,FALSE)*1.1,IF(Tableau1[[#This Row],[Tarificat° client]]="CHR",VLOOKUP(Tableau1[[#This Row],[EAN]],Grille_Tarifs_Modulable!B1186:P1279,8,FALSE)," "))</f>
        <v xml:space="preserve"> </v>
      </c>
      <c r="L1178" s="1">
        <v>30</v>
      </c>
      <c r="M1178" s="1">
        <v>30</v>
      </c>
      <c r="O1178" s="1"/>
    </row>
    <row r="1179" spans="1:15" ht="14.65" customHeight="1" x14ac:dyDescent="0.2">
      <c r="A1179" s="2">
        <v>43266</v>
      </c>
      <c r="B1179" s="1" t="s">
        <v>626</v>
      </c>
      <c r="C1179" s="1" t="s">
        <v>169</v>
      </c>
      <c r="F1179" s="1" t="s">
        <v>171</v>
      </c>
      <c r="G1179" s="1" t="s">
        <v>1195</v>
      </c>
      <c r="H1179" s="61">
        <v>70</v>
      </c>
      <c r="I1179" s="88">
        <f t="array" ref="I1179">INDEX(Grille_Tarifs_Modulable!$B$2:B1536,MATCH(Tableau1[[#This Row],[Designation]]&amp;Tableau1[[#This Row],[CL]],Grille_Tarifs_Modulable!$C$2:C1536&amp;Grille_Tarifs_Modulable!$F$2:F1536,0))</f>
        <v>3257150102017</v>
      </c>
      <c r="J117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79" s="1" t="str">
        <f>IF(Tableau1[[#This Row],[Tarificat° client]]="GROS",VLOOKUP(Tableau1[[#This Row],[EAN]],Grille_Tarifs_Modulable!B1187:P1280,9,FALSE)+VLOOKUP(Tableau1[[#This Row],[EAN]],Grille_Tarifs_Modulable!B1187:P1280,12,FALSE)+VLOOKUP(Tableau1[[#This Row],[EAN]],Grille_Tarifs_Modulable!B1187:P1280,13,FALSE)*1.1,IF(Tableau1[[#This Row],[Tarificat° client]]="CHR",VLOOKUP(Tableau1[[#This Row],[EAN]],Grille_Tarifs_Modulable!B1187:P1280,8,FALSE)," "))</f>
        <v xml:space="preserve"> </v>
      </c>
      <c r="L1179" s="1">
        <v>6</v>
      </c>
      <c r="M1179" s="1">
        <v>6</v>
      </c>
      <c r="O1179" s="1"/>
    </row>
    <row r="1180" spans="1:15" ht="14.65" customHeight="1" x14ac:dyDescent="0.2">
      <c r="A1180" s="2">
        <v>43266</v>
      </c>
      <c r="B1180" s="1" t="s">
        <v>533</v>
      </c>
      <c r="C1180" s="1" t="s">
        <v>6</v>
      </c>
      <c r="F1180" s="1" t="s">
        <v>8</v>
      </c>
      <c r="G1180" s="1" t="s">
        <v>1195</v>
      </c>
      <c r="H1180" s="61">
        <v>70</v>
      </c>
      <c r="I1180" s="88">
        <f t="array" ref="I1180">INDEX(Grille_Tarifs_Modulable!$B$2:B1554,MATCH(Tableau1[[#This Row],[Designation]]&amp;Tableau1[[#This Row],[CL]],Grille_Tarifs_Modulable!$C$2:C1554&amp;Grille_Tarifs_Modulable!$F$2:F1554,0))</f>
        <v>3257150102017</v>
      </c>
      <c r="J118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80" s="1" t="str">
        <f>IF(Tableau1[[#This Row],[Tarificat° client]]="GROS",VLOOKUP(Tableau1[[#This Row],[EAN]],Grille_Tarifs_Modulable!B1188:P1281,9,FALSE)+VLOOKUP(Tableau1[[#This Row],[EAN]],Grille_Tarifs_Modulable!B1188:P1281,12,FALSE)+VLOOKUP(Tableau1[[#This Row],[EAN]],Grille_Tarifs_Modulable!B1188:P1281,13,FALSE)*1.1,IF(Tableau1[[#This Row],[Tarificat° client]]="CHR",VLOOKUP(Tableau1[[#This Row],[EAN]],Grille_Tarifs_Modulable!B1188:P1281,8,FALSE)," "))</f>
        <v xml:space="preserve"> </v>
      </c>
      <c r="L1180" s="1">
        <v>6</v>
      </c>
      <c r="M1180" s="1">
        <v>6</v>
      </c>
      <c r="O1180" s="1"/>
    </row>
    <row r="1181" spans="1:15" ht="14.65" customHeight="1" x14ac:dyDescent="0.2">
      <c r="A1181" s="2">
        <v>43306</v>
      </c>
      <c r="B1181" s="1" t="s">
        <v>479</v>
      </c>
      <c r="C1181" s="1" t="s">
        <v>45</v>
      </c>
      <c r="F1181" s="1" t="s">
        <v>47</v>
      </c>
      <c r="G1181" s="1" t="s">
        <v>1195</v>
      </c>
      <c r="H1181" s="61">
        <v>70</v>
      </c>
      <c r="I1181" s="88">
        <f t="array" ref="I1181">INDEX(Grille_Tarifs_Modulable!$B$2:B1694,MATCH(Tableau1[[#This Row],[Designation]]&amp;Tableau1[[#This Row],[CL]],Grille_Tarifs_Modulable!$C$2:C1694&amp;Grille_Tarifs_Modulable!$F$2:F1694,0))</f>
        <v>3257150102017</v>
      </c>
      <c r="J118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81" s="1" t="str">
        <f>IF(Tableau1[[#This Row],[Tarificat° client]]="GROS",VLOOKUP(Tableau1[[#This Row],[EAN]],Grille_Tarifs_Modulable!B1189:P1282,9,FALSE)+VLOOKUP(Tableau1[[#This Row],[EAN]],Grille_Tarifs_Modulable!B1189:P1282,12,FALSE)+VLOOKUP(Tableau1[[#This Row],[EAN]],Grille_Tarifs_Modulable!B1189:P1282,13,FALSE)*1.1,IF(Tableau1[[#This Row],[Tarificat° client]]="CHR",VLOOKUP(Tableau1[[#This Row],[EAN]],Grille_Tarifs_Modulable!B1189:P1282,8,FALSE)," "))</f>
        <v xml:space="preserve"> </v>
      </c>
      <c r="L1181" s="1">
        <v>6</v>
      </c>
      <c r="M1181" s="1">
        <v>6</v>
      </c>
      <c r="O1181" s="1"/>
    </row>
    <row r="1182" spans="1:15" ht="14.65" customHeight="1" x14ac:dyDescent="0.2">
      <c r="A1182" s="2">
        <v>43314</v>
      </c>
      <c r="B1182" s="1" t="s">
        <v>524</v>
      </c>
      <c r="C1182" s="1" t="s">
        <v>340</v>
      </c>
      <c r="F1182" s="1" t="s">
        <v>342</v>
      </c>
      <c r="G1182" s="1" t="s">
        <v>1195</v>
      </c>
      <c r="H1182" s="61">
        <v>70</v>
      </c>
      <c r="I1182" s="88">
        <f t="array" ref="I1182">INDEX(Grille_Tarifs_Modulable!$B$2:B1529,MATCH(Tableau1[[#This Row],[Designation]]&amp;Tableau1[[#This Row],[CL]],Grille_Tarifs_Modulable!$C$2:C1529&amp;Grille_Tarifs_Modulable!$F$2:F1529,0))</f>
        <v>3257150102017</v>
      </c>
      <c r="J118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82" s="1" t="str">
        <f>IF(Tableau1[[#This Row],[Tarificat° client]]="GROS",VLOOKUP(Tableau1[[#This Row],[EAN]],Grille_Tarifs_Modulable!B1190:P1283,9,FALSE)+VLOOKUP(Tableau1[[#This Row],[EAN]],Grille_Tarifs_Modulable!B1190:P1283,12,FALSE)+VLOOKUP(Tableau1[[#This Row],[EAN]],Grille_Tarifs_Modulable!B1190:P1283,13,FALSE)*1.1,IF(Tableau1[[#This Row],[Tarificat° client]]="CHR",VLOOKUP(Tableau1[[#This Row],[EAN]],Grille_Tarifs_Modulable!B1190:P1283,8,FALSE)," "))</f>
        <v xml:space="preserve"> </v>
      </c>
      <c r="L1182" s="1">
        <v>6</v>
      </c>
      <c r="M1182" s="1">
        <v>6</v>
      </c>
      <c r="O1182" s="1"/>
    </row>
    <row r="1183" spans="1:15" ht="14.65" customHeight="1" x14ac:dyDescent="0.2">
      <c r="A1183" s="2">
        <v>43314</v>
      </c>
      <c r="B1183" s="1" t="s">
        <v>480</v>
      </c>
      <c r="C1183" s="1" t="s">
        <v>143</v>
      </c>
      <c r="F1183" s="1" t="s">
        <v>145</v>
      </c>
      <c r="G1183" s="1" t="s">
        <v>1195</v>
      </c>
      <c r="H1183" s="61">
        <v>70</v>
      </c>
      <c r="I1183" s="88">
        <f t="array" ref="I1183">INDEX(Grille_Tarifs_Modulable!$B$2:B1540,MATCH(Tableau1[[#This Row],[Designation]]&amp;Tableau1[[#This Row],[CL]],Grille_Tarifs_Modulable!$C$2:C1540&amp;Grille_Tarifs_Modulable!$F$2:F1540,0))</f>
        <v>3257150102017</v>
      </c>
      <c r="J118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83" s="1" t="str">
        <f>IF(Tableau1[[#This Row],[Tarificat° client]]="GROS",VLOOKUP(Tableau1[[#This Row],[EAN]],Grille_Tarifs_Modulable!B1191:P1284,9,FALSE)+VLOOKUP(Tableau1[[#This Row],[EAN]],Grille_Tarifs_Modulable!B1191:P1284,12,FALSE)+VLOOKUP(Tableau1[[#This Row],[EAN]],Grille_Tarifs_Modulable!B1191:P1284,13,FALSE)*1.1,IF(Tableau1[[#This Row],[Tarificat° client]]="CHR",VLOOKUP(Tableau1[[#This Row],[EAN]],Grille_Tarifs_Modulable!B1191:P1284,8,FALSE)," "))</f>
        <v xml:space="preserve"> </v>
      </c>
      <c r="L1183" s="1">
        <v>6</v>
      </c>
      <c r="M1183" s="1">
        <v>6</v>
      </c>
      <c r="O1183" s="1"/>
    </row>
    <row r="1184" spans="1:15" ht="14.65" customHeight="1" x14ac:dyDescent="0.2">
      <c r="A1184" s="2">
        <v>43353</v>
      </c>
      <c r="B1184" s="1" t="s">
        <v>415</v>
      </c>
      <c r="C1184" s="1" t="s">
        <v>6</v>
      </c>
      <c r="F1184" s="1" t="s">
        <v>8</v>
      </c>
      <c r="G1184" s="1" t="s">
        <v>1195</v>
      </c>
      <c r="H1184" s="61">
        <v>70</v>
      </c>
      <c r="I1184" s="88">
        <f t="array" ref="I1184">INDEX(Grille_Tarifs_Modulable!$B$2:B1558,MATCH(Tableau1[[#This Row],[Designation]]&amp;Tableau1[[#This Row],[CL]],Grille_Tarifs_Modulable!$C$2:C1558&amp;Grille_Tarifs_Modulable!$F$2:F1558,0))</f>
        <v>3257150102017</v>
      </c>
      <c r="J118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84" s="1" t="str">
        <f>IF(Tableau1[[#This Row],[Tarificat° client]]="GROS",VLOOKUP(Tableau1[[#This Row],[EAN]],Grille_Tarifs_Modulable!B1192:P1285,9,FALSE)+VLOOKUP(Tableau1[[#This Row],[EAN]],Grille_Tarifs_Modulable!B1192:P1285,12,FALSE)+VLOOKUP(Tableau1[[#This Row],[EAN]],Grille_Tarifs_Modulable!B1192:P1285,13,FALSE)*1.1,IF(Tableau1[[#This Row],[Tarificat° client]]="CHR",VLOOKUP(Tableau1[[#This Row],[EAN]],Grille_Tarifs_Modulable!B1192:P1285,8,FALSE)," "))</f>
        <v xml:space="preserve"> </v>
      </c>
      <c r="L1184" s="1">
        <v>6</v>
      </c>
      <c r="M1184" s="1">
        <v>6</v>
      </c>
      <c r="O1184" s="1"/>
    </row>
    <row r="1185" spans="1:15" ht="14.65" customHeight="1" x14ac:dyDescent="0.2">
      <c r="A1185" s="2">
        <v>43353</v>
      </c>
      <c r="B1185" s="1" t="s">
        <v>416</v>
      </c>
      <c r="C1185" s="1" t="s">
        <v>18</v>
      </c>
      <c r="F1185" s="1" t="s">
        <v>20</v>
      </c>
      <c r="G1185" s="1" t="s">
        <v>1195</v>
      </c>
      <c r="H1185" s="61">
        <v>70</v>
      </c>
      <c r="I1185" s="88">
        <f t="array" ref="I1185">INDEX(Grille_Tarifs_Modulable!$B$2:B1698,MATCH(Tableau1[[#This Row],[Designation]]&amp;Tableau1[[#This Row],[CL]],Grille_Tarifs_Modulable!$C$2:C1698&amp;Grille_Tarifs_Modulable!$F$2:F1698,0))</f>
        <v>3257150102017</v>
      </c>
      <c r="J118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85" s="1" t="str">
        <f>IF(Tableau1[[#This Row],[Tarificat° client]]="GROS",VLOOKUP(Tableau1[[#This Row],[EAN]],Grille_Tarifs_Modulable!B1193:P1286,9,FALSE)+VLOOKUP(Tableau1[[#This Row],[EAN]],Grille_Tarifs_Modulable!B1193:P1286,12,FALSE)+VLOOKUP(Tableau1[[#This Row],[EAN]],Grille_Tarifs_Modulable!B1193:P1286,13,FALSE)*1.1,IF(Tableau1[[#This Row],[Tarificat° client]]="CHR",VLOOKUP(Tableau1[[#This Row],[EAN]],Grille_Tarifs_Modulable!B1193:P1286,8,FALSE)," "))</f>
        <v xml:space="preserve"> </v>
      </c>
      <c r="L1185" s="1">
        <v>6</v>
      </c>
      <c r="M1185" s="1">
        <v>6</v>
      </c>
      <c r="O1185" s="1"/>
    </row>
    <row r="1186" spans="1:15" ht="14.65" customHeight="1" x14ac:dyDescent="0.2">
      <c r="A1186" s="2">
        <v>43354</v>
      </c>
      <c r="B1186" s="1" t="s">
        <v>481</v>
      </c>
      <c r="C1186" s="1" t="s">
        <v>412</v>
      </c>
      <c r="F1186" s="1" t="s">
        <v>482</v>
      </c>
      <c r="G1186" s="1" t="s">
        <v>1195</v>
      </c>
      <c r="H1186" s="61">
        <v>70</v>
      </c>
      <c r="I1186" s="88">
        <f t="array" ref="I1186">INDEX(Grille_Tarifs_Modulable!$B$2:B1533,MATCH(Tableau1[[#This Row],[Designation]]&amp;Tableau1[[#This Row],[CL]],Grille_Tarifs_Modulable!$C$2:C1533&amp;Grille_Tarifs_Modulable!$F$2:F1533,0))</f>
        <v>3257150102017</v>
      </c>
      <c r="J118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86" s="1" t="str">
        <f>IF(Tableau1[[#This Row],[Tarificat° client]]="GROS",VLOOKUP(Tableau1[[#This Row],[EAN]],Grille_Tarifs_Modulable!B1194:P1287,9,FALSE)+VLOOKUP(Tableau1[[#This Row],[EAN]],Grille_Tarifs_Modulable!B1194:P1287,12,FALSE)+VLOOKUP(Tableau1[[#This Row],[EAN]],Grille_Tarifs_Modulable!B1194:P1287,13,FALSE)*1.1,IF(Tableau1[[#This Row],[Tarificat° client]]="CHR",VLOOKUP(Tableau1[[#This Row],[EAN]],Grille_Tarifs_Modulable!B1194:P1287,8,FALSE)," "))</f>
        <v xml:space="preserve"> </v>
      </c>
      <c r="L1186" s="1">
        <v>12</v>
      </c>
      <c r="M1186" s="1">
        <v>12</v>
      </c>
      <c r="O1186" s="1"/>
    </row>
    <row r="1187" spans="1:15" ht="14.65" customHeight="1" x14ac:dyDescent="0.2">
      <c r="A1187" s="2">
        <v>43361</v>
      </c>
      <c r="B1187" s="1" t="s">
        <v>417</v>
      </c>
      <c r="C1187" s="1" t="s">
        <v>100</v>
      </c>
      <c r="F1187" s="1" t="s">
        <v>4</v>
      </c>
      <c r="G1187" s="1" t="s">
        <v>1195</v>
      </c>
      <c r="H1187" s="61">
        <v>70</v>
      </c>
      <c r="I1187" s="88">
        <f t="array" ref="I1187">INDEX(Grille_Tarifs_Modulable!$B$2:B1544,MATCH(Tableau1[[#This Row],[Designation]]&amp;Tableau1[[#This Row],[CL]],Grille_Tarifs_Modulable!$C$2:C1544&amp;Grille_Tarifs_Modulable!$F$2:F1544,0))</f>
        <v>3257150102017</v>
      </c>
      <c r="J118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87" s="1" t="str">
        <f>IF(Tableau1[[#This Row],[Tarificat° client]]="GROS",VLOOKUP(Tableau1[[#This Row],[EAN]],Grille_Tarifs_Modulable!B1195:P1288,9,FALSE)+VLOOKUP(Tableau1[[#This Row],[EAN]],Grille_Tarifs_Modulable!B1195:P1288,12,FALSE)+VLOOKUP(Tableau1[[#This Row],[EAN]],Grille_Tarifs_Modulable!B1195:P1288,13,FALSE)*1.1,IF(Tableau1[[#This Row],[Tarificat° client]]="CHR",VLOOKUP(Tableau1[[#This Row],[EAN]],Grille_Tarifs_Modulable!B1195:P1288,8,FALSE)," "))</f>
        <v xml:space="preserve"> </v>
      </c>
      <c r="L1187" s="1">
        <v>18</v>
      </c>
      <c r="M1187" s="1">
        <v>18</v>
      </c>
      <c r="O1187" s="1"/>
    </row>
    <row r="1188" spans="1:15" ht="14.65" customHeight="1" x14ac:dyDescent="0.2">
      <c r="A1188" s="2">
        <v>43361</v>
      </c>
      <c r="B1188" s="1" t="s">
        <v>421</v>
      </c>
      <c r="C1188" s="1" t="s">
        <v>422</v>
      </c>
      <c r="F1188" s="1" t="s">
        <v>20</v>
      </c>
      <c r="G1188" s="1" t="s">
        <v>1195</v>
      </c>
      <c r="H1188" s="61">
        <v>70</v>
      </c>
      <c r="I1188" s="88">
        <f t="array" ref="I1188">INDEX(Grille_Tarifs_Modulable!$B$2:B1562,MATCH(Tableau1[[#This Row],[Designation]]&amp;Tableau1[[#This Row],[CL]],Grille_Tarifs_Modulable!$C$2:C1562&amp;Grille_Tarifs_Modulable!$F$2:F1562,0))</f>
        <v>3257150102017</v>
      </c>
      <c r="J118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88" s="1" t="str">
        <f>IF(Tableau1[[#This Row],[Tarificat° client]]="GROS",VLOOKUP(Tableau1[[#This Row],[EAN]],Grille_Tarifs_Modulable!B1196:P1289,9,FALSE)+VLOOKUP(Tableau1[[#This Row],[EAN]],Grille_Tarifs_Modulable!B1196:P1289,12,FALSE)+VLOOKUP(Tableau1[[#This Row],[EAN]],Grille_Tarifs_Modulable!B1196:P1289,13,FALSE)*1.1,IF(Tableau1[[#This Row],[Tarificat° client]]="CHR",VLOOKUP(Tableau1[[#This Row],[EAN]],Grille_Tarifs_Modulable!B1196:P1289,8,FALSE)," "))</f>
        <v xml:space="preserve"> </v>
      </c>
      <c r="L1188" s="1">
        <v>6</v>
      </c>
      <c r="M1188" s="1">
        <v>6</v>
      </c>
      <c r="O1188" s="1"/>
    </row>
    <row r="1189" spans="1:15" ht="14.65" customHeight="1" x14ac:dyDescent="0.2">
      <c r="A1189" s="2">
        <v>43361</v>
      </c>
      <c r="B1189" s="1" t="s">
        <v>423</v>
      </c>
      <c r="C1189" s="1" t="s">
        <v>28</v>
      </c>
      <c r="F1189" s="1" t="s">
        <v>30</v>
      </c>
      <c r="G1189" s="1" t="s">
        <v>1195</v>
      </c>
      <c r="H1189" s="61">
        <v>70</v>
      </c>
      <c r="I1189" s="88">
        <f t="array" ref="I1189">INDEX(Grille_Tarifs_Modulable!$B$2:B1702,MATCH(Tableau1[[#This Row],[Designation]]&amp;Tableau1[[#This Row],[CL]],Grille_Tarifs_Modulable!$C$2:C1702&amp;Grille_Tarifs_Modulable!$F$2:F1702,0))</f>
        <v>3257150102017</v>
      </c>
      <c r="J118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89" s="1" t="str">
        <f>IF(Tableau1[[#This Row],[Tarificat° client]]="GROS",VLOOKUP(Tableau1[[#This Row],[EAN]],Grille_Tarifs_Modulable!B1197:P1290,9,FALSE)+VLOOKUP(Tableau1[[#This Row],[EAN]],Grille_Tarifs_Modulable!B1197:P1290,12,FALSE)+VLOOKUP(Tableau1[[#This Row],[EAN]],Grille_Tarifs_Modulable!B1197:P1290,13,FALSE)*1.1,IF(Tableau1[[#This Row],[Tarificat° client]]="CHR",VLOOKUP(Tableau1[[#This Row],[EAN]],Grille_Tarifs_Modulable!B1197:P1290,8,FALSE)," "))</f>
        <v xml:space="preserve"> </v>
      </c>
      <c r="L1189" s="1">
        <v>6</v>
      </c>
      <c r="M1189" s="1">
        <v>6</v>
      </c>
      <c r="O1189" s="1"/>
    </row>
    <row r="1190" spans="1:15" ht="14.65" customHeight="1" x14ac:dyDescent="0.2">
      <c r="A1190" s="2">
        <v>43367</v>
      </c>
      <c r="B1190" s="1" t="s">
        <v>627</v>
      </c>
      <c r="C1190" s="1" t="s">
        <v>473</v>
      </c>
      <c r="F1190" s="1" t="s">
        <v>286</v>
      </c>
      <c r="G1190" s="1" t="s">
        <v>1195</v>
      </c>
      <c r="H1190" s="61">
        <v>70</v>
      </c>
      <c r="I1190" s="88">
        <f t="array" ref="I1190">INDEX(Grille_Tarifs_Modulable!$B$2:B1537,MATCH(Tableau1[[#This Row],[Designation]]&amp;Tableau1[[#This Row],[CL]],Grille_Tarifs_Modulable!$C$2:C1537&amp;Grille_Tarifs_Modulable!$F$2:F1537,0))</f>
        <v>3257150102017</v>
      </c>
      <c r="J119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90" s="1" t="str">
        <f>IF(Tableau1[[#This Row],[Tarificat° client]]="GROS",VLOOKUP(Tableau1[[#This Row],[EAN]],Grille_Tarifs_Modulable!B1198:P1291,9,FALSE)+VLOOKUP(Tableau1[[#This Row],[EAN]],Grille_Tarifs_Modulable!B1198:P1291,12,FALSE)+VLOOKUP(Tableau1[[#This Row],[EAN]],Grille_Tarifs_Modulable!B1198:P1291,13,FALSE)*1.1,IF(Tableau1[[#This Row],[Tarificat° client]]="CHR",VLOOKUP(Tableau1[[#This Row],[EAN]],Grille_Tarifs_Modulable!B1198:P1291,8,FALSE)," "))</f>
        <v xml:space="preserve"> </v>
      </c>
      <c r="L1190" s="1">
        <v>6</v>
      </c>
      <c r="M1190" s="1">
        <v>6</v>
      </c>
      <c r="O1190" s="1"/>
    </row>
    <row r="1191" spans="1:15" ht="14.65" customHeight="1" x14ac:dyDescent="0.2">
      <c r="A1191" s="2">
        <v>43370</v>
      </c>
      <c r="B1191" s="1" t="s">
        <v>490</v>
      </c>
      <c r="C1191" s="1" t="s">
        <v>491</v>
      </c>
      <c r="F1191" s="1" t="s">
        <v>4</v>
      </c>
      <c r="G1191" s="1" t="s">
        <v>1195</v>
      </c>
      <c r="H1191" s="61">
        <v>70</v>
      </c>
      <c r="I1191" s="88">
        <f t="array" ref="I1191">INDEX(Grille_Tarifs_Modulable!$B$2:B1548,MATCH(Tableau1[[#This Row],[Designation]]&amp;Tableau1[[#This Row],[CL]],Grille_Tarifs_Modulable!$C$2:C1548&amp;Grille_Tarifs_Modulable!$F$2:F1548,0))</f>
        <v>3257150102017</v>
      </c>
      <c r="J119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91" s="1" t="str">
        <f>IF(Tableau1[[#This Row],[Tarificat° client]]="GROS",VLOOKUP(Tableau1[[#This Row],[EAN]],Grille_Tarifs_Modulable!B1199:P1292,9,FALSE)+VLOOKUP(Tableau1[[#This Row],[EAN]],Grille_Tarifs_Modulable!B1199:P1292,12,FALSE)+VLOOKUP(Tableau1[[#This Row],[EAN]],Grille_Tarifs_Modulable!B1199:P1292,13,FALSE)*1.1,IF(Tableau1[[#This Row],[Tarificat° client]]="CHR",VLOOKUP(Tableau1[[#This Row],[EAN]],Grille_Tarifs_Modulable!B1199:P1292,8,FALSE)," "))</f>
        <v xml:space="preserve"> </v>
      </c>
      <c r="L1191" s="1">
        <v>6</v>
      </c>
      <c r="M1191" s="1">
        <v>6</v>
      </c>
      <c r="O1191" s="1"/>
    </row>
    <row r="1192" spans="1:15" ht="14.65" customHeight="1" x14ac:dyDescent="0.2">
      <c r="A1192" s="2">
        <v>43370</v>
      </c>
      <c r="B1192" s="1" t="s">
        <v>489</v>
      </c>
      <c r="C1192" s="1" t="s">
        <v>453</v>
      </c>
      <c r="F1192" s="1" t="s">
        <v>454</v>
      </c>
      <c r="G1192" s="1" t="s">
        <v>1195</v>
      </c>
      <c r="H1192" s="61">
        <v>70</v>
      </c>
      <c r="I1192" s="88">
        <f t="array" ref="I1192">INDEX(Grille_Tarifs_Modulable!$B$2:B1566,MATCH(Tableau1[[#This Row],[Designation]]&amp;Tableau1[[#This Row],[CL]],Grille_Tarifs_Modulable!$C$2:C1566&amp;Grille_Tarifs_Modulable!$F$2:F1566,0))</f>
        <v>3257150102017</v>
      </c>
      <c r="J119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92" s="1" t="str">
        <f>IF(Tableau1[[#This Row],[Tarificat° client]]="GROS",VLOOKUP(Tableau1[[#This Row],[EAN]],Grille_Tarifs_Modulable!B1200:P1293,9,FALSE)+VLOOKUP(Tableau1[[#This Row],[EAN]],Grille_Tarifs_Modulable!B1200:P1293,12,FALSE)+VLOOKUP(Tableau1[[#This Row],[EAN]],Grille_Tarifs_Modulable!B1200:P1293,13,FALSE)*1.1,IF(Tableau1[[#This Row],[Tarificat° client]]="CHR",VLOOKUP(Tableau1[[#This Row],[EAN]],Grille_Tarifs_Modulable!B1200:P1293,8,FALSE)," "))</f>
        <v xml:space="preserve"> </v>
      </c>
      <c r="L1192" s="1">
        <v>2</v>
      </c>
      <c r="M1192" s="1">
        <v>2</v>
      </c>
      <c r="O1192" s="1"/>
    </row>
    <row r="1193" spans="1:15" ht="14.65" customHeight="1" x14ac:dyDescent="0.2">
      <c r="A1193" s="2">
        <v>43376</v>
      </c>
      <c r="B1193" s="1" t="s">
        <v>495</v>
      </c>
      <c r="C1193" s="1" t="s">
        <v>112</v>
      </c>
      <c r="F1193" s="1" t="s">
        <v>114</v>
      </c>
      <c r="G1193" s="1" t="s">
        <v>1195</v>
      </c>
      <c r="H1193" s="61">
        <v>70</v>
      </c>
      <c r="I1193" s="88">
        <f t="array" ref="I1193">INDEX(Grille_Tarifs_Modulable!$B$2:B1706,MATCH(Tableau1[[#This Row],[Designation]]&amp;Tableau1[[#This Row],[CL]],Grille_Tarifs_Modulable!$C$2:C1706&amp;Grille_Tarifs_Modulable!$F$2:F1706,0))</f>
        <v>3257150102017</v>
      </c>
      <c r="J119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93" s="1" t="str">
        <f>IF(Tableau1[[#This Row],[Tarificat° client]]="GROS",VLOOKUP(Tableau1[[#This Row],[EAN]],Grille_Tarifs_Modulable!B1201:P1294,9,FALSE)+VLOOKUP(Tableau1[[#This Row],[EAN]],Grille_Tarifs_Modulable!B1201:P1294,12,FALSE)+VLOOKUP(Tableau1[[#This Row],[EAN]],Grille_Tarifs_Modulable!B1201:P1294,13,FALSE)*1.1,IF(Tableau1[[#This Row],[Tarificat° client]]="CHR",VLOOKUP(Tableau1[[#This Row],[EAN]],Grille_Tarifs_Modulable!B1201:P1294,8,FALSE)," "))</f>
        <v xml:space="preserve"> </v>
      </c>
      <c r="L1193" s="1">
        <v>6</v>
      </c>
      <c r="M1193" s="1">
        <v>6</v>
      </c>
      <c r="O1193" s="1"/>
    </row>
    <row r="1194" spans="1:15" ht="14.65" customHeight="1" x14ac:dyDescent="0.2">
      <c r="A1194" s="2">
        <v>43377</v>
      </c>
      <c r="B1194" s="1" t="s">
        <v>496</v>
      </c>
      <c r="C1194" s="1" t="s">
        <v>497</v>
      </c>
      <c r="F1194" s="1" t="s">
        <v>498</v>
      </c>
      <c r="G1194" s="1" t="s">
        <v>1195</v>
      </c>
      <c r="H1194" s="61">
        <v>70</v>
      </c>
      <c r="I1194" s="88">
        <f t="array" ref="I1194">INDEX(Grille_Tarifs_Modulable!$B$2:B1541,MATCH(Tableau1[[#This Row],[Designation]]&amp;Tableau1[[#This Row],[CL]],Grille_Tarifs_Modulable!$C$2:C1541&amp;Grille_Tarifs_Modulable!$F$2:F1541,0))</f>
        <v>3257150102017</v>
      </c>
      <c r="J119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94" s="1" t="str">
        <f>IF(Tableau1[[#This Row],[Tarificat° client]]="GROS",VLOOKUP(Tableau1[[#This Row],[EAN]],Grille_Tarifs_Modulable!B1202:P1295,9,FALSE)+VLOOKUP(Tableau1[[#This Row],[EAN]],Grille_Tarifs_Modulable!B1202:P1295,12,FALSE)+VLOOKUP(Tableau1[[#This Row],[EAN]],Grille_Tarifs_Modulable!B1202:P1295,13,FALSE)*1.1,IF(Tableau1[[#This Row],[Tarificat° client]]="CHR",VLOOKUP(Tableau1[[#This Row],[EAN]],Grille_Tarifs_Modulable!B1202:P1295,8,FALSE)," "))</f>
        <v xml:space="preserve"> </v>
      </c>
      <c r="L1194" s="1">
        <v>6</v>
      </c>
      <c r="M1194" s="1">
        <v>6</v>
      </c>
      <c r="O1194" s="1"/>
    </row>
    <row r="1195" spans="1:15" ht="14.65" customHeight="1" x14ac:dyDescent="0.2">
      <c r="A1195" s="2">
        <v>43382</v>
      </c>
      <c r="B1195" s="1" t="s">
        <v>628</v>
      </c>
      <c r="C1195" s="1" t="s">
        <v>28</v>
      </c>
      <c r="F1195" s="1" t="s">
        <v>178</v>
      </c>
      <c r="G1195" s="1" t="s">
        <v>1195</v>
      </c>
      <c r="H1195" s="61">
        <v>70</v>
      </c>
      <c r="I1195" s="88">
        <f t="array" ref="I1195">INDEX(Grille_Tarifs_Modulable!$B$2:B1552,MATCH(Tableau1[[#This Row],[Designation]]&amp;Tableau1[[#This Row],[CL]],Grille_Tarifs_Modulable!$C$2:C1552&amp;Grille_Tarifs_Modulable!$F$2:F1552,0))</f>
        <v>3257150102017</v>
      </c>
      <c r="J119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95" s="1" t="str">
        <f>IF(Tableau1[[#This Row],[Tarificat° client]]="GROS",VLOOKUP(Tableau1[[#This Row],[EAN]],Grille_Tarifs_Modulable!B1203:P1296,9,FALSE)+VLOOKUP(Tableau1[[#This Row],[EAN]],Grille_Tarifs_Modulable!B1203:P1296,12,FALSE)+VLOOKUP(Tableau1[[#This Row],[EAN]],Grille_Tarifs_Modulable!B1203:P1296,13,FALSE)*1.1,IF(Tableau1[[#This Row],[Tarificat° client]]="CHR",VLOOKUP(Tableau1[[#This Row],[EAN]],Grille_Tarifs_Modulable!B1203:P1296,8,FALSE)," "))</f>
        <v xml:space="preserve"> </v>
      </c>
      <c r="L1195" s="1">
        <v>6</v>
      </c>
      <c r="M1195" s="1">
        <v>6</v>
      </c>
      <c r="O1195" s="1"/>
    </row>
    <row r="1196" spans="1:15" ht="14.65" customHeight="1" x14ac:dyDescent="0.2">
      <c r="A1196" s="2">
        <v>43389</v>
      </c>
      <c r="B1196" s="1" t="s">
        <v>500</v>
      </c>
      <c r="C1196" s="1" t="s">
        <v>501</v>
      </c>
      <c r="F1196" s="1" t="s">
        <v>502</v>
      </c>
      <c r="G1196" s="1" t="s">
        <v>1195</v>
      </c>
      <c r="H1196" s="61">
        <v>70</v>
      </c>
      <c r="I1196" s="88">
        <f t="array" ref="I1196">INDEX(Grille_Tarifs_Modulable!$B$2:B1570,MATCH(Tableau1[[#This Row],[Designation]]&amp;Tableau1[[#This Row],[CL]],Grille_Tarifs_Modulable!$C$2:C1570&amp;Grille_Tarifs_Modulable!$F$2:F1570,0))</f>
        <v>3257150102017</v>
      </c>
      <c r="J119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96" s="1" t="str">
        <f>IF(Tableau1[[#This Row],[Tarificat° client]]="GROS",VLOOKUP(Tableau1[[#This Row],[EAN]],Grille_Tarifs_Modulable!B1204:P1297,9,FALSE)+VLOOKUP(Tableau1[[#This Row],[EAN]],Grille_Tarifs_Modulable!B1204:P1297,12,FALSE)+VLOOKUP(Tableau1[[#This Row],[EAN]],Grille_Tarifs_Modulable!B1204:P1297,13,FALSE)*1.1,IF(Tableau1[[#This Row],[Tarificat° client]]="CHR",VLOOKUP(Tableau1[[#This Row],[EAN]],Grille_Tarifs_Modulable!B1204:P1297,8,FALSE)," "))</f>
        <v xml:space="preserve"> </v>
      </c>
      <c r="L1196" s="1">
        <v>6</v>
      </c>
      <c r="M1196" s="1">
        <v>6</v>
      </c>
      <c r="O1196" s="1"/>
    </row>
    <row r="1197" spans="1:15" ht="14.65" customHeight="1" x14ac:dyDescent="0.2">
      <c r="A1197" s="2">
        <v>43396</v>
      </c>
      <c r="B1197" s="1" t="s">
        <v>503</v>
      </c>
      <c r="C1197" s="1" t="s">
        <v>504</v>
      </c>
      <c r="F1197" s="1" t="s">
        <v>61</v>
      </c>
      <c r="G1197" s="1" t="s">
        <v>1195</v>
      </c>
      <c r="H1197" s="61">
        <v>70</v>
      </c>
      <c r="I1197" s="88">
        <f t="array" ref="I1197">INDEX(Grille_Tarifs_Modulable!$B$2:B1710,MATCH(Tableau1[[#This Row],[Designation]]&amp;Tableau1[[#This Row],[CL]],Grille_Tarifs_Modulable!$C$2:C1710&amp;Grille_Tarifs_Modulable!$F$2:F1710,0))</f>
        <v>3257150102017</v>
      </c>
      <c r="J119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97" s="1" t="str">
        <f>IF(Tableau1[[#This Row],[Tarificat° client]]="GROS",VLOOKUP(Tableau1[[#This Row],[EAN]],Grille_Tarifs_Modulable!B1205:P1298,9,FALSE)+VLOOKUP(Tableau1[[#This Row],[EAN]],Grille_Tarifs_Modulable!B1205:P1298,12,FALSE)+VLOOKUP(Tableau1[[#This Row],[EAN]],Grille_Tarifs_Modulable!B1205:P1298,13,FALSE)*1.1,IF(Tableau1[[#This Row],[Tarificat° client]]="CHR",VLOOKUP(Tableau1[[#This Row],[EAN]],Grille_Tarifs_Modulable!B1205:P1298,8,FALSE)," "))</f>
        <v xml:space="preserve"> </v>
      </c>
      <c r="L1197" s="1">
        <v>6</v>
      </c>
      <c r="M1197" s="1">
        <v>6</v>
      </c>
      <c r="O1197" s="1"/>
    </row>
    <row r="1198" spans="1:15" ht="14.65" customHeight="1" x14ac:dyDescent="0.2">
      <c r="A1198" s="2">
        <v>43416</v>
      </c>
      <c r="B1198" s="1" t="s">
        <v>425</v>
      </c>
      <c r="C1198" s="1" t="s">
        <v>45</v>
      </c>
      <c r="F1198" s="1" t="s">
        <v>47</v>
      </c>
      <c r="G1198" s="1" t="s">
        <v>1195</v>
      </c>
      <c r="H1198" s="61">
        <v>70</v>
      </c>
      <c r="I1198" s="88">
        <f t="array" ref="I1198">INDEX(Grille_Tarifs_Modulable!$B$2:B1545,MATCH(Tableau1[[#This Row],[Designation]]&amp;Tableau1[[#This Row],[CL]],Grille_Tarifs_Modulable!$C$2:C1545&amp;Grille_Tarifs_Modulable!$F$2:F1545,0))</f>
        <v>3257150102017</v>
      </c>
      <c r="J119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98" s="1" t="str">
        <f>IF(Tableau1[[#This Row],[Tarificat° client]]="GROS",VLOOKUP(Tableau1[[#This Row],[EAN]],Grille_Tarifs_Modulable!B1206:P1299,9,FALSE)+VLOOKUP(Tableau1[[#This Row],[EAN]],Grille_Tarifs_Modulable!B1206:P1299,12,FALSE)+VLOOKUP(Tableau1[[#This Row],[EAN]],Grille_Tarifs_Modulable!B1206:P1299,13,FALSE)*1.1,IF(Tableau1[[#This Row],[Tarificat° client]]="CHR",VLOOKUP(Tableau1[[#This Row],[EAN]],Grille_Tarifs_Modulable!B1206:P1299,8,FALSE)," "))</f>
        <v xml:space="preserve"> </v>
      </c>
      <c r="L1198" s="1">
        <v>12</v>
      </c>
      <c r="M1198" s="1">
        <v>12</v>
      </c>
      <c r="O1198" s="1"/>
    </row>
    <row r="1199" spans="1:15" ht="14.65" customHeight="1" x14ac:dyDescent="0.2">
      <c r="A1199" s="2">
        <v>43420</v>
      </c>
      <c r="B1199" s="1" t="s">
        <v>505</v>
      </c>
      <c r="C1199" s="1" t="s">
        <v>506</v>
      </c>
      <c r="F1199" s="1" t="s">
        <v>451</v>
      </c>
      <c r="G1199" s="1" t="s">
        <v>1195</v>
      </c>
      <c r="H1199" s="61">
        <v>70</v>
      </c>
      <c r="I1199" s="88">
        <f t="array" ref="I1199">INDEX(Grille_Tarifs_Modulable!$B$2:B1556,MATCH(Tableau1[[#This Row],[Designation]]&amp;Tableau1[[#This Row],[CL]],Grille_Tarifs_Modulable!$C$2:C1556&amp;Grille_Tarifs_Modulable!$F$2:F1556,0))</f>
        <v>3257150102017</v>
      </c>
      <c r="J119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199" s="1" t="str">
        <f>IF(Tableau1[[#This Row],[Tarificat° client]]="GROS",VLOOKUP(Tableau1[[#This Row],[EAN]],Grille_Tarifs_Modulable!B1207:P1300,9,FALSE)+VLOOKUP(Tableau1[[#This Row],[EAN]],Grille_Tarifs_Modulable!B1207:P1300,12,FALSE)+VLOOKUP(Tableau1[[#This Row],[EAN]],Grille_Tarifs_Modulable!B1207:P1300,13,FALSE)*1.1,IF(Tableau1[[#This Row],[Tarificat° client]]="CHR",VLOOKUP(Tableau1[[#This Row],[EAN]],Grille_Tarifs_Modulable!B1207:P1300,8,FALSE)," "))</f>
        <v xml:space="preserve"> </v>
      </c>
      <c r="L1199" s="1">
        <v>12</v>
      </c>
      <c r="M1199" s="1">
        <v>12</v>
      </c>
      <c r="O1199" s="1"/>
    </row>
    <row r="1200" spans="1:15" ht="14.65" customHeight="1" x14ac:dyDescent="0.2">
      <c r="A1200" s="2">
        <v>43420</v>
      </c>
      <c r="B1200" s="1" t="s">
        <v>429</v>
      </c>
      <c r="C1200" s="1" t="s">
        <v>38</v>
      </c>
      <c r="F1200" s="1" t="s">
        <v>40</v>
      </c>
      <c r="G1200" s="1" t="s">
        <v>1195</v>
      </c>
      <c r="H1200" s="61">
        <v>70</v>
      </c>
      <c r="I1200" s="88">
        <f t="array" ref="I1200">INDEX(Grille_Tarifs_Modulable!$B$2:B1574,MATCH(Tableau1[[#This Row],[Designation]]&amp;Tableau1[[#This Row],[CL]],Grille_Tarifs_Modulable!$C$2:C1574&amp;Grille_Tarifs_Modulable!$F$2:F1574,0))</f>
        <v>3257150102017</v>
      </c>
      <c r="J120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00" s="1" t="str">
        <f>IF(Tableau1[[#This Row],[Tarificat° client]]="GROS",VLOOKUP(Tableau1[[#This Row],[EAN]],Grille_Tarifs_Modulable!B1208:P1301,9,FALSE)+VLOOKUP(Tableau1[[#This Row],[EAN]],Grille_Tarifs_Modulable!B1208:P1301,12,FALSE)+VLOOKUP(Tableau1[[#This Row],[EAN]],Grille_Tarifs_Modulable!B1208:P1301,13,FALSE)*1.1,IF(Tableau1[[#This Row],[Tarificat° client]]="CHR",VLOOKUP(Tableau1[[#This Row],[EAN]],Grille_Tarifs_Modulable!B1208:P1301,8,FALSE)," "))</f>
        <v xml:space="preserve"> </v>
      </c>
      <c r="L1200" s="1">
        <v>6</v>
      </c>
      <c r="M1200" s="1">
        <v>6</v>
      </c>
      <c r="O1200" s="1"/>
    </row>
    <row r="1201" spans="1:15" ht="14.65" customHeight="1" x14ac:dyDescent="0.2">
      <c r="A1201" s="2">
        <v>43431</v>
      </c>
      <c r="B1201" s="1" t="s">
        <v>427</v>
      </c>
      <c r="C1201" s="1" t="s">
        <v>115</v>
      </c>
      <c r="F1201" s="1" t="s">
        <v>117</v>
      </c>
      <c r="G1201" s="1" t="s">
        <v>1195</v>
      </c>
      <c r="H1201" s="61">
        <v>70</v>
      </c>
      <c r="I1201" s="88">
        <f t="array" ref="I1201">INDEX(Grille_Tarifs_Modulable!$B$2:B1714,MATCH(Tableau1[[#This Row],[Designation]]&amp;Tableau1[[#This Row],[CL]],Grille_Tarifs_Modulable!$C$2:C1714&amp;Grille_Tarifs_Modulable!$F$2:F1714,0))</f>
        <v>3257150102017</v>
      </c>
      <c r="J120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01" s="1" t="str">
        <f>IF(Tableau1[[#This Row],[Tarificat° client]]="GROS",VLOOKUP(Tableau1[[#This Row],[EAN]],Grille_Tarifs_Modulable!B1209:P1302,9,FALSE)+VLOOKUP(Tableau1[[#This Row],[EAN]],Grille_Tarifs_Modulable!B1209:P1302,12,FALSE)+VLOOKUP(Tableau1[[#This Row],[EAN]],Grille_Tarifs_Modulable!B1209:P1302,13,FALSE)*1.1,IF(Tableau1[[#This Row],[Tarificat° client]]="CHR",VLOOKUP(Tableau1[[#This Row],[EAN]],Grille_Tarifs_Modulable!B1209:P1302,8,FALSE)," "))</f>
        <v xml:space="preserve"> </v>
      </c>
      <c r="L1201" s="1">
        <v>6</v>
      </c>
      <c r="M1201" s="1">
        <v>6</v>
      </c>
      <c r="O1201" s="1"/>
    </row>
    <row r="1202" spans="1:15" ht="14.65" customHeight="1" x14ac:dyDescent="0.2">
      <c r="A1202" s="2">
        <v>43433</v>
      </c>
      <c r="B1202" s="1" t="s">
        <v>507</v>
      </c>
      <c r="C1202" s="1" t="s">
        <v>143</v>
      </c>
      <c r="F1202" s="1" t="s">
        <v>145</v>
      </c>
      <c r="G1202" s="1" t="s">
        <v>1195</v>
      </c>
      <c r="H1202" s="61">
        <v>70</v>
      </c>
      <c r="I1202" s="88">
        <f t="array" ref="I1202">INDEX(Grille_Tarifs_Modulable!$B$2:B1549,MATCH(Tableau1[[#This Row],[Designation]]&amp;Tableau1[[#This Row],[CL]],Grille_Tarifs_Modulable!$C$2:C1549&amp;Grille_Tarifs_Modulable!$F$2:F1549,0))</f>
        <v>3257150102017</v>
      </c>
      <c r="J120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02" s="1" t="str">
        <f>IF(Tableau1[[#This Row],[Tarificat° client]]="GROS",VLOOKUP(Tableau1[[#This Row],[EAN]],Grille_Tarifs_Modulable!B1210:P1303,9,FALSE)+VLOOKUP(Tableau1[[#This Row],[EAN]],Grille_Tarifs_Modulable!B1210:P1303,12,FALSE)+VLOOKUP(Tableau1[[#This Row],[EAN]],Grille_Tarifs_Modulable!B1210:P1303,13,FALSE)*1.1,IF(Tableau1[[#This Row],[Tarificat° client]]="CHR",VLOOKUP(Tableau1[[#This Row],[EAN]],Grille_Tarifs_Modulable!B1210:P1303,8,FALSE)," "))</f>
        <v xml:space="preserve"> </v>
      </c>
      <c r="L1202" s="1">
        <v>12</v>
      </c>
      <c r="M1202" s="1">
        <v>12</v>
      </c>
      <c r="O1202" s="1"/>
    </row>
    <row r="1203" spans="1:15" ht="14.65" customHeight="1" x14ac:dyDescent="0.2">
      <c r="A1203" s="2">
        <v>43434</v>
      </c>
      <c r="B1203" s="1" t="s">
        <v>629</v>
      </c>
      <c r="C1203" s="1" t="s">
        <v>174</v>
      </c>
      <c r="F1203" s="1" t="s">
        <v>176</v>
      </c>
      <c r="G1203" s="1" t="s">
        <v>1195</v>
      </c>
      <c r="H1203" s="61">
        <v>70</v>
      </c>
      <c r="I1203" s="88">
        <f t="array" ref="I1203">INDEX(Grille_Tarifs_Modulable!$B$2:B1560,MATCH(Tableau1[[#This Row],[Designation]]&amp;Tableau1[[#This Row],[CL]],Grille_Tarifs_Modulable!$C$2:C1560&amp;Grille_Tarifs_Modulable!$F$2:F1560,0))</f>
        <v>3257150102017</v>
      </c>
      <c r="J120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03" s="1" t="str">
        <f>IF(Tableau1[[#This Row],[Tarificat° client]]="GROS",VLOOKUP(Tableau1[[#This Row],[EAN]],Grille_Tarifs_Modulable!B1211:P1304,9,FALSE)+VLOOKUP(Tableau1[[#This Row],[EAN]],Grille_Tarifs_Modulable!B1211:P1304,12,FALSE)+VLOOKUP(Tableau1[[#This Row],[EAN]],Grille_Tarifs_Modulable!B1211:P1304,13,FALSE)*1.1,IF(Tableau1[[#This Row],[Tarificat° client]]="CHR",VLOOKUP(Tableau1[[#This Row],[EAN]],Grille_Tarifs_Modulable!B1211:P1304,8,FALSE)," "))</f>
        <v xml:space="preserve"> </v>
      </c>
      <c r="L1203" s="1">
        <v>6</v>
      </c>
      <c r="M1203" s="1">
        <v>6</v>
      </c>
      <c r="O1203" s="1"/>
    </row>
    <row r="1204" spans="1:15" ht="14.65" customHeight="1" x14ac:dyDescent="0.2">
      <c r="A1204" s="2">
        <v>43434</v>
      </c>
      <c r="B1204" s="1" t="s">
        <v>508</v>
      </c>
      <c r="C1204" s="1" t="s">
        <v>163</v>
      </c>
      <c r="F1204" s="1" t="s">
        <v>176</v>
      </c>
      <c r="G1204" s="1" t="s">
        <v>1195</v>
      </c>
      <c r="H1204" s="61">
        <v>70</v>
      </c>
      <c r="I1204" s="88">
        <f t="array" ref="I1204">INDEX(Grille_Tarifs_Modulable!$B$2:B1578,MATCH(Tableau1[[#This Row],[Designation]]&amp;Tableau1[[#This Row],[CL]],Grille_Tarifs_Modulable!$C$2:C1578&amp;Grille_Tarifs_Modulable!$F$2:F1578,0))</f>
        <v>3257150102017</v>
      </c>
      <c r="J120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04" s="1" t="str">
        <f>IF(Tableau1[[#This Row],[Tarificat° client]]="GROS",VLOOKUP(Tableau1[[#This Row],[EAN]],Grille_Tarifs_Modulable!B1212:P1305,9,FALSE)+VLOOKUP(Tableau1[[#This Row],[EAN]],Grille_Tarifs_Modulable!B1212:P1305,12,FALSE)+VLOOKUP(Tableau1[[#This Row],[EAN]],Grille_Tarifs_Modulable!B1212:P1305,13,FALSE)*1.1,IF(Tableau1[[#This Row],[Tarificat° client]]="CHR",VLOOKUP(Tableau1[[#This Row],[EAN]],Grille_Tarifs_Modulable!B1212:P1305,8,FALSE)," "))</f>
        <v xml:space="preserve"> </v>
      </c>
      <c r="L1204" s="1">
        <v>12</v>
      </c>
      <c r="M1204" s="1">
        <v>12</v>
      </c>
      <c r="O1204" s="1"/>
    </row>
    <row r="1205" spans="1:15" ht="14.65" customHeight="1" x14ac:dyDescent="0.2">
      <c r="A1205" s="2">
        <v>43437</v>
      </c>
      <c r="B1205" s="1" t="s">
        <v>509</v>
      </c>
      <c r="C1205" s="1" t="s">
        <v>174</v>
      </c>
      <c r="F1205" s="1" t="s">
        <v>176</v>
      </c>
      <c r="G1205" s="1" t="s">
        <v>1195</v>
      </c>
      <c r="H1205" s="61">
        <v>70</v>
      </c>
      <c r="I1205" s="88">
        <f t="array" ref="I1205">INDEX(Grille_Tarifs_Modulable!$B$2:B1718,MATCH(Tableau1[[#This Row],[Designation]]&amp;Tableau1[[#This Row],[CL]],Grille_Tarifs_Modulable!$C$2:C1718&amp;Grille_Tarifs_Modulable!$F$2:F1718,0))</f>
        <v>3257150102017</v>
      </c>
      <c r="J120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05" s="1" t="str">
        <f>IF(Tableau1[[#This Row],[Tarificat° client]]="GROS",VLOOKUP(Tableau1[[#This Row],[EAN]],Grille_Tarifs_Modulable!B1213:P1306,9,FALSE)+VLOOKUP(Tableau1[[#This Row],[EAN]],Grille_Tarifs_Modulable!B1213:P1306,12,FALSE)+VLOOKUP(Tableau1[[#This Row],[EAN]],Grille_Tarifs_Modulable!B1213:P1306,13,FALSE)*1.1,IF(Tableau1[[#This Row],[Tarificat° client]]="CHR",VLOOKUP(Tableau1[[#This Row],[EAN]],Grille_Tarifs_Modulable!B1213:P1306,8,FALSE)," "))</f>
        <v xml:space="preserve"> </v>
      </c>
      <c r="L1205" s="1">
        <v>6</v>
      </c>
      <c r="M1205" s="1">
        <v>6</v>
      </c>
      <c r="O1205" s="1"/>
    </row>
    <row r="1206" spans="1:15" ht="14.65" customHeight="1" x14ac:dyDescent="0.2">
      <c r="A1206" s="2">
        <v>43439</v>
      </c>
      <c r="B1206" s="1" t="s">
        <v>510</v>
      </c>
      <c r="C1206" s="1" t="s">
        <v>136</v>
      </c>
      <c r="F1206" s="1" t="s">
        <v>135</v>
      </c>
      <c r="G1206" s="1" t="s">
        <v>1195</v>
      </c>
      <c r="H1206" s="61">
        <v>70</v>
      </c>
      <c r="I1206" s="88">
        <f t="array" ref="I1206">INDEX(Grille_Tarifs_Modulable!$B$2:B1553,MATCH(Tableau1[[#This Row],[Designation]]&amp;Tableau1[[#This Row],[CL]],Grille_Tarifs_Modulable!$C$2:C1553&amp;Grille_Tarifs_Modulable!$F$2:F1553,0))</f>
        <v>3257150102017</v>
      </c>
      <c r="J120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06" s="1" t="str">
        <f>IF(Tableau1[[#This Row],[Tarificat° client]]="GROS",VLOOKUP(Tableau1[[#This Row],[EAN]],Grille_Tarifs_Modulable!B1214:P1307,9,FALSE)+VLOOKUP(Tableau1[[#This Row],[EAN]],Grille_Tarifs_Modulable!B1214:P1307,12,FALSE)+VLOOKUP(Tableau1[[#This Row],[EAN]],Grille_Tarifs_Modulable!B1214:P1307,13,FALSE)*1.1,IF(Tableau1[[#This Row],[Tarificat° client]]="CHR",VLOOKUP(Tableau1[[#This Row],[EAN]],Grille_Tarifs_Modulable!B1214:P1307,8,FALSE)," "))</f>
        <v xml:space="preserve"> </v>
      </c>
      <c r="L1206" s="1">
        <v>6</v>
      </c>
      <c r="M1206" s="1">
        <v>6</v>
      </c>
      <c r="O1206" s="1"/>
    </row>
    <row r="1207" spans="1:15" ht="14.65" customHeight="1" x14ac:dyDescent="0.2">
      <c r="A1207" s="2">
        <v>43446</v>
      </c>
      <c r="B1207" s="1" t="s">
        <v>511</v>
      </c>
      <c r="C1207" s="1" t="s">
        <v>453</v>
      </c>
      <c r="F1207" s="1" t="s">
        <v>454</v>
      </c>
      <c r="G1207" s="1" t="s">
        <v>1195</v>
      </c>
      <c r="H1207" s="61">
        <v>70</v>
      </c>
      <c r="I1207" s="88">
        <f t="array" ref="I1207">INDEX(Grille_Tarifs_Modulable!$B$2:B1564,MATCH(Tableau1[[#This Row],[Designation]]&amp;Tableau1[[#This Row],[CL]],Grille_Tarifs_Modulable!$C$2:C1564&amp;Grille_Tarifs_Modulable!$F$2:F1564,0))</f>
        <v>3257150102017</v>
      </c>
      <c r="J120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07" s="1" t="str">
        <f>IF(Tableau1[[#This Row],[Tarificat° client]]="GROS",VLOOKUP(Tableau1[[#This Row],[EAN]],Grille_Tarifs_Modulable!B1215:P1308,9,FALSE)+VLOOKUP(Tableau1[[#This Row],[EAN]],Grille_Tarifs_Modulable!B1215:P1308,12,FALSE)+VLOOKUP(Tableau1[[#This Row],[EAN]],Grille_Tarifs_Modulable!B1215:P1308,13,FALSE)*1.1,IF(Tableau1[[#This Row],[Tarificat° client]]="CHR",VLOOKUP(Tableau1[[#This Row],[EAN]],Grille_Tarifs_Modulable!B1215:P1308,8,FALSE)," "))</f>
        <v xml:space="preserve"> </v>
      </c>
      <c r="L1207" s="1">
        <v>6</v>
      </c>
      <c r="M1207" s="1">
        <v>6</v>
      </c>
      <c r="O1207" s="1"/>
    </row>
    <row r="1208" spans="1:15" ht="14.65" customHeight="1" x14ac:dyDescent="0.2">
      <c r="A1208" s="2">
        <v>43447</v>
      </c>
      <c r="B1208" s="1" t="s">
        <v>431</v>
      </c>
      <c r="C1208" s="1" t="s">
        <v>83</v>
      </c>
      <c r="F1208" s="1" t="s">
        <v>4</v>
      </c>
      <c r="G1208" s="1" t="s">
        <v>1195</v>
      </c>
      <c r="H1208" s="61">
        <v>70</v>
      </c>
      <c r="I1208" s="88">
        <f t="array" ref="I1208">INDEX(Grille_Tarifs_Modulable!$B$2:B1582,MATCH(Tableau1[[#This Row],[Designation]]&amp;Tableau1[[#This Row],[CL]],Grille_Tarifs_Modulable!$C$2:C1582&amp;Grille_Tarifs_Modulable!$F$2:F1582,0))</f>
        <v>3257150102017</v>
      </c>
      <c r="J120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08" s="1" t="str">
        <f>IF(Tableau1[[#This Row],[Tarificat° client]]="GROS",VLOOKUP(Tableau1[[#This Row],[EAN]],Grille_Tarifs_Modulable!B1216:P1309,9,FALSE)+VLOOKUP(Tableau1[[#This Row],[EAN]],Grille_Tarifs_Modulable!B1216:P1309,12,FALSE)+VLOOKUP(Tableau1[[#This Row],[EAN]],Grille_Tarifs_Modulable!B1216:P1309,13,FALSE)*1.1,IF(Tableau1[[#This Row],[Tarificat° client]]="CHR",VLOOKUP(Tableau1[[#This Row],[EAN]],Grille_Tarifs_Modulable!B1216:P1309,8,FALSE)," "))</f>
        <v xml:space="preserve"> </v>
      </c>
      <c r="L1208" s="1">
        <v>12</v>
      </c>
      <c r="M1208" s="1">
        <v>12</v>
      </c>
      <c r="O1208" s="1"/>
    </row>
    <row r="1209" spans="1:15" ht="14.65" customHeight="1" x14ac:dyDescent="0.2">
      <c r="A1209" s="2">
        <v>43451</v>
      </c>
      <c r="B1209" s="1" t="s">
        <v>630</v>
      </c>
      <c r="C1209" s="1" t="s">
        <v>28</v>
      </c>
      <c r="F1209" s="1" t="s">
        <v>178</v>
      </c>
      <c r="G1209" s="1" t="s">
        <v>1195</v>
      </c>
      <c r="H1209" s="61">
        <v>70</v>
      </c>
      <c r="I1209" s="88">
        <f t="array" ref="I1209">INDEX(Grille_Tarifs_Modulable!$B$2:B1722,MATCH(Tableau1[[#This Row],[Designation]]&amp;Tableau1[[#This Row],[CL]],Grille_Tarifs_Modulable!$C$2:C1722&amp;Grille_Tarifs_Modulable!$F$2:F1722,0))</f>
        <v>3257150102017</v>
      </c>
      <c r="J120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09" s="1" t="str">
        <f>IF(Tableau1[[#This Row],[Tarificat° client]]="GROS",VLOOKUP(Tableau1[[#This Row],[EAN]],Grille_Tarifs_Modulable!B1217:P1310,9,FALSE)+VLOOKUP(Tableau1[[#This Row],[EAN]],Grille_Tarifs_Modulable!B1217:P1310,12,FALSE)+VLOOKUP(Tableau1[[#This Row],[EAN]],Grille_Tarifs_Modulable!B1217:P1310,13,FALSE)*1.1,IF(Tableau1[[#This Row],[Tarificat° client]]="CHR",VLOOKUP(Tableau1[[#This Row],[EAN]],Grille_Tarifs_Modulable!B1217:P1310,8,FALSE)," "))</f>
        <v xml:space="preserve"> </v>
      </c>
      <c r="L1209" s="1">
        <v>6</v>
      </c>
      <c r="M1209" s="1">
        <v>6</v>
      </c>
      <c r="O1209" s="1"/>
    </row>
    <row r="1210" spans="1:15" ht="14.65" customHeight="1" x14ac:dyDescent="0.2">
      <c r="A1210" s="2">
        <v>43453</v>
      </c>
      <c r="B1210" s="1" t="s">
        <v>428</v>
      </c>
      <c r="C1210" s="1" t="s">
        <v>28</v>
      </c>
      <c r="F1210" s="1" t="s">
        <v>30</v>
      </c>
      <c r="G1210" s="1" t="s">
        <v>1195</v>
      </c>
      <c r="H1210" s="61">
        <v>70</v>
      </c>
      <c r="I1210" s="88">
        <f t="array" ref="I1210">INDEX(Grille_Tarifs_Modulable!$B$2:B1557,MATCH(Tableau1[[#This Row],[Designation]]&amp;Tableau1[[#This Row],[CL]],Grille_Tarifs_Modulable!$C$2:C1557&amp;Grille_Tarifs_Modulable!$F$2:F1557,0))</f>
        <v>3257150102017</v>
      </c>
      <c r="J121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10" s="1" t="str">
        <f>IF(Tableau1[[#This Row],[Tarificat° client]]="GROS",VLOOKUP(Tableau1[[#This Row],[EAN]],Grille_Tarifs_Modulable!B1218:P1311,9,FALSE)+VLOOKUP(Tableau1[[#This Row],[EAN]],Grille_Tarifs_Modulable!B1218:P1311,12,FALSE)+VLOOKUP(Tableau1[[#This Row],[EAN]],Grille_Tarifs_Modulable!B1218:P1311,13,FALSE)*1.1,IF(Tableau1[[#This Row],[Tarificat° client]]="CHR",VLOOKUP(Tableau1[[#This Row],[EAN]],Grille_Tarifs_Modulable!B1218:P1311,8,FALSE)," "))</f>
        <v xml:space="preserve"> </v>
      </c>
      <c r="L1210" s="1">
        <v>12</v>
      </c>
      <c r="M1210" s="1">
        <v>12</v>
      </c>
      <c r="O1210" s="1"/>
    </row>
    <row r="1211" spans="1:15" ht="14.65" customHeight="1" x14ac:dyDescent="0.2">
      <c r="A1211" s="2">
        <v>43467</v>
      </c>
      <c r="B1211" s="1" t="s">
        <v>101</v>
      </c>
      <c r="C1211" s="1" t="s">
        <v>100</v>
      </c>
      <c r="F1211" s="1" t="s">
        <v>4</v>
      </c>
      <c r="G1211" s="1" t="s">
        <v>1195</v>
      </c>
      <c r="H1211" s="61">
        <v>70</v>
      </c>
      <c r="I1211" s="88">
        <f t="array" ref="I1211">INDEX(Grille_Tarifs_Modulable!$B$2:B1568,MATCH(Tableau1[[#This Row],[Designation]]&amp;Tableau1[[#This Row],[CL]],Grille_Tarifs_Modulable!$C$2:C1568&amp;Grille_Tarifs_Modulable!$F$2:F1568,0))</f>
        <v>3257150102017</v>
      </c>
      <c r="J121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11" s="1" t="str">
        <f>IF(Tableau1[[#This Row],[Tarificat° client]]="GROS",VLOOKUP(Tableau1[[#This Row],[EAN]],Grille_Tarifs_Modulable!B1219:P1312,9,FALSE)+VLOOKUP(Tableau1[[#This Row],[EAN]],Grille_Tarifs_Modulable!B1219:P1312,12,FALSE)+VLOOKUP(Tableau1[[#This Row],[EAN]],Grille_Tarifs_Modulable!B1219:P1312,13,FALSE)*1.1,IF(Tableau1[[#This Row],[Tarificat° client]]="CHR",VLOOKUP(Tableau1[[#This Row],[EAN]],Grille_Tarifs_Modulable!B1219:P1312,8,FALSE)," "))</f>
        <v xml:space="preserve"> </v>
      </c>
      <c r="L1211" s="1">
        <v>12</v>
      </c>
      <c r="M1211" s="1">
        <v>12</v>
      </c>
      <c r="O1211" s="1"/>
    </row>
    <row r="1212" spans="1:15" ht="14.65" customHeight="1" x14ac:dyDescent="0.2">
      <c r="A1212" s="2">
        <v>43480</v>
      </c>
      <c r="B1212" s="1" t="s">
        <v>84</v>
      </c>
      <c r="C1212" s="1" t="s">
        <v>83</v>
      </c>
      <c r="F1212" s="1" t="s">
        <v>4</v>
      </c>
      <c r="G1212" s="1" t="s">
        <v>1195</v>
      </c>
      <c r="H1212" s="61">
        <v>70</v>
      </c>
      <c r="I1212" s="88">
        <f t="array" ref="I1212">INDEX(Grille_Tarifs_Modulable!$B$2:B1586,MATCH(Tableau1[[#This Row],[Designation]]&amp;Tableau1[[#This Row],[CL]],Grille_Tarifs_Modulable!$C$2:C1586&amp;Grille_Tarifs_Modulable!$F$2:F1586,0))</f>
        <v>3257150102017</v>
      </c>
      <c r="J121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12" s="1" t="str">
        <f>IF(Tableau1[[#This Row],[Tarificat° client]]="GROS",VLOOKUP(Tableau1[[#This Row],[EAN]],Grille_Tarifs_Modulable!B1220:P1313,9,FALSE)+VLOOKUP(Tableau1[[#This Row],[EAN]],Grille_Tarifs_Modulable!B1220:P1313,12,FALSE)+VLOOKUP(Tableau1[[#This Row],[EAN]],Grille_Tarifs_Modulable!B1220:P1313,13,FALSE)*1.1,IF(Tableau1[[#This Row],[Tarificat° client]]="CHR",VLOOKUP(Tableau1[[#This Row],[EAN]],Grille_Tarifs_Modulable!B1220:P1313,8,FALSE)," "))</f>
        <v xml:space="preserve"> </v>
      </c>
      <c r="L1212" s="1">
        <v>-12</v>
      </c>
      <c r="M1212" s="1">
        <v>-12</v>
      </c>
      <c r="O1212" s="1"/>
    </row>
    <row r="1213" spans="1:15" ht="14.65" customHeight="1" x14ac:dyDescent="0.2">
      <c r="A1213" s="2">
        <v>43490</v>
      </c>
      <c r="B1213" s="1" t="s">
        <v>85</v>
      </c>
      <c r="C1213" s="1" t="s">
        <v>83</v>
      </c>
      <c r="F1213" s="1" t="s">
        <v>4</v>
      </c>
      <c r="G1213" s="1" t="s">
        <v>1195</v>
      </c>
      <c r="H1213" s="61">
        <v>70</v>
      </c>
      <c r="I1213" s="88">
        <f t="array" ref="I1213">INDEX(Grille_Tarifs_Modulable!$B$2:B1726,MATCH(Tableau1[[#This Row],[Designation]]&amp;Tableau1[[#This Row],[CL]],Grille_Tarifs_Modulable!$C$2:C1726&amp;Grille_Tarifs_Modulable!$F$2:F1726,0))</f>
        <v>3257150102017</v>
      </c>
      <c r="J121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13" s="1" t="str">
        <f>IF(Tableau1[[#This Row],[Tarificat° client]]="GROS",VLOOKUP(Tableau1[[#This Row],[EAN]],Grille_Tarifs_Modulable!B1221:P1314,9,FALSE)+VLOOKUP(Tableau1[[#This Row],[EAN]],Grille_Tarifs_Modulable!B1221:P1314,12,FALSE)+VLOOKUP(Tableau1[[#This Row],[EAN]],Grille_Tarifs_Modulable!B1221:P1314,13,FALSE)*1.1,IF(Tableau1[[#This Row],[Tarificat° client]]="CHR",VLOOKUP(Tableau1[[#This Row],[EAN]],Grille_Tarifs_Modulable!B1221:P1314,8,FALSE)," "))</f>
        <v xml:space="preserve"> </v>
      </c>
      <c r="L1213" s="1">
        <v>12</v>
      </c>
      <c r="M1213" s="1">
        <v>12</v>
      </c>
      <c r="O1213" s="1"/>
    </row>
    <row r="1214" spans="1:15" ht="14.65" customHeight="1" x14ac:dyDescent="0.2">
      <c r="A1214" s="2">
        <v>43494</v>
      </c>
      <c r="B1214" s="1" t="s">
        <v>102</v>
      </c>
      <c r="C1214" s="1" t="s">
        <v>45</v>
      </c>
      <c r="F1214" s="1" t="s">
        <v>47</v>
      </c>
      <c r="G1214" s="1" t="s">
        <v>1195</v>
      </c>
      <c r="H1214" s="61">
        <v>70</v>
      </c>
      <c r="I1214" s="88">
        <f t="array" ref="I1214">INDEX(Grille_Tarifs_Modulable!$B$2:B1561,MATCH(Tableau1[[#This Row],[Designation]]&amp;Tableau1[[#This Row],[CL]],Grille_Tarifs_Modulable!$C$2:C1561&amp;Grille_Tarifs_Modulable!$F$2:F1561,0))</f>
        <v>3257150102017</v>
      </c>
      <c r="J121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14" s="1" t="str">
        <f>IF(Tableau1[[#This Row],[Tarificat° client]]="GROS",VLOOKUP(Tableau1[[#This Row],[EAN]],Grille_Tarifs_Modulable!B1222:P1315,9,FALSE)+VLOOKUP(Tableau1[[#This Row],[EAN]],Grille_Tarifs_Modulable!B1222:P1315,12,FALSE)+VLOOKUP(Tableau1[[#This Row],[EAN]],Grille_Tarifs_Modulable!B1222:P1315,13,FALSE)*1.1,IF(Tableau1[[#This Row],[Tarificat° client]]="CHR",VLOOKUP(Tableau1[[#This Row],[EAN]],Grille_Tarifs_Modulable!B1222:P1315,8,FALSE)," "))</f>
        <v xml:space="preserve"> </v>
      </c>
      <c r="L1214" s="1">
        <v>12</v>
      </c>
      <c r="M1214" s="1">
        <v>12</v>
      </c>
      <c r="O1214" s="1"/>
    </row>
    <row r="1215" spans="1:15" ht="14.65" customHeight="1" x14ac:dyDescent="0.2">
      <c r="A1215" s="2">
        <v>43503</v>
      </c>
      <c r="B1215" s="1" t="s">
        <v>103</v>
      </c>
      <c r="C1215" s="1" t="s">
        <v>98</v>
      </c>
      <c r="F1215" s="1" t="s">
        <v>20</v>
      </c>
      <c r="G1215" s="1" t="s">
        <v>1195</v>
      </c>
      <c r="H1215" s="61">
        <v>70</v>
      </c>
      <c r="I1215" s="88">
        <f t="array" ref="I1215">INDEX(Grille_Tarifs_Modulable!$B$2:B1572,MATCH(Tableau1[[#This Row],[Designation]]&amp;Tableau1[[#This Row],[CL]],Grille_Tarifs_Modulable!$C$2:C1572&amp;Grille_Tarifs_Modulable!$F$2:F1572,0))</f>
        <v>3257150102017</v>
      </c>
      <c r="J121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15" s="1" t="str">
        <f>IF(Tableau1[[#This Row],[Tarificat° client]]="GROS",VLOOKUP(Tableau1[[#This Row],[EAN]],Grille_Tarifs_Modulable!B1223:P1316,9,FALSE)+VLOOKUP(Tableau1[[#This Row],[EAN]],Grille_Tarifs_Modulable!B1223:P1316,12,FALSE)+VLOOKUP(Tableau1[[#This Row],[EAN]],Grille_Tarifs_Modulable!B1223:P1316,13,FALSE)*1.1,IF(Tableau1[[#This Row],[Tarificat° client]]="CHR",VLOOKUP(Tableau1[[#This Row],[EAN]],Grille_Tarifs_Modulable!B1223:P1316,8,FALSE)," "))</f>
        <v xml:space="preserve"> </v>
      </c>
      <c r="L1215" s="1">
        <v>12</v>
      </c>
      <c r="M1215" s="1">
        <v>12</v>
      </c>
      <c r="O1215" s="1"/>
    </row>
    <row r="1216" spans="1:15" ht="14.65" customHeight="1" x14ac:dyDescent="0.2">
      <c r="A1216" s="2">
        <v>43551</v>
      </c>
      <c r="B1216" s="1" t="s">
        <v>10</v>
      </c>
      <c r="C1216" s="1" t="s">
        <v>9</v>
      </c>
      <c r="F1216" s="1" t="s">
        <v>11</v>
      </c>
      <c r="G1216" s="1" t="s">
        <v>1195</v>
      </c>
      <c r="H1216" s="61">
        <v>70</v>
      </c>
      <c r="I1216" s="88">
        <f t="array" ref="I1216">INDEX(Grille_Tarifs_Modulable!$B$2:B1590,MATCH(Tableau1[[#This Row],[Designation]]&amp;Tableau1[[#This Row],[CL]],Grille_Tarifs_Modulable!$C$2:C1590&amp;Grille_Tarifs_Modulable!$F$2:F1590,0))</f>
        <v>3257150102017</v>
      </c>
      <c r="J121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16" s="1" t="str">
        <f>IF(Tableau1[[#This Row],[Tarificat° client]]="GROS",VLOOKUP(Tableau1[[#This Row],[EAN]],Grille_Tarifs_Modulable!B1224:P1317,9,FALSE)+VLOOKUP(Tableau1[[#This Row],[EAN]],Grille_Tarifs_Modulable!B1224:P1317,12,FALSE)+VLOOKUP(Tableau1[[#This Row],[EAN]],Grille_Tarifs_Modulable!B1224:P1317,13,FALSE)*1.1,IF(Tableau1[[#This Row],[Tarificat° client]]="CHR",VLOOKUP(Tableau1[[#This Row],[EAN]],Grille_Tarifs_Modulable!B1224:P1317,8,FALSE)," "))</f>
        <v xml:space="preserve"> </v>
      </c>
      <c r="L1216" s="1">
        <v>6</v>
      </c>
      <c r="M1216" s="1">
        <v>6</v>
      </c>
      <c r="O1216" s="1"/>
    </row>
    <row r="1217" spans="1:15" ht="14.65" customHeight="1" x14ac:dyDescent="0.2">
      <c r="A1217" s="2">
        <v>43581</v>
      </c>
      <c r="B1217" s="1" t="s">
        <v>106</v>
      </c>
      <c r="C1217" s="1" t="s">
        <v>105</v>
      </c>
      <c r="F1217" s="1" t="s">
        <v>4</v>
      </c>
      <c r="G1217" s="1" t="s">
        <v>1195</v>
      </c>
      <c r="H1217" s="61">
        <v>70</v>
      </c>
      <c r="I1217" s="88">
        <f t="array" ref="I1217">INDEX(Grille_Tarifs_Modulable!$B$2:B1730,MATCH(Tableau1[[#This Row],[Designation]]&amp;Tableau1[[#This Row],[CL]],Grille_Tarifs_Modulable!$C$2:C1730&amp;Grille_Tarifs_Modulable!$F$2:F1730,0))</f>
        <v>3257150102017</v>
      </c>
      <c r="J121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17" s="1" t="str">
        <f>IF(Tableau1[[#This Row],[Tarificat° client]]="GROS",VLOOKUP(Tableau1[[#This Row],[EAN]],Grille_Tarifs_Modulable!B1225:P1318,9,FALSE)+VLOOKUP(Tableau1[[#This Row],[EAN]],Grille_Tarifs_Modulable!B1225:P1318,12,FALSE)+VLOOKUP(Tableau1[[#This Row],[EAN]],Grille_Tarifs_Modulable!B1225:P1318,13,FALSE)*1.1,IF(Tableau1[[#This Row],[Tarificat° client]]="CHR",VLOOKUP(Tableau1[[#This Row],[EAN]],Grille_Tarifs_Modulable!B1225:P1318,8,FALSE)," "))</f>
        <v xml:space="preserve"> </v>
      </c>
      <c r="L1217" s="1">
        <v>18</v>
      </c>
      <c r="M1217" s="1">
        <v>18</v>
      </c>
      <c r="O1217" s="1"/>
    </row>
    <row r="1218" spans="1:15" ht="14.65" customHeight="1" x14ac:dyDescent="0.2">
      <c r="A1218" s="2">
        <v>43592</v>
      </c>
      <c r="B1218" s="1" t="s">
        <v>107</v>
      </c>
      <c r="C1218" s="1" t="s">
        <v>65</v>
      </c>
      <c r="F1218" s="1" t="s">
        <v>67</v>
      </c>
      <c r="G1218" s="1" t="s">
        <v>1195</v>
      </c>
      <c r="H1218" s="61">
        <v>70</v>
      </c>
      <c r="I1218" s="88">
        <f t="array" ref="I1218">INDEX(Grille_Tarifs_Modulable!$B$2:B1565,MATCH(Tableau1[[#This Row],[Designation]]&amp;Tableau1[[#This Row],[CL]],Grille_Tarifs_Modulable!$C$2:C1565&amp;Grille_Tarifs_Modulable!$F$2:F1565,0))</f>
        <v>3257150102017</v>
      </c>
      <c r="J121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18" s="1" t="str">
        <f>IF(Tableau1[[#This Row],[Tarificat° client]]="GROS",VLOOKUP(Tableau1[[#This Row],[EAN]],Grille_Tarifs_Modulable!B1226:P1319,9,FALSE)+VLOOKUP(Tableau1[[#This Row],[EAN]],Grille_Tarifs_Modulable!B1226:P1319,12,FALSE)+VLOOKUP(Tableau1[[#This Row],[EAN]],Grille_Tarifs_Modulable!B1226:P1319,13,FALSE)*1.1,IF(Tableau1[[#This Row],[Tarificat° client]]="CHR",VLOOKUP(Tableau1[[#This Row],[EAN]],Grille_Tarifs_Modulable!B1226:P1319,8,FALSE)," "))</f>
        <v xml:space="preserve"> </v>
      </c>
      <c r="L1218" s="1">
        <v>6</v>
      </c>
      <c r="M1218" s="1">
        <v>6</v>
      </c>
      <c r="O1218" s="1"/>
    </row>
    <row r="1219" spans="1:15" ht="14.65" customHeight="1" x14ac:dyDescent="0.2">
      <c r="A1219" s="2">
        <v>43599</v>
      </c>
      <c r="B1219" s="1" t="s">
        <v>109</v>
      </c>
      <c r="C1219" s="1" t="s">
        <v>108</v>
      </c>
      <c r="F1219" s="1" t="s">
        <v>4</v>
      </c>
      <c r="G1219" s="1" t="s">
        <v>1195</v>
      </c>
      <c r="H1219" s="61">
        <v>70</v>
      </c>
      <c r="I1219" s="88">
        <f t="array" ref="I1219">INDEX(Grille_Tarifs_Modulable!$B$2:B1576,MATCH(Tableau1[[#This Row],[Designation]]&amp;Tableau1[[#This Row],[CL]],Grille_Tarifs_Modulable!$C$2:C1576&amp;Grille_Tarifs_Modulable!$F$2:F1576,0))</f>
        <v>3257150102017</v>
      </c>
      <c r="J121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19" s="1" t="str">
        <f>IF(Tableau1[[#This Row],[Tarificat° client]]="GROS",VLOOKUP(Tableau1[[#This Row],[EAN]],Grille_Tarifs_Modulable!B1227:P1320,9,FALSE)+VLOOKUP(Tableau1[[#This Row],[EAN]],Grille_Tarifs_Modulable!B1227:P1320,12,FALSE)+VLOOKUP(Tableau1[[#This Row],[EAN]],Grille_Tarifs_Modulable!B1227:P1320,13,FALSE)*1.1,IF(Tableau1[[#This Row],[Tarificat° client]]="CHR",VLOOKUP(Tableau1[[#This Row],[EAN]],Grille_Tarifs_Modulable!B1227:P1320,8,FALSE)," "))</f>
        <v xml:space="preserve"> </v>
      </c>
      <c r="L1219" s="1">
        <v>6</v>
      </c>
      <c r="M1219" s="1">
        <v>6</v>
      </c>
      <c r="O1219" s="1"/>
    </row>
    <row r="1220" spans="1:15" ht="14.65" customHeight="1" x14ac:dyDescent="0.2">
      <c r="A1220" s="2">
        <v>43608</v>
      </c>
      <c r="B1220" s="1" t="s">
        <v>17</v>
      </c>
      <c r="C1220" s="1" t="s">
        <v>6</v>
      </c>
      <c r="F1220" s="1" t="s">
        <v>8</v>
      </c>
      <c r="G1220" s="1" t="s">
        <v>1195</v>
      </c>
      <c r="H1220" s="61">
        <v>70</v>
      </c>
      <c r="I1220" s="88">
        <f t="array" ref="I1220">INDEX(Grille_Tarifs_Modulable!$B$2:B1594,MATCH(Tableau1[[#This Row],[Designation]]&amp;Tableau1[[#This Row],[CL]],Grille_Tarifs_Modulable!$C$2:C1594&amp;Grille_Tarifs_Modulable!$F$2:F1594,0))</f>
        <v>3257150102017</v>
      </c>
      <c r="J122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20" s="1" t="str">
        <f>IF(Tableau1[[#This Row],[Tarificat° client]]="GROS",VLOOKUP(Tableau1[[#This Row],[EAN]],Grille_Tarifs_Modulable!B1228:P1321,9,FALSE)+VLOOKUP(Tableau1[[#This Row],[EAN]],Grille_Tarifs_Modulable!B1228:P1321,12,FALSE)+VLOOKUP(Tableau1[[#This Row],[EAN]],Grille_Tarifs_Modulable!B1228:P1321,13,FALSE)*1.1,IF(Tableau1[[#This Row],[Tarificat° client]]="CHR",VLOOKUP(Tableau1[[#This Row],[EAN]],Grille_Tarifs_Modulable!B1228:P1321,8,FALSE)," "))</f>
        <v xml:space="preserve"> </v>
      </c>
      <c r="L1220" s="1">
        <v>6</v>
      </c>
      <c r="M1220" s="1">
        <v>6</v>
      </c>
      <c r="O1220" s="1"/>
    </row>
    <row r="1221" spans="1:15" ht="14.65" customHeight="1" x14ac:dyDescent="0.2">
      <c r="A1221" s="2">
        <v>43657</v>
      </c>
      <c r="B1221" s="1" t="s">
        <v>110</v>
      </c>
      <c r="C1221" s="1" t="s">
        <v>65</v>
      </c>
      <c r="F1221" s="1" t="s">
        <v>67</v>
      </c>
      <c r="G1221" s="1" t="s">
        <v>1195</v>
      </c>
      <c r="H1221" s="61">
        <v>70</v>
      </c>
      <c r="I1221" s="88">
        <f t="array" ref="I1221">INDEX(Grille_Tarifs_Modulable!$B$2:B1734,MATCH(Tableau1[[#This Row],[Designation]]&amp;Tableau1[[#This Row],[CL]],Grille_Tarifs_Modulable!$C$2:C1734&amp;Grille_Tarifs_Modulable!$F$2:F1734,0))</f>
        <v>3257150102017</v>
      </c>
      <c r="J122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21" s="1" t="str">
        <f>IF(Tableau1[[#This Row],[Tarificat° client]]="GROS",VLOOKUP(Tableau1[[#This Row],[EAN]],Grille_Tarifs_Modulable!B1229:P1322,9,FALSE)+VLOOKUP(Tableau1[[#This Row],[EAN]],Grille_Tarifs_Modulable!B1229:P1322,12,FALSE)+VLOOKUP(Tableau1[[#This Row],[EAN]],Grille_Tarifs_Modulable!B1229:P1322,13,FALSE)*1.1,IF(Tableau1[[#This Row],[Tarificat° client]]="CHR",VLOOKUP(Tableau1[[#This Row],[EAN]],Grille_Tarifs_Modulable!B1229:P1322,8,FALSE)," "))</f>
        <v xml:space="preserve"> </v>
      </c>
      <c r="L1221" s="1">
        <v>6</v>
      </c>
      <c r="M1221" s="1">
        <v>6</v>
      </c>
      <c r="O1221" s="1"/>
    </row>
    <row r="1222" spans="1:15" ht="14.65" customHeight="1" x14ac:dyDescent="0.2">
      <c r="A1222" s="2">
        <v>43676</v>
      </c>
      <c r="B1222" s="1" t="s">
        <v>168</v>
      </c>
      <c r="C1222" s="1" t="s">
        <v>119</v>
      </c>
      <c r="F1222" s="1" t="s">
        <v>121</v>
      </c>
      <c r="G1222" s="1" t="s">
        <v>1195</v>
      </c>
      <c r="H1222" s="61">
        <v>70</v>
      </c>
      <c r="I1222" s="88">
        <f t="array" ref="I1222">INDEX(Grille_Tarifs_Modulable!$B$2:B1569,MATCH(Tableau1[[#This Row],[Designation]]&amp;Tableau1[[#This Row],[CL]],Grille_Tarifs_Modulable!$C$2:C1569&amp;Grille_Tarifs_Modulable!$F$2:F1569,0))</f>
        <v>3257150102017</v>
      </c>
      <c r="J122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22" s="1" t="str">
        <f>IF(Tableau1[[#This Row],[Tarificat° client]]="GROS",VLOOKUP(Tableau1[[#This Row],[EAN]],Grille_Tarifs_Modulable!B1230:P1323,9,FALSE)+VLOOKUP(Tableau1[[#This Row],[EAN]],Grille_Tarifs_Modulable!B1230:P1323,12,FALSE)+VLOOKUP(Tableau1[[#This Row],[EAN]],Grille_Tarifs_Modulable!B1230:P1323,13,FALSE)*1.1,IF(Tableau1[[#This Row],[Tarificat° client]]="CHR",VLOOKUP(Tableau1[[#This Row],[EAN]],Grille_Tarifs_Modulable!B1230:P1323,8,FALSE)," "))</f>
        <v xml:space="preserve"> </v>
      </c>
      <c r="L1222" s="1">
        <v>6</v>
      </c>
      <c r="M1222" s="1">
        <v>6</v>
      </c>
      <c r="O1222" s="1"/>
    </row>
    <row r="1223" spans="1:15" ht="14.65" customHeight="1" x14ac:dyDescent="0.2">
      <c r="A1223" s="2">
        <v>43676</v>
      </c>
      <c r="B1223" s="1" t="s">
        <v>173</v>
      </c>
      <c r="C1223" s="1" t="s">
        <v>172</v>
      </c>
      <c r="F1223" s="1" t="s">
        <v>172</v>
      </c>
      <c r="G1223" s="1" t="s">
        <v>1195</v>
      </c>
      <c r="H1223" s="61">
        <v>70</v>
      </c>
      <c r="I1223" s="88">
        <f t="array" ref="I1223">INDEX(Grille_Tarifs_Modulable!$B$2:B1580,MATCH(Tableau1[[#This Row],[Designation]]&amp;Tableau1[[#This Row],[CL]],Grille_Tarifs_Modulable!$C$2:C1580&amp;Grille_Tarifs_Modulable!$F$2:F1580,0))</f>
        <v>3257150102017</v>
      </c>
      <c r="J122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23" s="1" t="str">
        <f>IF(Tableau1[[#This Row],[Tarificat° client]]="GROS",VLOOKUP(Tableau1[[#This Row],[EAN]],Grille_Tarifs_Modulable!B1231:P1324,9,FALSE)+VLOOKUP(Tableau1[[#This Row],[EAN]],Grille_Tarifs_Modulable!B1231:P1324,12,FALSE)+VLOOKUP(Tableau1[[#This Row],[EAN]],Grille_Tarifs_Modulable!B1231:P1324,13,FALSE)*1.1,IF(Tableau1[[#This Row],[Tarificat° client]]="CHR",VLOOKUP(Tableau1[[#This Row],[EAN]],Grille_Tarifs_Modulable!B1231:P1324,8,FALSE)," "))</f>
        <v xml:space="preserve"> </v>
      </c>
      <c r="L1223" s="1">
        <v>6</v>
      </c>
      <c r="M1223" s="1">
        <v>6</v>
      </c>
      <c r="O1223" s="1"/>
    </row>
    <row r="1224" spans="1:15" ht="14.65" customHeight="1" x14ac:dyDescent="0.2">
      <c r="A1224" s="2">
        <v>43676</v>
      </c>
      <c r="B1224" s="1" t="s">
        <v>170</v>
      </c>
      <c r="C1224" s="1" t="s">
        <v>169</v>
      </c>
      <c r="F1224" s="1" t="s">
        <v>171</v>
      </c>
      <c r="G1224" s="1" t="s">
        <v>1195</v>
      </c>
      <c r="H1224" s="61">
        <v>70</v>
      </c>
      <c r="I1224" s="88">
        <f t="array" ref="I1224">INDEX(Grille_Tarifs_Modulable!$B$2:B1598,MATCH(Tableau1[[#This Row],[Designation]]&amp;Tableau1[[#This Row],[CL]],Grille_Tarifs_Modulable!$C$2:C1598&amp;Grille_Tarifs_Modulable!$F$2:F1598,0))</f>
        <v>3257150102017</v>
      </c>
      <c r="J122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24" s="1" t="str">
        <f>IF(Tableau1[[#This Row],[Tarificat° client]]="GROS",VLOOKUP(Tableau1[[#This Row],[EAN]],Grille_Tarifs_Modulable!B1232:P1325,9,FALSE)+VLOOKUP(Tableau1[[#This Row],[EAN]],Grille_Tarifs_Modulable!B1232:P1325,12,FALSE)+VLOOKUP(Tableau1[[#This Row],[EAN]],Grille_Tarifs_Modulable!B1232:P1325,13,FALSE)*1.1,IF(Tableau1[[#This Row],[Tarificat° client]]="CHR",VLOOKUP(Tableau1[[#This Row],[EAN]],Grille_Tarifs_Modulable!B1232:P1325,8,FALSE)," "))</f>
        <v xml:space="preserve"> </v>
      </c>
      <c r="L1224" s="1">
        <v>6</v>
      </c>
      <c r="M1224" s="1">
        <v>6</v>
      </c>
      <c r="O1224" s="1"/>
    </row>
    <row r="1225" spans="1:15" ht="14.65" customHeight="1" x14ac:dyDescent="0.2">
      <c r="A1225" s="2">
        <v>43683</v>
      </c>
      <c r="B1225" s="1" t="s">
        <v>16</v>
      </c>
      <c r="C1225" s="1" t="s">
        <v>15</v>
      </c>
      <c r="F1225" s="1" t="s">
        <v>4</v>
      </c>
      <c r="G1225" s="1" t="s">
        <v>1195</v>
      </c>
      <c r="H1225" s="61">
        <v>70</v>
      </c>
      <c r="I1225" s="88">
        <f t="array" ref="I1225">INDEX(Grille_Tarifs_Modulable!$B$2:B1738,MATCH(Tableau1[[#This Row],[Designation]]&amp;Tableau1[[#This Row],[CL]],Grille_Tarifs_Modulable!$C$2:C1738&amp;Grille_Tarifs_Modulable!$F$2:F1738,0))</f>
        <v>3257150102017</v>
      </c>
      <c r="J122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25" s="1" t="str">
        <f>IF(Tableau1[[#This Row],[Tarificat° client]]="GROS",VLOOKUP(Tableau1[[#This Row],[EAN]],Grille_Tarifs_Modulable!B1233:P1326,9,FALSE)+VLOOKUP(Tableau1[[#This Row],[EAN]],Grille_Tarifs_Modulable!B1233:P1326,12,FALSE)+VLOOKUP(Tableau1[[#This Row],[EAN]],Grille_Tarifs_Modulable!B1233:P1326,13,FALSE)*1.1,IF(Tableau1[[#This Row],[Tarificat° client]]="CHR",VLOOKUP(Tableau1[[#This Row],[EAN]],Grille_Tarifs_Modulable!B1233:P1326,8,FALSE)," "))</f>
        <v xml:space="preserve"> </v>
      </c>
      <c r="L1225" s="1">
        <v>6</v>
      </c>
      <c r="M1225" s="1">
        <v>6</v>
      </c>
      <c r="O1225" s="1"/>
    </row>
    <row r="1226" spans="1:15" ht="14.65" customHeight="1" x14ac:dyDescent="0.2">
      <c r="A1226" s="2">
        <v>43725</v>
      </c>
      <c r="B1226" s="1" t="s">
        <v>74</v>
      </c>
      <c r="C1226" s="1" t="s">
        <v>68</v>
      </c>
      <c r="F1226" s="1" t="s">
        <v>20</v>
      </c>
      <c r="G1226" s="1" t="s">
        <v>1195</v>
      </c>
      <c r="H1226" s="61">
        <v>70</v>
      </c>
      <c r="I1226" s="88">
        <f t="array" ref="I1226">INDEX(Grille_Tarifs_Modulable!$B$2:B1573,MATCH(Tableau1[[#This Row],[Designation]]&amp;Tableau1[[#This Row],[CL]],Grille_Tarifs_Modulable!$C$2:C1573&amp;Grille_Tarifs_Modulable!$F$2:F1573,0))</f>
        <v>3257150102017</v>
      </c>
      <c r="J122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26" s="1" t="str">
        <f>IF(Tableau1[[#This Row],[Tarificat° client]]="GROS",VLOOKUP(Tableau1[[#This Row],[EAN]],Grille_Tarifs_Modulable!B1234:P1327,9,FALSE)+VLOOKUP(Tableau1[[#This Row],[EAN]],Grille_Tarifs_Modulable!B1234:P1327,12,FALSE)+VLOOKUP(Tableau1[[#This Row],[EAN]],Grille_Tarifs_Modulable!B1234:P1327,13,FALSE)*1.1,IF(Tableau1[[#This Row],[Tarificat° client]]="CHR",VLOOKUP(Tableau1[[#This Row],[EAN]],Grille_Tarifs_Modulable!B1234:P1327,8,FALSE)," "))</f>
        <v xml:space="preserve"> </v>
      </c>
      <c r="L1226" s="1">
        <v>6</v>
      </c>
      <c r="M1226" s="1">
        <v>6</v>
      </c>
      <c r="O1226" s="1"/>
    </row>
    <row r="1227" spans="1:15" ht="14.65" customHeight="1" x14ac:dyDescent="0.2">
      <c r="A1227" s="2">
        <v>43731</v>
      </c>
      <c r="B1227" s="1" t="s">
        <v>25</v>
      </c>
      <c r="C1227" s="1" t="s">
        <v>9</v>
      </c>
      <c r="F1227" s="1" t="s">
        <v>11</v>
      </c>
      <c r="G1227" s="1" t="s">
        <v>1195</v>
      </c>
      <c r="H1227" s="61">
        <v>70</v>
      </c>
      <c r="I1227" s="88">
        <f t="array" ref="I1227">INDEX(Grille_Tarifs_Modulable!$B$2:B1584,MATCH(Tableau1[[#This Row],[Designation]]&amp;Tableau1[[#This Row],[CL]],Grille_Tarifs_Modulable!$C$2:C1584&amp;Grille_Tarifs_Modulable!$F$2:F1584,0))</f>
        <v>3257150102017</v>
      </c>
      <c r="J122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27" s="1" t="str">
        <f>IF(Tableau1[[#This Row],[Tarificat° client]]="GROS",VLOOKUP(Tableau1[[#This Row],[EAN]],Grille_Tarifs_Modulable!B1235:P1328,9,FALSE)+VLOOKUP(Tableau1[[#This Row],[EAN]],Grille_Tarifs_Modulable!B1235:P1328,12,FALSE)+VLOOKUP(Tableau1[[#This Row],[EAN]],Grille_Tarifs_Modulable!B1235:P1328,13,FALSE)*1.1,IF(Tableau1[[#This Row],[Tarificat° client]]="CHR",VLOOKUP(Tableau1[[#This Row],[EAN]],Grille_Tarifs_Modulable!B1235:P1328,8,FALSE)," "))</f>
        <v xml:space="preserve"> </v>
      </c>
      <c r="L1227" s="1">
        <v>6</v>
      </c>
      <c r="M1227" s="1">
        <v>6</v>
      </c>
      <c r="O1227" s="1"/>
    </row>
    <row r="1228" spans="1:15" ht="14.65" customHeight="1" x14ac:dyDescent="0.2">
      <c r="A1228" s="2">
        <v>43731</v>
      </c>
      <c r="B1228" s="1" t="s">
        <v>113</v>
      </c>
      <c r="C1228" s="1" t="s">
        <v>112</v>
      </c>
      <c r="F1228" s="1" t="s">
        <v>114</v>
      </c>
      <c r="G1228" s="1" t="s">
        <v>1195</v>
      </c>
      <c r="H1228" s="61">
        <v>70</v>
      </c>
      <c r="I1228" s="88">
        <f t="array" ref="I1228">INDEX(Grille_Tarifs_Modulable!$B$2:B1602,MATCH(Tableau1[[#This Row],[Designation]]&amp;Tableau1[[#This Row],[CL]],Grille_Tarifs_Modulable!$C$2:C1602&amp;Grille_Tarifs_Modulable!$F$2:F1602,0))</f>
        <v>3257150102017</v>
      </c>
      <c r="J122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28" s="1" t="str">
        <f>IF(Tableau1[[#This Row],[Tarificat° client]]="GROS",VLOOKUP(Tableau1[[#This Row],[EAN]],Grille_Tarifs_Modulable!B1236:P1329,9,FALSE)+VLOOKUP(Tableau1[[#This Row],[EAN]],Grille_Tarifs_Modulable!B1236:P1329,12,FALSE)+VLOOKUP(Tableau1[[#This Row],[EAN]],Grille_Tarifs_Modulable!B1236:P1329,13,FALSE)*1.1,IF(Tableau1[[#This Row],[Tarificat° client]]="CHR",VLOOKUP(Tableau1[[#This Row],[EAN]],Grille_Tarifs_Modulable!B1236:P1329,8,FALSE)," "))</f>
        <v xml:space="preserve"> </v>
      </c>
      <c r="L1228" s="1">
        <v>6</v>
      </c>
      <c r="M1228" s="1">
        <v>6</v>
      </c>
      <c r="O1228" s="1"/>
    </row>
    <row r="1229" spans="1:15" ht="14.65" customHeight="1" x14ac:dyDescent="0.2">
      <c r="A1229" s="2">
        <v>43742</v>
      </c>
      <c r="B1229" s="1" t="s">
        <v>27</v>
      </c>
      <c r="C1229" s="1" t="s">
        <v>26</v>
      </c>
      <c r="F1229" s="1" t="s">
        <v>11</v>
      </c>
      <c r="G1229" s="1" t="s">
        <v>1195</v>
      </c>
      <c r="H1229" s="61">
        <v>70</v>
      </c>
      <c r="I1229" s="88">
        <f t="array" ref="I1229">INDEX(Grille_Tarifs_Modulable!$B$2:B1742,MATCH(Tableau1[[#This Row],[Designation]]&amp;Tableau1[[#This Row],[CL]],Grille_Tarifs_Modulable!$C$2:C1742&amp;Grille_Tarifs_Modulable!$F$2:F1742,0))</f>
        <v>3257150102017</v>
      </c>
      <c r="J122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29" s="1" t="str">
        <f>IF(Tableau1[[#This Row],[Tarificat° client]]="GROS",VLOOKUP(Tableau1[[#This Row],[EAN]],Grille_Tarifs_Modulable!B1237:P1330,9,FALSE)+VLOOKUP(Tableau1[[#This Row],[EAN]],Grille_Tarifs_Modulable!B1237:P1330,12,FALSE)+VLOOKUP(Tableau1[[#This Row],[EAN]],Grille_Tarifs_Modulable!B1237:P1330,13,FALSE)*1.1,IF(Tableau1[[#This Row],[Tarificat° client]]="CHR",VLOOKUP(Tableau1[[#This Row],[EAN]],Grille_Tarifs_Modulable!B1237:P1330,8,FALSE)," "))</f>
        <v xml:space="preserve"> </v>
      </c>
      <c r="L1229" s="1">
        <v>6</v>
      </c>
      <c r="M1229" s="1">
        <v>6</v>
      </c>
      <c r="O1229" s="1"/>
    </row>
    <row r="1230" spans="1:15" ht="14.65" customHeight="1" x14ac:dyDescent="0.2">
      <c r="A1230" s="2">
        <v>43756</v>
      </c>
      <c r="B1230" s="1" t="s">
        <v>118</v>
      </c>
      <c r="C1230" s="1" t="s">
        <v>112</v>
      </c>
      <c r="F1230" s="1" t="s">
        <v>114</v>
      </c>
      <c r="G1230" s="1" t="s">
        <v>1195</v>
      </c>
      <c r="H1230" s="61">
        <v>70</v>
      </c>
      <c r="I1230" s="88">
        <f t="array" ref="I1230">INDEX(Grille_Tarifs_Modulable!$B$2:B1577,MATCH(Tableau1[[#This Row],[Designation]]&amp;Tableau1[[#This Row],[CL]],Grille_Tarifs_Modulable!$C$2:C1577&amp;Grille_Tarifs_Modulable!$F$2:F1577,0))</f>
        <v>3257150102017</v>
      </c>
      <c r="J123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30" s="1" t="str">
        <f>IF(Tableau1[[#This Row],[Tarificat° client]]="GROS",VLOOKUP(Tableau1[[#This Row],[EAN]],Grille_Tarifs_Modulable!B1238:P1331,9,FALSE)+VLOOKUP(Tableau1[[#This Row],[EAN]],Grille_Tarifs_Modulable!B1238:P1331,12,FALSE)+VLOOKUP(Tableau1[[#This Row],[EAN]],Grille_Tarifs_Modulable!B1238:P1331,13,FALSE)*1.1,IF(Tableau1[[#This Row],[Tarificat° client]]="CHR",VLOOKUP(Tableau1[[#This Row],[EAN]],Grille_Tarifs_Modulable!B1238:P1331,8,FALSE)," "))</f>
        <v xml:space="preserve"> </v>
      </c>
      <c r="L1230" s="1">
        <v>12</v>
      </c>
      <c r="M1230" s="1">
        <v>12</v>
      </c>
      <c r="O1230" s="1"/>
    </row>
    <row r="1231" spans="1:15" ht="14.65" customHeight="1" x14ac:dyDescent="0.2">
      <c r="A1231" s="2">
        <v>43756</v>
      </c>
      <c r="B1231" s="1" t="s">
        <v>116</v>
      </c>
      <c r="C1231" s="1" t="s">
        <v>115</v>
      </c>
      <c r="F1231" s="1" t="s">
        <v>117</v>
      </c>
      <c r="G1231" s="1" t="s">
        <v>1195</v>
      </c>
      <c r="H1231" s="61">
        <v>70</v>
      </c>
      <c r="I1231" s="88">
        <f t="array" ref="I1231">INDEX(Grille_Tarifs_Modulable!$B$2:B1588,MATCH(Tableau1[[#This Row],[Designation]]&amp;Tableau1[[#This Row],[CL]],Grille_Tarifs_Modulable!$C$2:C1588&amp;Grille_Tarifs_Modulable!$F$2:F1588,0))</f>
        <v>3257150102017</v>
      </c>
      <c r="J123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31" s="1" t="str">
        <f>IF(Tableau1[[#This Row],[Tarificat° client]]="GROS",VLOOKUP(Tableau1[[#This Row],[EAN]],Grille_Tarifs_Modulable!B1239:P1332,9,FALSE)+VLOOKUP(Tableau1[[#This Row],[EAN]],Grille_Tarifs_Modulable!B1239:P1332,12,FALSE)+VLOOKUP(Tableau1[[#This Row],[EAN]],Grille_Tarifs_Modulable!B1239:P1332,13,FALSE)*1.1,IF(Tableau1[[#This Row],[Tarificat° client]]="CHR",VLOOKUP(Tableau1[[#This Row],[EAN]],Grille_Tarifs_Modulable!B1239:P1332,8,FALSE)," "))</f>
        <v xml:space="preserve"> </v>
      </c>
      <c r="L1231" s="1">
        <v>6</v>
      </c>
      <c r="M1231" s="1">
        <v>6</v>
      </c>
      <c r="O1231" s="1"/>
    </row>
    <row r="1232" spans="1:15" ht="14.65" customHeight="1" x14ac:dyDescent="0.2">
      <c r="A1232" s="2">
        <v>43783</v>
      </c>
      <c r="B1232" s="1" t="s">
        <v>39</v>
      </c>
      <c r="C1232" s="1" t="s">
        <v>38</v>
      </c>
      <c r="F1232" s="1" t="s">
        <v>40</v>
      </c>
      <c r="G1232" s="1" t="s">
        <v>1195</v>
      </c>
      <c r="H1232" s="61">
        <v>70</v>
      </c>
      <c r="I1232" s="88">
        <f t="array" ref="I1232">INDEX(Grille_Tarifs_Modulable!$B$2:B1606,MATCH(Tableau1[[#This Row],[Designation]]&amp;Tableau1[[#This Row],[CL]],Grille_Tarifs_Modulable!$C$2:C1606&amp;Grille_Tarifs_Modulable!$F$2:F1606,0))</f>
        <v>3257150102017</v>
      </c>
      <c r="J123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32" s="1" t="str">
        <f>IF(Tableau1[[#This Row],[Tarificat° client]]="GROS",VLOOKUP(Tableau1[[#This Row],[EAN]],Grille_Tarifs_Modulable!B1240:P1333,9,FALSE)+VLOOKUP(Tableau1[[#This Row],[EAN]],Grille_Tarifs_Modulable!B1240:P1333,12,FALSE)+VLOOKUP(Tableau1[[#This Row],[EAN]],Grille_Tarifs_Modulable!B1240:P1333,13,FALSE)*1.1,IF(Tableau1[[#This Row],[Tarificat° client]]="CHR",VLOOKUP(Tableau1[[#This Row],[EAN]],Grille_Tarifs_Modulable!B1240:P1333,8,FALSE)," "))</f>
        <v xml:space="preserve"> </v>
      </c>
      <c r="L1232" s="1">
        <v>12</v>
      </c>
      <c r="M1232" s="1">
        <v>12</v>
      </c>
      <c r="O1232" s="1"/>
    </row>
    <row r="1233" spans="1:15" ht="14.65" customHeight="1" x14ac:dyDescent="0.2">
      <c r="A1233" s="2">
        <v>43783</v>
      </c>
      <c r="B1233" s="1" t="s">
        <v>43</v>
      </c>
      <c r="C1233" s="1" t="s">
        <v>42</v>
      </c>
      <c r="F1233" s="1" t="s">
        <v>44</v>
      </c>
      <c r="G1233" s="1" t="s">
        <v>1195</v>
      </c>
      <c r="H1233" s="61">
        <v>70</v>
      </c>
      <c r="I1233" s="88">
        <f t="array" ref="I1233">INDEX(Grille_Tarifs_Modulable!$B$2:B1746,MATCH(Tableau1[[#This Row],[Designation]]&amp;Tableau1[[#This Row],[CL]],Grille_Tarifs_Modulable!$C$2:C1746&amp;Grille_Tarifs_Modulable!$F$2:F1746,0))</f>
        <v>3257150102017</v>
      </c>
      <c r="J123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33" s="1" t="str">
        <f>IF(Tableau1[[#This Row],[Tarificat° client]]="GROS",VLOOKUP(Tableau1[[#This Row],[EAN]],Grille_Tarifs_Modulable!B1241:P1334,9,FALSE)+VLOOKUP(Tableau1[[#This Row],[EAN]],Grille_Tarifs_Modulable!B1241:P1334,12,FALSE)+VLOOKUP(Tableau1[[#This Row],[EAN]],Grille_Tarifs_Modulable!B1241:P1334,13,FALSE)*1.1,IF(Tableau1[[#This Row],[Tarificat° client]]="CHR",VLOOKUP(Tableau1[[#This Row],[EAN]],Grille_Tarifs_Modulable!B1241:P1334,8,FALSE)," "))</f>
        <v xml:space="preserve"> </v>
      </c>
      <c r="L1233" s="1">
        <v>12</v>
      </c>
      <c r="M1233" s="1">
        <v>12</v>
      </c>
      <c r="O1233" s="1"/>
    </row>
    <row r="1234" spans="1:15" ht="14.65" customHeight="1" x14ac:dyDescent="0.2">
      <c r="A1234" s="2">
        <v>43787</v>
      </c>
      <c r="B1234" s="1" t="s">
        <v>175</v>
      </c>
      <c r="C1234" s="1" t="s">
        <v>174</v>
      </c>
      <c r="F1234" s="1" t="s">
        <v>176</v>
      </c>
      <c r="G1234" s="1" t="s">
        <v>1195</v>
      </c>
      <c r="H1234" s="61">
        <v>70</v>
      </c>
      <c r="I1234" s="88">
        <f t="array" ref="I1234">INDEX(Grille_Tarifs_Modulable!$B$2:B1581,MATCH(Tableau1[[#This Row],[Designation]]&amp;Tableau1[[#This Row],[CL]],Grille_Tarifs_Modulable!$C$2:C1581&amp;Grille_Tarifs_Modulable!$F$2:F1581,0))</f>
        <v>3257150102017</v>
      </c>
      <c r="J123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34" s="1" t="str">
        <f>IF(Tableau1[[#This Row],[Tarificat° client]]="GROS",VLOOKUP(Tableau1[[#This Row],[EAN]],Grille_Tarifs_Modulable!B1242:P1335,9,FALSE)+VLOOKUP(Tableau1[[#This Row],[EAN]],Grille_Tarifs_Modulable!B1242:P1335,12,FALSE)+VLOOKUP(Tableau1[[#This Row],[EAN]],Grille_Tarifs_Modulable!B1242:P1335,13,FALSE)*1.1,IF(Tableau1[[#This Row],[Tarificat° client]]="CHR",VLOOKUP(Tableau1[[#This Row],[EAN]],Grille_Tarifs_Modulable!B1242:P1335,8,FALSE)," "))</f>
        <v xml:space="preserve"> </v>
      </c>
      <c r="L1234" s="1">
        <v>12</v>
      </c>
      <c r="M1234" s="1">
        <v>12</v>
      </c>
      <c r="O1234" s="1"/>
    </row>
    <row r="1235" spans="1:15" ht="14.65" customHeight="1" x14ac:dyDescent="0.2">
      <c r="A1235" s="2">
        <v>43787</v>
      </c>
      <c r="B1235" s="1" t="s">
        <v>89</v>
      </c>
      <c r="C1235" s="1" t="s">
        <v>83</v>
      </c>
      <c r="F1235" s="1" t="s">
        <v>4</v>
      </c>
      <c r="G1235" s="1" t="s">
        <v>1195</v>
      </c>
      <c r="H1235" s="61">
        <v>70</v>
      </c>
      <c r="I1235" s="88">
        <f t="array" ref="I1235">INDEX(Grille_Tarifs_Modulable!$B$2:B1592,MATCH(Tableau1[[#This Row],[Designation]]&amp;Tableau1[[#This Row],[CL]],Grille_Tarifs_Modulable!$C$2:C1592&amp;Grille_Tarifs_Modulable!$F$2:F1592,0))</f>
        <v>3257150102017</v>
      </c>
      <c r="J123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35" s="1" t="str">
        <f>IF(Tableau1[[#This Row],[Tarificat° client]]="GROS",VLOOKUP(Tableau1[[#This Row],[EAN]],Grille_Tarifs_Modulable!B1243:P1336,9,FALSE)+VLOOKUP(Tableau1[[#This Row],[EAN]],Grille_Tarifs_Modulable!B1243:P1336,12,FALSE)+VLOOKUP(Tableau1[[#This Row],[EAN]],Grille_Tarifs_Modulable!B1243:P1336,13,FALSE)*1.1,IF(Tableau1[[#This Row],[Tarificat° client]]="CHR",VLOOKUP(Tableau1[[#This Row],[EAN]],Grille_Tarifs_Modulable!B1243:P1336,8,FALSE)," "))</f>
        <v xml:space="preserve"> </v>
      </c>
      <c r="L1235" s="1">
        <v>12</v>
      </c>
      <c r="M1235" s="1">
        <v>12</v>
      </c>
      <c r="O1235" s="1"/>
    </row>
    <row r="1236" spans="1:15" ht="14.65" customHeight="1" x14ac:dyDescent="0.2">
      <c r="A1236" s="2">
        <v>43787</v>
      </c>
      <c r="B1236" s="1" t="s">
        <v>177</v>
      </c>
      <c r="C1236" s="1" t="s">
        <v>28</v>
      </c>
      <c r="F1236" s="1" t="s">
        <v>178</v>
      </c>
      <c r="G1236" s="1" t="s">
        <v>1195</v>
      </c>
      <c r="H1236" s="61">
        <v>70</v>
      </c>
      <c r="I1236" s="88">
        <f t="array" ref="I1236">INDEX(Grille_Tarifs_Modulable!$B$2:B1610,MATCH(Tableau1[[#This Row],[Designation]]&amp;Tableau1[[#This Row],[CL]],Grille_Tarifs_Modulable!$C$2:C1610&amp;Grille_Tarifs_Modulable!$F$2:F1610,0))</f>
        <v>3257150102017</v>
      </c>
      <c r="J123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36" s="1" t="str">
        <f>IF(Tableau1[[#This Row],[Tarificat° client]]="GROS",VLOOKUP(Tableau1[[#This Row],[EAN]],Grille_Tarifs_Modulable!B1244:P1337,9,FALSE)+VLOOKUP(Tableau1[[#This Row],[EAN]],Grille_Tarifs_Modulable!B1244:P1337,12,FALSE)+VLOOKUP(Tableau1[[#This Row],[EAN]],Grille_Tarifs_Modulable!B1244:P1337,13,FALSE)*1.1,IF(Tableau1[[#This Row],[Tarificat° client]]="CHR",VLOOKUP(Tableau1[[#This Row],[EAN]],Grille_Tarifs_Modulable!B1244:P1337,8,FALSE)," "))</f>
        <v xml:space="preserve"> </v>
      </c>
      <c r="L1236" s="1">
        <v>6</v>
      </c>
      <c r="M1236" s="1">
        <v>6</v>
      </c>
      <c r="O1236" s="1"/>
    </row>
    <row r="1237" spans="1:15" ht="14.65" customHeight="1" x14ac:dyDescent="0.2">
      <c r="A1237" s="2">
        <v>43791</v>
      </c>
      <c r="B1237" s="1" t="s">
        <v>50</v>
      </c>
      <c r="C1237" s="1" t="s">
        <v>49</v>
      </c>
      <c r="F1237" s="1" t="s">
        <v>51</v>
      </c>
      <c r="G1237" s="1" t="s">
        <v>1195</v>
      </c>
      <c r="H1237" s="61">
        <v>70</v>
      </c>
      <c r="I1237" s="88">
        <f t="array" ref="I1237">INDEX(Grille_Tarifs_Modulable!$B$2:B1750,MATCH(Tableau1[[#This Row],[Designation]]&amp;Tableau1[[#This Row],[CL]],Grille_Tarifs_Modulable!$C$2:C1750&amp;Grille_Tarifs_Modulable!$F$2:F1750,0))</f>
        <v>3257150102017</v>
      </c>
      <c r="J123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37" s="1" t="str">
        <f>IF(Tableau1[[#This Row],[Tarificat° client]]="GROS",VLOOKUP(Tableau1[[#This Row],[EAN]],Grille_Tarifs_Modulable!B1245:P1338,9,FALSE)+VLOOKUP(Tableau1[[#This Row],[EAN]],Grille_Tarifs_Modulable!B1245:P1338,12,FALSE)+VLOOKUP(Tableau1[[#This Row],[EAN]],Grille_Tarifs_Modulable!B1245:P1338,13,FALSE)*1.1,IF(Tableau1[[#This Row],[Tarificat° client]]="CHR",VLOOKUP(Tableau1[[#This Row],[EAN]],Grille_Tarifs_Modulable!B1245:P1338,8,FALSE)," "))</f>
        <v xml:space="preserve"> </v>
      </c>
      <c r="L1237" s="1">
        <v>12</v>
      </c>
      <c r="M1237" s="1">
        <v>12</v>
      </c>
      <c r="O1237" s="1"/>
    </row>
    <row r="1238" spans="1:15" ht="14.65" customHeight="1" x14ac:dyDescent="0.2">
      <c r="A1238" s="2">
        <v>43796</v>
      </c>
      <c r="B1238" s="1" t="s">
        <v>179</v>
      </c>
      <c r="C1238" s="1" t="s">
        <v>65</v>
      </c>
      <c r="F1238" s="1" t="s">
        <v>67</v>
      </c>
      <c r="G1238" s="1" t="s">
        <v>1195</v>
      </c>
      <c r="H1238" s="61">
        <v>70</v>
      </c>
      <c r="I1238" s="88">
        <f t="array" ref="I1238">INDEX(Grille_Tarifs_Modulable!$B$2:B1585,MATCH(Tableau1[[#This Row],[Designation]]&amp;Tableau1[[#This Row],[CL]],Grille_Tarifs_Modulable!$C$2:C1585&amp;Grille_Tarifs_Modulable!$F$2:F1585,0))</f>
        <v>3257150102017</v>
      </c>
      <c r="J123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38" s="1" t="str">
        <f>IF(Tableau1[[#This Row],[Tarificat° client]]="GROS",VLOOKUP(Tableau1[[#This Row],[EAN]],Grille_Tarifs_Modulable!B1246:P1339,9,FALSE)+VLOOKUP(Tableau1[[#This Row],[EAN]],Grille_Tarifs_Modulable!B1246:P1339,12,FALSE)+VLOOKUP(Tableau1[[#This Row],[EAN]],Grille_Tarifs_Modulable!B1246:P1339,13,FALSE)*1.1,IF(Tableau1[[#This Row],[Tarificat° client]]="CHR",VLOOKUP(Tableau1[[#This Row],[EAN]],Grille_Tarifs_Modulable!B1246:P1339,8,FALSE)," "))</f>
        <v xml:space="preserve"> </v>
      </c>
      <c r="L1238" s="1">
        <v>6</v>
      </c>
      <c r="M1238" s="1">
        <v>6</v>
      </c>
      <c r="O1238" s="1"/>
    </row>
    <row r="1239" spans="1:15" ht="14.65" customHeight="1" x14ac:dyDescent="0.2">
      <c r="A1239" s="2">
        <v>43796</v>
      </c>
      <c r="B1239" s="1" t="s">
        <v>123</v>
      </c>
      <c r="C1239" s="1" t="s">
        <v>112</v>
      </c>
      <c r="F1239" s="1" t="s">
        <v>121</v>
      </c>
      <c r="G1239" s="1" t="s">
        <v>1195</v>
      </c>
      <c r="H1239" s="61">
        <v>70</v>
      </c>
      <c r="I1239" s="88">
        <f t="array" ref="I1239">INDEX(Grille_Tarifs_Modulable!$B$2:B1596,MATCH(Tableau1[[#This Row],[Designation]]&amp;Tableau1[[#This Row],[CL]],Grille_Tarifs_Modulable!$C$2:C1596&amp;Grille_Tarifs_Modulable!$F$2:F1596,0))</f>
        <v>3257150102017</v>
      </c>
      <c r="J123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39" s="1" t="str">
        <f>IF(Tableau1[[#This Row],[Tarificat° client]]="GROS",VLOOKUP(Tableau1[[#This Row],[EAN]],Grille_Tarifs_Modulable!B1247:P1340,9,FALSE)+VLOOKUP(Tableau1[[#This Row],[EAN]],Grille_Tarifs_Modulable!B1247:P1340,12,FALSE)+VLOOKUP(Tableau1[[#This Row],[EAN]],Grille_Tarifs_Modulable!B1247:P1340,13,FALSE)*1.1,IF(Tableau1[[#This Row],[Tarificat° client]]="CHR",VLOOKUP(Tableau1[[#This Row],[EAN]],Grille_Tarifs_Modulable!B1247:P1340,8,FALSE)," "))</f>
        <v xml:space="preserve"> </v>
      </c>
      <c r="L1239" s="1">
        <v>18</v>
      </c>
      <c r="M1239" s="1">
        <v>18</v>
      </c>
      <c r="O1239" s="1"/>
    </row>
    <row r="1240" spans="1:15" ht="14.65" customHeight="1" x14ac:dyDescent="0.2">
      <c r="A1240" s="2">
        <v>43808</v>
      </c>
      <c r="B1240" s="1" t="s">
        <v>53</v>
      </c>
      <c r="C1240" s="1" t="s">
        <v>52</v>
      </c>
      <c r="F1240" s="1" t="s">
        <v>4</v>
      </c>
      <c r="G1240" s="1" t="s">
        <v>1195</v>
      </c>
      <c r="H1240" s="61">
        <v>70</v>
      </c>
      <c r="I1240" s="88">
        <f t="array" ref="I1240">INDEX(Grille_Tarifs_Modulable!$B$2:B1614,MATCH(Tableau1[[#This Row],[Designation]]&amp;Tableau1[[#This Row],[CL]],Grille_Tarifs_Modulable!$C$2:C1614&amp;Grille_Tarifs_Modulable!$F$2:F1614,0))</f>
        <v>3257150102017</v>
      </c>
      <c r="J124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40" s="1" t="str">
        <f>IF(Tableau1[[#This Row],[Tarificat° client]]="GROS",VLOOKUP(Tableau1[[#This Row],[EAN]],Grille_Tarifs_Modulable!B1248:P1341,9,FALSE)+VLOOKUP(Tableau1[[#This Row],[EAN]],Grille_Tarifs_Modulable!B1248:P1341,12,FALSE)+VLOOKUP(Tableau1[[#This Row],[EAN]],Grille_Tarifs_Modulable!B1248:P1341,13,FALSE)*1.1,IF(Tableau1[[#This Row],[Tarificat° client]]="CHR",VLOOKUP(Tableau1[[#This Row],[EAN]],Grille_Tarifs_Modulable!B1248:P1341,8,FALSE)," "))</f>
        <v xml:space="preserve"> </v>
      </c>
      <c r="L1240" s="1">
        <v>12</v>
      </c>
      <c r="M1240" s="1">
        <v>12</v>
      </c>
      <c r="O1240" s="1"/>
    </row>
    <row r="1241" spans="1:15" ht="14.65" customHeight="1" x14ac:dyDescent="0.2">
      <c r="A1241" s="2">
        <v>43810</v>
      </c>
      <c r="B1241" s="1" t="s">
        <v>125</v>
      </c>
      <c r="C1241" s="1" t="s">
        <v>124</v>
      </c>
      <c r="F1241" s="1" t="s">
        <v>126</v>
      </c>
      <c r="G1241" s="1" t="s">
        <v>1195</v>
      </c>
      <c r="H1241" s="61">
        <v>70</v>
      </c>
      <c r="I1241" s="88">
        <f t="array" ref="I1241">INDEX(Grille_Tarifs_Modulable!$B$2:B1754,MATCH(Tableau1[[#This Row],[Designation]]&amp;Tableau1[[#This Row],[CL]],Grille_Tarifs_Modulable!$C$2:C1754&amp;Grille_Tarifs_Modulable!$F$2:F1754,0))</f>
        <v>3257150102017</v>
      </c>
      <c r="J124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41" s="1" t="str">
        <f>IF(Tableau1[[#This Row],[Tarificat° client]]="GROS",VLOOKUP(Tableau1[[#This Row],[EAN]],Grille_Tarifs_Modulable!B1249:P1342,9,FALSE)+VLOOKUP(Tableau1[[#This Row],[EAN]],Grille_Tarifs_Modulable!B1249:P1342,12,FALSE)+VLOOKUP(Tableau1[[#This Row],[EAN]],Grille_Tarifs_Modulable!B1249:P1342,13,FALSE)*1.1,IF(Tableau1[[#This Row],[Tarificat° client]]="CHR",VLOOKUP(Tableau1[[#This Row],[EAN]],Grille_Tarifs_Modulable!B1249:P1342,8,FALSE)," "))</f>
        <v xml:space="preserve"> </v>
      </c>
      <c r="L1241" s="1">
        <v>6</v>
      </c>
      <c r="M1241" s="1">
        <v>6</v>
      </c>
      <c r="O1241" s="1"/>
    </row>
    <row r="1242" spans="1:15" ht="14.65" customHeight="1" x14ac:dyDescent="0.2">
      <c r="A1242" s="2">
        <v>43812</v>
      </c>
      <c r="B1242" s="1" t="s">
        <v>55</v>
      </c>
      <c r="C1242" s="1" t="s">
        <v>54</v>
      </c>
      <c r="F1242" s="1" t="s">
        <v>56</v>
      </c>
      <c r="G1242" s="1" t="s">
        <v>1195</v>
      </c>
      <c r="H1242" s="61">
        <v>70</v>
      </c>
      <c r="I1242" s="88">
        <f t="array" ref="I1242">INDEX(Grille_Tarifs_Modulable!$B$2:B1589,MATCH(Tableau1[[#This Row],[Designation]]&amp;Tableau1[[#This Row],[CL]],Grille_Tarifs_Modulable!$C$2:C1589&amp;Grille_Tarifs_Modulable!$F$2:F1589,0))</f>
        <v>3257150102017</v>
      </c>
      <c r="J124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42" s="1" t="str">
        <f>IF(Tableau1[[#This Row],[Tarificat° client]]="GROS",VLOOKUP(Tableau1[[#This Row],[EAN]],Grille_Tarifs_Modulable!B1250:P1343,9,FALSE)+VLOOKUP(Tableau1[[#This Row],[EAN]],Grille_Tarifs_Modulable!B1250:P1343,12,FALSE)+VLOOKUP(Tableau1[[#This Row],[EAN]],Grille_Tarifs_Modulable!B1250:P1343,13,FALSE)*1.1,IF(Tableau1[[#This Row],[Tarificat° client]]="CHR",VLOOKUP(Tableau1[[#This Row],[EAN]],Grille_Tarifs_Modulable!B1250:P1343,8,FALSE)," "))</f>
        <v xml:space="preserve"> </v>
      </c>
      <c r="L1242" s="1">
        <v>12</v>
      </c>
      <c r="M1242" s="1">
        <v>12</v>
      </c>
      <c r="O1242" s="1"/>
    </row>
    <row r="1243" spans="1:15" ht="14.65" customHeight="1" x14ac:dyDescent="0.2">
      <c r="A1243" s="2">
        <v>43815</v>
      </c>
      <c r="B1243" s="1" t="s">
        <v>82</v>
      </c>
      <c r="C1243" s="1" t="s">
        <v>12</v>
      </c>
      <c r="F1243" s="1" t="s">
        <v>14</v>
      </c>
      <c r="G1243" s="1" t="s">
        <v>1195</v>
      </c>
      <c r="H1243" s="61">
        <v>70</v>
      </c>
      <c r="I1243" s="88">
        <f t="array" ref="I1243">INDEX(Grille_Tarifs_Modulable!$B$2:B1600,MATCH(Tableau1[[#This Row],[Designation]]&amp;Tableau1[[#This Row],[CL]],Grille_Tarifs_Modulable!$C$2:C1600&amp;Grille_Tarifs_Modulable!$F$2:F1600,0))</f>
        <v>3257150102017</v>
      </c>
      <c r="J124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43" s="1" t="str">
        <f>IF(Tableau1[[#This Row],[Tarificat° client]]="GROS",VLOOKUP(Tableau1[[#This Row],[EAN]],Grille_Tarifs_Modulable!B1251:P1344,9,FALSE)+VLOOKUP(Tableau1[[#This Row],[EAN]],Grille_Tarifs_Modulable!B1251:P1344,12,FALSE)+VLOOKUP(Tableau1[[#This Row],[EAN]],Grille_Tarifs_Modulable!B1251:P1344,13,FALSE)*1.1,IF(Tableau1[[#This Row],[Tarificat° client]]="CHR",VLOOKUP(Tableau1[[#This Row],[EAN]],Grille_Tarifs_Modulable!B1251:P1344,8,FALSE)," "))</f>
        <v xml:space="preserve"> </v>
      </c>
      <c r="L1243" s="1">
        <v>6</v>
      </c>
      <c r="M1243" s="1">
        <v>6</v>
      </c>
      <c r="O1243" s="1"/>
    </row>
    <row r="1244" spans="1:15" ht="14.65" customHeight="1" x14ac:dyDescent="0.2">
      <c r="A1244" s="2">
        <v>42443</v>
      </c>
      <c r="B1244" s="1" t="s">
        <v>1145</v>
      </c>
      <c r="C1244" s="1" t="s">
        <v>100</v>
      </c>
      <c r="F1244" s="1" t="s">
        <v>4</v>
      </c>
      <c r="G1244" s="1" t="s">
        <v>1249</v>
      </c>
      <c r="H1244" s="61">
        <v>50</v>
      </c>
      <c r="I1244" s="88">
        <f t="array" ref="I1244">INDEX(Grille_Tarifs_Modulable!$B$2:B1618,MATCH(Tableau1[[#This Row],[Designation]]&amp;Tableau1[[#This Row],[CL]],Grille_Tarifs_Modulable!$C$2:C1618&amp;Grille_Tarifs_Modulable!$F$2:F1618,0))</f>
        <v>4260310553382</v>
      </c>
      <c r="J124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44" s="1" t="str">
        <f>IF(Tableau1[[#This Row],[Tarificat° client]]="GROS",VLOOKUP(Tableau1[[#This Row],[EAN]],Grille_Tarifs_Modulable!B1252:P1345,9,FALSE)+VLOOKUP(Tableau1[[#This Row],[EAN]],Grille_Tarifs_Modulable!B1252:P1345,12,FALSE)+VLOOKUP(Tableau1[[#This Row],[EAN]],Grille_Tarifs_Modulable!B1252:P1345,13,FALSE)*1.1,IF(Tableau1[[#This Row],[Tarificat° client]]="CHR",VLOOKUP(Tableau1[[#This Row],[EAN]],Grille_Tarifs_Modulable!B1252:P1345,8,FALSE)," "))</f>
        <v xml:space="preserve"> </v>
      </c>
      <c r="L1244" s="1">
        <v>100</v>
      </c>
      <c r="M1244" s="1">
        <v>71.430000000000007</v>
      </c>
      <c r="O1244" s="1"/>
    </row>
    <row r="1245" spans="1:15" ht="14.65" customHeight="1" x14ac:dyDescent="0.2">
      <c r="A1245" s="2">
        <v>42492</v>
      </c>
      <c r="B1245" s="1" t="s">
        <v>1031</v>
      </c>
      <c r="C1245" s="1" t="s">
        <v>915</v>
      </c>
      <c r="D1245" s="1" t="s">
        <v>1255</v>
      </c>
      <c r="F1245" s="1" t="s">
        <v>11</v>
      </c>
      <c r="G1245" s="1" t="s">
        <v>1249</v>
      </c>
      <c r="H1245" s="61">
        <v>50</v>
      </c>
      <c r="I1245" s="88">
        <f t="array" ref="I1245">INDEX(Grille_Tarifs_Modulable!$B$2:B1758,MATCH(Tableau1[[#This Row],[Designation]]&amp;Tableau1[[#This Row],[CL]],Grille_Tarifs_Modulable!$C$2:C1758&amp;Grille_Tarifs_Modulable!$F$2:F1758,0))</f>
        <v>4260310553382</v>
      </c>
      <c r="J124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45" s="1" t="str">
        <f>IF(Tableau1[[#This Row],[Tarificat° client]]="GROS",VLOOKUP(Tableau1[[#This Row],[EAN]],Grille_Tarifs_Modulable!B1253:P1346,9,FALSE)+VLOOKUP(Tableau1[[#This Row],[EAN]],Grille_Tarifs_Modulable!B1253:P1346,12,FALSE)+VLOOKUP(Tableau1[[#This Row],[EAN]],Grille_Tarifs_Modulable!B1253:P1346,13,FALSE)*1.1,IF(Tableau1[[#This Row],[Tarificat° client]]="CHR",VLOOKUP(Tableau1[[#This Row],[EAN]],Grille_Tarifs_Modulable!B1253:P1346,8,FALSE)," "))</f>
        <v xml:space="preserve"> </v>
      </c>
      <c r="L1245" s="1">
        <v>40</v>
      </c>
      <c r="M1245" s="1">
        <v>28.57</v>
      </c>
      <c r="O1245" s="1"/>
    </row>
    <row r="1246" spans="1:15" ht="14.65" customHeight="1" x14ac:dyDescent="0.2">
      <c r="A1246" s="2">
        <v>42508</v>
      </c>
      <c r="B1246" s="1" t="s">
        <v>1012</v>
      </c>
      <c r="C1246" s="1" t="s">
        <v>6</v>
      </c>
      <c r="F1246" s="1" t="s">
        <v>8</v>
      </c>
      <c r="G1246" s="1" t="s">
        <v>1249</v>
      </c>
      <c r="H1246" s="61">
        <v>50</v>
      </c>
      <c r="I1246" s="88">
        <f t="array" ref="I1246">INDEX(Grille_Tarifs_Modulable!$B$2:B1593,MATCH(Tableau1[[#This Row],[Designation]]&amp;Tableau1[[#This Row],[CL]],Grille_Tarifs_Modulable!$C$2:C1593&amp;Grille_Tarifs_Modulable!$F$2:F1593,0))</f>
        <v>4260310553382</v>
      </c>
      <c r="J124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46" s="1" t="str">
        <f>IF(Tableau1[[#This Row],[Tarificat° client]]="GROS",VLOOKUP(Tableau1[[#This Row],[EAN]],Grille_Tarifs_Modulable!B1254:P1347,9,FALSE)+VLOOKUP(Tableau1[[#This Row],[EAN]],Grille_Tarifs_Modulable!B1254:P1347,12,FALSE)+VLOOKUP(Tableau1[[#This Row],[EAN]],Grille_Tarifs_Modulable!B1254:P1347,13,FALSE)*1.1,IF(Tableau1[[#This Row],[Tarificat° client]]="CHR",VLOOKUP(Tableau1[[#This Row],[EAN]],Grille_Tarifs_Modulable!B1254:P1347,8,FALSE)," "))</f>
        <v xml:space="preserve"> </v>
      </c>
      <c r="L1246" s="1">
        <v>40</v>
      </c>
      <c r="M1246" s="1">
        <v>28.57</v>
      </c>
      <c r="O1246" s="1"/>
    </row>
    <row r="1247" spans="1:15" ht="14.65" customHeight="1" x14ac:dyDescent="0.2">
      <c r="A1247" s="2">
        <v>42515</v>
      </c>
      <c r="B1247" s="1" t="s">
        <v>1137</v>
      </c>
      <c r="C1247" s="1" t="s">
        <v>1138</v>
      </c>
      <c r="F1247" s="1" t="s">
        <v>314</v>
      </c>
      <c r="G1247" s="1" t="s">
        <v>1249</v>
      </c>
      <c r="H1247" s="61">
        <v>50</v>
      </c>
      <c r="I1247" s="88">
        <f t="array" ref="I1247">INDEX(Grille_Tarifs_Modulable!$B$2:B1604,MATCH(Tableau1[[#This Row],[Designation]]&amp;Tableau1[[#This Row],[CL]],Grille_Tarifs_Modulable!$C$2:C1604&amp;Grille_Tarifs_Modulable!$F$2:F1604,0))</f>
        <v>4260310553382</v>
      </c>
      <c r="J124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47" s="1" t="str">
        <f>IF(Tableau1[[#This Row],[Tarificat° client]]="GROS",VLOOKUP(Tableau1[[#This Row],[EAN]],Grille_Tarifs_Modulable!B1255:P1348,9,FALSE)+VLOOKUP(Tableau1[[#This Row],[EAN]],Grille_Tarifs_Modulable!B1255:P1348,12,FALSE)+VLOOKUP(Tableau1[[#This Row],[EAN]],Grille_Tarifs_Modulable!B1255:P1348,13,FALSE)*1.1,IF(Tableau1[[#This Row],[Tarificat° client]]="CHR",VLOOKUP(Tableau1[[#This Row],[EAN]],Grille_Tarifs_Modulable!B1255:P1348,8,FALSE)," "))</f>
        <v xml:space="preserve"> </v>
      </c>
      <c r="L1247" s="1">
        <v>100</v>
      </c>
      <c r="M1247" s="1">
        <v>71.430000000000007</v>
      </c>
      <c r="O1247" s="1"/>
    </row>
    <row r="1248" spans="1:15" ht="14.65" customHeight="1" x14ac:dyDescent="0.2">
      <c r="A1248" s="2">
        <v>42522</v>
      </c>
      <c r="B1248" s="1" t="s">
        <v>1141</v>
      </c>
      <c r="C1248" s="1" t="s">
        <v>163</v>
      </c>
      <c r="F1248" s="1" t="s">
        <v>176</v>
      </c>
      <c r="G1248" s="1" t="s">
        <v>1249</v>
      </c>
      <c r="H1248" s="61">
        <v>50</v>
      </c>
      <c r="I1248" s="88">
        <f t="array" ref="I1248">INDEX(Grille_Tarifs_Modulable!$B$2:B1622,MATCH(Tableau1[[#This Row],[Designation]]&amp;Tableau1[[#This Row],[CL]],Grille_Tarifs_Modulable!$C$2:C1622&amp;Grille_Tarifs_Modulable!$F$2:F1622,0))</f>
        <v>4260310553382</v>
      </c>
      <c r="J124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48" s="1" t="str">
        <f>IF(Tableau1[[#This Row],[Tarificat° client]]="GROS",VLOOKUP(Tableau1[[#This Row],[EAN]],Grille_Tarifs_Modulable!B1256:P1349,9,FALSE)+VLOOKUP(Tableau1[[#This Row],[EAN]],Grille_Tarifs_Modulable!B1256:P1349,12,FALSE)+VLOOKUP(Tableau1[[#This Row],[EAN]],Grille_Tarifs_Modulable!B1256:P1349,13,FALSE)*1.1,IF(Tableau1[[#This Row],[Tarificat° client]]="CHR",VLOOKUP(Tableau1[[#This Row],[EAN]],Grille_Tarifs_Modulable!B1256:P1349,8,FALSE)," "))</f>
        <v xml:space="preserve"> </v>
      </c>
      <c r="L1248" s="1">
        <v>800</v>
      </c>
      <c r="M1248" s="1">
        <v>571.42999999999995</v>
      </c>
      <c r="O1248" s="1"/>
    </row>
    <row r="1249" spans="1:15" ht="14.65" customHeight="1" x14ac:dyDescent="0.2">
      <c r="A1249" s="2">
        <v>42522</v>
      </c>
      <c r="B1249" s="1" t="s">
        <v>1034</v>
      </c>
      <c r="C1249" s="1" t="s">
        <v>71</v>
      </c>
      <c r="F1249" s="1" t="s">
        <v>20</v>
      </c>
      <c r="G1249" s="1" t="s">
        <v>1249</v>
      </c>
      <c r="H1249" s="61">
        <v>50</v>
      </c>
      <c r="I1249" s="88">
        <f t="array" ref="I1249">INDEX(Grille_Tarifs_Modulable!$B$2:B1762,MATCH(Tableau1[[#This Row],[Designation]]&amp;Tableau1[[#This Row],[CL]],Grille_Tarifs_Modulable!$C$2:C1762&amp;Grille_Tarifs_Modulable!$F$2:F1762,0))</f>
        <v>4260310553382</v>
      </c>
      <c r="J124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49" s="1" t="str">
        <f>IF(Tableau1[[#This Row],[Tarificat° client]]="GROS",VLOOKUP(Tableau1[[#This Row],[EAN]],Grille_Tarifs_Modulable!B1257:P1350,9,FALSE)+VLOOKUP(Tableau1[[#This Row],[EAN]],Grille_Tarifs_Modulable!B1257:P1350,12,FALSE)+VLOOKUP(Tableau1[[#This Row],[EAN]],Grille_Tarifs_Modulable!B1257:P1350,13,FALSE)*1.1,IF(Tableau1[[#This Row],[Tarificat° client]]="CHR",VLOOKUP(Tableau1[[#This Row],[EAN]],Grille_Tarifs_Modulable!B1257:P1350,8,FALSE)," "))</f>
        <v xml:space="preserve"> </v>
      </c>
      <c r="L1249" s="1">
        <v>20</v>
      </c>
      <c r="M1249" s="1">
        <v>14.29</v>
      </c>
      <c r="O1249" s="1"/>
    </row>
    <row r="1250" spans="1:15" ht="14.65" customHeight="1" x14ac:dyDescent="0.2">
      <c r="A1250" s="2">
        <v>42528</v>
      </c>
      <c r="B1250" s="1" t="s">
        <v>1139</v>
      </c>
      <c r="C1250" s="1" t="s">
        <v>442</v>
      </c>
      <c r="F1250" s="1" t="s">
        <v>443</v>
      </c>
      <c r="G1250" s="1" t="s">
        <v>1249</v>
      </c>
      <c r="H1250" s="61">
        <v>50</v>
      </c>
      <c r="I1250" s="88">
        <f t="array" ref="I1250">INDEX(Grille_Tarifs_Modulable!$B$2:B1597,MATCH(Tableau1[[#This Row],[Designation]]&amp;Tableau1[[#This Row],[CL]],Grille_Tarifs_Modulable!$C$2:C1597&amp;Grille_Tarifs_Modulable!$F$2:F1597,0))</f>
        <v>4260310553382</v>
      </c>
      <c r="J125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50" s="1" t="str">
        <f>IF(Tableau1[[#This Row],[Tarificat° client]]="GROS",VLOOKUP(Tableau1[[#This Row],[EAN]],Grille_Tarifs_Modulable!B1258:P1351,9,FALSE)+VLOOKUP(Tableau1[[#This Row],[EAN]],Grille_Tarifs_Modulable!B1258:P1351,12,FALSE)+VLOOKUP(Tableau1[[#This Row],[EAN]],Grille_Tarifs_Modulable!B1258:P1351,13,FALSE)*1.1,IF(Tableau1[[#This Row],[Tarificat° client]]="CHR",VLOOKUP(Tableau1[[#This Row],[EAN]],Grille_Tarifs_Modulable!B1258:P1351,8,FALSE)," "))</f>
        <v xml:space="preserve"> </v>
      </c>
      <c r="L1250" s="1">
        <v>280</v>
      </c>
      <c r="M1250" s="1">
        <v>200</v>
      </c>
      <c r="O1250" s="1"/>
    </row>
    <row r="1251" spans="1:15" ht="14.65" customHeight="1" x14ac:dyDescent="0.2">
      <c r="A1251" s="2">
        <v>42529</v>
      </c>
      <c r="B1251" s="1" t="s">
        <v>1013</v>
      </c>
      <c r="C1251" s="1" t="s">
        <v>95</v>
      </c>
      <c r="F1251" s="1" t="s">
        <v>97</v>
      </c>
      <c r="G1251" s="1" t="s">
        <v>1249</v>
      </c>
      <c r="H1251" s="61">
        <v>50</v>
      </c>
      <c r="I1251" s="88">
        <f t="array" ref="I1251">INDEX(Grille_Tarifs_Modulable!$B$2:B1608,MATCH(Tableau1[[#This Row],[Designation]]&amp;Tableau1[[#This Row],[CL]],Grille_Tarifs_Modulable!$C$2:C1608&amp;Grille_Tarifs_Modulable!$F$2:F1608,0))</f>
        <v>4260310553382</v>
      </c>
      <c r="J125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51" s="1" t="str">
        <f>IF(Tableau1[[#This Row],[Tarificat° client]]="GROS",VLOOKUP(Tableau1[[#This Row],[EAN]],Grille_Tarifs_Modulable!B1259:P1352,9,FALSE)+VLOOKUP(Tableau1[[#This Row],[EAN]],Grille_Tarifs_Modulable!B1259:P1352,12,FALSE)+VLOOKUP(Tableau1[[#This Row],[EAN]],Grille_Tarifs_Modulable!B1259:P1352,13,FALSE)*1.1,IF(Tableau1[[#This Row],[Tarificat° client]]="CHR",VLOOKUP(Tableau1[[#This Row],[EAN]],Grille_Tarifs_Modulable!B1259:P1352,8,FALSE)," "))</f>
        <v xml:space="preserve"> </v>
      </c>
      <c r="L1251" s="1">
        <v>260</v>
      </c>
      <c r="M1251" s="1">
        <v>185.71</v>
      </c>
      <c r="O1251" s="1"/>
    </row>
    <row r="1252" spans="1:15" ht="14.65" customHeight="1" x14ac:dyDescent="0.2">
      <c r="A1252" s="2">
        <v>42536</v>
      </c>
      <c r="B1252" s="1" t="s">
        <v>1146</v>
      </c>
      <c r="C1252" s="1" t="s">
        <v>915</v>
      </c>
      <c r="D1252" s="1" t="s">
        <v>1255</v>
      </c>
      <c r="F1252" s="1" t="s">
        <v>11</v>
      </c>
      <c r="G1252" s="1" t="s">
        <v>1249</v>
      </c>
      <c r="H1252" s="61">
        <v>50</v>
      </c>
      <c r="I1252" s="88">
        <f t="array" ref="I1252">INDEX(Grille_Tarifs_Modulable!$B$2:B1626,MATCH(Tableau1[[#This Row],[Designation]]&amp;Tableau1[[#This Row],[CL]],Grille_Tarifs_Modulable!$C$2:C1626&amp;Grille_Tarifs_Modulable!$F$2:F1626,0))</f>
        <v>4260310553382</v>
      </c>
      <c r="J125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52" s="1" t="str">
        <f>IF(Tableau1[[#This Row],[Tarificat° client]]="GROS",VLOOKUP(Tableau1[[#This Row],[EAN]],Grille_Tarifs_Modulable!B1260:P1353,9,FALSE)+VLOOKUP(Tableau1[[#This Row],[EAN]],Grille_Tarifs_Modulable!B1260:P1353,12,FALSE)+VLOOKUP(Tableau1[[#This Row],[EAN]],Grille_Tarifs_Modulable!B1260:P1353,13,FALSE)*1.1,IF(Tableau1[[#This Row],[Tarificat° client]]="CHR",VLOOKUP(Tableau1[[#This Row],[EAN]],Grille_Tarifs_Modulable!B1260:P1353,8,FALSE)," "))</f>
        <v xml:space="preserve"> </v>
      </c>
      <c r="L1252" s="1">
        <v>100</v>
      </c>
      <c r="M1252" s="1">
        <v>71.430000000000007</v>
      </c>
      <c r="O1252" s="1"/>
    </row>
    <row r="1253" spans="1:15" ht="14.65" customHeight="1" x14ac:dyDescent="0.2">
      <c r="A1253" s="2">
        <v>42548</v>
      </c>
      <c r="B1253" s="1" t="s">
        <v>990</v>
      </c>
      <c r="C1253" s="1" t="s">
        <v>991</v>
      </c>
      <c r="F1253" s="1" t="s">
        <v>20</v>
      </c>
      <c r="G1253" s="1" t="s">
        <v>1249</v>
      </c>
      <c r="H1253" s="61">
        <v>50</v>
      </c>
      <c r="I1253" s="88">
        <f t="array" ref="I1253">INDEX(Grille_Tarifs_Modulable!$B$2:B1766,MATCH(Tableau1[[#This Row],[Designation]]&amp;Tableau1[[#This Row],[CL]],Grille_Tarifs_Modulable!$C$2:C1766&amp;Grille_Tarifs_Modulable!$F$2:F1766,0))</f>
        <v>4260310553382</v>
      </c>
      <c r="J125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53" s="1" t="str">
        <f>IF(Tableau1[[#This Row],[Tarificat° client]]="GROS",VLOOKUP(Tableau1[[#This Row],[EAN]],Grille_Tarifs_Modulable!B1261:P1354,9,FALSE)+VLOOKUP(Tableau1[[#This Row],[EAN]],Grille_Tarifs_Modulable!B1261:P1354,12,FALSE)+VLOOKUP(Tableau1[[#This Row],[EAN]],Grille_Tarifs_Modulable!B1261:P1354,13,FALSE)*1.1,IF(Tableau1[[#This Row],[Tarificat° client]]="CHR",VLOOKUP(Tableau1[[#This Row],[EAN]],Grille_Tarifs_Modulable!B1261:P1354,8,FALSE)," "))</f>
        <v xml:space="preserve"> </v>
      </c>
      <c r="L1253" s="1">
        <v>40</v>
      </c>
      <c r="M1253" s="1">
        <v>28.57</v>
      </c>
      <c r="O1253" s="1"/>
    </row>
    <row r="1254" spans="1:15" ht="14.65" customHeight="1" x14ac:dyDescent="0.2">
      <c r="A1254" s="2">
        <v>42550</v>
      </c>
      <c r="B1254" s="1" t="s">
        <v>1144</v>
      </c>
      <c r="C1254" s="1" t="s">
        <v>163</v>
      </c>
      <c r="F1254" s="1" t="s">
        <v>176</v>
      </c>
      <c r="G1254" s="1" t="s">
        <v>1249</v>
      </c>
      <c r="H1254" s="61">
        <v>50</v>
      </c>
      <c r="I1254" s="88">
        <f t="array" ref="I1254">INDEX(Grille_Tarifs_Modulable!$B$2:B1601,MATCH(Tableau1[[#This Row],[Designation]]&amp;Tableau1[[#This Row],[CL]],Grille_Tarifs_Modulable!$C$2:C1601&amp;Grille_Tarifs_Modulable!$F$2:F1601,0))</f>
        <v>4260310553382</v>
      </c>
      <c r="J125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54" s="1" t="str">
        <f>IF(Tableau1[[#This Row],[Tarificat° client]]="GROS",VLOOKUP(Tableau1[[#This Row],[EAN]],Grille_Tarifs_Modulable!B1262:P1355,9,FALSE)+VLOOKUP(Tableau1[[#This Row],[EAN]],Grille_Tarifs_Modulable!B1262:P1355,12,FALSE)+VLOOKUP(Tableau1[[#This Row],[EAN]],Grille_Tarifs_Modulable!B1262:P1355,13,FALSE)*1.1,IF(Tableau1[[#This Row],[Tarificat° client]]="CHR",VLOOKUP(Tableau1[[#This Row],[EAN]],Grille_Tarifs_Modulable!B1262:P1355,8,FALSE)," "))</f>
        <v xml:space="preserve"> </v>
      </c>
      <c r="L1254" s="1">
        <v>0</v>
      </c>
      <c r="M1254" s="1">
        <v>0</v>
      </c>
      <c r="O1254" s="1"/>
    </row>
    <row r="1255" spans="1:15" ht="14.65" customHeight="1" x14ac:dyDescent="0.2">
      <c r="A1255" s="2">
        <v>42578</v>
      </c>
      <c r="B1255" s="1" t="s">
        <v>1148</v>
      </c>
      <c r="C1255" s="1" t="s">
        <v>100</v>
      </c>
      <c r="F1255" s="1" t="s">
        <v>4</v>
      </c>
      <c r="G1255" s="1" t="s">
        <v>1249</v>
      </c>
      <c r="H1255" s="61">
        <v>50</v>
      </c>
      <c r="I1255" s="88">
        <f t="array" ref="I1255">INDEX(Grille_Tarifs_Modulable!$B$2:B1612,MATCH(Tableau1[[#This Row],[Designation]]&amp;Tableau1[[#This Row],[CL]],Grille_Tarifs_Modulable!$C$2:C1612&amp;Grille_Tarifs_Modulable!$F$2:F1612,0))</f>
        <v>4260310553382</v>
      </c>
      <c r="J125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55" s="1" t="str">
        <f>IF(Tableau1[[#This Row],[Tarificat° client]]="GROS",VLOOKUP(Tableau1[[#This Row],[EAN]],Grille_Tarifs_Modulable!B1263:P1356,9,FALSE)+VLOOKUP(Tableau1[[#This Row],[EAN]],Grille_Tarifs_Modulable!B1263:P1356,12,FALSE)+VLOOKUP(Tableau1[[#This Row],[EAN]],Grille_Tarifs_Modulable!B1263:P1356,13,FALSE)*1.1,IF(Tableau1[[#This Row],[Tarificat° client]]="CHR",VLOOKUP(Tableau1[[#This Row],[EAN]],Grille_Tarifs_Modulable!B1263:P1356,8,FALSE)," "))</f>
        <v xml:space="preserve"> </v>
      </c>
      <c r="L1255" s="1">
        <v>100</v>
      </c>
      <c r="M1255" s="1">
        <v>71.430000000000007</v>
      </c>
      <c r="O1255" s="1"/>
    </row>
    <row r="1256" spans="1:15" ht="14.65" customHeight="1" x14ac:dyDescent="0.2">
      <c r="A1256" s="2">
        <v>42578</v>
      </c>
      <c r="B1256" s="1" t="s">
        <v>1046</v>
      </c>
      <c r="C1256" s="1" t="s">
        <v>1047</v>
      </c>
      <c r="F1256" s="1" t="s">
        <v>314</v>
      </c>
      <c r="G1256" s="1" t="s">
        <v>1249</v>
      </c>
      <c r="H1256" s="61">
        <v>50</v>
      </c>
      <c r="I1256" s="88">
        <f t="array" ref="I1256">INDEX(Grille_Tarifs_Modulable!$B$2:B1630,MATCH(Tableau1[[#This Row],[Designation]]&amp;Tableau1[[#This Row],[CL]],Grille_Tarifs_Modulable!$C$2:C1630&amp;Grille_Tarifs_Modulable!$F$2:F1630,0))</f>
        <v>4260310553382</v>
      </c>
      <c r="J125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56" s="1" t="str">
        <f>IF(Tableau1[[#This Row],[Tarificat° client]]="GROS",VLOOKUP(Tableau1[[#This Row],[EAN]],Grille_Tarifs_Modulable!B1264:P1357,9,FALSE)+VLOOKUP(Tableau1[[#This Row],[EAN]],Grille_Tarifs_Modulable!B1264:P1357,12,FALSE)+VLOOKUP(Tableau1[[#This Row],[EAN]],Grille_Tarifs_Modulable!B1264:P1357,13,FALSE)*1.1,IF(Tableau1[[#This Row],[Tarificat° client]]="CHR",VLOOKUP(Tableau1[[#This Row],[EAN]],Grille_Tarifs_Modulable!B1264:P1357,8,FALSE)," "))</f>
        <v xml:space="preserve"> </v>
      </c>
      <c r="L1256" s="1">
        <v>40</v>
      </c>
      <c r="M1256" s="1">
        <v>28.57</v>
      </c>
      <c r="O1256" s="1"/>
    </row>
    <row r="1257" spans="1:15" ht="14.65" customHeight="1" x14ac:dyDescent="0.2">
      <c r="A1257" s="2">
        <v>42583</v>
      </c>
      <c r="B1257" s="1" t="s">
        <v>1147</v>
      </c>
      <c r="C1257" s="1" t="s">
        <v>1138</v>
      </c>
      <c r="F1257" s="1" t="s">
        <v>314</v>
      </c>
      <c r="G1257" s="1" t="s">
        <v>1249</v>
      </c>
      <c r="H1257" s="61">
        <v>50</v>
      </c>
      <c r="I1257" s="88">
        <f t="array" ref="I1257">INDEX(Grille_Tarifs_Modulable!$B$2:B1770,MATCH(Tableau1[[#This Row],[Designation]]&amp;Tableau1[[#This Row],[CL]],Grille_Tarifs_Modulable!$C$2:C1770&amp;Grille_Tarifs_Modulable!$F$2:F1770,0))</f>
        <v>4260310553382</v>
      </c>
      <c r="J125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57" s="1" t="str">
        <f>IF(Tableau1[[#This Row],[Tarificat° client]]="GROS",VLOOKUP(Tableau1[[#This Row],[EAN]],Grille_Tarifs_Modulable!B1265:P1358,9,FALSE)+VLOOKUP(Tableau1[[#This Row],[EAN]],Grille_Tarifs_Modulable!B1265:P1358,12,FALSE)+VLOOKUP(Tableau1[[#This Row],[EAN]],Grille_Tarifs_Modulable!B1265:P1358,13,FALSE)*1.1,IF(Tableau1[[#This Row],[Tarificat° client]]="CHR",VLOOKUP(Tableau1[[#This Row],[EAN]],Grille_Tarifs_Modulable!B1265:P1358,8,FALSE)," "))</f>
        <v xml:space="preserve"> </v>
      </c>
      <c r="L1257" s="1">
        <v>100</v>
      </c>
      <c r="M1257" s="1">
        <v>71.430000000000007</v>
      </c>
      <c r="O1257" s="1"/>
    </row>
    <row r="1258" spans="1:15" ht="14.65" customHeight="1" x14ac:dyDescent="0.2">
      <c r="A1258" s="2">
        <v>42583</v>
      </c>
      <c r="B1258" s="1" t="s">
        <v>965</v>
      </c>
      <c r="C1258" s="1" t="s">
        <v>966</v>
      </c>
      <c r="F1258" s="1" t="s">
        <v>314</v>
      </c>
      <c r="G1258" s="1" t="s">
        <v>1249</v>
      </c>
      <c r="H1258" s="61">
        <v>50</v>
      </c>
      <c r="I1258" s="88">
        <f t="array" ref="I1258">INDEX(Grille_Tarifs_Modulable!$B$2:B1605,MATCH(Tableau1[[#This Row],[Designation]]&amp;Tableau1[[#This Row],[CL]],Grille_Tarifs_Modulable!$C$2:C1605&amp;Grille_Tarifs_Modulable!$F$2:F1605,0))</f>
        <v>4260310553382</v>
      </c>
      <c r="J125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58" s="1" t="str">
        <f>IF(Tableau1[[#This Row],[Tarificat° client]]="GROS",VLOOKUP(Tableau1[[#This Row],[EAN]],Grille_Tarifs_Modulable!B1266:P1359,9,FALSE)+VLOOKUP(Tableau1[[#This Row],[EAN]],Grille_Tarifs_Modulable!B1266:P1359,12,FALSE)+VLOOKUP(Tableau1[[#This Row],[EAN]],Grille_Tarifs_Modulable!B1266:P1359,13,FALSE)*1.1,IF(Tableau1[[#This Row],[Tarificat° client]]="CHR",VLOOKUP(Tableau1[[#This Row],[EAN]],Grille_Tarifs_Modulable!B1266:P1359,8,FALSE)," "))</f>
        <v xml:space="preserve"> </v>
      </c>
      <c r="L1258" s="1">
        <v>40</v>
      </c>
      <c r="M1258" s="1">
        <v>28.57</v>
      </c>
      <c r="O1258" s="1"/>
    </row>
    <row r="1259" spans="1:15" ht="14.65" customHeight="1" x14ac:dyDescent="0.2">
      <c r="A1259" s="2">
        <v>42592</v>
      </c>
      <c r="B1259" s="1" t="s">
        <v>1032</v>
      </c>
      <c r="C1259" s="1" t="s">
        <v>31</v>
      </c>
      <c r="F1259" s="1" t="s">
        <v>33</v>
      </c>
      <c r="G1259" s="1" t="s">
        <v>1249</v>
      </c>
      <c r="H1259" s="61">
        <v>50</v>
      </c>
      <c r="I1259" s="88">
        <f t="array" ref="I1259">INDEX(Grille_Tarifs_Modulable!$B$2:B1616,MATCH(Tableau1[[#This Row],[Designation]]&amp;Tableau1[[#This Row],[CL]],Grille_Tarifs_Modulable!$C$2:C1616&amp;Grille_Tarifs_Modulable!$F$2:F1616,0))</f>
        <v>4260310553382</v>
      </c>
      <c r="J125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59" s="1" t="str">
        <f>IF(Tableau1[[#This Row],[Tarificat° client]]="GROS",VLOOKUP(Tableau1[[#This Row],[EAN]],Grille_Tarifs_Modulable!B1267:P1360,9,FALSE)+VLOOKUP(Tableau1[[#This Row],[EAN]],Grille_Tarifs_Modulable!B1267:P1360,12,FALSE)+VLOOKUP(Tableau1[[#This Row],[EAN]],Grille_Tarifs_Modulable!B1267:P1360,13,FALSE)*1.1,IF(Tableau1[[#This Row],[Tarificat° client]]="CHR",VLOOKUP(Tableau1[[#This Row],[EAN]],Grille_Tarifs_Modulable!B1267:P1360,8,FALSE)," "))</f>
        <v xml:space="preserve"> </v>
      </c>
      <c r="L1259" s="1">
        <v>40</v>
      </c>
      <c r="M1259" s="1">
        <v>28.57</v>
      </c>
      <c r="O1259" s="1"/>
    </row>
    <row r="1260" spans="1:15" ht="14.65" customHeight="1" x14ac:dyDescent="0.2">
      <c r="A1260" s="2">
        <v>42606</v>
      </c>
      <c r="B1260" s="1" t="s">
        <v>967</v>
      </c>
      <c r="C1260" s="1" t="s">
        <v>21</v>
      </c>
      <c r="F1260" s="1" t="s">
        <v>23</v>
      </c>
      <c r="G1260" s="1" t="s">
        <v>1249</v>
      </c>
      <c r="H1260" s="61">
        <v>50</v>
      </c>
      <c r="I1260" s="88">
        <f t="array" ref="I1260">INDEX(Grille_Tarifs_Modulable!$B$2:B1634,MATCH(Tableau1[[#This Row],[Designation]]&amp;Tableau1[[#This Row],[CL]],Grille_Tarifs_Modulable!$C$2:C1634&amp;Grille_Tarifs_Modulable!$F$2:F1634,0))</f>
        <v>4260310553382</v>
      </c>
      <c r="J126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60" s="1" t="str">
        <f>IF(Tableau1[[#This Row],[Tarificat° client]]="GROS",VLOOKUP(Tableau1[[#This Row],[EAN]],Grille_Tarifs_Modulable!B1268:P1361,9,FALSE)+VLOOKUP(Tableau1[[#This Row],[EAN]],Grille_Tarifs_Modulable!B1268:P1361,12,FALSE)+VLOOKUP(Tableau1[[#This Row],[EAN]],Grille_Tarifs_Modulable!B1268:P1361,13,FALSE)*1.1,IF(Tableau1[[#This Row],[Tarificat° client]]="CHR",VLOOKUP(Tableau1[[#This Row],[EAN]],Grille_Tarifs_Modulable!B1268:P1361,8,FALSE)," "))</f>
        <v xml:space="preserve"> </v>
      </c>
      <c r="L1260" s="1">
        <v>40</v>
      </c>
      <c r="M1260" s="1">
        <v>28.57</v>
      </c>
      <c r="O1260" s="1"/>
    </row>
    <row r="1261" spans="1:15" ht="14.65" customHeight="1" x14ac:dyDescent="0.2">
      <c r="A1261" s="2">
        <v>42611</v>
      </c>
      <c r="B1261" s="1" t="s">
        <v>1140</v>
      </c>
      <c r="C1261" s="1" t="s">
        <v>312</v>
      </c>
      <c r="F1261" s="1" t="s">
        <v>314</v>
      </c>
      <c r="G1261" s="1" t="s">
        <v>1249</v>
      </c>
      <c r="H1261" s="61">
        <v>50</v>
      </c>
      <c r="I1261" s="88">
        <f t="array" ref="I1261">INDEX(Grille_Tarifs_Modulable!$B$2:B1774,MATCH(Tableau1[[#This Row],[Designation]]&amp;Tableau1[[#This Row],[CL]],Grille_Tarifs_Modulable!$C$2:C1774&amp;Grille_Tarifs_Modulable!$F$2:F1774,0))</f>
        <v>4260310553382</v>
      </c>
      <c r="J126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61" s="1" t="str">
        <f>IF(Tableau1[[#This Row],[Tarificat° client]]="GROS",VLOOKUP(Tableau1[[#This Row],[EAN]],Grille_Tarifs_Modulable!B1269:P1362,9,FALSE)+VLOOKUP(Tableau1[[#This Row],[EAN]],Grille_Tarifs_Modulable!B1269:P1362,12,FALSE)+VLOOKUP(Tableau1[[#This Row],[EAN]],Grille_Tarifs_Modulable!B1269:P1362,13,FALSE)*1.1,IF(Tableau1[[#This Row],[Tarificat° client]]="CHR",VLOOKUP(Tableau1[[#This Row],[EAN]],Grille_Tarifs_Modulable!B1269:P1362,8,FALSE)," "))</f>
        <v xml:space="preserve"> </v>
      </c>
      <c r="L1261" s="1">
        <v>40</v>
      </c>
      <c r="M1261" s="1">
        <v>28.57</v>
      </c>
      <c r="O1261" s="1"/>
    </row>
    <row r="1262" spans="1:15" ht="14.65" customHeight="1" x14ac:dyDescent="0.2">
      <c r="A1262" s="2">
        <v>42619</v>
      </c>
      <c r="B1262" s="1" t="s">
        <v>1033</v>
      </c>
      <c r="C1262" s="1" t="s">
        <v>31</v>
      </c>
      <c r="F1262" s="1" t="s">
        <v>33</v>
      </c>
      <c r="G1262" s="1" t="s">
        <v>1249</v>
      </c>
      <c r="H1262" s="61">
        <v>50</v>
      </c>
      <c r="I1262" s="88">
        <f t="array" ref="I1262">INDEX(Grille_Tarifs_Modulable!$B$2:B1609,MATCH(Tableau1[[#This Row],[Designation]]&amp;Tableau1[[#This Row],[CL]],Grille_Tarifs_Modulable!$C$2:C1609&amp;Grille_Tarifs_Modulable!$F$2:F1609,0))</f>
        <v>4260310553382</v>
      </c>
      <c r="J126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62" s="1" t="str">
        <f>IF(Tableau1[[#This Row],[Tarificat° client]]="GROS",VLOOKUP(Tableau1[[#This Row],[EAN]],Grille_Tarifs_Modulable!B1270:P1363,9,FALSE)+VLOOKUP(Tableau1[[#This Row],[EAN]],Grille_Tarifs_Modulable!B1270:P1363,12,FALSE)+VLOOKUP(Tableau1[[#This Row],[EAN]],Grille_Tarifs_Modulable!B1270:P1363,13,FALSE)*1.1,IF(Tableau1[[#This Row],[Tarificat° client]]="CHR",VLOOKUP(Tableau1[[#This Row],[EAN]],Grille_Tarifs_Modulable!B1270:P1363,8,FALSE)," "))</f>
        <v xml:space="preserve"> </v>
      </c>
      <c r="L1262" s="1">
        <v>40</v>
      </c>
      <c r="M1262" s="1">
        <v>28.57</v>
      </c>
      <c r="O1262" s="1"/>
    </row>
    <row r="1263" spans="1:15" ht="14.65" customHeight="1" x14ac:dyDescent="0.2">
      <c r="A1263" s="2">
        <v>42625</v>
      </c>
      <c r="B1263" s="1" t="s">
        <v>995</v>
      </c>
      <c r="C1263" s="1" t="s">
        <v>375</v>
      </c>
      <c r="F1263" s="1" t="s">
        <v>4</v>
      </c>
      <c r="G1263" s="1" t="s">
        <v>1249</v>
      </c>
      <c r="H1263" s="61">
        <v>50</v>
      </c>
      <c r="I1263" s="88">
        <f t="array" ref="I1263">INDEX(Grille_Tarifs_Modulable!$B$2:B1620,MATCH(Tableau1[[#This Row],[Designation]]&amp;Tableau1[[#This Row],[CL]],Grille_Tarifs_Modulable!$C$2:C1620&amp;Grille_Tarifs_Modulable!$F$2:F1620,0))</f>
        <v>4260310553382</v>
      </c>
      <c r="J126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63" s="1" t="str">
        <f>IF(Tableau1[[#This Row],[Tarificat° client]]="GROS",VLOOKUP(Tableau1[[#This Row],[EAN]],Grille_Tarifs_Modulable!B1271:P1364,9,FALSE)+VLOOKUP(Tableau1[[#This Row],[EAN]],Grille_Tarifs_Modulable!B1271:P1364,12,FALSE)+VLOOKUP(Tableau1[[#This Row],[EAN]],Grille_Tarifs_Modulable!B1271:P1364,13,FALSE)*1.1,IF(Tableau1[[#This Row],[Tarificat° client]]="CHR",VLOOKUP(Tableau1[[#This Row],[EAN]],Grille_Tarifs_Modulable!B1271:P1364,8,FALSE)," "))</f>
        <v xml:space="preserve"> </v>
      </c>
      <c r="L1263" s="1">
        <v>60</v>
      </c>
      <c r="M1263" s="1">
        <v>42.86</v>
      </c>
      <c r="O1263" s="1"/>
    </row>
    <row r="1264" spans="1:15" ht="14.65" customHeight="1" x14ac:dyDescent="0.2">
      <c r="A1264" s="2">
        <v>42643</v>
      </c>
      <c r="B1264" s="1" t="s">
        <v>968</v>
      </c>
      <c r="C1264" s="1" t="s">
        <v>158</v>
      </c>
      <c r="F1264" s="1" t="s">
        <v>160</v>
      </c>
      <c r="G1264" s="1" t="s">
        <v>1249</v>
      </c>
      <c r="H1264" s="61">
        <v>50</v>
      </c>
      <c r="I1264" s="88">
        <f t="array" ref="I1264">INDEX(Grille_Tarifs_Modulable!$B$2:B1638,MATCH(Tableau1[[#This Row],[Designation]]&amp;Tableau1[[#This Row],[CL]],Grille_Tarifs_Modulable!$C$2:C1638&amp;Grille_Tarifs_Modulable!$F$2:F1638,0))</f>
        <v>4260310553382</v>
      </c>
      <c r="J126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64" s="1" t="str">
        <f>IF(Tableau1[[#This Row],[Tarificat° client]]="GROS",VLOOKUP(Tableau1[[#This Row],[EAN]],Grille_Tarifs_Modulable!B1272:P1365,9,FALSE)+VLOOKUP(Tableau1[[#This Row],[EAN]],Grille_Tarifs_Modulable!B1272:P1365,12,FALSE)+VLOOKUP(Tableau1[[#This Row],[EAN]],Grille_Tarifs_Modulable!B1272:P1365,13,FALSE)*1.1,IF(Tableau1[[#This Row],[Tarificat° client]]="CHR",VLOOKUP(Tableau1[[#This Row],[EAN]],Grille_Tarifs_Modulable!B1272:P1365,8,FALSE)," "))</f>
        <v xml:space="preserve"> </v>
      </c>
      <c r="L1264" s="1">
        <v>120</v>
      </c>
      <c r="M1264" s="1">
        <v>85.71</v>
      </c>
      <c r="O1264" s="1"/>
    </row>
    <row r="1265" spans="1:15" ht="14.65" customHeight="1" x14ac:dyDescent="0.2">
      <c r="A1265" s="2">
        <v>42669</v>
      </c>
      <c r="B1265" s="1" t="s">
        <v>1149</v>
      </c>
      <c r="C1265" s="1" t="s">
        <v>911</v>
      </c>
      <c r="F1265" s="1" t="s">
        <v>4</v>
      </c>
      <c r="G1265" s="1" t="s">
        <v>1249</v>
      </c>
      <c r="H1265" s="61">
        <v>50</v>
      </c>
      <c r="I1265" s="88">
        <f t="array" ref="I1265">INDEX(Grille_Tarifs_Modulable!$B$2:B1778,MATCH(Tableau1[[#This Row],[Designation]]&amp;Tableau1[[#This Row],[CL]],Grille_Tarifs_Modulable!$C$2:C1778&amp;Grille_Tarifs_Modulable!$F$2:F1778,0))</f>
        <v>4260310553382</v>
      </c>
      <c r="J126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65" s="1" t="str">
        <f>IF(Tableau1[[#This Row],[Tarificat° client]]="GROS",VLOOKUP(Tableau1[[#This Row],[EAN]],Grille_Tarifs_Modulable!B1273:P1366,9,FALSE)+VLOOKUP(Tableau1[[#This Row],[EAN]],Grille_Tarifs_Modulable!B1273:P1366,12,FALSE)+VLOOKUP(Tableau1[[#This Row],[EAN]],Grille_Tarifs_Modulable!B1273:P1366,13,FALSE)*1.1,IF(Tableau1[[#This Row],[Tarificat° client]]="CHR",VLOOKUP(Tableau1[[#This Row],[EAN]],Grille_Tarifs_Modulable!B1273:P1366,8,FALSE)," "))</f>
        <v xml:space="preserve"> </v>
      </c>
      <c r="L1265" s="1">
        <v>120</v>
      </c>
      <c r="M1265" s="1">
        <v>85.71</v>
      </c>
      <c r="O1265" s="1"/>
    </row>
    <row r="1266" spans="1:15" ht="14.65" customHeight="1" x14ac:dyDescent="0.2">
      <c r="A1266" s="2">
        <v>42690</v>
      </c>
      <c r="B1266" s="1" t="s">
        <v>1001</v>
      </c>
      <c r="C1266" s="1" t="s">
        <v>491</v>
      </c>
      <c r="F1266" s="1" t="s">
        <v>4</v>
      </c>
      <c r="G1266" s="1" t="s">
        <v>1249</v>
      </c>
      <c r="H1266" s="61">
        <v>50</v>
      </c>
      <c r="I1266" s="88">
        <f t="array" ref="I1266">INDEX(Grille_Tarifs_Modulable!$B$2:B1613,MATCH(Tableau1[[#This Row],[Designation]]&amp;Tableau1[[#This Row],[CL]],Grille_Tarifs_Modulable!$C$2:C1613&amp;Grille_Tarifs_Modulable!$F$2:F1613,0))</f>
        <v>4260310553382</v>
      </c>
      <c r="J126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66" s="1" t="str">
        <f>IF(Tableau1[[#This Row],[Tarificat° client]]="GROS",VLOOKUP(Tableau1[[#This Row],[EAN]],Grille_Tarifs_Modulable!B1274:P1367,9,FALSE)+VLOOKUP(Tableau1[[#This Row],[EAN]],Grille_Tarifs_Modulable!B1274:P1367,12,FALSE)+VLOOKUP(Tableau1[[#This Row],[EAN]],Grille_Tarifs_Modulable!B1274:P1367,13,FALSE)*1.1,IF(Tableau1[[#This Row],[Tarificat° client]]="CHR",VLOOKUP(Tableau1[[#This Row],[EAN]],Grille_Tarifs_Modulable!B1274:P1367,8,FALSE)," "))</f>
        <v xml:space="preserve"> </v>
      </c>
      <c r="L1266" s="1">
        <v>40</v>
      </c>
      <c r="M1266" s="1">
        <v>28.57</v>
      </c>
      <c r="O1266" s="1"/>
    </row>
    <row r="1267" spans="1:15" ht="14.65" customHeight="1" x14ac:dyDescent="0.2">
      <c r="A1267" s="2">
        <v>42716</v>
      </c>
      <c r="B1267" s="1" t="s">
        <v>1135</v>
      </c>
      <c r="C1267" s="1" t="s">
        <v>1096</v>
      </c>
      <c r="F1267" s="1" t="s">
        <v>11</v>
      </c>
      <c r="G1267" s="1" t="s">
        <v>1249</v>
      </c>
      <c r="H1267" s="61">
        <v>50</v>
      </c>
      <c r="I1267" s="88">
        <f t="array" ref="I1267">INDEX(Grille_Tarifs_Modulable!$B$2:B1624,MATCH(Tableau1[[#This Row],[Designation]]&amp;Tableau1[[#This Row],[CL]],Grille_Tarifs_Modulable!$C$2:C1624&amp;Grille_Tarifs_Modulable!$F$2:F1624,0))</f>
        <v>4260310553382</v>
      </c>
      <c r="J126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67" s="1" t="str">
        <f>IF(Tableau1[[#This Row],[Tarificat° client]]="GROS",VLOOKUP(Tableau1[[#This Row],[EAN]],Grille_Tarifs_Modulable!B1275:P1368,9,FALSE)+VLOOKUP(Tableau1[[#This Row],[EAN]],Grille_Tarifs_Modulable!B1275:P1368,12,FALSE)+VLOOKUP(Tableau1[[#This Row],[EAN]],Grille_Tarifs_Modulable!B1275:P1368,13,FALSE)*1.1,IF(Tableau1[[#This Row],[Tarificat° client]]="CHR",VLOOKUP(Tableau1[[#This Row],[EAN]],Grille_Tarifs_Modulable!B1275:P1368,8,FALSE)," "))</f>
        <v xml:space="preserve"> </v>
      </c>
      <c r="L1267" s="1">
        <v>60</v>
      </c>
      <c r="M1267" s="1">
        <v>42.86</v>
      </c>
      <c r="O1267" s="1"/>
    </row>
    <row r="1268" spans="1:15" ht="14.65" customHeight="1" x14ac:dyDescent="0.2">
      <c r="A1268" s="2">
        <v>42740</v>
      </c>
      <c r="B1268" s="1" t="s">
        <v>735</v>
      </c>
      <c r="C1268" s="1" t="s">
        <v>95</v>
      </c>
      <c r="F1268" s="1" t="s">
        <v>97</v>
      </c>
      <c r="G1268" s="1" t="s">
        <v>1249</v>
      </c>
      <c r="H1268" s="61">
        <v>50</v>
      </c>
      <c r="I1268" s="88">
        <f t="array" ref="I1268">INDEX(Grille_Tarifs_Modulable!$B$2:B1642,MATCH(Tableau1[[#This Row],[Designation]]&amp;Tableau1[[#This Row],[CL]],Grille_Tarifs_Modulable!$C$2:C1642&amp;Grille_Tarifs_Modulable!$F$2:F1642,0))</f>
        <v>4260310553382</v>
      </c>
      <c r="J126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68" s="1" t="str">
        <f>IF(Tableau1[[#This Row],[Tarificat° client]]="GROS",VLOOKUP(Tableau1[[#This Row],[EAN]],Grille_Tarifs_Modulable!B1276:P1369,9,FALSE)+VLOOKUP(Tableau1[[#This Row],[EAN]],Grille_Tarifs_Modulable!B1276:P1369,12,FALSE)+VLOOKUP(Tableau1[[#This Row],[EAN]],Grille_Tarifs_Modulable!B1276:P1369,13,FALSE)*1.1,IF(Tableau1[[#This Row],[Tarificat° client]]="CHR",VLOOKUP(Tableau1[[#This Row],[EAN]],Grille_Tarifs_Modulable!B1276:P1369,8,FALSE)," "))</f>
        <v xml:space="preserve"> </v>
      </c>
      <c r="L1268" s="1">
        <v>100</v>
      </c>
      <c r="M1268" s="1">
        <v>71.430000000000007</v>
      </c>
      <c r="O1268" s="1"/>
    </row>
    <row r="1269" spans="1:15" ht="14.65" customHeight="1" x14ac:dyDescent="0.2">
      <c r="A1269" s="2">
        <v>42759</v>
      </c>
      <c r="B1269" s="1" t="s">
        <v>738</v>
      </c>
      <c r="C1269" s="1" t="s">
        <v>491</v>
      </c>
      <c r="F1269" s="1" t="s">
        <v>4</v>
      </c>
      <c r="G1269" s="1" t="s">
        <v>1249</v>
      </c>
      <c r="H1269" s="61">
        <v>50</v>
      </c>
      <c r="I1269" s="88">
        <f t="array" ref="I1269">INDEX(Grille_Tarifs_Modulable!$B$2:B1782,MATCH(Tableau1[[#This Row],[Designation]]&amp;Tableau1[[#This Row],[CL]],Grille_Tarifs_Modulable!$C$2:C1782&amp;Grille_Tarifs_Modulable!$F$2:F1782,0))</f>
        <v>4260310553382</v>
      </c>
      <c r="J126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69" s="1" t="str">
        <f>IF(Tableau1[[#This Row],[Tarificat° client]]="GROS",VLOOKUP(Tableau1[[#This Row],[EAN]],Grille_Tarifs_Modulable!B1277:P1370,9,FALSE)+VLOOKUP(Tableau1[[#This Row],[EAN]],Grille_Tarifs_Modulable!B1277:P1370,12,FALSE)+VLOOKUP(Tableau1[[#This Row],[EAN]],Grille_Tarifs_Modulable!B1277:P1370,13,FALSE)*1.1,IF(Tableau1[[#This Row],[Tarificat° client]]="CHR",VLOOKUP(Tableau1[[#This Row],[EAN]],Grille_Tarifs_Modulable!B1277:P1370,8,FALSE)," "))</f>
        <v xml:space="preserve"> </v>
      </c>
      <c r="L1269" s="1">
        <v>40</v>
      </c>
      <c r="M1269" s="1">
        <v>28.57</v>
      </c>
      <c r="O1269" s="1"/>
    </row>
    <row r="1270" spans="1:15" ht="14.65" customHeight="1" x14ac:dyDescent="0.2">
      <c r="A1270" s="2">
        <v>42786</v>
      </c>
      <c r="B1270" s="1" t="s">
        <v>936</v>
      </c>
      <c r="C1270" s="1" t="s">
        <v>937</v>
      </c>
      <c r="F1270" s="1" t="s">
        <v>20</v>
      </c>
      <c r="G1270" s="1" t="s">
        <v>1249</v>
      </c>
      <c r="H1270" s="61">
        <v>50</v>
      </c>
      <c r="I1270" s="88">
        <f t="array" ref="I1270">INDEX(Grille_Tarifs_Modulable!$B$2:B1617,MATCH(Tableau1[[#This Row],[Designation]]&amp;Tableau1[[#This Row],[CL]],Grille_Tarifs_Modulable!$C$2:C1617&amp;Grille_Tarifs_Modulable!$F$2:F1617,0))</f>
        <v>4260310553382</v>
      </c>
      <c r="J127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70" s="1" t="str">
        <f>IF(Tableau1[[#This Row],[Tarificat° client]]="GROS",VLOOKUP(Tableau1[[#This Row],[EAN]],Grille_Tarifs_Modulable!B1278:P1371,9,FALSE)+VLOOKUP(Tableau1[[#This Row],[EAN]],Grille_Tarifs_Modulable!B1278:P1371,12,FALSE)+VLOOKUP(Tableau1[[#This Row],[EAN]],Grille_Tarifs_Modulable!B1278:P1371,13,FALSE)*1.1,IF(Tableau1[[#This Row],[Tarificat° client]]="CHR",VLOOKUP(Tableau1[[#This Row],[EAN]],Grille_Tarifs_Modulable!B1278:P1371,8,FALSE)," "))</f>
        <v xml:space="preserve"> </v>
      </c>
      <c r="L1270" s="1">
        <v>60</v>
      </c>
      <c r="M1270" s="1">
        <v>42.86</v>
      </c>
      <c r="O1270" s="1"/>
    </row>
    <row r="1271" spans="1:15" ht="14.65" customHeight="1" x14ac:dyDescent="0.2">
      <c r="A1271" s="2">
        <v>42787</v>
      </c>
      <c r="B1271" s="1" t="s">
        <v>750</v>
      </c>
      <c r="C1271" s="1" t="s">
        <v>95</v>
      </c>
      <c r="F1271" s="1" t="s">
        <v>97</v>
      </c>
      <c r="G1271" s="1" t="s">
        <v>1249</v>
      </c>
      <c r="H1271" s="61">
        <v>50</v>
      </c>
      <c r="I1271" s="88">
        <f t="array" ref="I1271">INDEX(Grille_Tarifs_Modulable!$B$2:B1628,MATCH(Tableau1[[#This Row],[Designation]]&amp;Tableau1[[#This Row],[CL]],Grille_Tarifs_Modulable!$C$2:C1628&amp;Grille_Tarifs_Modulable!$F$2:F1628,0))</f>
        <v>4260310553382</v>
      </c>
      <c r="J127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71" s="1" t="str">
        <f>IF(Tableau1[[#This Row],[Tarificat° client]]="GROS",VLOOKUP(Tableau1[[#This Row],[EAN]],Grille_Tarifs_Modulable!B1279:P1372,9,FALSE)+VLOOKUP(Tableau1[[#This Row],[EAN]],Grille_Tarifs_Modulable!B1279:P1372,12,FALSE)+VLOOKUP(Tableau1[[#This Row],[EAN]],Grille_Tarifs_Modulable!B1279:P1372,13,FALSE)*1.1,IF(Tableau1[[#This Row],[Tarificat° client]]="CHR",VLOOKUP(Tableau1[[#This Row],[EAN]],Grille_Tarifs_Modulable!B1279:P1372,8,FALSE)," "))</f>
        <v xml:space="preserve"> </v>
      </c>
      <c r="L1271" s="1">
        <v>60</v>
      </c>
      <c r="M1271" s="1">
        <v>42.86</v>
      </c>
      <c r="O1271" s="1"/>
    </row>
    <row r="1272" spans="1:15" ht="14.65" customHeight="1" x14ac:dyDescent="0.2">
      <c r="A1272" s="2">
        <v>42787</v>
      </c>
      <c r="B1272" s="1" t="s">
        <v>750</v>
      </c>
      <c r="C1272" s="1" t="s">
        <v>95</v>
      </c>
      <c r="F1272" s="1" t="s">
        <v>97</v>
      </c>
      <c r="G1272" s="1" t="s">
        <v>1249</v>
      </c>
      <c r="H1272" s="61">
        <v>50</v>
      </c>
      <c r="I1272" s="88">
        <f t="array" ref="I1272">INDEX(Grille_Tarifs_Modulable!$B$2:B1646,MATCH(Tableau1[[#This Row],[Designation]]&amp;Tableau1[[#This Row],[CL]],Grille_Tarifs_Modulable!$C$2:C1646&amp;Grille_Tarifs_Modulable!$F$2:F1646,0))</f>
        <v>4260310553382</v>
      </c>
      <c r="J127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72" s="1" t="str">
        <f>IF(Tableau1[[#This Row],[Tarificat° client]]="GROS",VLOOKUP(Tableau1[[#This Row],[EAN]],Grille_Tarifs_Modulable!B1280:P1373,9,FALSE)+VLOOKUP(Tableau1[[#This Row],[EAN]],Grille_Tarifs_Modulable!B1280:P1373,12,FALSE)+VLOOKUP(Tableau1[[#This Row],[EAN]],Grille_Tarifs_Modulable!B1280:P1373,13,FALSE)*1.1,IF(Tableau1[[#This Row],[Tarificat° client]]="CHR",VLOOKUP(Tableau1[[#This Row],[EAN]],Grille_Tarifs_Modulable!B1280:P1373,8,FALSE)," "))</f>
        <v xml:space="preserve"> </v>
      </c>
      <c r="L1272" s="1">
        <v>20</v>
      </c>
      <c r="M1272" s="1">
        <v>14.29</v>
      </c>
      <c r="O1272" s="1"/>
    </row>
    <row r="1273" spans="1:15" ht="14.65" customHeight="1" x14ac:dyDescent="0.2">
      <c r="A1273" s="2">
        <v>42787</v>
      </c>
      <c r="B1273" s="1" t="s">
        <v>781</v>
      </c>
      <c r="C1273" s="1" t="s">
        <v>158</v>
      </c>
      <c r="F1273" s="1" t="s">
        <v>160</v>
      </c>
      <c r="G1273" s="1" t="s">
        <v>1249</v>
      </c>
      <c r="H1273" s="61">
        <v>50</v>
      </c>
      <c r="I1273" s="88">
        <f t="array" ref="I1273">INDEX(Grille_Tarifs_Modulable!$B$2:B1786,MATCH(Tableau1[[#This Row],[Designation]]&amp;Tableau1[[#This Row],[CL]],Grille_Tarifs_Modulable!$C$2:C1786&amp;Grille_Tarifs_Modulable!$F$2:F1786,0))</f>
        <v>4260310553382</v>
      </c>
      <c r="J127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73" s="1" t="str">
        <f>IF(Tableau1[[#This Row],[Tarificat° client]]="GROS",VLOOKUP(Tableau1[[#This Row],[EAN]],Grille_Tarifs_Modulable!B1281:P1374,9,FALSE)+VLOOKUP(Tableau1[[#This Row],[EAN]],Grille_Tarifs_Modulable!B1281:P1374,12,FALSE)+VLOOKUP(Tableau1[[#This Row],[EAN]],Grille_Tarifs_Modulable!B1281:P1374,13,FALSE)*1.1,IF(Tableau1[[#This Row],[Tarificat° client]]="CHR",VLOOKUP(Tableau1[[#This Row],[EAN]],Grille_Tarifs_Modulable!B1281:P1374,8,FALSE)," "))</f>
        <v xml:space="preserve"> </v>
      </c>
      <c r="L1273" s="1">
        <v>200</v>
      </c>
      <c r="M1273" s="1">
        <v>142.86000000000001</v>
      </c>
      <c r="O1273" s="1"/>
    </row>
    <row r="1274" spans="1:15" ht="14.65" customHeight="1" x14ac:dyDescent="0.2">
      <c r="A1274" s="2">
        <v>42808</v>
      </c>
      <c r="B1274" s="1" t="s">
        <v>760</v>
      </c>
      <c r="C1274" s="1" t="s">
        <v>31</v>
      </c>
      <c r="F1274" s="1" t="s">
        <v>33</v>
      </c>
      <c r="G1274" s="1" t="s">
        <v>1249</v>
      </c>
      <c r="H1274" s="61">
        <v>50</v>
      </c>
      <c r="I1274" s="88">
        <f t="array" ref="I1274">INDEX(Grille_Tarifs_Modulable!$B$2:B1621,MATCH(Tableau1[[#This Row],[Designation]]&amp;Tableau1[[#This Row],[CL]],Grille_Tarifs_Modulable!$C$2:C1621&amp;Grille_Tarifs_Modulable!$F$2:F1621,0))</f>
        <v>4260310553382</v>
      </c>
      <c r="J127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74" s="1" t="str">
        <f>IF(Tableau1[[#This Row],[Tarificat° client]]="GROS",VLOOKUP(Tableau1[[#This Row],[EAN]],Grille_Tarifs_Modulable!B1282:P1375,9,FALSE)+VLOOKUP(Tableau1[[#This Row],[EAN]],Grille_Tarifs_Modulable!B1282:P1375,12,FALSE)+VLOOKUP(Tableau1[[#This Row],[EAN]],Grille_Tarifs_Modulable!B1282:P1375,13,FALSE)*1.1,IF(Tableau1[[#This Row],[Tarificat° client]]="CHR",VLOOKUP(Tableau1[[#This Row],[EAN]],Grille_Tarifs_Modulable!B1282:P1375,8,FALSE)," "))</f>
        <v xml:space="preserve"> </v>
      </c>
      <c r="L1274" s="1">
        <v>20</v>
      </c>
      <c r="M1274" s="1">
        <v>14.29</v>
      </c>
      <c r="O1274" s="1"/>
    </row>
    <row r="1275" spans="1:15" ht="14.65" customHeight="1" x14ac:dyDescent="0.2">
      <c r="A1275" s="2">
        <v>42810</v>
      </c>
      <c r="B1275" s="1" t="s">
        <v>935</v>
      </c>
      <c r="C1275" s="1" t="s">
        <v>62</v>
      </c>
      <c r="F1275" s="1" t="s">
        <v>64</v>
      </c>
      <c r="G1275" s="1" t="s">
        <v>1249</v>
      </c>
      <c r="H1275" s="61">
        <v>50</v>
      </c>
      <c r="I1275" s="88">
        <f t="array" ref="I1275">INDEX(Grille_Tarifs_Modulable!$B$2:B1632,MATCH(Tableau1[[#This Row],[Designation]]&amp;Tableau1[[#This Row],[CL]],Grille_Tarifs_Modulable!$C$2:C1632&amp;Grille_Tarifs_Modulable!$F$2:F1632,0))</f>
        <v>4260310553382</v>
      </c>
      <c r="J127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75" s="1" t="str">
        <f>IF(Tableau1[[#This Row],[Tarificat° client]]="GROS",VLOOKUP(Tableau1[[#This Row],[EAN]],Grille_Tarifs_Modulable!B1283:P1376,9,FALSE)+VLOOKUP(Tableau1[[#This Row],[EAN]],Grille_Tarifs_Modulable!B1283:P1376,12,FALSE)+VLOOKUP(Tableau1[[#This Row],[EAN]],Grille_Tarifs_Modulable!B1283:P1376,13,FALSE)*1.1,IF(Tableau1[[#This Row],[Tarificat° client]]="CHR",VLOOKUP(Tableau1[[#This Row],[EAN]],Grille_Tarifs_Modulable!B1283:P1376,8,FALSE)," "))</f>
        <v xml:space="preserve"> </v>
      </c>
      <c r="L1275" s="1">
        <v>80</v>
      </c>
      <c r="M1275" s="1">
        <v>57.14</v>
      </c>
      <c r="O1275" s="1"/>
    </row>
    <row r="1276" spans="1:15" ht="14.65" customHeight="1" x14ac:dyDescent="0.2">
      <c r="A1276" s="2">
        <v>42839</v>
      </c>
      <c r="B1276" s="1" t="s">
        <v>938</v>
      </c>
      <c r="C1276" s="1" t="s">
        <v>375</v>
      </c>
      <c r="F1276" s="1" t="s">
        <v>4</v>
      </c>
      <c r="G1276" s="1" t="s">
        <v>1249</v>
      </c>
      <c r="H1276" s="61">
        <v>50</v>
      </c>
      <c r="I1276" s="88">
        <f t="array" ref="I1276">INDEX(Grille_Tarifs_Modulable!$B$2:B1650,MATCH(Tableau1[[#This Row],[Designation]]&amp;Tableau1[[#This Row],[CL]],Grille_Tarifs_Modulable!$C$2:C1650&amp;Grille_Tarifs_Modulable!$F$2:F1650,0))</f>
        <v>4260310553382</v>
      </c>
      <c r="J127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76" s="1" t="str">
        <f>IF(Tableau1[[#This Row],[Tarificat° client]]="GROS",VLOOKUP(Tableau1[[#This Row],[EAN]],Grille_Tarifs_Modulable!B1284:P1377,9,FALSE)+VLOOKUP(Tableau1[[#This Row],[EAN]],Grille_Tarifs_Modulable!B1284:P1377,12,FALSE)+VLOOKUP(Tableau1[[#This Row],[EAN]],Grille_Tarifs_Modulable!B1284:P1377,13,FALSE)*1.1,IF(Tableau1[[#This Row],[Tarificat° client]]="CHR",VLOOKUP(Tableau1[[#This Row],[EAN]],Grille_Tarifs_Modulable!B1284:P1377,8,FALSE)," "))</f>
        <v xml:space="preserve"> </v>
      </c>
      <c r="L1276" s="1">
        <v>100</v>
      </c>
      <c r="M1276" s="1">
        <v>71.430000000000007</v>
      </c>
      <c r="O1276" s="1"/>
    </row>
    <row r="1277" spans="1:15" ht="14.65" customHeight="1" x14ac:dyDescent="0.2">
      <c r="A1277" s="2">
        <v>42853</v>
      </c>
      <c r="B1277" s="1" t="s">
        <v>746</v>
      </c>
      <c r="C1277" s="1" t="s">
        <v>95</v>
      </c>
      <c r="F1277" s="1" t="s">
        <v>97</v>
      </c>
      <c r="G1277" s="1" t="s">
        <v>1249</v>
      </c>
      <c r="H1277" s="61">
        <v>50</v>
      </c>
      <c r="I1277" s="88">
        <f t="array" ref="I1277">INDEX(Grille_Tarifs_Modulable!$B$2:B1790,MATCH(Tableau1[[#This Row],[Designation]]&amp;Tableau1[[#This Row],[CL]],Grille_Tarifs_Modulable!$C$2:C1790&amp;Grille_Tarifs_Modulable!$F$2:F1790,0))</f>
        <v>4260310553382</v>
      </c>
      <c r="J127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77" s="1" t="str">
        <f>IF(Tableau1[[#This Row],[Tarificat° client]]="GROS",VLOOKUP(Tableau1[[#This Row],[EAN]],Grille_Tarifs_Modulable!B1285:P1378,9,FALSE)+VLOOKUP(Tableau1[[#This Row],[EAN]],Grille_Tarifs_Modulable!B1285:P1378,12,FALSE)+VLOOKUP(Tableau1[[#This Row],[EAN]],Grille_Tarifs_Modulable!B1285:P1378,13,FALSE)*1.1,IF(Tableau1[[#This Row],[Tarificat° client]]="CHR",VLOOKUP(Tableau1[[#This Row],[EAN]],Grille_Tarifs_Modulable!B1285:P1378,8,FALSE)," "))</f>
        <v xml:space="preserve"> </v>
      </c>
      <c r="L1277" s="1">
        <v>40</v>
      </c>
      <c r="M1277" s="1">
        <v>28.57</v>
      </c>
      <c r="O1277" s="1"/>
    </row>
    <row r="1278" spans="1:15" ht="14.65" customHeight="1" x14ac:dyDescent="0.2">
      <c r="A1278" s="2">
        <v>42873</v>
      </c>
      <c r="B1278" s="1" t="s">
        <v>747</v>
      </c>
      <c r="C1278" s="1" t="s">
        <v>95</v>
      </c>
      <c r="F1278" s="1" t="s">
        <v>97</v>
      </c>
      <c r="G1278" s="1" t="s">
        <v>1249</v>
      </c>
      <c r="H1278" s="61">
        <v>50</v>
      </c>
      <c r="I1278" s="88">
        <f t="array" ref="I1278">INDEX(Grille_Tarifs_Modulable!$B$2:B1625,MATCH(Tableau1[[#This Row],[Designation]]&amp;Tableau1[[#This Row],[CL]],Grille_Tarifs_Modulable!$C$2:C1625&amp;Grille_Tarifs_Modulable!$F$2:F1625,0))</f>
        <v>4260310553382</v>
      </c>
      <c r="J127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78" s="1" t="str">
        <f>IF(Tableau1[[#This Row],[Tarificat° client]]="GROS",VLOOKUP(Tableau1[[#This Row],[EAN]],Grille_Tarifs_Modulable!B1286:P1379,9,FALSE)+VLOOKUP(Tableau1[[#This Row],[EAN]],Grille_Tarifs_Modulable!B1286:P1379,12,FALSE)+VLOOKUP(Tableau1[[#This Row],[EAN]],Grille_Tarifs_Modulable!B1286:P1379,13,FALSE)*1.1,IF(Tableau1[[#This Row],[Tarificat° client]]="CHR",VLOOKUP(Tableau1[[#This Row],[EAN]],Grille_Tarifs_Modulable!B1286:P1379,8,FALSE)," "))</f>
        <v xml:space="preserve"> </v>
      </c>
      <c r="L1278" s="1">
        <v>800</v>
      </c>
      <c r="M1278" s="1">
        <v>571.42999999999995</v>
      </c>
      <c r="O1278" s="1"/>
    </row>
    <row r="1279" spans="1:15" ht="14.65" customHeight="1" x14ac:dyDescent="0.2">
      <c r="A1279" s="2">
        <v>42887</v>
      </c>
      <c r="B1279" s="1" t="s">
        <v>928</v>
      </c>
      <c r="C1279" s="1" t="s">
        <v>95</v>
      </c>
      <c r="F1279" s="1" t="s">
        <v>97</v>
      </c>
      <c r="G1279" s="1" t="s">
        <v>1249</v>
      </c>
      <c r="H1279" s="61">
        <v>50</v>
      </c>
      <c r="I1279" s="88">
        <f t="array" ref="I1279">INDEX(Grille_Tarifs_Modulable!$B$2:B1636,MATCH(Tableau1[[#This Row],[Designation]]&amp;Tableau1[[#This Row],[CL]],Grille_Tarifs_Modulable!$C$2:C1636&amp;Grille_Tarifs_Modulable!$F$2:F1636,0))</f>
        <v>4260310553382</v>
      </c>
      <c r="J127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79" s="1" t="str">
        <f>IF(Tableau1[[#This Row],[Tarificat° client]]="GROS",VLOOKUP(Tableau1[[#This Row],[EAN]],Grille_Tarifs_Modulable!B1287:P1380,9,FALSE)+VLOOKUP(Tableau1[[#This Row],[EAN]],Grille_Tarifs_Modulable!B1287:P1380,12,FALSE)+VLOOKUP(Tableau1[[#This Row],[EAN]],Grille_Tarifs_Modulable!B1287:P1380,13,FALSE)*1.1,IF(Tableau1[[#This Row],[Tarificat° client]]="CHR",VLOOKUP(Tableau1[[#This Row],[EAN]],Grille_Tarifs_Modulable!B1287:P1380,8,FALSE)," "))</f>
        <v xml:space="preserve"> </v>
      </c>
      <c r="L1279" s="1">
        <v>800</v>
      </c>
      <c r="M1279" s="1">
        <v>571.42999999999995</v>
      </c>
      <c r="O1279" s="1"/>
    </row>
    <row r="1280" spans="1:15" ht="14.65" customHeight="1" x14ac:dyDescent="0.2">
      <c r="A1280" s="2">
        <v>42902</v>
      </c>
      <c r="B1280" s="1" t="s">
        <v>782</v>
      </c>
      <c r="C1280" s="1" t="s">
        <v>12</v>
      </c>
      <c r="F1280" s="1" t="s">
        <v>14</v>
      </c>
      <c r="G1280" s="1" t="s">
        <v>1249</v>
      </c>
      <c r="H1280" s="61">
        <v>50</v>
      </c>
      <c r="I1280" s="88">
        <f t="array" ref="I1280">INDEX(Grille_Tarifs_Modulable!$B$2:B1654,MATCH(Tableau1[[#This Row],[Designation]]&amp;Tableau1[[#This Row],[CL]],Grille_Tarifs_Modulable!$C$2:C1654&amp;Grille_Tarifs_Modulable!$F$2:F1654,0))</f>
        <v>4260310553382</v>
      </c>
      <c r="J128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80" s="1" t="str">
        <f>IF(Tableau1[[#This Row],[Tarificat° client]]="GROS",VLOOKUP(Tableau1[[#This Row],[EAN]],Grille_Tarifs_Modulable!B1288:P1381,9,FALSE)+VLOOKUP(Tableau1[[#This Row],[EAN]],Grille_Tarifs_Modulable!B1288:P1381,12,FALSE)+VLOOKUP(Tableau1[[#This Row],[EAN]],Grille_Tarifs_Modulable!B1288:P1381,13,FALSE)*1.1,IF(Tableau1[[#This Row],[Tarificat° client]]="CHR",VLOOKUP(Tableau1[[#This Row],[EAN]],Grille_Tarifs_Modulable!B1288:P1381,8,FALSE)," "))</f>
        <v xml:space="preserve"> </v>
      </c>
      <c r="L1280" s="1">
        <v>40</v>
      </c>
      <c r="M1280" s="1">
        <v>28.57</v>
      </c>
      <c r="O1280" s="1"/>
    </row>
    <row r="1281" spans="1:15" ht="14.65" customHeight="1" x14ac:dyDescent="0.2">
      <c r="A1281" s="2">
        <v>42933</v>
      </c>
      <c r="B1281" s="1" t="s">
        <v>931</v>
      </c>
      <c r="C1281" s="1" t="s">
        <v>95</v>
      </c>
      <c r="F1281" s="1" t="s">
        <v>97</v>
      </c>
      <c r="G1281" s="1" t="s">
        <v>1249</v>
      </c>
      <c r="H1281" s="61">
        <v>50</v>
      </c>
      <c r="I1281" s="88">
        <f t="array" ref="I1281">INDEX(Grille_Tarifs_Modulable!$B$2:B1794,MATCH(Tableau1[[#This Row],[Designation]]&amp;Tableau1[[#This Row],[CL]],Grille_Tarifs_Modulable!$C$2:C1794&amp;Grille_Tarifs_Modulable!$F$2:F1794,0))</f>
        <v>4260310553382</v>
      </c>
      <c r="J128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81" s="1" t="str">
        <f>IF(Tableau1[[#This Row],[Tarificat° client]]="GROS",VLOOKUP(Tableau1[[#This Row],[EAN]],Grille_Tarifs_Modulable!B1289:P1382,9,FALSE)+VLOOKUP(Tableau1[[#This Row],[EAN]],Grille_Tarifs_Modulable!B1289:P1382,12,FALSE)+VLOOKUP(Tableau1[[#This Row],[EAN]],Grille_Tarifs_Modulable!B1289:P1382,13,FALSE)*1.1,IF(Tableau1[[#This Row],[Tarificat° client]]="CHR",VLOOKUP(Tableau1[[#This Row],[EAN]],Grille_Tarifs_Modulable!B1289:P1382,8,FALSE)," "))</f>
        <v xml:space="preserve"> </v>
      </c>
      <c r="L1281" s="1">
        <v>800</v>
      </c>
      <c r="M1281" s="1">
        <v>571.42999999999995</v>
      </c>
      <c r="O1281" s="1"/>
    </row>
    <row r="1282" spans="1:15" ht="14.65" customHeight="1" x14ac:dyDescent="0.2">
      <c r="A1282" s="2">
        <v>42955</v>
      </c>
      <c r="B1282" s="1" t="s">
        <v>775</v>
      </c>
      <c r="C1282" s="1" t="s">
        <v>95</v>
      </c>
      <c r="F1282" s="1" t="s">
        <v>97</v>
      </c>
      <c r="G1282" s="1" t="s">
        <v>1249</v>
      </c>
      <c r="H1282" s="61">
        <v>50</v>
      </c>
      <c r="I1282" s="88">
        <f t="array" ref="I1282">INDEX(Grille_Tarifs_Modulable!$B$2:B1629,MATCH(Tableau1[[#This Row],[Designation]]&amp;Tableau1[[#This Row],[CL]],Grille_Tarifs_Modulable!$C$2:C1629&amp;Grille_Tarifs_Modulable!$F$2:F1629,0))</f>
        <v>4260310553382</v>
      </c>
      <c r="J128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82" s="1" t="str">
        <f>IF(Tableau1[[#This Row],[Tarificat° client]]="GROS",VLOOKUP(Tableau1[[#This Row],[EAN]],Grille_Tarifs_Modulable!B1290:P1383,9,FALSE)+VLOOKUP(Tableau1[[#This Row],[EAN]],Grille_Tarifs_Modulable!B1290:P1383,12,FALSE)+VLOOKUP(Tableau1[[#This Row],[EAN]],Grille_Tarifs_Modulable!B1290:P1383,13,FALSE)*1.1,IF(Tableau1[[#This Row],[Tarificat° client]]="CHR",VLOOKUP(Tableau1[[#This Row],[EAN]],Grille_Tarifs_Modulable!B1290:P1383,8,FALSE)," "))</f>
        <v xml:space="preserve"> </v>
      </c>
      <c r="L1282" s="1">
        <v>200</v>
      </c>
      <c r="M1282" s="1">
        <v>142.86000000000001</v>
      </c>
      <c r="O1282" s="1"/>
    </row>
    <row r="1283" spans="1:15" ht="14.65" customHeight="1" x14ac:dyDescent="0.2">
      <c r="A1283" s="2">
        <v>42971</v>
      </c>
      <c r="B1283" s="1" t="s">
        <v>776</v>
      </c>
      <c r="C1283" s="1" t="s">
        <v>95</v>
      </c>
      <c r="F1283" s="1" t="s">
        <v>97</v>
      </c>
      <c r="G1283" s="1" t="s">
        <v>1249</v>
      </c>
      <c r="H1283" s="61">
        <v>50</v>
      </c>
      <c r="I1283" s="88">
        <f t="array" ref="I1283">INDEX(Grille_Tarifs_Modulable!$B$2:B1640,MATCH(Tableau1[[#This Row],[Designation]]&amp;Tableau1[[#This Row],[CL]],Grille_Tarifs_Modulable!$C$2:C1640&amp;Grille_Tarifs_Modulable!$F$2:F1640,0))</f>
        <v>4260310553382</v>
      </c>
      <c r="J128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83" s="1" t="str">
        <f>IF(Tableau1[[#This Row],[Tarificat° client]]="GROS",VLOOKUP(Tableau1[[#This Row],[EAN]],Grille_Tarifs_Modulable!B1291:P1384,9,FALSE)+VLOOKUP(Tableau1[[#This Row],[EAN]],Grille_Tarifs_Modulable!B1291:P1384,12,FALSE)+VLOOKUP(Tableau1[[#This Row],[EAN]],Grille_Tarifs_Modulable!B1291:P1384,13,FALSE)*1.1,IF(Tableau1[[#This Row],[Tarificat° client]]="CHR",VLOOKUP(Tableau1[[#This Row],[EAN]],Grille_Tarifs_Modulable!B1291:P1384,8,FALSE)," "))</f>
        <v xml:space="preserve"> </v>
      </c>
      <c r="L1283" s="1">
        <v>300</v>
      </c>
      <c r="M1283" s="1">
        <v>214.29</v>
      </c>
      <c r="O1283" s="1"/>
    </row>
    <row r="1284" spans="1:15" ht="14.65" customHeight="1" x14ac:dyDescent="0.2">
      <c r="A1284" s="2">
        <v>43018</v>
      </c>
      <c r="B1284" s="1" t="s">
        <v>725</v>
      </c>
      <c r="C1284" s="1" t="s">
        <v>158</v>
      </c>
      <c r="F1284" s="1" t="s">
        <v>160</v>
      </c>
      <c r="G1284" s="1" t="s">
        <v>1249</v>
      </c>
      <c r="H1284" s="61">
        <v>50</v>
      </c>
      <c r="I1284" s="88">
        <f t="array" ref="I1284">INDEX(Grille_Tarifs_Modulable!$B$2:B1658,MATCH(Tableau1[[#This Row],[Designation]]&amp;Tableau1[[#This Row],[CL]],Grille_Tarifs_Modulable!$C$2:C1658&amp;Grille_Tarifs_Modulable!$F$2:F1658,0))</f>
        <v>4260310553382</v>
      </c>
      <c r="J128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84" s="1" t="str">
        <f>IF(Tableau1[[#This Row],[Tarificat° client]]="GROS",VLOOKUP(Tableau1[[#This Row],[EAN]],Grille_Tarifs_Modulable!B1292:P1385,9,FALSE)+VLOOKUP(Tableau1[[#This Row],[EAN]],Grille_Tarifs_Modulable!B1292:P1385,12,FALSE)+VLOOKUP(Tableau1[[#This Row],[EAN]],Grille_Tarifs_Modulable!B1292:P1385,13,FALSE)*1.1,IF(Tableau1[[#This Row],[Tarificat° client]]="CHR",VLOOKUP(Tableau1[[#This Row],[EAN]],Grille_Tarifs_Modulable!B1292:P1385,8,FALSE)," "))</f>
        <v xml:space="preserve"> </v>
      </c>
      <c r="L1284" s="1">
        <v>40</v>
      </c>
      <c r="M1284" s="1">
        <v>28.57</v>
      </c>
      <c r="O1284" s="1"/>
    </row>
    <row r="1285" spans="1:15" ht="14.65" customHeight="1" x14ac:dyDescent="0.2">
      <c r="A1285" s="2">
        <v>43055</v>
      </c>
      <c r="B1285" s="1" t="s">
        <v>778</v>
      </c>
      <c r="C1285" s="1" t="s">
        <v>95</v>
      </c>
      <c r="F1285" s="1" t="s">
        <v>97</v>
      </c>
      <c r="G1285" s="1" t="s">
        <v>1249</v>
      </c>
      <c r="H1285" s="61">
        <v>50</v>
      </c>
      <c r="I1285" s="88">
        <f t="array" ref="I1285">INDEX(Grille_Tarifs_Modulable!$B$2:B1798,MATCH(Tableau1[[#This Row],[Designation]]&amp;Tableau1[[#This Row],[CL]],Grille_Tarifs_Modulable!$C$2:C1798&amp;Grille_Tarifs_Modulable!$F$2:F1798,0))</f>
        <v>4260310553382</v>
      </c>
      <c r="J128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85" s="1" t="str">
        <f>IF(Tableau1[[#This Row],[Tarificat° client]]="GROS",VLOOKUP(Tableau1[[#This Row],[EAN]],Grille_Tarifs_Modulable!B1293:P1386,9,FALSE)+VLOOKUP(Tableau1[[#This Row],[EAN]],Grille_Tarifs_Modulable!B1293:P1386,12,FALSE)+VLOOKUP(Tableau1[[#This Row],[EAN]],Grille_Tarifs_Modulable!B1293:P1386,13,FALSE)*1.1,IF(Tableau1[[#This Row],[Tarificat° client]]="CHR",VLOOKUP(Tableau1[[#This Row],[EAN]],Grille_Tarifs_Modulable!B1293:P1386,8,FALSE)," "))</f>
        <v xml:space="preserve"> </v>
      </c>
      <c r="L1285" s="1">
        <v>200</v>
      </c>
      <c r="M1285" s="1">
        <v>142.86000000000001</v>
      </c>
      <c r="O1285" s="1"/>
    </row>
    <row r="1286" spans="1:15" ht="14.65" customHeight="1" x14ac:dyDescent="0.2">
      <c r="A1286" s="2">
        <v>43059</v>
      </c>
      <c r="B1286" s="1" t="s">
        <v>730</v>
      </c>
      <c r="C1286" s="1" t="s">
        <v>158</v>
      </c>
      <c r="F1286" s="1" t="s">
        <v>160</v>
      </c>
      <c r="G1286" s="1" t="s">
        <v>1249</v>
      </c>
      <c r="H1286" s="61">
        <v>50</v>
      </c>
      <c r="I1286" s="88">
        <f t="array" ref="I1286">INDEX(Grille_Tarifs_Modulable!$B$2:B1633,MATCH(Tableau1[[#This Row],[Designation]]&amp;Tableau1[[#This Row],[CL]],Grille_Tarifs_Modulable!$C$2:C1633&amp;Grille_Tarifs_Modulable!$F$2:F1633,0))</f>
        <v>4260310553382</v>
      </c>
      <c r="J128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86" s="1" t="str">
        <f>IF(Tableau1[[#This Row],[Tarificat° client]]="GROS",VLOOKUP(Tableau1[[#This Row],[EAN]],Grille_Tarifs_Modulable!B1294:P1387,9,FALSE)+VLOOKUP(Tableau1[[#This Row],[EAN]],Grille_Tarifs_Modulable!B1294:P1387,12,FALSE)+VLOOKUP(Tableau1[[#This Row],[EAN]],Grille_Tarifs_Modulable!B1294:P1387,13,FALSE)*1.1,IF(Tableau1[[#This Row],[Tarificat° client]]="CHR",VLOOKUP(Tableau1[[#This Row],[EAN]],Grille_Tarifs_Modulable!B1294:P1387,8,FALSE)," "))</f>
        <v xml:space="preserve"> </v>
      </c>
      <c r="L1286" s="1">
        <v>80</v>
      </c>
      <c r="M1286" s="1">
        <v>57.14</v>
      </c>
      <c r="O1286" s="1"/>
    </row>
    <row r="1287" spans="1:15" ht="14.65" customHeight="1" x14ac:dyDescent="0.2">
      <c r="A1287" s="2">
        <v>43069</v>
      </c>
      <c r="B1287" s="1" t="s">
        <v>755</v>
      </c>
      <c r="C1287" s="1" t="s">
        <v>62</v>
      </c>
      <c r="F1287" s="1" t="s">
        <v>64</v>
      </c>
      <c r="G1287" s="1" t="s">
        <v>1249</v>
      </c>
      <c r="H1287" s="61">
        <v>50</v>
      </c>
      <c r="I1287" s="88">
        <f t="array" ref="I1287">INDEX(Grille_Tarifs_Modulable!$B$2:B1644,MATCH(Tableau1[[#This Row],[Designation]]&amp;Tableau1[[#This Row],[CL]],Grille_Tarifs_Modulable!$C$2:C1644&amp;Grille_Tarifs_Modulable!$F$2:F1644,0))</f>
        <v>4260310553382</v>
      </c>
      <c r="J128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87" s="1" t="str">
        <f>IF(Tableau1[[#This Row],[Tarificat° client]]="GROS",VLOOKUP(Tableau1[[#This Row],[EAN]],Grille_Tarifs_Modulable!B1295:P1388,9,FALSE)+VLOOKUP(Tableau1[[#This Row],[EAN]],Grille_Tarifs_Modulable!B1295:P1388,12,FALSE)+VLOOKUP(Tableau1[[#This Row],[EAN]],Grille_Tarifs_Modulable!B1295:P1388,13,FALSE)*1.1,IF(Tableau1[[#This Row],[Tarificat° client]]="CHR",VLOOKUP(Tableau1[[#This Row],[EAN]],Grille_Tarifs_Modulable!B1295:P1388,8,FALSE)," "))</f>
        <v xml:space="preserve"> </v>
      </c>
      <c r="L1287" s="1">
        <v>20</v>
      </c>
      <c r="M1287" s="1">
        <v>14.29</v>
      </c>
      <c r="O1287" s="1"/>
    </row>
    <row r="1288" spans="1:15" ht="14.65" customHeight="1" x14ac:dyDescent="0.2">
      <c r="A1288" s="2">
        <v>43083</v>
      </c>
      <c r="B1288" s="1" t="s">
        <v>913</v>
      </c>
      <c r="C1288" s="1" t="s">
        <v>158</v>
      </c>
      <c r="F1288" s="1" t="s">
        <v>160</v>
      </c>
      <c r="G1288" s="1" t="s">
        <v>1249</v>
      </c>
      <c r="H1288" s="61">
        <v>50</v>
      </c>
      <c r="I1288" s="88">
        <f t="array" ref="I1288">INDEX(Grille_Tarifs_Modulable!$B$2:B1662,MATCH(Tableau1[[#This Row],[Designation]]&amp;Tableau1[[#This Row],[CL]],Grille_Tarifs_Modulable!$C$2:C1662&amp;Grille_Tarifs_Modulable!$F$2:F1662,0))</f>
        <v>4260310553382</v>
      </c>
      <c r="J128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88" s="1" t="str">
        <f>IF(Tableau1[[#This Row],[Tarificat° client]]="GROS",VLOOKUP(Tableau1[[#This Row],[EAN]],Grille_Tarifs_Modulable!B1296:P1389,9,FALSE)+VLOOKUP(Tableau1[[#This Row],[EAN]],Grille_Tarifs_Modulable!B1296:P1389,12,FALSE)+VLOOKUP(Tableau1[[#This Row],[EAN]],Grille_Tarifs_Modulable!B1296:P1389,13,FALSE)*1.1,IF(Tableau1[[#This Row],[Tarificat° client]]="CHR",VLOOKUP(Tableau1[[#This Row],[EAN]],Grille_Tarifs_Modulable!B1296:P1389,8,FALSE)," "))</f>
        <v xml:space="preserve"> </v>
      </c>
      <c r="L1288" s="1">
        <v>40</v>
      </c>
      <c r="M1288" s="1">
        <v>28.57</v>
      </c>
      <c r="O1288" s="1"/>
    </row>
    <row r="1289" spans="1:15" ht="14.65" customHeight="1" x14ac:dyDescent="0.2">
      <c r="A1289" s="2">
        <v>43105</v>
      </c>
      <c r="B1289" s="1" t="s">
        <v>514</v>
      </c>
      <c r="C1289" s="1" t="s">
        <v>95</v>
      </c>
      <c r="F1289" s="1" t="s">
        <v>97</v>
      </c>
      <c r="G1289" s="1" t="s">
        <v>1249</v>
      </c>
      <c r="H1289" s="61">
        <v>50</v>
      </c>
      <c r="I1289" s="88">
        <f t="array" ref="I1289">INDEX(Grille_Tarifs_Modulable!$B$2:B1802,MATCH(Tableau1[[#This Row],[Designation]]&amp;Tableau1[[#This Row],[CL]],Grille_Tarifs_Modulable!$C$2:C1802&amp;Grille_Tarifs_Modulable!$F$2:F1802,0))</f>
        <v>4260310553382</v>
      </c>
      <c r="J128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89" s="1" t="str">
        <f>IF(Tableau1[[#This Row],[Tarificat° client]]="GROS",VLOOKUP(Tableau1[[#This Row],[EAN]],Grille_Tarifs_Modulable!B1297:P1390,9,FALSE)+VLOOKUP(Tableau1[[#This Row],[EAN]],Grille_Tarifs_Modulable!B1297:P1390,12,FALSE)+VLOOKUP(Tableau1[[#This Row],[EAN]],Grille_Tarifs_Modulable!B1297:P1390,13,FALSE)*1.1,IF(Tableau1[[#This Row],[Tarificat° client]]="CHR",VLOOKUP(Tableau1[[#This Row],[EAN]],Grille_Tarifs_Modulable!B1297:P1390,8,FALSE)," "))</f>
        <v xml:space="preserve"> </v>
      </c>
      <c r="L1289" s="1">
        <v>120</v>
      </c>
      <c r="M1289" s="1">
        <v>85.71</v>
      </c>
      <c r="O1289" s="1"/>
    </row>
    <row r="1290" spans="1:15" ht="14.65" customHeight="1" x14ac:dyDescent="0.2">
      <c r="A1290" s="2">
        <v>43130</v>
      </c>
      <c r="B1290" s="1" t="s">
        <v>669</v>
      </c>
      <c r="C1290" s="1" t="s">
        <v>207</v>
      </c>
      <c r="F1290" s="1" t="s">
        <v>20</v>
      </c>
      <c r="G1290" s="1" t="s">
        <v>1249</v>
      </c>
      <c r="H1290" s="61">
        <v>50</v>
      </c>
      <c r="I1290" s="88">
        <f t="array" ref="I1290">INDEX(Grille_Tarifs_Modulable!$B$2:B1637,MATCH(Tableau1[[#This Row],[Designation]]&amp;Tableau1[[#This Row],[CL]],Grille_Tarifs_Modulable!$C$2:C1637&amp;Grille_Tarifs_Modulable!$F$2:F1637,0))</f>
        <v>4260310553382</v>
      </c>
      <c r="J129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90" s="1" t="str">
        <f>IF(Tableau1[[#This Row],[Tarificat° client]]="GROS",VLOOKUP(Tableau1[[#This Row],[EAN]],Grille_Tarifs_Modulable!B1298:P1391,9,FALSE)+VLOOKUP(Tableau1[[#This Row],[EAN]],Grille_Tarifs_Modulable!B1298:P1391,12,FALSE)+VLOOKUP(Tableau1[[#This Row],[EAN]],Grille_Tarifs_Modulable!B1298:P1391,13,FALSE)*1.1,IF(Tableau1[[#This Row],[Tarificat° client]]="CHR",VLOOKUP(Tableau1[[#This Row],[EAN]],Grille_Tarifs_Modulable!B1298:P1391,8,FALSE)," "))</f>
        <v xml:space="preserve"> </v>
      </c>
      <c r="L1290" s="1">
        <v>200</v>
      </c>
      <c r="M1290" s="1">
        <v>142.86000000000001</v>
      </c>
      <c r="O1290" s="1"/>
    </row>
    <row r="1291" spans="1:15" ht="14.65" customHeight="1" x14ac:dyDescent="0.2">
      <c r="A1291" s="2">
        <v>43133</v>
      </c>
      <c r="B1291" s="1" t="s">
        <v>631</v>
      </c>
      <c r="C1291" s="1" t="s">
        <v>158</v>
      </c>
      <c r="F1291" s="1" t="s">
        <v>160</v>
      </c>
      <c r="G1291" s="1" t="s">
        <v>1249</v>
      </c>
      <c r="H1291" s="61">
        <v>50</v>
      </c>
      <c r="I1291" s="88">
        <f t="array" ref="I1291">INDEX(Grille_Tarifs_Modulable!$B$2:B1648,MATCH(Tableau1[[#This Row],[Designation]]&amp;Tableau1[[#This Row],[CL]],Grille_Tarifs_Modulable!$C$2:C1648&amp;Grille_Tarifs_Modulable!$F$2:F1648,0))</f>
        <v>4260310553382</v>
      </c>
      <c r="J129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91" s="1" t="str">
        <f>IF(Tableau1[[#This Row],[Tarificat° client]]="GROS",VLOOKUP(Tableau1[[#This Row],[EAN]],Grille_Tarifs_Modulable!B1299:P1392,9,FALSE)+VLOOKUP(Tableau1[[#This Row],[EAN]],Grille_Tarifs_Modulable!B1299:P1392,12,FALSE)+VLOOKUP(Tableau1[[#This Row],[EAN]],Grille_Tarifs_Modulable!B1299:P1392,13,FALSE)*1.1,IF(Tableau1[[#This Row],[Tarificat° client]]="CHR",VLOOKUP(Tableau1[[#This Row],[EAN]],Grille_Tarifs_Modulable!B1299:P1392,8,FALSE)," "))</f>
        <v xml:space="preserve"> </v>
      </c>
      <c r="L1291" s="1">
        <v>60</v>
      </c>
      <c r="M1291" s="1">
        <v>42.86</v>
      </c>
      <c r="O1291" s="1"/>
    </row>
    <row r="1292" spans="1:15" ht="14.65" customHeight="1" x14ac:dyDescent="0.2">
      <c r="A1292" s="2">
        <v>43150</v>
      </c>
      <c r="B1292" s="1" t="s">
        <v>516</v>
      </c>
      <c r="C1292" s="1" t="s">
        <v>95</v>
      </c>
      <c r="F1292" s="1" t="s">
        <v>97</v>
      </c>
      <c r="G1292" s="1" t="s">
        <v>1249</v>
      </c>
      <c r="H1292" s="61">
        <v>50</v>
      </c>
      <c r="I1292" s="88">
        <f t="array" ref="I1292">INDEX(Grille_Tarifs_Modulable!$B$2:B1666,MATCH(Tableau1[[#This Row],[Designation]]&amp;Tableau1[[#This Row],[CL]],Grille_Tarifs_Modulable!$C$2:C1666&amp;Grille_Tarifs_Modulable!$F$2:F1666,0))</f>
        <v>4260310553382</v>
      </c>
      <c r="J129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92" s="1" t="str">
        <f>IF(Tableau1[[#This Row],[Tarificat° client]]="GROS",VLOOKUP(Tableau1[[#This Row],[EAN]],Grille_Tarifs_Modulable!B1300:P1393,9,FALSE)+VLOOKUP(Tableau1[[#This Row],[EAN]],Grille_Tarifs_Modulable!B1300:P1393,12,FALSE)+VLOOKUP(Tableau1[[#This Row],[EAN]],Grille_Tarifs_Modulable!B1300:P1393,13,FALSE)*1.1,IF(Tableau1[[#This Row],[Tarificat° client]]="CHR",VLOOKUP(Tableau1[[#This Row],[EAN]],Grille_Tarifs_Modulable!B1300:P1393,8,FALSE)," "))</f>
        <v xml:space="preserve"> </v>
      </c>
      <c r="L1292" s="1">
        <v>40</v>
      </c>
      <c r="M1292" s="1">
        <v>28.57</v>
      </c>
      <c r="O1292" s="1"/>
    </row>
    <row r="1293" spans="1:15" ht="14.65" customHeight="1" x14ac:dyDescent="0.2">
      <c r="A1293" s="2">
        <v>43157</v>
      </c>
      <c r="B1293" s="1" t="s">
        <v>409</v>
      </c>
      <c r="C1293" s="1" t="s">
        <v>9</v>
      </c>
      <c r="F1293" s="1" t="s">
        <v>11</v>
      </c>
      <c r="G1293" s="1" t="s">
        <v>1249</v>
      </c>
      <c r="H1293" s="61">
        <v>50</v>
      </c>
      <c r="I1293" s="88">
        <f t="array" ref="I1293">INDEX(Grille_Tarifs_Modulable!$B$2:B1806,MATCH(Tableau1[[#This Row],[Designation]]&amp;Tableau1[[#This Row],[CL]],Grille_Tarifs_Modulable!$C$2:C1806&amp;Grille_Tarifs_Modulable!$F$2:F1806,0))</f>
        <v>4260310553382</v>
      </c>
      <c r="J129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93" s="1" t="str">
        <f>IF(Tableau1[[#This Row],[Tarificat° client]]="GROS",VLOOKUP(Tableau1[[#This Row],[EAN]],Grille_Tarifs_Modulable!B1301:P1394,9,FALSE)+VLOOKUP(Tableau1[[#This Row],[EAN]],Grille_Tarifs_Modulable!B1301:P1394,12,FALSE)+VLOOKUP(Tableau1[[#This Row],[EAN]],Grille_Tarifs_Modulable!B1301:P1394,13,FALSE)*1.1,IF(Tableau1[[#This Row],[Tarificat° client]]="CHR",VLOOKUP(Tableau1[[#This Row],[EAN]],Grille_Tarifs_Modulable!B1301:P1394,8,FALSE)," "))</f>
        <v xml:space="preserve"> </v>
      </c>
      <c r="L1293" s="1">
        <v>40</v>
      </c>
      <c r="M1293" s="1">
        <v>28.57</v>
      </c>
      <c r="O1293" s="1"/>
    </row>
    <row r="1294" spans="1:15" ht="14.65" customHeight="1" x14ac:dyDescent="0.2">
      <c r="A1294" s="2">
        <v>43178</v>
      </c>
      <c r="B1294" s="1" t="s">
        <v>670</v>
      </c>
      <c r="C1294" s="1" t="s">
        <v>65</v>
      </c>
      <c r="F1294" s="1" t="s">
        <v>67</v>
      </c>
      <c r="G1294" s="1" t="s">
        <v>1249</v>
      </c>
      <c r="H1294" s="61">
        <v>50</v>
      </c>
      <c r="I1294" s="88">
        <f t="array" ref="I1294">INDEX(Grille_Tarifs_Modulable!$B$2:B1641,MATCH(Tableau1[[#This Row],[Designation]]&amp;Tableau1[[#This Row],[CL]],Grille_Tarifs_Modulable!$C$2:C1641&amp;Grille_Tarifs_Modulable!$F$2:F1641,0))</f>
        <v>4260310553382</v>
      </c>
      <c r="J129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94" s="1" t="str">
        <f>IF(Tableau1[[#This Row],[Tarificat° client]]="GROS",VLOOKUP(Tableau1[[#This Row],[EAN]],Grille_Tarifs_Modulable!B1302:P1395,9,FALSE)+VLOOKUP(Tableau1[[#This Row],[EAN]],Grille_Tarifs_Modulable!B1302:P1395,12,FALSE)+VLOOKUP(Tableau1[[#This Row],[EAN]],Grille_Tarifs_Modulable!B1302:P1395,13,FALSE)*1.1,IF(Tableau1[[#This Row],[Tarificat° client]]="CHR",VLOOKUP(Tableau1[[#This Row],[EAN]],Grille_Tarifs_Modulable!B1302:P1395,8,FALSE)," "))</f>
        <v xml:space="preserve"> </v>
      </c>
      <c r="L1294" s="1">
        <v>100</v>
      </c>
      <c r="M1294" s="1">
        <v>71.430000000000007</v>
      </c>
      <c r="O1294" s="1"/>
    </row>
    <row r="1295" spans="1:15" ht="14.65" customHeight="1" x14ac:dyDescent="0.2">
      <c r="A1295" s="2">
        <v>43180</v>
      </c>
      <c r="B1295" s="1" t="s">
        <v>661</v>
      </c>
      <c r="C1295" s="1" t="s">
        <v>62</v>
      </c>
      <c r="F1295" s="1" t="s">
        <v>64</v>
      </c>
      <c r="G1295" s="1" t="s">
        <v>1249</v>
      </c>
      <c r="H1295" s="61">
        <v>50</v>
      </c>
      <c r="I1295" s="88">
        <f t="array" ref="I1295">INDEX(Grille_Tarifs_Modulable!$B$2:B1652,MATCH(Tableau1[[#This Row],[Designation]]&amp;Tableau1[[#This Row],[CL]],Grille_Tarifs_Modulable!$C$2:C1652&amp;Grille_Tarifs_Modulable!$F$2:F1652,0))</f>
        <v>4260310553382</v>
      </c>
      <c r="J129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95" s="1" t="str">
        <f>IF(Tableau1[[#This Row],[Tarificat° client]]="GROS",VLOOKUP(Tableau1[[#This Row],[EAN]],Grille_Tarifs_Modulable!B1303:P1396,9,FALSE)+VLOOKUP(Tableau1[[#This Row],[EAN]],Grille_Tarifs_Modulable!B1303:P1396,12,FALSE)+VLOOKUP(Tableau1[[#This Row],[EAN]],Grille_Tarifs_Modulable!B1303:P1396,13,FALSE)*1.1,IF(Tableau1[[#This Row],[Tarificat° client]]="CHR",VLOOKUP(Tableau1[[#This Row],[EAN]],Grille_Tarifs_Modulable!B1303:P1396,8,FALSE)," "))</f>
        <v xml:space="preserve"> </v>
      </c>
      <c r="L1295" s="1">
        <v>40</v>
      </c>
      <c r="M1295" s="1">
        <v>28.57</v>
      </c>
      <c r="O1295" s="1"/>
    </row>
    <row r="1296" spans="1:15" ht="14.65" customHeight="1" x14ac:dyDescent="0.2">
      <c r="A1296" s="2">
        <v>43208</v>
      </c>
      <c r="B1296" s="1" t="s">
        <v>517</v>
      </c>
      <c r="C1296" s="1" t="s">
        <v>95</v>
      </c>
      <c r="F1296" s="1" t="s">
        <v>97</v>
      </c>
      <c r="G1296" s="1" t="s">
        <v>1249</v>
      </c>
      <c r="H1296" s="61">
        <v>50</v>
      </c>
      <c r="I1296" s="88">
        <f t="array" ref="I1296">INDEX(Grille_Tarifs_Modulable!$B$2:B1670,MATCH(Tableau1[[#This Row],[Designation]]&amp;Tableau1[[#This Row],[CL]],Grille_Tarifs_Modulable!$C$2:C1670&amp;Grille_Tarifs_Modulable!$F$2:F1670,0))</f>
        <v>4260310553382</v>
      </c>
      <c r="J129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96" s="1" t="str">
        <f>IF(Tableau1[[#This Row],[Tarificat° client]]="GROS",VLOOKUP(Tableau1[[#This Row],[EAN]],Grille_Tarifs_Modulable!B1304:P1397,9,FALSE)+VLOOKUP(Tableau1[[#This Row],[EAN]],Grille_Tarifs_Modulable!B1304:P1397,12,FALSE)+VLOOKUP(Tableau1[[#This Row],[EAN]],Grille_Tarifs_Modulable!B1304:P1397,13,FALSE)*1.1,IF(Tableau1[[#This Row],[Tarificat° client]]="CHR",VLOOKUP(Tableau1[[#This Row],[EAN]],Grille_Tarifs_Modulable!B1304:P1397,8,FALSE)," "))</f>
        <v xml:space="preserve"> </v>
      </c>
      <c r="L1296" s="1">
        <v>400</v>
      </c>
      <c r="M1296" s="1">
        <v>285.70999999999998</v>
      </c>
      <c r="O1296" s="1"/>
    </row>
    <row r="1297" spans="1:15" ht="14.65" customHeight="1" x14ac:dyDescent="0.2">
      <c r="A1297" s="2">
        <v>43220</v>
      </c>
      <c r="B1297" s="1" t="s">
        <v>467</v>
      </c>
      <c r="C1297" s="1" t="s">
        <v>468</v>
      </c>
      <c r="F1297" s="1" t="s">
        <v>11</v>
      </c>
      <c r="G1297" s="1" t="s">
        <v>1249</v>
      </c>
      <c r="H1297" s="61">
        <v>50</v>
      </c>
      <c r="I1297" s="88">
        <f t="array" ref="I1297">INDEX(Grille_Tarifs_Modulable!$B$2:B1810,MATCH(Tableau1[[#This Row],[Designation]]&amp;Tableau1[[#This Row],[CL]],Grille_Tarifs_Modulable!$C$2:C1810&amp;Grille_Tarifs_Modulable!$F$2:F1810,0))</f>
        <v>4260310553382</v>
      </c>
      <c r="J129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97" s="1" t="str">
        <f>IF(Tableau1[[#This Row],[Tarificat° client]]="GROS",VLOOKUP(Tableau1[[#This Row],[EAN]],Grille_Tarifs_Modulable!B1305:P1398,9,FALSE)+VLOOKUP(Tableau1[[#This Row],[EAN]],Grille_Tarifs_Modulable!B1305:P1398,12,FALSE)+VLOOKUP(Tableau1[[#This Row],[EAN]],Grille_Tarifs_Modulable!B1305:P1398,13,FALSE)*1.1,IF(Tableau1[[#This Row],[Tarificat° client]]="CHR",VLOOKUP(Tableau1[[#This Row],[EAN]],Grille_Tarifs_Modulable!B1305:P1398,8,FALSE)," "))</f>
        <v xml:space="preserve"> </v>
      </c>
      <c r="L1297" s="1">
        <v>20</v>
      </c>
      <c r="M1297" s="1">
        <v>14.29</v>
      </c>
      <c r="O1297" s="1"/>
    </row>
    <row r="1298" spans="1:15" ht="14.65" customHeight="1" x14ac:dyDescent="0.2">
      <c r="A1298" s="2">
        <v>43234</v>
      </c>
      <c r="B1298" s="1" t="s">
        <v>519</v>
      </c>
      <c r="C1298" s="1" t="s">
        <v>95</v>
      </c>
      <c r="F1298" s="1" t="s">
        <v>97</v>
      </c>
      <c r="G1298" s="1" t="s">
        <v>1249</v>
      </c>
      <c r="H1298" s="61">
        <v>50</v>
      </c>
      <c r="I1298" s="88">
        <f t="array" ref="I1298">INDEX(Grille_Tarifs_Modulable!$B$2:B1645,MATCH(Tableau1[[#This Row],[Designation]]&amp;Tableau1[[#This Row],[CL]],Grille_Tarifs_Modulable!$C$2:C1645&amp;Grille_Tarifs_Modulable!$F$2:F1645,0))</f>
        <v>4260310553382</v>
      </c>
      <c r="J129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98" s="1" t="str">
        <f>IF(Tableau1[[#This Row],[Tarificat° client]]="GROS",VLOOKUP(Tableau1[[#This Row],[EAN]],Grille_Tarifs_Modulable!B1306:P1399,9,FALSE)+VLOOKUP(Tableau1[[#This Row],[EAN]],Grille_Tarifs_Modulable!B1306:P1399,12,FALSE)+VLOOKUP(Tableau1[[#This Row],[EAN]],Grille_Tarifs_Modulable!B1306:P1399,13,FALSE)*1.1,IF(Tableau1[[#This Row],[Tarificat° client]]="CHR",VLOOKUP(Tableau1[[#This Row],[EAN]],Grille_Tarifs_Modulable!B1306:P1399,8,FALSE)," "))</f>
        <v xml:space="preserve"> </v>
      </c>
      <c r="L1298" s="1">
        <v>800</v>
      </c>
      <c r="M1298" s="1">
        <v>571.42999999999995</v>
      </c>
      <c r="O1298" s="1"/>
    </row>
    <row r="1299" spans="1:15" ht="14.65" customHeight="1" x14ac:dyDescent="0.2">
      <c r="A1299" s="2">
        <v>43234</v>
      </c>
      <c r="B1299" s="1" t="s">
        <v>519</v>
      </c>
      <c r="C1299" s="1" t="s">
        <v>95</v>
      </c>
      <c r="F1299" s="1" t="s">
        <v>97</v>
      </c>
      <c r="G1299" s="1" t="s">
        <v>1249</v>
      </c>
      <c r="H1299" s="61">
        <v>50</v>
      </c>
      <c r="I1299" s="88">
        <f t="array" ref="I1299">INDEX(Grille_Tarifs_Modulable!$B$2:B1656,MATCH(Tableau1[[#This Row],[Designation]]&amp;Tableau1[[#This Row],[CL]],Grille_Tarifs_Modulable!$C$2:C1656&amp;Grille_Tarifs_Modulable!$F$2:F1656,0))</f>
        <v>4260310553382</v>
      </c>
      <c r="J129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299" s="1" t="str">
        <f>IF(Tableau1[[#This Row],[Tarificat° client]]="GROS",VLOOKUP(Tableau1[[#This Row],[EAN]],Grille_Tarifs_Modulable!B1307:P1400,9,FALSE)+VLOOKUP(Tableau1[[#This Row],[EAN]],Grille_Tarifs_Modulable!B1307:P1400,12,FALSE)+VLOOKUP(Tableau1[[#This Row],[EAN]],Grille_Tarifs_Modulable!B1307:P1400,13,FALSE)*1.1,IF(Tableau1[[#This Row],[Tarificat° client]]="CHR",VLOOKUP(Tableau1[[#This Row],[EAN]],Grille_Tarifs_Modulable!B1307:P1400,8,FALSE)," "))</f>
        <v xml:space="preserve"> </v>
      </c>
      <c r="L1299" s="1">
        <v>80</v>
      </c>
      <c r="M1299" s="1">
        <v>57.14</v>
      </c>
      <c r="O1299" s="1"/>
    </row>
    <row r="1300" spans="1:15" ht="14.65" customHeight="1" x14ac:dyDescent="0.2">
      <c r="A1300" s="2">
        <v>43250</v>
      </c>
      <c r="B1300" s="1" t="s">
        <v>646</v>
      </c>
      <c r="C1300" s="1" t="s">
        <v>62</v>
      </c>
      <c r="F1300" s="1" t="s">
        <v>64</v>
      </c>
      <c r="G1300" s="1" t="s">
        <v>1249</v>
      </c>
      <c r="H1300" s="61">
        <v>50</v>
      </c>
      <c r="I1300" s="88">
        <f t="array" ref="I1300">INDEX(Grille_Tarifs_Modulable!$B$2:B1674,MATCH(Tableau1[[#This Row],[Designation]]&amp;Tableau1[[#This Row],[CL]],Grille_Tarifs_Modulable!$C$2:C1674&amp;Grille_Tarifs_Modulable!$F$2:F1674,0))</f>
        <v>4260310553382</v>
      </c>
      <c r="J130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00" s="1" t="str">
        <f>IF(Tableau1[[#This Row],[Tarificat° client]]="GROS",VLOOKUP(Tableau1[[#This Row],[EAN]],Grille_Tarifs_Modulable!B1308:P1401,9,FALSE)+VLOOKUP(Tableau1[[#This Row],[EAN]],Grille_Tarifs_Modulable!B1308:P1401,12,FALSE)+VLOOKUP(Tableau1[[#This Row],[EAN]],Grille_Tarifs_Modulable!B1308:P1401,13,FALSE)*1.1,IF(Tableau1[[#This Row],[Tarificat° client]]="CHR",VLOOKUP(Tableau1[[#This Row],[EAN]],Grille_Tarifs_Modulable!B1308:P1401,8,FALSE)," "))</f>
        <v xml:space="preserve"> </v>
      </c>
      <c r="L1300" s="1">
        <v>80</v>
      </c>
      <c r="M1300" s="1">
        <v>57.14</v>
      </c>
      <c r="O1300" s="1"/>
    </row>
    <row r="1301" spans="1:15" ht="14.65" customHeight="1" x14ac:dyDescent="0.2">
      <c r="A1301" s="2">
        <v>43258</v>
      </c>
      <c r="B1301" s="1" t="s">
        <v>671</v>
      </c>
      <c r="C1301" s="1" t="s">
        <v>375</v>
      </c>
      <c r="F1301" s="1" t="s">
        <v>4</v>
      </c>
      <c r="G1301" s="1" t="s">
        <v>1249</v>
      </c>
      <c r="H1301" s="61">
        <v>50</v>
      </c>
      <c r="I1301" s="88">
        <f t="array" ref="I1301">INDEX(Grille_Tarifs_Modulable!$B$2:B1814,MATCH(Tableau1[[#This Row],[Designation]]&amp;Tableau1[[#This Row],[CL]],Grille_Tarifs_Modulable!$C$2:C1814&amp;Grille_Tarifs_Modulable!$F$2:F1814,0))</f>
        <v>4260310553382</v>
      </c>
      <c r="J130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01" s="1" t="str">
        <f>IF(Tableau1[[#This Row],[Tarificat° client]]="GROS",VLOOKUP(Tableau1[[#This Row],[EAN]],Grille_Tarifs_Modulable!B1309:P1402,9,FALSE)+VLOOKUP(Tableau1[[#This Row],[EAN]],Grille_Tarifs_Modulable!B1309:P1402,12,FALSE)+VLOOKUP(Tableau1[[#This Row],[EAN]],Grille_Tarifs_Modulable!B1309:P1402,13,FALSE)*1.1,IF(Tableau1[[#This Row],[Tarificat° client]]="CHR",VLOOKUP(Tableau1[[#This Row],[EAN]],Grille_Tarifs_Modulable!B1309:P1402,8,FALSE)," "))</f>
        <v xml:space="preserve"> </v>
      </c>
      <c r="L1301" s="1">
        <v>100</v>
      </c>
      <c r="M1301" s="1">
        <v>71.430000000000007</v>
      </c>
      <c r="O1301" s="1"/>
    </row>
    <row r="1302" spans="1:15" ht="14.65" customHeight="1" x14ac:dyDescent="0.2">
      <c r="A1302" s="2">
        <v>43264</v>
      </c>
      <c r="B1302" s="1" t="s">
        <v>672</v>
      </c>
      <c r="C1302" s="1" t="s">
        <v>95</v>
      </c>
      <c r="F1302" s="1" t="s">
        <v>97</v>
      </c>
      <c r="G1302" s="1" t="s">
        <v>1249</v>
      </c>
      <c r="H1302" s="61">
        <v>50</v>
      </c>
      <c r="I1302" s="88">
        <f t="array" ref="I1302">INDEX(Grille_Tarifs_Modulable!$B$2:B1649,MATCH(Tableau1[[#This Row],[Designation]]&amp;Tableau1[[#This Row],[CL]],Grille_Tarifs_Modulable!$C$2:C1649&amp;Grille_Tarifs_Modulable!$F$2:F1649,0))</f>
        <v>4260310553382</v>
      </c>
      <c r="J130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02" s="1" t="str">
        <f>IF(Tableau1[[#This Row],[Tarificat° client]]="GROS",VLOOKUP(Tableau1[[#This Row],[EAN]],Grille_Tarifs_Modulable!B1310:P1403,9,FALSE)+VLOOKUP(Tableau1[[#This Row],[EAN]],Grille_Tarifs_Modulable!B1310:P1403,12,FALSE)+VLOOKUP(Tableau1[[#This Row],[EAN]],Grille_Tarifs_Modulable!B1310:P1403,13,FALSE)*1.1,IF(Tableau1[[#This Row],[Tarificat° client]]="CHR",VLOOKUP(Tableau1[[#This Row],[EAN]],Grille_Tarifs_Modulable!B1310:P1403,8,FALSE)," "))</f>
        <v xml:space="preserve"> </v>
      </c>
      <c r="L1302" s="1">
        <v>220</v>
      </c>
      <c r="M1302" s="1">
        <v>157.13999999999999</v>
      </c>
      <c r="O1302" s="1"/>
    </row>
    <row r="1303" spans="1:15" ht="14.65" customHeight="1" x14ac:dyDescent="0.2">
      <c r="A1303" s="2">
        <v>43264</v>
      </c>
      <c r="B1303" s="1" t="s">
        <v>672</v>
      </c>
      <c r="C1303" s="1" t="s">
        <v>95</v>
      </c>
      <c r="F1303" s="1" t="s">
        <v>97</v>
      </c>
      <c r="G1303" s="1" t="s">
        <v>1249</v>
      </c>
      <c r="H1303" s="61">
        <v>50</v>
      </c>
      <c r="I1303" s="88">
        <f t="array" ref="I1303">INDEX(Grille_Tarifs_Modulable!$B$2:B1660,MATCH(Tableau1[[#This Row],[Designation]]&amp;Tableau1[[#This Row],[CL]],Grille_Tarifs_Modulable!$C$2:C1660&amp;Grille_Tarifs_Modulable!$F$2:F1660,0))</f>
        <v>4260310553382</v>
      </c>
      <c r="J130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03" s="1" t="str">
        <f>IF(Tableau1[[#This Row],[Tarificat° client]]="GROS",VLOOKUP(Tableau1[[#This Row],[EAN]],Grille_Tarifs_Modulable!B1311:P1404,9,FALSE)+VLOOKUP(Tableau1[[#This Row],[EAN]],Grille_Tarifs_Modulable!B1311:P1404,12,FALSE)+VLOOKUP(Tableau1[[#This Row],[EAN]],Grille_Tarifs_Modulable!B1311:P1404,13,FALSE)*1.1,IF(Tableau1[[#This Row],[Tarificat° client]]="CHR",VLOOKUP(Tableau1[[#This Row],[EAN]],Grille_Tarifs_Modulable!B1311:P1404,8,FALSE)," "))</f>
        <v xml:space="preserve"> </v>
      </c>
      <c r="L1303" s="1">
        <v>20</v>
      </c>
      <c r="M1303" s="1">
        <v>14.29</v>
      </c>
      <c r="O1303" s="1"/>
    </row>
    <row r="1304" spans="1:15" ht="14.65" customHeight="1" x14ac:dyDescent="0.2">
      <c r="A1304" s="2">
        <v>43284</v>
      </c>
      <c r="B1304" s="1" t="s">
        <v>673</v>
      </c>
      <c r="C1304" s="1" t="s">
        <v>95</v>
      </c>
      <c r="F1304" s="1" t="s">
        <v>97</v>
      </c>
      <c r="G1304" s="1" t="s">
        <v>1249</v>
      </c>
      <c r="H1304" s="61">
        <v>50</v>
      </c>
      <c r="I1304" s="88">
        <f t="array" ref="I1304">INDEX(Grille_Tarifs_Modulable!$B$2:B1678,MATCH(Tableau1[[#This Row],[Designation]]&amp;Tableau1[[#This Row],[CL]],Grille_Tarifs_Modulable!$C$2:C1678&amp;Grille_Tarifs_Modulable!$F$2:F1678,0))</f>
        <v>4260310553382</v>
      </c>
      <c r="J130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04" s="1" t="str">
        <f>IF(Tableau1[[#This Row],[Tarificat° client]]="GROS",VLOOKUP(Tableau1[[#This Row],[EAN]],Grille_Tarifs_Modulable!B1312:P1405,9,FALSE)+VLOOKUP(Tableau1[[#This Row],[EAN]],Grille_Tarifs_Modulable!B1312:P1405,12,FALSE)+VLOOKUP(Tableau1[[#This Row],[EAN]],Grille_Tarifs_Modulable!B1312:P1405,13,FALSE)*1.1,IF(Tableau1[[#This Row],[Tarificat° client]]="CHR",VLOOKUP(Tableau1[[#This Row],[EAN]],Grille_Tarifs_Modulable!B1312:P1405,8,FALSE)," "))</f>
        <v xml:space="preserve"> </v>
      </c>
      <c r="L1304" s="1">
        <v>40</v>
      </c>
      <c r="M1304" s="1">
        <v>28.57</v>
      </c>
      <c r="O1304" s="1"/>
    </row>
    <row r="1305" spans="1:15" ht="14.65" customHeight="1" x14ac:dyDescent="0.2">
      <c r="A1305" s="2">
        <v>43284</v>
      </c>
      <c r="B1305" s="1" t="s">
        <v>673</v>
      </c>
      <c r="C1305" s="1" t="s">
        <v>95</v>
      </c>
      <c r="F1305" s="1" t="s">
        <v>97</v>
      </c>
      <c r="G1305" s="1" t="s">
        <v>1249</v>
      </c>
      <c r="H1305" s="61">
        <v>50</v>
      </c>
      <c r="I1305" s="88">
        <f t="array" ref="I1305">INDEX(Grille_Tarifs_Modulable!$B$2:B1818,MATCH(Tableau1[[#This Row],[Designation]]&amp;Tableau1[[#This Row],[CL]],Grille_Tarifs_Modulable!$C$2:C1818&amp;Grille_Tarifs_Modulable!$F$2:F1818,0))</f>
        <v>4260310553382</v>
      </c>
      <c r="J130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05" s="1" t="str">
        <f>IF(Tableau1[[#This Row],[Tarificat° client]]="GROS",VLOOKUP(Tableau1[[#This Row],[EAN]],Grille_Tarifs_Modulable!B1313:P1406,9,FALSE)+VLOOKUP(Tableau1[[#This Row],[EAN]],Grille_Tarifs_Modulable!B1313:P1406,12,FALSE)+VLOOKUP(Tableau1[[#This Row],[EAN]],Grille_Tarifs_Modulable!B1313:P1406,13,FALSE)*1.1,IF(Tableau1[[#This Row],[Tarificat° client]]="CHR",VLOOKUP(Tableau1[[#This Row],[EAN]],Grille_Tarifs_Modulable!B1313:P1406,8,FALSE)," "))</f>
        <v xml:space="preserve"> </v>
      </c>
      <c r="L1305" s="1">
        <v>140</v>
      </c>
      <c r="M1305" s="1">
        <v>100</v>
      </c>
      <c r="O1305" s="1"/>
    </row>
    <row r="1306" spans="1:15" ht="14.65" customHeight="1" x14ac:dyDescent="0.2">
      <c r="A1306" s="2">
        <v>43284</v>
      </c>
      <c r="B1306" s="1" t="s">
        <v>673</v>
      </c>
      <c r="C1306" s="1" t="s">
        <v>95</v>
      </c>
      <c r="F1306" s="1" t="s">
        <v>97</v>
      </c>
      <c r="G1306" s="1" t="s">
        <v>1249</v>
      </c>
      <c r="H1306" s="61">
        <v>20</v>
      </c>
      <c r="I1306" s="88">
        <f t="array" ref="I1306">INDEX(Grille_Tarifs_Modulable!$B$2:B1653,MATCH(Tableau1[[#This Row],[Designation]]&amp;Tableau1[[#This Row],[CL]],Grille_Tarifs_Modulable!$C$2:C1653&amp;Grille_Tarifs_Modulable!$F$2:F1653,0))</f>
        <v>4260310554785</v>
      </c>
      <c r="J130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06" s="1" t="str">
        <f>IF(Tableau1[[#This Row],[Tarificat° client]]="GROS",VLOOKUP(Tableau1[[#This Row],[EAN]],Grille_Tarifs_Modulable!B1314:P1407,9,FALSE)+VLOOKUP(Tableau1[[#This Row],[EAN]],Grille_Tarifs_Modulable!B1314:P1407,12,FALSE)+VLOOKUP(Tableau1[[#This Row],[EAN]],Grille_Tarifs_Modulable!B1314:P1407,13,FALSE)*1.1,IF(Tableau1[[#This Row],[Tarificat° client]]="CHR",VLOOKUP(Tableau1[[#This Row],[EAN]],Grille_Tarifs_Modulable!B1314:P1407,8,FALSE)," "))</f>
        <v xml:space="preserve"> </v>
      </c>
      <c r="L1306" s="1">
        <v>624</v>
      </c>
      <c r="M1306" s="1">
        <v>178.29</v>
      </c>
      <c r="O1306" s="1"/>
    </row>
    <row r="1307" spans="1:15" ht="14.65" customHeight="1" x14ac:dyDescent="0.2">
      <c r="A1307" s="2">
        <v>43284</v>
      </c>
      <c r="B1307" s="1" t="s">
        <v>673</v>
      </c>
      <c r="C1307" s="1" t="s">
        <v>95</v>
      </c>
      <c r="F1307" s="1" t="s">
        <v>97</v>
      </c>
      <c r="G1307" s="1" t="s">
        <v>1249</v>
      </c>
      <c r="H1307" s="61">
        <v>20</v>
      </c>
      <c r="I1307" s="88">
        <f t="array" ref="I1307">INDEX(Grille_Tarifs_Modulable!$B$2:B1664,MATCH(Tableau1[[#This Row],[Designation]]&amp;Tableau1[[#This Row],[CL]],Grille_Tarifs_Modulable!$C$2:C1664&amp;Grille_Tarifs_Modulable!$F$2:F1664,0))</f>
        <v>4260310554785</v>
      </c>
      <c r="J130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07" s="1" t="str">
        <f>IF(Tableau1[[#This Row],[Tarificat° client]]="GROS",VLOOKUP(Tableau1[[#This Row],[EAN]],Grille_Tarifs_Modulable!B1315:P1408,9,FALSE)+VLOOKUP(Tableau1[[#This Row],[EAN]],Grille_Tarifs_Modulable!B1315:P1408,12,FALSE)+VLOOKUP(Tableau1[[#This Row],[EAN]],Grille_Tarifs_Modulable!B1315:P1408,13,FALSE)*1.1,IF(Tableau1[[#This Row],[Tarificat° client]]="CHR",VLOOKUP(Tableau1[[#This Row],[EAN]],Grille_Tarifs_Modulable!B1315:P1408,8,FALSE)," "))</f>
        <v xml:space="preserve"> </v>
      </c>
      <c r="L1307" s="1">
        <v>96</v>
      </c>
      <c r="M1307" s="1">
        <v>27.43</v>
      </c>
      <c r="O1307" s="1"/>
    </row>
    <row r="1308" spans="1:15" ht="14.65" customHeight="1" x14ac:dyDescent="0.2">
      <c r="A1308" s="2">
        <v>43313</v>
      </c>
      <c r="B1308" s="1" t="s">
        <v>715</v>
      </c>
      <c r="C1308" s="1" t="s">
        <v>95</v>
      </c>
      <c r="F1308" s="1" t="s">
        <v>97</v>
      </c>
      <c r="G1308" s="1" t="s">
        <v>1249</v>
      </c>
      <c r="H1308" s="61">
        <v>20</v>
      </c>
      <c r="I1308" s="88">
        <f t="array" ref="I1308">INDEX(Grille_Tarifs_Modulable!$B$2:B1682,MATCH(Tableau1[[#This Row],[Designation]]&amp;Tableau1[[#This Row],[CL]],Grille_Tarifs_Modulable!$C$2:C1682&amp;Grille_Tarifs_Modulable!$F$2:F1682,0))</f>
        <v>4260310554785</v>
      </c>
      <c r="J130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08" s="1" t="str">
        <f>IF(Tableau1[[#This Row],[Tarificat° client]]="GROS",VLOOKUP(Tableau1[[#This Row],[EAN]],Grille_Tarifs_Modulable!B1316:P1409,9,FALSE)+VLOOKUP(Tableau1[[#This Row],[EAN]],Grille_Tarifs_Modulable!B1316:P1409,12,FALSE)+VLOOKUP(Tableau1[[#This Row],[EAN]],Grille_Tarifs_Modulable!B1316:P1409,13,FALSE)*1.1,IF(Tableau1[[#This Row],[Tarificat° client]]="CHR",VLOOKUP(Tableau1[[#This Row],[EAN]],Grille_Tarifs_Modulable!B1316:P1409,8,FALSE)," "))</f>
        <v xml:space="preserve"> </v>
      </c>
      <c r="L1308" s="1">
        <v>960</v>
      </c>
      <c r="M1308" s="1">
        <v>274.29000000000002</v>
      </c>
      <c r="O1308" s="1"/>
    </row>
    <row r="1309" spans="1:15" ht="14.65" customHeight="1" x14ac:dyDescent="0.2">
      <c r="A1309" s="2">
        <v>43313</v>
      </c>
      <c r="B1309" s="1" t="s">
        <v>715</v>
      </c>
      <c r="C1309" s="1" t="s">
        <v>95</v>
      </c>
      <c r="F1309" s="1" t="s">
        <v>97</v>
      </c>
      <c r="G1309" s="1" t="s">
        <v>1249</v>
      </c>
      <c r="H1309" s="61">
        <v>20</v>
      </c>
      <c r="I1309" s="88">
        <f t="array" ref="I1309">INDEX(Grille_Tarifs_Modulable!$B$2:B1822,MATCH(Tableau1[[#This Row],[Designation]]&amp;Tableau1[[#This Row],[CL]],Grille_Tarifs_Modulable!$C$2:C1822&amp;Grille_Tarifs_Modulable!$F$2:F1822,0))</f>
        <v>4260310554785</v>
      </c>
      <c r="J130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09" s="1" t="str">
        <f>IF(Tableau1[[#This Row],[Tarificat° client]]="GROS",VLOOKUP(Tableau1[[#This Row],[EAN]],Grille_Tarifs_Modulable!B1317:P1410,9,FALSE)+VLOOKUP(Tableau1[[#This Row],[EAN]],Grille_Tarifs_Modulable!B1317:P1410,12,FALSE)+VLOOKUP(Tableau1[[#This Row],[EAN]],Grille_Tarifs_Modulable!B1317:P1410,13,FALSE)*1.1,IF(Tableau1[[#This Row],[Tarificat° client]]="CHR",VLOOKUP(Tableau1[[#This Row],[EAN]],Grille_Tarifs_Modulable!B1317:P1410,8,FALSE)," "))</f>
        <v xml:space="preserve"> </v>
      </c>
      <c r="L1309" s="1">
        <v>96</v>
      </c>
      <c r="M1309" s="1">
        <v>27.43</v>
      </c>
      <c r="O1309" s="1"/>
    </row>
    <row r="1310" spans="1:15" ht="14.65" customHeight="1" x14ac:dyDescent="0.2">
      <c r="A1310" s="2">
        <v>43315</v>
      </c>
      <c r="B1310" s="1" t="s">
        <v>407</v>
      </c>
      <c r="C1310" s="1" t="s">
        <v>95</v>
      </c>
      <c r="F1310" s="1" t="s">
        <v>97</v>
      </c>
      <c r="G1310" s="1" t="s">
        <v>1249</v>
      </c>
      <c r="H1310" s="61">
        <v>20</v>
      </c>
      <c r="I1310" s="88">
        <f t="array" ref="I1310">INDEX(Grille_Tarifs_Modulable!$B$2:B1657,MATCH(Tableau1[[#This Row],[Designation]]&amp;Tableau1[[#This Row],[CL]],Grille_Tarifs_Modulable!$C$2:C1657&amp;Grille_Tarifs_Modulable!$F$2:F1657,0))</f>
        <v>4260310554785</v>
      </c>
      <c r="J131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10" s="1" t="str">
        <f>IF(Tableau1[[#This Row],[Tarificat° client]]="GROS",VLOOKUP(Tableau1[[#This Row],[EAN]],Grille_Tarifs_Modulable!B1318:P1411,9,FALSE)+VLOOKUP(Tableau1[[#This Row],[EAN]],Grille_Tarifs_Modulable!B1318:P1411,12,FALSE)+VLOOKUP(Tableau1[[#This Row],[EAN]],Grille_Tarifs_Modulable!B1318:P1411,13,FALSE)*1.1,IF(Tableau1[[#This Row],[Tarificat° client]]="CHR",VLOOKUP(Tableau1[[#This Row],[EAN]],Grille_Tarifs_Modulable!B1318:P1411,8,FALSE)," "))</f>
        <v xml:space="preserve"> </v>
      </c>
      <c r="L1310" s="1">
        <v>480</v>
      </c>
      <c r="M1310" s="1">
        <v>137.13999999999999</v>
      </c>
      <c r="O1310" s="1"/>
    </row>
    <row r="1311" spans="1:15" ht="14.65" customHeight="1" x14ac:dyDescent="0.2">
      <c r="A1311" s="2">
        <v>43315</v>
      </c>
      <c r="B1311" s="1" t="s">
        <v>407</v>
      </c>
      <c r="C1311" s="1" t="s">
        <v>95</v>
      </c>
      <c r="F1311" s="1" t="s">
        <v>97</v>
      </c>
      <c r="G1311" s="1" t="s">
        <v>1249</v>
      </c>
      <c r="H1311" s="61">
        <v>20</v>
      </c>
      <c r="I1311" s="88">
        <f t="array" ref="I1311">INDEX(Grille_Tarifs_Modulable!$B$2:B1668,MATCH(Tableau1[[#This Row],[Designation]]&amp;Tableau1[[#This Row],[CL]],Grille_Tarifs_Modulable!$C$2:C1668&amp;Grille_Tarifs_Modulable!$F$2:F1668,0))</f>
        <v>4260310554785</v>
      </c>
      <c r="J131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11" s="1" t="str">
        <f>IF(Tableau1[[#This Row],[Tarificat° client]]="GROS",VLOOKUP(Tableau1[[#This Row],[EAN]],Grille_Tarifs_Modulable!B1319:P1412,9,FALSE)+VLOOKUP(Tableau1[[#This Row],[EAN]],Grille_Tarifs_Modulable!B1319:P1412,12,FALSE)+VLOOKUP(Tableau1[[#This Row],[EAN]],Grille_Tarifs_Modulable!B1319:P1412,13,FALSE)*1.1,IF(Tableau1[[#This Row],[Tarificat° client]]="CHR",VLOOKUP(Tableau1[[#This Row],[EAN]],Grille_Tarifs_Modulable!B1319:P1412,8,FALSE)," "))</f>
        <v xml:space="preserve"> </v>
      </c>
      <c r="L1311" s="1">
        <v>48</v>
      </c>
      <c r="M1311" s="1">
        <v>13.71</v>
      </c>
      <c r="O1311" s="1"/>
    </row>
    <row r="1312" spans="1:15" ht="14.65" customHeight="1" x14ac:dyDescent="0.2">
      <c r="A1312" s="2">
        <v>43329</v>
      </c>
      <c r="B1312" s="1" t="s">
        <v>430</v>
      </c>
      <c r="C1312" s="1" t="s">
        <v>95</v>
      </c>
      <c r="F1312" s="1" t="s">
        <v>97</v>
      </c>
      <c r="G1312" s="1" t="s">
        <v>1249</v>
      </c>
      <c r="H1312" s="61">
        <v>20</v>
      </c>
      <c r="I1312" s="88">
        <f t="array" ref="I1312">INDEX(Grille_Tarifs_Modulable!$B$2:B1686,MATCH(Tableau1[[#This Row],[Designation]]&amp;Tableau1[[#This Row],[CL]],Grille_Tarifs_Modulable!$C$2:C1686&amp;Grille_Tarifs_Modulable!$F$2:F1686,0))</f>
        <v>4260310554785</v>
      </c>
      <c r="J131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12" s="1" t="str">
        <f>IF(Tableau1[[#This Row],[Tarificat° client]]="GROS",VLOOKUP(Tableau1[[#This Row],[EAN]],Grille_Tarifs_Modulable!B1320:P1413,9,FALSE)+VLOOKUP(Tableau1[[#This Row],[EAN]],Grille_Tarifs_Modulable!B1320:P1413,12,FALSE)+VLOOKUP(Tableau1[[#This Row],[EAN]],Grille_Tarifs_Modulable!B1320:P1413,13,FALSE)*1.1,IF(Tableau1[[#This Row],[Tarificat° client]]="CHR",VLOOKUP(Tableau1[[#This Row],[EAN]],Grille_Tarifs_Modulable!B1320:P1413,8,FALSE)," "))</f>
        <v xml:space="preserve"> </v>
      </c>
      <c r="L1312" s="1">
        <v>240</v>
      </c>
      <c r="M1312" s="1">
        <v>68.569999999999993</v>
      </c>
      <c r="O1312" s="1"/>
    </row>
    <row r="1313" spans="1:15" ht="14.65" customHeight="1" x14ac:dyDescent="0.2">
      <c r="A1313" s="2">
        <v>43329</v>
      </c>
      <c r="B1313" s="1" t="s">
        <v>430</v>
      </c>
      <c r="C1313" s="1" t="s">
        <v>95</v>
      </c>
      <c r="F1313" s="1" t="s">
        <v>97</v>
      </c>
      <c r="G1313" s="1" t="s">
        <v>1249</v>
      </c>
      <c r="H1313" s="61">
        <v>20</v>
      </c>
      <c r="I1313" s="88">
        <f t="array" ref="I1313">INDEX(Grille_Tarifs_Modulable!$B$2:B1826,MATCH(Tableau1[[#This Row],[Designation]]&amp;Tableau1[[#This Row],[CL]],Grille_Tarifs_Modulable!$C$2:C1826&amp;Grille_Tarifs_Modulable!$F$2:F1826,0))</f>
        <v>4260310554785</v>
      </c>
      <c r="J131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13" s="1" t="str">
        <f>IF(Tableau1[[#This Row],[Tarificat° client]]="GROS",VLOOKUP(Tableau1[[#This Row],[EAN]],Grille_Tarifs_Modulable!B1321:P1414,9,FALSE)+VLOOKUP(Tableau1[[#This Row],[EAN]],Grille_Tarifs_Modulable!B1321:P1414,12,FALSE)+VLOOKUP(Tableau1[[#This Row],[EAN]],Grille_Tarifs_Modulable!B1321:P1414,13,FALSE)*1.1,IF(Tableau1[[#This Row],[Tarificat° client]]="CHR",VLOOKUP(Tableau1[[#This Row],[EAN]],Grille_Tarifs_Modulable!B1321:P1414,8,FALSE)," "))</f>
        <v xml:space="preserve"> </v>
      </c>
      <c r="L1313" s="1">
        <v>24</v>
      </c>
      <c r="M1313" s="1">
        <v>6.86</v>
      </c>
      <c r="O1313" s="1"/>
    </row>
    <row r="1314" spans="1:15" ht="14.65" customHeight="1" x14ac:dyDescent="0.2">
      <c r="A1314" s="2">
        <v>43333</v>
      </c>
      <c r="B1314" s="1" t="s">
        <v>716</v>
      </c>
      <c r="C1314" s="1" t="s">
        <v>207</v>
      </c>
      <c r="F1314" s="1" t="s">
        <v>20</v>
      </c>
      <c r="G1314" s="1" t="s">
        <v>1249</v>
      </c>
      <c r="H1314" s="61">
        <v>20</v>
      </c>
      <c r="I1314" s="88">
        <f t="array" ref="I1314">INDEX(Grille_Tarifs_Modulable!$B$2:B1661,MATCH(Tableau1[[#This Row],[Designation]]&amp;Tableau1[[#This Row],[CL]],Grille_Tarifs_Modulable!$C$2:C1661&amp;Grille_Tarifs_Modulable!$F$2:F1661,0))</f>
        <v>4260310554785</v>
      </c>
      <c r="J131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14" s="1" t="str">
        <f>IF(Tableau1[[#This Row],[Tarificat° client]]="GROS",VLOOKUP(Tableau1[[#This Row],[EAN]],Grille_Tarifs_Modulable!B1322:P1415,9,FALSE)+VLOOKUP(Tableau1[[#This Row],[EAN]],Grille_Tarifs_Modulable!B1322:P1415,12,FALSE)+VLOOKUP(Tableau1[[#This Row],[EAN]],Grille_Tarifs_Modulable!B1322:P1415,13,FALSE)*1.1,IF(Tableau1[[#This Row],[Tarificat° client]]="CHR",VLOOKUP(Tableau1[[#This Row],[EAN]],Grille_Tarifs_Modulable!B1322:P1415,8,FALSE)," "))</f>
        <v xml:space="preserve"> </v>
      </c>
      <c r="L1314" s="1">
        <v>240</v>
      </c>
      <c r="M1314" s="1">
        <v>68.569999999999993</v>
      </c>
      <c r="O1314" s="1"/>
    </row>
    <row r="1315" spans="1:15" ht="14.65" customHeight="1" x14ac:dyDescent="0.2">
      <c r="A1315" s="2">
        <v>43333</v>
      </c>
      <c r="B1315" s="1" t="s">
        <v>716</v>
      </c>
      <c r="C1315" s="1" t="s">
        <v>207</v>
      </c>
      <c r="F1315" s="1" t="s">
        <v>20</v>
      </c>
      <c r="G1315" s="1" t="s">
        <v>1249</v>
      </c>
      <c r="H1315" s="61">
        <v>20</v>
      </c>
      <c r="I1315" s="88">
        <f t="array" ref="I1315">INDEX(Grille_Tarifs_Modulable!$B$2:B1672,MATCH(Tableau1[[#This Row],[Designation]]&amp;Tableau1[[#This Row],[CL]],Grille_Tarifs_Modulable!$C$2:C1672&amp;Grille_Tarifs_Modulable!$F$2:F1672,0))</f>
        <v>4260310554785</v>
      </c>
      <c r="J131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15" s="1" t="str">
        <f>IF(Tableau1[[#This Row],[Tarificat° client]]="GROS",VLOOKUP(Tableau1[[#This Row],[EAN]],Grille_Tarifs_Modulable!B1323:P1416,9,FALSE)+VLOOKUP(Tableau1[[#This Row],[EAN]],Grille_Tarifs_Modulable!B1323:P1416,12,FALSE)+VLOOKUP(Tableau1[[#This Row],[EAN]],Grille_Tarifs_Modulable!B1323:P1416,13,FALSE)*1.1,IF(Tableau1[[#This Row],[Tarificat° client]]="CHR",VLOOKUP(Tableau1[[#This Row],[EAN]],Grille_Tarifs_Modulable!B1323:P1416,8,FALSE)," "))</f>
        <v xml:space="preserve"> </v>
      </c>
      <c r="L1315" s="1">
        <v>24</v>
      </c>
      <c r="M1315" s="1">
        <v>6.86</v>
      </c>
      <c r="O1315" s="1"/>
    </row>
    <row r="1316" spans="1:15" ht="14.65" customHeight="1" x14ac:dyDescent="0.2">
      <c r="A1316" s="2">
        <v>43340</v>
      </c>
      <c r="B1316" s="1" t="s">
        <v>535</v>
      </c>
      <c r="C1316" s="1" t="s">
        <v>9</v>
      </c>
      <c r="F1316" s="1" t="s">
        <v>11</v>
      </c>
      <c r="G1316" s="1" t="s">
        <v>1249</v>
      </c>
      <c r="H1316" s="61">
        <v>20</v>
      </c>
      <c r="I1316" s="88">
        <f t="array" ref="I1316">INDEX(Grille_Tarifs_Modulable!$B$2:B1690,MATCH(Tableau1[[#This Row],[Designation]]&amp;Tableau1[[#This Row],[CL]],Grille_Tarifs_Modulable!$C$2:C1690&amp;Grille_Tarifs_Modulable!$F$2:F1690,0))</f>
        <v>4260310554785</v>
      </c>
      <c r="J131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16" s="1" t="str">
        <f>IF(Tableau1[[#This Row],[Tarificat° client]]="GROS",VLOOKUP(Tableau1[[#This Row],[EAN]],Grille_Tarifs_Modulable!B1324:P1417,9,FALSE)+VLOOKUP(Tableau1[[#This Row],[EAN]],Grille_Tarifs_Modulable!B1324:P1417,12,FALSE)+VLOOKUP(Tableau1[[#This Row],[EAN]],Grille_Tarifs_Modulable!B1324:P1417,13,FALSE)*1.1,IF(Tableau1[[#This Row],[Tarificat° client]]="CHR",VLOOKUP(Tableau1[[#This Row],[EAN]],Grille_Tarifs_Modulable!B1324:P1417,8,FALSE)," "))</f>
        <v xml:space="preserve"> </v>
      </c>
      <c r="L1316" s="1">
        <v>144</v>
      </c>
      <c r="M1316" s="1">
        <v>41.14</v>
      </c>
      <c r="O1316" s="1"/>
    </row>
    <row r="1317" spans="1:15" ht="14.65" customHeight="1" x14ac:dyDescent="0.2">
      <c r="A1317" s="2">
        <v>43360</v>
      </c>
      <c r="B1317" s="1" t="s">
        <v>653</v>
      </c>
      <c r="C1317" s="1" t="s">
        <v>62</v>
      </c>
      <c r="F1317" s="1" t="s">
        <v>64</v>
      </c>
      <c r="G1317" s="1" t="s">
        <v>1249</v>
      </c>
      <c r="H1317" s="61">
        <v>20</v>
      </c>
      <c r="I1317" s="88">
        <f t="array" ref="I1317">INDEX(Grille_Tarifs_Modulable!$B$2:B1830,MATCH(Tableau1[[#This Row],[Designation]]&amp;Tableau1[[#This Row],[CL]],Grille_Tarifs_Modulable!$C$2:C1830&amp;Grille_Tarifs_Modulable!$F$2:F1830,0))</f>
        <v>4260310554785</v>
      </c>
      <c r="J131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17" s="1" t="str">
        <f>IF(Tableau1[[#This Row],[Tarificat° client]]="GROS",VLOOKUP(Tableau1[[#This Row],[EAN]],Grille_Tarifs_Modulable!B1325:P1418,9,FALSE)+VLOOKUP(Tableau1[[#This Row],[EAN]],Grille_Tarifs_Modulable!B1325:P1418,12,FALSE)+VLOOKUP(Tableau1[[#This Row],[EAN]],Grille_Tarifs_Modulable!B1325:P1418,13,FALSE)*1.1,IF(Tableau1[[#This Row],[Tarificat° client]]="CHR",VLOOKUP(Tableau1[[#This Row],[EAN]],Grille_Tarifs_Modulable!B1325:P1418,8,FALSE)," "))</f>
        <v xml:space="preserve"> </v>
      </c>
      <c r="L1317" s="1">
        <v>24</v>
      </c>
      <c r="M1317" s="1">
        <v>6.86</v>
      </c>
      <c r="O1317" s="1"/>
    </row>
    <row r="1318" spans="1:15" ht="14.65" customHeight="1" x14ac:dyDescent="0.2">
      <c r="A1318" s="2">
        <v>43361</v>
      </c>
      <c r="B1318" s="1" t="s">
        <v>421</v>
      </c>
      <c r="C1318" s="1" t="s">
        <v>422</v>
      </c>
      <c r="F1318" s="1" t="s">
        <v>20</v>
      </c>
      <c r="G1318" s="1" t="s">
        <v>1249</v>
      </c>
      <c r="H1318" s="61">
        <v>20</v>
      </c>
      <c r="I1318" s="88">
        <f t="array" ref="I1318">INDEX(Grille_Tarifs_Modulable!$B$2:B1665,MATCH(Tableau1[[#This Row],[Designation]]&amp;Tableau1[[#This Row],[CL]],Grille_Tarifs_Modulable!$C$2:C1665&amp;Grille_Tarifs_Modulable!$F$2:F1665,0))</f>
        <v>4260310554785</v>
      </c>
      <c r="J131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18" s="1" t="str">
        <f>IF(Tableau1[[#This Row],[Tarificat° client]]="GROS",VLOOKUP(Tableau1[[#This Row],[EAN]],Grille_Tarifs_Modulable!B1326:P1419,9,FALSE)+VLOOKUP(Tableau1[[#This Row],[EAN]],Grille_Tarifs_Modulable!B1326:P1419,12,FALSE)+VLOOKUP(Tableau1[[#This Row],[EAN]],Grille_Tarifs_Modulable!B1326:P1419,13,FALSE)*1.1,IF(Tableau1[[#This Row],[Tarificat° client]]="CHR",VLOOKUP(Tableau1[[#This Row],[EAN]],Grille_Tarifs_Modulable!B1326:P1419,8,FALSE)," "))</f>
        <v xml:space="preserve"> </v>
      </c>
      <c r="L1318" s="1">
        <v>24</v>
      </c>
      <c r="M1318" s="1">
        <v>6.86</v>
      </c>
      <c r="O1318" s="1"/>
    </row>
    <row r="1319" spans="1:15" ht="14.65" customHeight="1" x14ac:dyDescent="0.2">
      <c r="A1319" s="2">
        <v>43370</v>
      </c>
      <c r="B1319" s="1" t="s">
        <v>717</v>
      </c>
      <c r="C1319" s="1" t="s">
        <v>375</v>
      </c>
      <c r="F1319" s="1" t="s">
        <v>4</v>
      </c>
      <c r="G1319" s="1" t="s">
        <v>1249</v>
      </c>
      <c r="H1319" s="61">
        <v>20</v>
      </c>
      <c r="I1319" s="88">
        <f t="array" ref="I1319">INDEX(Grille_Tarifs_Modulable!$B$2:B1676,MATCH(Tableau1[[#This Row],[Designation]]&amp;Tableau1[[#This Row],[CL]],Grille_Tarifs_Modulable!$C$2:C1676&amp;Grille_Tarifs_Modulable!$F$2:F1676,0))</f>
        <v>4260310554785</v>
      </c>
      <c r="J131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19" s="1" t="str">
        <f>IF(Tableau1[[#This Row],[Tarificat° client]]="GROS",VLOOKUP(Tableau1[[#This Row],[EAN]],Grille_Tarifs_Modulable!B1327:P1420,9,FALSE)+VLOOKUP(Tableau1[[#This Row],[EAN]],Grille_Tarifs_Modulable!B1327:P1420,12,FALSE)+VLOOKUP(Tableau1[[#This Row],[EAN]],Grille_Tarifs_Modulable!B1327:P1420,13,FALSE)*1.1,IF(Tableau1[[#This Row],[Tarificat° client]]="CHR",VLOOKUP(Tableau1[[#This Row],[EAN]],Grille_Tarifs_Modulable!B1327:P1420,8,FALSE)," "))</f>
        <v xml:space="preserve"> </v>
      </c>
      <c r="L1319" s="1">
        <v>240</v>
      </c>
      <c r="M1319" s="1">
        <v>68.569999999999993</v>
      </c>
      <c r="O1319" s="1"/>
    </row>
    <row r="1320" spans="1:15" ht="14.65" customHeight="1" x14ac:dyDescent="0.2">
      <c r="A1320" s="2">
        <v>43413</v>
      </c>
      <c r="B1320" s="1" t="s">
        <v>656</v>
      </c>
      <c r="C1320" s="1" t="s">
        <v>62</v>
      </c>
      <c r="F1320" s="1" t="s">
        <v>64</v>
      </c>
      <c r="G1320" s="1" t="s">
        <v>1249</v>
      </c>
      <c r="H1320" s="61">
        <v>20</v>
      </c>
      <c r="I1320" s="88">
        <f t="array" ref="I1320">INDEX(Grille_Tarifs_Modulable!$B$2:B1694,MATCH(Tableau1[[#This Row],[Designation]]&amp;Tableau1[[#This Row],[CL]],Grille_Tarifs_Modulable!$C$2:C1694&amp;Grille_Tarifs_Modulable!$F$2:F1694,0))</f>
        <v>4260310554785</v>
      </c>
      <c r="J132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20" s="1" t="str">
        <f>IF(Tableau1[[#This Row],[Tarificat° client]]="GROS",VLOOKUP(Tableau1[[#This Row],[EAN]],Grille_Tarifs_Modulable!B1328:P1421,9,FALSE)+VLOOKUP(Tableau1[[#This Row],[EAN]],Grille_Tarifs_Modulable!B1328:P1421,12,FALSE)+VLOOKUP(Tableau1[[#This Row],[EAN]],Grille_Tarifs_Modulable!B1328:P1421,13,FALSE)*1.1,IF(Tableau1[[#This Row],[Tarificat° client]]="CHR",VLOOKUP(Tableau1[[#This Row],[EAN]],Grille_Tarifs_Modulable!B1328:P1421,8,FALSE)," "))</f>
        <v xml:space="preserve"> </v>
      </c>
      <c r="L1320" s="1">
        <v>24</v>
      </c>
      <c r="M1320" s="1">
        <v>6.86</v>
      </c>
      <c r="O1320" s="1"/>
    </row>
    <row r="1321" spans="1:15" ht="14.65" customHeight="1" x14ac:dyDescent="0.2">
      <c r="A1321" s="2">
        <v>43430</v>
      </c>
      <c r="B1321" s="1" t="s">
        <v>718</v>
      </c>
      <c r="C1321" s="1" t="s">
        <v>719</v>
      </c>
      <c r="F1321" s="1" t="s">
        <v>47</v>
      </c>
      <c r="G1321" s="1" t="s">
        <v>1249</v>
      </c>
      <c r="H1321" s="61">
        <v>20</v>
      </c>
      <c r="I1321" s="88">
        <f t="array" ref="I1321">INDEX(Grille_Tarifs_Modulable!$B$2:B1834,MATCH(Tableau1[[#This Row],[Designation]]&amp;Tableau1[[#This Row],[CL]],Grille_Tarifs_Modulable!$C$2:C1834&amp;Grille_Tarifs_Modulable!$F$2:F1834,0))</f>
        <v>4260310554785</v>
      </c>
      <c r="J132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21" s="1" t="str">
        <f>IF(Tableau1[[#This Row],[Tarificat° client]]="GROS",VLOOKUP(Tableau1[[#This Row],[EAN]],Grille_Tarifs_Modulable!B1329:P1422,9,FALSE)+VLOOKUP(Tableau1[[#This Row],[EAN]],Grille_Tarifs_Modulable!B1329:P1422,12,FALSE)+VLOOKUP(Tableau1[[#This Row],[EAN]],Grille_Tarifs_Modulable!B1329:P1422,13,FALSE)*1.1,IF(Tableau1[[#This Row],[Tarificat° client]]="CHR",VLOOKUP(Tableau1[[#This Row],[EAN]],Grille_Tarifs_Modulable!B1329:P1422,8,FALSE)," "))</f>
        <v xml:space="preserve"> </v>
      </c>
      <c r="L1321" s="1">
        <v>24</v>
      </c>
      <c r="M1321" s="1">
        <v>6.86</v>
      </c>
      <c r="O1321" s="1"/>
    </row>
    <row r="1322" spans="1:15" ht="14.65" customHeight="1" x14ac:dyDescent="0.2">
      <c r="A1322" s="2">
        <v>43511</v>
      </c>
      <c r="B1322" s="1" t="s">
        <v>187</v>
      </c>
      <c r="C1322" s="1" t="s">
        <v>62</v>
      </c>
      <c r="F1322" s="1" t="s">
        <v>64</v>
      </c>
      <c r="G1322" s="1" t="s">
        <v>1249</v>
      </c>
      <c r="H1322" s="61">
        <v>20</v>
      </c>
      <c r="I1322" s="88">
        <f t="array" ref="I1322">INDEX(Grille_Tarifs_Modulable!$B$2:B1669,MATCH(Tableau1[[#This Row],[Designation]]&amp;Tableau1[[#This Row],[CL]],Grille_Tarifs_Modulable!$C$2:C1669&amp;Grille_Tarifs_Modulable!$F$2:F1669,0))</f>
        <v>4260310554785</v>
      </c>
      <c r="J132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22" s="1" t="str">
        <f>IF(Tableau1[[#This Row],[Tarificat° client]]="GROS",VLOOKUP(Tableau1[[#This Row],[EAN]],Grille_Tarifs_Modulable!B1330:P1423,9,FALSE)+VLOOKUP(Tableau1[[#This Row],[EAN]],Grille_Tarifs_Modulable!B1330:P1423,12,FALSE)+VLOOKUP(Tableau1[[#This Row],[EAN]],Grille_Tarifs_Modulable!B1330:P1423,13,FALSE)*1.1,IF(Tableau1[[#This Row],[Tarificat° client]]="CHR",VLOOKUP(Tableau1[[#This Row],[EAN]],Grille_Tarifs_Modulable!B1330:P1423,8,FALSE)," "))</f>
        <v xml:space="preserve"> </v>
      </c>
      <c r="L1322" s="1">
        <v>48</v>
      </c>
      <c r="M1322" s="1">
        <v>13.71</v>
      </c>
      <c r="O1322" s="1"/>
    </row>
    <row r="1323" spans="1:15" ht="14.65" customHeight="1" x14ac:dyDescent="0.2">
      <c r="A1323" s="2">
        <v>43551</v>
      </c>
      <c r="B1323" s="1" t="s">
        <v>10</v>
      </c>
      <c r="C1323" s="1" t="s">
        <v>9</v>
      </c>
      <c r="F1323" s="1" t="s">
        <v>11</v>
      </c>
      <c r="G1323" s="1" t="s">
        <v>1249</v>
      </c>
      <c r="H1323" s="61">
        <v>20</v>
      </c>
      <c r="I1323" s="88">
        <f t="array" ref="I1323">INDEX(Grille_Tarifs_Modulable!$B$2:B1680,MATCH(Tableau1[[#This Row],[Designation]]&amp;Tableau1[[#This Row],[CL]],Grille_Tarifs_Modulable!$C$2:C1680&amp;Grille_Tarifs_Modulable!$F$2:F1680,0))</f>
        <v>4260310554785</v>
      </c>
      <c r="J132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23" s="1" t="str">
        <f>IF(Tableau1[[#This Row],[Tarificat° client]]="GROS",VLOOKUP(Tableau1[[#This Row],[EAN]],Grille_Tarifs_Modulable!B1331:P1424,9,FALSE)+VLOOKUP(Tableau1[[#This Row],[EAN]],Grille_Tarifs_Modulable!B1331:P1424,12,FALSE)+VLOOKUP(Tableau1[[#This Row],[EAN]],Grille_Tarifs_Modulable!B1331:P1424,13,FALSE)*1.1,IF(Tableau1[[#This Row],[Tarificat° client]]="CHR",VLOOKUP(Tableau1[[#This Row],[EAN]],Grille_Tarifs_Modulable!B1331:P1424,8,FALSE)," "))</f>
        <v xml:space="preserve"> </v>
      </c>
      <c r="L1323" s="1">
        <v>144</v>
      </c>
      <c r="M1323" s="1">
        <v>41.14</v>
      </c>
      <c r="O1323" s="1"/>
    </row>
    <row r="1324" spans="1:15" ht="14.65" customHeight="1" x14ac:dyDescent="0.2">
      <c r="A1324" s="2">
        <v>43552</v>
      </c>
      <c r="B1324" s="1" t="s">
        <v>201</v>
      </c>
      <c r="C1324" s="1" t="s">
        <v>65</v>
      </c>
      <c r="F1324" s="1" t="s">
        <v>67</v>
      </c>
      <c r="G1324" s="1" t="s">
        <v>1249</v>
      </c>
      <c r="H1324" s="61">
        <v>20</v>
      </c>
      <c r="I1324" s="88">
        <f t="array" ref="I1324">INDEX(Grille_Tarifs_Modulable!$B$2:B1698,MATCH(Tableau1[[#This Row],[Designation]]&amp;Tableau1[[#This Row],[CL]],Grille_Tarifs_Modulable!$C$2:C1698&amp;Grille_Tarifs_Modulable!$F$2:F1698,0))</f>
        <v>4260310554785</v>
      </c>
      <c r="J132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24" s="1" t="str">
        <f>IF(Tableau1[[#This Row],[Tarificat° client]]="GROS",VLOOKUP(Tableau1[[#This Row],[EAN]],Grille_Tarifs_Modulable!B1332:P1425,9,FALSE)+VLOOKUP(Tableau1[[#This Row],[EAN]],Grille_Tarifs_Modulable!B1332:P1425,12,FALSE)+VLOOKUP(Tableau1[[#This Row],[EAN]],Grille_Tarifs_Modulable!B1332:P1425,13,FALSE)*1.1,IF(Tableau1[[#This Row],[Tarificat° client]]="CHR",VLOOKUP(Tableau1[[#This Row],[EAN]],Grille_Tarifs_Modulable!B1332:P1425,8,FALSE)," "))</f>
        <v xml:space="preserve"> </v>
      </c>
      <c r="L1324" s="1">
        <v>24</v>
      </c>
      <c r="M1324" s="1">
        <v>6.86</v>
      </c>
      <c r="O1324" s="1"/>
    </row>
    <row r="1325" spans="1:15" ht="14.65" customHeight="1" x14ac:dyDescent="0.2">
      <c r="A1325" s="2">
        <v>43581</v>
      </c>
      <c r="B1325" s="1" t="s">
        <v>106</v>
      </c>
      <c r="C1325" s="1" t="s">
        <v>105</v>
      </c>
      <c r="F1325" s="1" t="s">
        <v>4</v>
      </c>
      <c r="G1325" s="1" t="s">
        <v>1249</v>
      </c>
      <c r="H1325" s="61">
        <v>20</v>
      </c>
      <c r="I1325" s="88">
        <f t="array" ref="I1325">INDEX(Grille_Tarifs_Modulable!$B$2:B1838,MATCH(Tableau1[[#This Row],[Designation]]&amp;Tableau1[[#This Row],[CL]],Grille_Tarifs_Modulable!$C$2:C1838&amp;Grille_Tarifs_Modulable!$F$2:F1838,0))</f>
        <v>4260310554785</v>
      </c>
      <c r="J132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25" s="1" t="str">
        <f>IF(Tableau1[[#This Row],[Tarificat° client]]="GROS",VLOOKUP(Tableau1[[#This Row],[EAN]],Grille_Tarifs_Modulable!B1333:P1426,9,FALSE)+VLOOKUP(Tableau1[[#This Row],[EAN]],Grille_Tarifs_Modulable!B1333:P1426,12,FALSE)+VLOOKUP(Tableau1[[#This Row],[EAN]],Grille_Tarifs_Modulable!B1333:P1426,13,FALSE)*1.1,IF(Tableau1[[#This Row],[Tarificat° client]]="CHR",VLOOKUP(Tableau1[[#This Row],[EAN]],Grille_Tarifs_Modulable!B1333:P1426,8,FALSE)," "))</f>
        <v xml:space="preserve"> </v>
      </c>
      <c r="L1325" s="1">
        <v>48</v>
      </c>
      <c r="M1325" s="1">
        <v>13.71</v>
      </c>
      <c r="O1325" s="1"/>
    </row>
    <row r="1326" spans="1:15" ht="14.65" customHeight="1" x14ac:dyDescent="0.2">
      <c r="A1326" s="2">
        <v>43592</v>
      </c>
      <c r="B1326" s="1" t="s">
        <v>203</v>
      </c>
      <c r="C1326" s="1" t="s">
        <v>65</v>
      </c>
      <c r="F1326" s="1" t="s">
        <v>67</v>
      </c>
      <c r="G1326" s="1" t="s">
        <v>1249</v>
      </c>
      <c r="H1326" s="61">
        <v>20</v>
      </c>
      <c r="I1326" s="88">
        <f t="array" ref="I1326">INDEX(Grille_Tarifs_Modulable!$B$2:B1673,MATCH(Tableau1[[#This Row],[Designation]]&amp;Tableau1[[#This Row],[CL]],Grille_Tarifs_Modulable!$C$2:C1673&amp;Grille_Tarifs_Modulable!$F$2:F1673,0))</f>
        <v>4260310554785</v>
      </c>
      <c r="J132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26" s="1" t="str">
        <f>IF(Tableau1[[#This Row],[Tarificat° client]]="GROS",VLOOKUP(Tableau1[[#This Row],[EAN]],Grille_Tarifs_Modulable!B1334:P1427,9,FALSE)+VLOOKUP(Tableau1[[#This Row],[EAN]],Grille_Tarifs_Modulable!B1334:P1427,12,FALSE)+VLOOKUP(Tableau1[[#This Row],[EAN]],Grille_Tarifs_Modulable!B1334:P1427,13,FALSE)*1.1,IF(Tableau1[[#This Row],[Tarificat° client]]="CHR",VLOOKUP(Tableau1[[#This Row],[EAN]],Grille_Tarifs_Modulable!B1334:P1427,8,FALSE)," "))</f>
        <v xml:space="preserve"> </v>
      </c>
      <c r="L1326" s="1">
        <v>48</v>
      </c>
      <c r="M1326" s="1">
        <v>13.71</v>
      </c>
      <c r="O1326" s="1"/>
    </row>
    <row r="1327" spans="1:15" ht="14.65" customHeight="1" x14ac:dyDescent="0.2">
      <c r="A1327" s="2">
        <v>43592</v>
      </c>
      <c r="B1327" s="1" t="s">
        <v>107</v>
      </c>
      <c r="C1327" s="1" t="s">
        <v>65</v>
      </c>
      <c r="F1327" s="1" t="s">
        <v>67</v>
      </c>
      <c r="G1327" s="1" t="s">
        <v>1249</v>
      </c>
      <c r="H1327" s="61">
        <v>20</v>
      </c>
      <c r="I1327" s="88">
        <f t="array" ref="I1327">INDEX(Grille_Tarifs_Modulable!$B$2:B1684,MATCH(Tableau1[[#This Row],[Designation]]&amp;Tableau1[[#This Row],[CL]],Grille_Tarifs_Modulable!$C$2:C1684&amp;Grille_Tarifs_Modulable!$F$2:F1684,0))</f>
        <v>4260310554785</v>
      </c>
      <c r="J132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27" s="1" t="str">
        <f>IF(Tableau1[[#This Row],[Tarificat° client]]="GROS",VLOOKUP(Tableau1[[#This Row],[EAN]],Grille_Tarifs_Modulable!B1335:P1428,9,FALSE)+VLOOKUP(Tableau1[[#This Row],[EAN]],Grille_Tarifs_Modulable!B1335:P1428,12,FALSE)+VLOOKUP(Tableau1[[#This Row],[EAN]],Grille_Tarifs_Modulable!B1335:P1428,13,FALSE)*1.1,IF(Tableau1[[#This Row],[Tarificat° client]]="CHR",VLOOKUP(Tableau1[[#This Row],[EAN]],Grille_Tarifs_Modulable!B1335:P1428,8,FALSE)," "))</f>
        <v xml:space="preserve"> </v>
      </c>
      <c r="L1327" s="1">
        <v>72</v>
      </c>
      <c r="M1327" s="1">
        <v>20.57</v>
      </c>
      <c r="O1327" s="1"/>
    </row>
    <row r="1328" spans="1:15" ht="14.65" customHeight="1" x14ac:dyDescent="0.2">
      <c r="A1328" s="2">
        <v>43600</v>
      </c>
      <c r="B1328" s="1" t="s">
        <v>208</v>
      </c>
      <c r="C1328" s="1" t="s">
        <v>207</v>
      </c>
      <c r="F1328" s="1" t="s">
        <v>20</v>
      </c>
      <c r="G1328" s="1" t="s">
        <v>1249</v>
      </c>
      <c r="H1328" s="61">
        <v>20</v>
      </c>
      <c r="I1328" s="88">
        <f t="array" ref="I1328">INDEX(Grille_Tarifs_Modulable!$B$2:B1702,MATCH(Tableau1[[#This Row],[Designation]]&amp;Tableau1[[#This Row],[CL]],Grille_Tarifs_Modulable!$C$2:C1702&amp;Grille_Tarifs_Modulable!$F$2:F1702,0))</f>
        <v>4260310554785</v>
      </c>
      <c r="J132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28" s="1" t="str">
        <f>IF(Tableau1[[#This Row],[Tarificat° client]]="GROS",VLOOKUP(Tableau1[[#This Row],[EAN]],Grille_Tarifs_Modulable!B1336:P1429,9,FALSE)+VLOOKUP(Tableau1[[#This Row],[EAN]],Grille_Tarifs_Modulable!B1336:P1429,12,FALSE)+VLOOKUP(Tableau1[[#This Row],[EAN]],Grille_Tarifs_Modulable!B1336:P1429,13,FALSE)*1.1,IF(Tableau1[[#This Row],[Tarificat° client]]="CHR",VLOOKUP(Tableau1[[#This Row],[EAN]],Grille_Tarifs_Modulable!B1336:P1429,8,FALSE)," "))</f>
        <v xml:space="preserve"> </v>
      </c>
      <c r="L1328" s="1">
        <v>144</v>
      </c>
      <c r="M1328" s="1">
        <v>41.14</v>
      </c>
      <c r="O1328" s="1"/>
    </row>
    <row r="1329" spans="1:15" ht="14.65" customHeight="1" x14ac:dyDescent="0.2">
      <c r="A1329" s="2">
        <v>43600</v>
      </c>
      <c r="B1329" s="1" t="s">
        <v>208</v>
      </c>
      <c r="C1329" s="1" t="s">
        <v>207</v>
      </c>
      <c r="F1329" s="1" t="s">
        <v>20</v>
      </c>
      <c r="G1329" s="1" t="s">
        <v>1249</v>
      </c>
      <c r="H1329" s="61">
        <v>20</v>
      </c>
      <c r="I1329" s="88">
        <f t="array" ref="I1329">INDEX(Grille_Tarifs_Modulable!$B$2:B1842,MATCH(Tableau1[[#This Row],[Designation]]&amp;Tableau1[[#This Row],[CL]],Grille_Tarifs_Modulable!$C$2:C1842&amp;Grille_Tarifs_Modulable!$F$2:F1842,0))</f>
        <v>4260310554785</v>
      </c>
      <c r="J132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29" s="1" t="str">
        <f>IF(Tableau1[[#This Row],[Tarificat° client]]="GROS",VLOOKUP(Tableau1[[#This Row],[EAN]],Grille_Tarifs_Modulable!B1337:P1430,9,FALSE)+VLOOKUP(Tableau1[[#This Row],[EAN]],Grille_Tarifs_Modulable!B1337:P1430,12,FALSE)+VLOOKUP(Tableau1[[#This Row],[EAN]],Grille_Tarifs_Modulable!B1337:P1430,13,FALSE)*1.1,IF(Tableau1[[#This Row],[Tarificat° client]]="CHR",VLOOKUP(Tableau1[[#This Row],[EAN]],Grille_Tarifs_Modulable!B1337:P1430,8,FALSE)," "))</f>
        <v xml:space="preserve"> </v>
      </c>
      <c r="L1329" s="1">
        <v>24</v>
      </c>
      <c r="M1329" s="1">
        <v>6.86</v>
      </c>
      <c r="O1329" s="1"/>
    </row>
    <row r="1330" spans="1:15" ht="14.65" customHeight="1" x14ac:dyDescent="0.2">
      <c r="A1330" s="2">
        <v>43620</v>
      </c>
      <c r="B1330" s="1" t="s">
        <v>63</v>
      </c>
      <c r="C1330" s="1" t="s">
        <v>62</v>
      </c>
      <c r="F1330" s="1" t="s">
        <v>64</v>
      </c>
      <c r="G1330" s="1" t="s">
        <v>1249</v>
      </c>
      <c r="H1330" s="61">
        <v>20</v>
      </c>
      <c r="I1330" s="88">
        <f t="array" ref="I1330">INDEX(Grille_Tarifs_Modulable!$B$2:B1677,MATCH(Tableau1[[#This Row],[Designation]]&amp;Tableau1[[#This Row],[CL]],Grille_Tarifs_Modulable!$C$2:C1677&amp;Grille_Tarifs_Modulable!$F$2:F1677,0))</f>
        <v>4260310554785</v>
      </c>
      <c r="J133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30" s="1" t="str">
        <f>IF(Tableau1[[#This Row],[Tarificat° client]]="GROS",VLOOKUP(Tableau1[[#This Row],[EAN]],Grille_Tarifs_Modulable!B1338:P1431,9,FALSE)+VLOOKUP(Tableau1[[#This Row],[EAN]],Grille_Tarifs_Modulable!B1338:P1431,12,FALSE)+VLOOKUP(Tableau1[[#This Row],[EAN]],Grille_Tarifs_Modulable!B1338:P1431,13,FALSE)*1.1,IF(Tableau1[[#This Row],[Tarificat° client]]="CHR",VLOOKUP(Tableau1[[#This Row],[EAN]],Grille_Tarifs_Modulable!B1338:P1431,8,FALSE)," "))</f>
        <v xml:space="preserve"> </v>
      </c>
      <c r="L1330" s="1">
        <v>48</v>
      </c>
      <c r="M1330" s="1">
        <v>13.71</v>
      </c>
      <c r="O1330" s="1"/>
    </row>
    <row r="1331" spans="1:15" ht="14.65" customHeight="1" x14ac:dyDescent="0.2">
      <c r="A1331" s="2">
        <v>43622</v>
      </c>
      <c r="B1331" s="1" t="s">
        <v>199</v>
      </c>
      <c r="C1331" s="1" t="s">
        <v>65</v>
      </c>
      <c r="F1331" s="1" t="s">
        <v>67</v>
      </c>
      <c r="G1331" s="1" t="s">
        <v>1249</v>
      </c>
      <c r="H1331" s="61">
        <v>20</v>
      </c>
      <c r="I1331" s="88">
        <f t="array" ref="I1331">INDEX(Grille_Tarifs_Modulable!$B$2:B1688,MATCH(Tableau1[[#This Row],[Designation]]&amp;Tableau1[[#This Row],[CL]],Grille_Tarifs_Modulable!$C$2:C1688&amp;Grille_Tarifs_Modulable!$F$2:F1688,0))</f>
        <v>4260310554785</v>
      </c>
      <c r="J133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31" s="1" t="str">
        <f>IF(Tableau1[[#This Row],[Tarificat° client]]="GROS",VLOOKUP(Tableau1[[#This Row],[EAN]],Grille_Tarifs_Modulable!B1339:P1432,9,FALSE)+VLOOKUP(Tableau1[[#This Row],[EAN]],Grille_Tarifs_Modulable!B1339:P1432,12,FALSE)+VLOOKUP(Tableau1[[#This Row],[EAN]],Grille_Tarifs_Modulable!B1339:P1432,13,FALSE)*1.1,IF(Tableau1[[#This Row],[Tarificat° client]]="CHR",VLOOKUP(Tableau1[[#This Row],[EAN]],Grille_Tarifs_Modulable!B1339:P1432,8,FALSE)," "))</f>
        <v xml:space="preserve"> </v>
      </c>
      <c r="L1331" s="1">
        <v>24</v>
      </c>
      <c r="M1331" s="1">
        <v>6.86</v>
      </c>
      <c r="O1331" s="1"/>
    </row>
    <row r="1332" spans="1:15" ht="14.65" customHeight="1" x14ac:dyDescent="0.2">
      <c r="A1332" s="2">
        <v>43622</v>
      </c>
      <c r="B1332" s="1" t="s">
        <v>206</v>
      </c>
      <c r="C1332" s="1" t="s">
        <v>95</v>
      </c>
      <c r="F1332" s="1" t="s">
        <v>97</v>
      </c>
      <c r="G1332" s="1" t="s">
        <v>1249</v>
      </c>
      <c r="H1332" s="61">
        <v>20</v>
      </c>
      <c r="I1332" s="88">
        <f t="array" ref="I1332">INDEX(Grille_Tarifs_Modulable!$B$2:B1706,MATCH(Tableau1[[#This Row],[Designation]]&amp;Tableau1[[#This Row],[CL]],Grille_Tarifs_Modulable!$C$2:C1706&amp;Grille_Tarifs_Modulable!$F$2:F1706,0))</f>
        <v>4260310554785</v>
      </c>
      <c r="J133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32" s="1" t="str">
        <f>IF(Tableau1[[#This Row],[Tarificat° client]]="GROS",VLOOKUP(Tableau1[[#This Row],[EAN]],Grille_Tarifs_Modulable!B1340:P1433,9,FALSE)+VLOOKUP(Tableau1[[#This Row],[EAN]],Grille_Tarifs_Modulable!B1340:P1433,12,FALSE)+VLOOKUP(Tableau1[[#This Row],[EAN]],Grille_Tarifs_Modulable!B1340:P1433,13,FALSE)*1.1,IF(Tableau1[[#This Row],[Tarificat° client]]="CHR",VLOOKUP(Tableau1[[#This Row],[EAN]],Grille_Tarifs_Modulable!B1340:P1433,8,FALSE)," "))</f>
        <v xml:space="preserve"> </v>
      </c>
      <c r="L1332" s="1">
        <v>240</v>
      </c>
      <c r="M1332" s="1">
        <v>68.569999999999993</v>
      </c>
      <c r="O1332" s="1"/>
    </row>
    <row r="1333" spans="1:15" ht="14.65" customHeight="1" x14ac:dyDescent="0.2">
      <c r="A1333" s="2">
        <v>43622</v>
      </c>
      <c r="B1333" s="1" t="s">
        <v>206</v>
      </c>
      <c r="C1333" s="1" t="s">
        <v>95</v>
      </c>
      <c r="F1333" s="1" t="s">
        <v>97</v>
      </c>
      <c r="G1333" s="1" t="s">
        <v>1249</v>
      </c>
      <c r="H1333" s="61">
        <v>20</v>
      </c>
      <c r="I1333" s="88">
        <f t="array" ref="I1333">INDEX(Grille_Tarifs_Modulable!$B$2:B1846,MATCH(Tableau1[[#This Row],[Designation]]&amp;Tableau1[[#This Row],[CL]],Grille_Tarifs_Modulable!$C$2:C1846&amp;Grille_Tarifs_Modulable!$F$2:F1846,0))</f>
        <v>4260310554785</v>
      </c>
      <c r="J133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33" s="1" t="str">
        <f>IF(Tableau1[[#This Row],[Tarificat° client]]="GROS",VLOOKUP(Tableau1[[#This Row],[EAN]],Grille_Tarifs_Modulable!B1341:P1434,9,FALSE)+VLOOKUP(Tableau1[[#This Row],[EAN]],Grille_Tarifs_Modulable!B1341:P1434,12,FALSE)+VLOOKUP(Tableau1[[#This Row],[EAN]],Grille_Tarifs_Modulable!B1341:P1434,13,FALSE)*1.1,IF(Tableau1[[#This Row],[Tarificat° client]]="CHR",VLOOKUP(Tableau1[[#This Row],[EAN]],Grille_Tarifs_Modulable!B1341:P1434,8,FALSE)," "))</f>
        <v xml:space="preserve"> </v>
      </c>
      <c r="L1333" s="1">
        <v>24</v>
      </c>
      <c r="M1333" s="1">
        <v>6.86</v>
      </c>
      <c r="O1333" s="1"/>
    </row>
    <row r="1334" spans="1:15" ht="14.65" customHeight="1" x14ac:dyDescent="0.2">
      <c r="A1334" s="2">
        <v>43623</v>
      </c>
      <c r="B1334" s="1" t="s">
        <v>190</v>
      </c>
      <c r="C1334" s="1" t="s">
        <v>105</v>
      </c>
      <c r="F1334" s="1" t="s">
        <v>4</v>
      </c>
      <c r="G1334" s="1" t="s">
        <v>1249</v>
      </c>
      <c r="H1334" s="61">
        <v>20</v>
      </c>
      <c r="I1334" s="88">
        <f t="array" ref="I1334">INDEX(Grille_Tarifs_Modulable!$B$2:B1681,MATCH(Tableau1[[#This Row],[Designation]]&amp;Tableau1[[#This Row],[CL]],Grille_Tarifs_Modulable!$C$2:C1681&amp;Grille_Tarifs_Modulable!$F$2:F1681,0))</f>
        <v>4260310554785</v>
      </c>
      <c r="J133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34" s="1" t="str">
        <f>IF(Tableau1[[#This Row],[Tarificat° client]]="GROS",VLOOKUP(Tableau1[[#This Row],[EAN]],Grille_Tarifs_Modulable!B1342:P1435,9,FALSE)+VLOOKUP(Tableau1[[#This Row],[EAN]],Grille_Tarifs_Modulable!B1342:P1435,12,FALSE)+VLOOKUP(Tableau1[[#This Row],[EAN]],Grille_Tarifs_Modulable!B1342:P1435,13,FALSE)*1.1,IF(Tableau1[[#This Row],[Tarificat° client]]="CHR",VLOOKUP(Tableau1[[#This Row],[EAN]],Grille_Tarifs_Modulable!B1342:P1435,8,FALSE)," "))</f>
        <v xml:space="preserve"> </v>
      </c>
      <c r="L1334" s="1">
        <v>24</v>
      </c>
      <c r="M1334" s="1">
        <v>6.86</v>
      </c>
      <c r="O1334" s="1"/>
    </row>
    <row r="1335" spans="1:15" ht="14.65" customHeight="1" x14ac:dyDescent="0.2">
      <c r="A1335" s="2">
        <v>43629</v>
      </c>
      <c r="B1335" s="1" t="s">
        <v>204</v>
      </c>
      <c r="C1335" s="1" t="s">
        <v>95</v>
      </c>
      <c r="F1335" s="1" t="s">
        <v>97</v>
      </c>
      <c r="G1335" s="1" t="s">
        <v>1249</v>
      </c>
      <c r="H1335" s="61">
        <v>20</v>
      </c>
      <c r="I1335" s="88">
        <f t="array" ref="I1335">INDEX(Grille_Tarifs_Modulable!$B$2:B1692,MATCH(Tableau1[[#This Row],[Designation]]&amp;Tableau1[[#This Row],[CL]],Grille_Tarifs_Modulable!$C$2:C1692&amp;Grille_Tarifs_Modulable!$F$2:F1692,0))</f>
        <v>4260310554785</v>
      </c>
      <c r="J133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35" s="1" t="str">
        <f>IF(Tableau1[[#This Row],[Tarificat° client]]="GROS",VLOOKUP(Tableau1[[#This Row],[EAN]],Grille_Tarifs_Modulable!B1343:P1436,9,FALSE)+VLOOKUP(Tableau1[[#This Row],[EAN]],Grille_Tarifs_Modulable!B1343:P1436,12,FALSE)+VLOOKUP(Tableau1[[#This Row],[EAN]],Grille_Tarifs_Modulable!B1343:P1436,13,FALSE)*1.1,IF(Tableau1[[#This Row],[Tarificat° client]]="CHR",VLOOKUP(Tableau1[[#This Row],[EAN]],Grille_Tarifs_Modulable!B1343:P1436,8,FALSE)," "))</f>
        <v xml:space="preserve"> </v>
      </c>
      <c r="L1335" s="1">
        <v>480</v>
      </c>
      <c r="M1335" s="1">
        <v>137.13999999999999</v>
      </c>
      <c r="O1335" s="1"/>
    </row>
    <row r="1336" spans="1:15" ht="14.65" customHeight="1" x14ac:dyDescent="0.2">
      <c r="A1336" s="2">
        <v>43629</v>
      </c>
      <c r="B1336" s="1" t="s">
        <v>204</v>
      </c>
      <c r="C1336" s="1" t="s">
        <v>95</v>
      </c>
      <c r="F1336" s="1" t="s">
        <v>97</v>
      </c>
      <c r="G1336" s="1" t="s">
        <v>1249</v>
      </c>
      <c r="H1336" s="61">
        <v>20</v>
      </c>
      <c r="I1336" s="88">
        <f t="array" ref="I1336">INDEX(Grille_Tarifs_Modulable!$B$2:B1710,MATCH(Tableau1[[#This Row],[Designation]]&amp;Tableau1[[#This Row],[CL]],Grille_Tarifs_Modulable!$C$2:C1710&amp;Grille_Tarifs_Modulable!$F$2:F1710,0))</f>
        <v>4260310554785</v>
      </c>
      <c r="J133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36" s="1" t="str">
        <f>IF(Tableau1[[#This Row],[Tarificat° client]]="GROS",VLOOKUP(Tableau1[[#This Row],[EAN]],Grille_Tarifs_Modulable!B1344:P1437,9,FALSE)+VLOOKUP(Tableau1[[#This Row],[EAN]],Grille_Tarifs_Modulable!B1344:P1437,12,FALSE)+VLOOKUP(Tableau1[[#This Row],[EAN]],Grille_Tarifs_Modulable!B1344:P1437,13,FALSE)*1.1,IF(Tableau1[[#This Row],[Tarificat° client]]="CHR",VLOOKUP(Tableau1[[#This Row],[EAN]],Grille_Tarifs_Modulable!B1344:P1437,8,FALSE)," "))</f>
        <v xml:space="preserve"> </v>
      </c>
      <c r="L1336" s="1">
        <v>48</v>
      </c>
      <c r="M1336" s="1">
        <v>13.71</v>
      </c>
      <c r="O1336" s="1"/>
    </row>
    <row r="1337" spans="1:15" ht="14.65" customHeight="1" x14ac:dyDescent="0.2">
      <c r="A1337" s="2">
        <v>43633</v>
      </c>
      <c r="B1337" s="1" t="s">
        <v>213</v>
      </c>
      <c r="C1337" s="1" t="s">
        <v>95</v>
      </c>
      <c r="F1337" s="1" t="s">
        <v>97</v>
      </c>
      <c r="G1337" s="1" t="s">
        <v>1249</v>
      </c>
      <c r="H1337" s="61">
        <v>20</v>
      </c>
      <c r="I1337" s="88">
        <f t="array" ref="I1337">INDEX(Grille_Tarifs_Modulable!$B$2:B1850,MATCH(Tableau1[[#This Row],[Designation]]&amp;Tableau1[[#This Row],[CL]],Grille_Tarifs_Modulable!$C$2:C1850&amp;Grille_Tarifs_Modulable!$F$2:F1850,0))</f>
        <v>4260310554785</v>
      </c>
      <c r="J133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37" s="1" t="str">
        <f>IF(Tableau1[[#This Row],[Tarificat° client]]="GROS",VLOOKUP(Tableau1[[#This Row],[EAN]],Grille_Tarifs_Modulable!B1345:P1438,9,FALSE)+VLOOKUP(Tableau1[[#This Row],[EAN]],Grille_Tarifs_Modulable!B1345:P1438,12,FALSE)+VLOOKUP(Tableau1[[#This Row],[EAN]],Grille_Tarifs_Modulable!B1345:P1438,13,FALSE)*1.1,IF(Tableau1[[#This Row],[Tarificat° client]]="CHR",VLOOKUP(Tableau1[[#This Row],[EAN]],Grille_Tarifs_Modulable!B1345:P1438,8,FALSE)," "))</f>
        <v xml:space="preserve"> </v>
      </c>
      <c r="L1337" s="1">
        <v>0</v>
      </c>
      <c r="M1337" s="1">
        <v>0</v>
      </c>
      <c r="O1337" s="1"/>
    </row>
    <row r="1338" spans="1:15" ht="14.65" customHeight="1" x14ac:dyDescent="0.2">
      <c r="A1338" s="2">
        <v>43633</v>
      </c>
      <c r="B1338" s="1" t="s">
        <v>215</v>
      </c>
      <c r="C1338" s="1" t="s">
        <v>95</v>
      </c>
      <c r="F1338" s="1" t="s">
        <v>97</v>
      </c>
      <c r="G1338" s="1" t="s">
        <v>1249</v>
      </c>
      <c r="H1338" s="61">
        <v>50</v>
      </c>
      <c r="I1338" s="88">
        <f t="array" ref="I1338">INDEX(Grille_Tarifs_Modulable!$B$2:B1685,MATCH(Tableau1[[#This Row],[Designation]]&amp;Tableau1[[#This Row],[CL]],Grille_Tarifs_Modulable!$C$2:C1685&amp;Grille_Tarifs_Modulable!$F$2:F1685,0))</f>
        <v>4260310553382</v>
      </c>
      <c r="J133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38" s="1" t="str">
        <f>IF(Tableau1[[#This Row],[Tarificat° client]]="GROS",VLOOKUP(Tableau1[[#This Row],[EAN]],Grille_Tarifs_Modulable!B1346:P1439,9,FALSE)+VLOOKUP(Tableau1[[#This Row],[EAN]],Grille_Tarifs_Modulable!B1346:P1439,12,FALSE)+VLOOKUP(Tableau1[[#This Row],[EAN]],Grille_Tarifs_Modulable!B1346:P1439,13,FALSE)*1.1,IF(Tableau1[[#This Row],[Tarificat° client]]="CHR",VLOOKUP(Tableau1[[#This Row],[EAN]],Grille_Tarifs_Modulable!B1346:P1439,8,FALSE)," "))</f>
        <v xml:space="preserve"> </v>
      </c>
      <c r="L1338" s="1">
        <v>0</v>
      </c>
      <c r="M1338" s="1">
        <v>0</v>
      </c>
      <c r="O1338" s="1"/>
    </row>
    <row r="1339" spans="1:15" ht="14.65" customHeight="1" x14ac:dyDescent="0.2">
      <c r="A1339" s="2">
        <v>43647</v>
      </c>
      <c r="B1339" s="1" t="s">
        <v>209</v>
      </c>
      <c r="C1339" s="1" t="s">
        <v>95</v>
      </c>
      <c r="F1339" s="1" t="s">
        <v>97</v>
      </c>
      <c r="G1339" s="1" t="s">
        <v>1249</v>
      </c>
      <c r="H1339" s="61">
        <v>20</v>
      </c>
      <c r="I1339" s="88">
        <f t="array" ref="I1339">INDEX(Grille_Tarifs_Modulable!$B$2:B1696,MATCH(Tableau1[[#This Row],[Designation]]&amp;Tableau1[[#This Row],[CL]],Grille_Tarifs_Modulable!$C$2:C1696&amp;Grille_Tarifs_Modulable!$F$2:F1696,0))</f>
        <v>4260310554785</v>
      </c>
      <c r="J133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39" s="1" t="str">
        <f>IF(Tableau1[[#This Row],[Tarificat° client]]="GROS",VLOOKUP(Tableau1[[#This Row],[EAN]],Grille_Tarifs_Modulable!B1347:P1440,9,FALSE)+VLOOKUP(Tableau1[[#This Row],[EAN]],Grille_Tarifs_Modulable!B1347:P1440,12,FALSE)+VLOOKUP(Tableau1[[#This Row],[EAN]],Grille_Tarifs_Modulable!B1347:P1440,13,FALSE)*1.1,IF(Tableau1[[#This Row],[Tarificat° client]]="CHR",VLOOKUP(Tableau1[[#This Row],[EAN]],Grille_Tarifs_Modulable!B1347:P1440,8,FALSE)," "))</f>
        <v xml:space="preserve"> </v>
      </c>
      <c r="L1339" s="1">
        <v>720</v>
      </c>
      <c r="M1339" s="1">
        <v>205.71</v>
      </c>
      <c r="O1339" s="1"/>
    </row>
    <row r="1340" spans="1:15" ht="14.65" customHeight="1" x14ac:dyDescent="0.2">
      <c r="A1340" s="2">
        <v>43647</v>
      </c>
      <c r="B1340" s="1" t="s">
        <v>209</v>
      </c>
      <c r="C1340" s="1" t="s">
        <v>95</v>
      </c>
      <c r="F1340" s="1" t="s">
        <v>97</v>
      </c>
      <c r="G1340" s="1" t="s">
        <v>1249</v>
      </c>
      <c r="H1340" s="61">
        <v>20</v>
      </c>
      <c r="I1340" s="88">
        <f t="array" ref="I1340">INDEX(Grille_Tarifs_Modulable!$B$2:B1714,MATCH(Tableau1[[#This Row],[Designation]]&amp;Tableau1[[#This Row],[CL]],Grille_Tarifs_Modulable!$C$2:C1714&amp;Grille_Tarifs_Modulable!$F$2:F1714,0))</f>
        <v>4260310554785</v>
      </c>
      <c r="J134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40" s="1" t="str">
        <f>IF(Tableau1[[#This Row],[Tarificat° client]]="GROS",VLOOKUP(Tableau1[[#This Row],[EAN]],Grille_Tarifs_Modulable!B1348:P1441,9,FALSE)+VLOOKUP(Tableau1[[#This Row],[EAN]],Grille_Tarifs_Modulable!B1348:P1441,12,FALSE)+VLOOKUP(Tableau1[[#This Row],[EAN]],Grille_Tarifs_Modulable!B1348:P1441,13,FALSE)*1.1,IF(Tableau1[[#This Row],[Tarificat° client]]="CHR",VLOOKUP(Tableau1[[#This Row],[EAN]],Grille_Tarifs_Modulable!B1348:P1441,8,FALSE)," "))</f>
        <v xml:space="preserve"> </v>
      </c>
      <c r="L1340" s="1">
        <v>72</v>
      </c>
      <c r="M1340" s="1">
        <v>20.57</v>
      </c>
      <c r="O1340" s="1"/>
    </row>
    <row r="1341" spans="1:15" ht="14.65" customHeight="1" x14ac:dyDescent="0.2">
      <c r="A1341" s="2">
        <v>43647</v>
      </c>
      <c r="B1341" s="1" t="s">
        <v>214</v>
      </c>
      <c r="C1341" s="1" t="s">
        <v>95</v>
      </c>
      <c r="F1341" s="1" t="s">
        <v>97</v>
      </c>
      <c r="G1341" s="1" t="s">
        <v>1249</v>
      </c>
      <c r="H1341" s="61">
        <v>20</v>
      </c>
      <c r="I1341" s="88">
        <f t="array" ref="I1341">INDEX(Grille_Tarifs_Modulable!$B$2:B1854,MATCH(Tableau1[[#This Row],[Designation]]&amp;Tableau1[[#This Row],[CL]],Grille_Tarifs_Modulable!$C$2:C1854&amp;Grille_Tarifs_Modulable!$F$2:F1854,0))</f>
        <v>4260310554785</v>
      </c>
      <c r="J134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41" s="1" t="str">
        <f>IF(Tableau1[[#This Row],[Tarificat° client]]="GROS",VLOOKUP(Tableau1[[#This Row],[EAN]],Grille_Tarifs_Modulable!B1349:P1442,9,FALSE)+VLOOKUP(Tableau1[[#This Row],[EAN]],Grille_Tarifs_Modulable!B1349:P1442,12,FALSE)+VLOOKUP(Tableau1[[#This Row],[EAN]],Grille_Tarifs_Modulable!B1349:P1442,13,FALSE)*1.1,IF(Tableau1[[#This Row],[Tarificat° client]]="CHR",VLOOKUP(Tableau1[[#This Row],[EAN]],Grille_Tarifs_Modulable!B1349:P1442,8,FALSE)," "))</f>
        <v xml:space="preserve"> </v>
      </c>
      <c r="L1341" s="1">
        <v>0</v>
      </c>
      <c r="M1341" s="1">
        <v>0</v>
      </c>
      <c r="O1341" s="1"/>
    </row>
    <row r="1342" spans="1:15" ht="14.65" customHeight="1" x14ac:dyDescent="0.2">
      <c r="A1342" s="2">
        <v>43661</v>
      </c>
      <c r="B1342" s="1" t="s">
        <v>191</v>
      </c>
      <c r="C1342" s="1" t="s">
        <v>65</v>
      </c>
      <c r="F1342" s="1" t="s">
        <v>67</v>
      </c>
      <c r="G1342" s="1" t="s">
        <v>1249</v>
      </c>
      <c r="H1342" s="61">
        <v>20</v>
      </c>
      <c r="I1342" s="88">
        <f t="array" ref="I1342">INDEX(Grille_Tarifs_Modulable!$B$2:B1689,MATCH(Tableau1[[#This Row],[Designation]]&amp;Tableau1[[#This Row],[CL]],Grille_Tarifs_Modulable!$C$2:C1689&amp;Grille_Tarifs_Modulable!$F$2:F1689,0))</f>
        <v>4260310554785</v>
      </c>
      <c r="J134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42" s="1" t="str">
        <f>IF(Tableau1[[#This Row],[Tarificat° client]]="GROS",VLOOKUP(Tableau1[[#This Row],[EAN]],Grille_Tarifs_Modulable!B1350:P1443,9,FALSE)+VLOOKUP(Tableau1[[#This Row],[EAN]],Grille_Tarifs_Modulable!B1350:P1443,12,FALSE)+VLOOKUP(Tableau1[[#This Row],[EAN]],Grille_Tarifs_Modulable!B1350:P1443,13,FALSE)*1.1,IF(Tableau1[[#This Row],[Tarificat° client]]="CHR",VLOOKUP(Tableau1[[#This Row],[EAN]],Grille_Tarifs_Modulable!B1350:P1443,8,FALSE)," "))</f>
        <v xml:space="preserve"> </v>
      </c>
      <c r="L1342" s="1">
        <v>48</v>
      </c>
      <c r="M1342" s="1">
        <v>13.71</v>
      </c>
      <c r="O1342" s="1"/>
    </row>
    <row r="1343" spans="1:15" ht="14.65" customHeight="1" x14ac:dyDescent="0.2">
      <c r="A1343" s="2">
        <v>43676</v>
      </c>
      <c r="B1343" s="1" t="s">
        <v>184</v>
      </c>
      <c r="C1343" s="1" t="s">
        <v>62</v>
      </c>
      <c r="F1343" s="1" t="s">
        <v>64</v>
      </c>
      <c r="G1343" s="1" t="s">
        <v>1249</v>
      </c>
      <c r="H1343" s="61">
        <v>20</v>
      </c>
      <c r="I1343" s="88">
        <f t="array" ref="I1343">INDEX(Grille_Tarifs_Modulable!$B$2:B1700,MATCH(Tableau1[[#This Row],[Designation]]&amp;Tableau1[[#This Row],[CL]],Grille_Tarifs_Modulable!$C$2:C1700&amp;Grille_Tarifs_Modulable!$F$2:F1700,0))</f>
        <v>4260310554785</v>
      </c>
      <c r="J134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43" s="1" t="str">
        <f>IF(Tableau1[[#This Row],[Tarificat° client]]="GROS",VLOOKUP(Tableau1[[#This Row],[EAN]],Grille_Tarifs_Modulable!B1351:P1444,9,FALSE)+VLOOKUP(Tableau1[[#This Row],[EAN]],Grille_Tarifs_Modulable!B1351:P1444,12,FALSE)+VLOOKUP(Tableau1[[#This Row],[EAN]],Grille_Tarifs_Modulable!B1351:P1444,13,FALSE)*1.1,IF(Tableau1[[#This Row],[Tarificat° client]]="CHR",VLOOKUP(Tableau1[[#This Row],[EAN]],Grille_Tarifs_Modulable!B1351:P1444,8,FALSE)," "))</f>
        <v xml:space="preserve"> </v>
      </c>
      <c r="L1343" s="1">
        <v>48</v>
      </c>
      <c r="M1343" s="1">
        <v>13.71</v>
      </c>
      <c r="O1343" s="1"/>
    </row>
    <row r="1344" spans="1:15" ht="14.65" customHeight="1" x14ac:dyDescent="0.2">
      <c r="A1344" s="2">
        <v>43685</v>
      </c>
      <c r="B1344" s="1" t="s">
        <v>192</v>
      </c>
      <c r="C1344" s="1" t="s">
        <v>65</v>
      </c>
      <c r="F1344" s="1" t="s">
        <v>67</v>
      </c>
      <c r="G1344" s="1" t="s">
        <v>1249</v>
      </c>
      <c r="H1344" s="61">
        <v>20</v>
      </c>
      <c r="I1344" s="88">
        <f t="array" ref="I1344">INDEX(Grille_Tarifs_Modulable!$B$2:B1718,MATCH(Tableau1[[#This Row],[Designation]]&amp;Tableau1[[#This Row],[CL]],Grille_Tarifs_Modulable!$C$2:C1718&amp;Grille_Tarifs_Modulable!$F$2:F1718,0))</f>
        <v>4260310554785</v>
      </c>
      <c r="J134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44" s="1" t="str">
        <f>IF(Tableau1[[#This Row],[Tarificat° client]]="GROS",VLOOKUP(Tableau1[[#This Row],[EAN]],Grille_Tarifs_Modulable!B1352:P1445,9,FALSE)+VLOOKUP(Tableau1[[#This Row],[EAN]],Grille_Tarifs_Modulable!B1352:P1445,12,FALSE)+VLOOKUP(Tableau1[[#This Row],[EAN]],Grille_Tarifs_Modulable!B1352:P1445,13,FALSE)*1.1,IF(Tableau1[[#This Row],[Tarificat° client]]="CHR",VLOOKUP(Tableau1[[#This Row],[EAN]],Grille_Tarifs_Modulable!B1352:P1445,8,FALSE)," "))</f>
        <v xml:space="preserve"> </v>
      </c>
      <c r="L1344" s="1">
        <v>24</v>
      </c>
      <c r="M1344" s="1">
        <v>6.86</v>
      </c>
      <c r="O1344" s="1"/>
    </row>
    <row r="1345" spans="1:15" ht="14.65" customHeight="1" x14ac:dyDescent="0.2">
      <c r="A1345" s="2">
        <v>43731</v>
      </c>
      <c r="B1345" s="1" t="s">
        <v>25</v>
      </c>
      <c r="C1345" s="1" t="s">
        <v>9</v>
      </c>
      <c r="F1345" s="1" t="s">
        <v>11</v>
      </c>
      <c r="G1345" s="1" t="s">
        <v>1249</v>
      </c>
      <c r="H1345" s="61">
        <v>20</v>
      </c>
      <c r="I1345" s="88">
        <f t="array" ref="I1345">INDEX(Grille_Tarifs_Modulable!$B$2:B1858,MATCH(Tableau1[[#This Row],[Designation]]&amp;Tableau1[[#This Row],[CL]],Grille_Tarifs_Modulable!$C$2:C1858&amp;Grille_Tarifs_Modulable!$F$2:F1858,0))</f>
        <v>4260310554785</v>
      </c>
      <c r="J134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45" s="1" t="str">
        <f>IF(Tableau1[[#This Row],[Tarificat° client]]="GROS",VLOOKUP(Tableau1[[#This Row],[EAN]],Grille_Tarifs_Modulable!B1353:P1446,9,FALSE)+VLOOKUP(Tableau1[[#This Row],[EAN]],Grille_Tarifs_Modulable!B1353:P1446,12,FALSE)+VLOOKUP(Tableau1[[#This Row],[EAN]],Grille_Tarifs_Modulable!B1353:P1446,13,FALSE)*1.1,IF(Tableau1[[#This Row],[Tarificat° client]]="CHR",VLOOKUP(Tableau1[[#This Row],[EAN]],Grille_Tarifs_Modulable!B1353:P1446,8,FALSE)," "))</f>
        <v xml:space="preserve"> </v>
      </c>
      <c r="L1345" s="1">
        <v>192</v>
      </c>
      <c r="M1345" s="1">
        <v>54.86</v>
      </c>
      <c r="O1345" s="1"/>
    </row>
    <row r="1346" spans="1:15" ht="14.65" customHeight="1" x14ac:dyDescent="0.2">
      <c r="A1346" s="2">
        <v>43731</v>
      </c>
      <c r="B1346" s="1" t="s">
        <v>193</v>
      </c>
      <c r="C1346" s="1" t="s">
        <v>65</v>
      </c>
      <c r="F1346" s="1" t="s">
        <v>67</v>
      </c>
      <c r="G1346" s="1" t="s">
        <v>1249</v>
      </c>
      <c r="H1346" s="61">
        <v>20</v>
      </c>
      <c r="I1346" s="88">
        <f t="array" ref="I1346">INDEX(Grille_Tarifs_Modulable!$B$2:B1693,MATCH(Tableau1[[#This Row],[Designation]]&amp;Tableau1[[#This Row],[CL]],Grille_Tarifs_Modulable!$C$2:C1693&amp;Grille_Tarifs_Modulable!$F$2:F1693,0))</f>
        <v>4260310554785</v>
      </c>
      <c r="J134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46" s="1" t="str">
        <f>IF(Tableau1[[#This Row],[Tarificat° client]]="GROS",VLOOKUP(Tableau1[[#This Row],[EAN]],Grille_Tarifs_Modulable!B1354:P1447,9,FALSE)+VLOOKUP(Tableau1[[#This Row],[EAN]],Grille_Tarifs_Modulable!B1354:P1447,12,FALSE)+VLOOKUP(Tableau1[[#This Row],[EAN]],Grille_Tarifs_Modulable!B1354:P1447,13,FALSE)*1.1,IF(Tableau1[[#This Row],[Tarificat° client]]="CHR",VLOOKUP(Tableau1[[#This Row],[EAN]],Grille_Tarifs_Modulable!B1354:P1447,8,FALSE)," "))</f>
        <v xml:space="preserve"> </v>
      </c>
      <c r="L1346" s="1">
        <v>96</v>
      </c>
      <c r="M1346" s="1">
        <v>27.43</v>
      </c>
      <c r="O1346" s="1"/>
    </row>
    <row r="1347" spans="1:15" ht="14.65" customHeight="1" x14ac:dyDescent="0.2">
      <c r="A1347" s="2">
        <v>43731</v>
      </c>
      <c r="B1347" s="1" t="s">
        <v>194</v>
      </c>
      <c r="C1347" s="1" t="s">
        <v>62</v>
      </c>
      <c r="F1347" s="1" t="s">
        <v>64</v>
      </c>
      <c r="G1347" s="1" t="s">
        <v>1249</v>
      </c>
      <c r="H1347" s="61">
        <v>20</v>
      </c>
      <c r="I1347" s="88">
        <f t="array" ref="I1347">INDEX(Grille_Tarifs_Modulable!$B$2:B1704,MATCH(Tableau1[[#This Row],[Designation]]&amp;Tableau1[[#This Row],[CL]],Grille_Tarifs_Modulable!$C$2:C1704&amp;Grille_Tarifs_Modulable!$F$2:F1704,0))</f>
        <v>4260310554785</v>
      </c>
      <c r="J134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47" s="1" t="str">
        <f>IF(Tableau1[[#This Row],[Tarificat° client]]="GROS",VLOOKUP(Tableau1[[#This Row],[EAN]],Grille_Tarifs_Modulable!B1355:P1448,9,FALSE)+VLOOKUP(Tableau1[[#This Row],[EAN]],Grille_Tarifs_Modulable!B1355:P1448,12,FALSE)+VLOOKUP(Tableau1[[#This Row],[EAN]],Grille_Tarifs_Modulable!B1355:P1448,13,FALSE)*1.1,IF(Tableau1[[#This Row],[Tarificat° client]]="CHR",VLOOKUP(Tableau1[[#This Row],[EAN]],Grille_Tarifs_Modulable!B1355:P1448,8,FALSE)," "))</f>
        <v xml:space="preserve"> </v>
      </c>
      <c r="L1347" s="1">
        <v>24</v>
      </c>
      <c r="M1347" s="1">
        <v>6.86</v>
      </c>
      <c r="O1347" s="1"/>
    </row>
    <row r="1348" spans="1:15" ht="14.65" customHeight="1" x14ac:dyDescent="0.2">
      <c r="A1348" s="2">
        <v>43745</v>
      </c>
      <c r="B1348" s="1" t="s">
        <v>210</v>
      </c>
      <c r="C1348" s="1" t="s">
        <v>65</v>
      </c>
      <c r="F1348" s="1" t="s">
        <v>67</v>
      </c>
      <c r="G1348" s="1" t="s">
        <v>1249</v>
      </c>
      <c r="H1348" s="61">
        <v>20</v>
      </c>
      <c r="I1348" s="88">
        <f t="array" ref="I1348">INDEX(Grille_Tarifs_Modulable!$B$2:B1722,MATCH(Tableau1[[#This Row],[Designation]]&amp;Tableau1[[#This Row],[CL]],Grille_Tarifs_Modulable!$C$2:C1722&amp;Grille_Tarifs_Modulable!$F$2:F1722,0))</f>
        <v>4260310554785</v>
      </c>
      <c r="J134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48" s="1" t="str">
        <f>IF(Tableau1[[#This Row],[Tarificat° client]]="GROS",VLOOKUP(Tableau1[[#This Row],[EAN]],Grille_Tarifs_Modulable!B1356:P1449,9,FALSE)+VLOOKUP(Tableau1[[#This Row],[EAN]],Grille_Tarifs_Modulable!B1356:P1449,12,FALSE)+VLOOKUP(Tableau1[[#This Row],[EAN]],Grille_Tarifs_Modulable!B1356:P1449,13,FALSE)*1.1,IF(Tableau1[[#This Row],[Tarificat° client]]="CHR",VLOOKUP(Tableau1[[#This Row],[EAN]],Grille_Tarifs_Modulable!B1356:P1449,8,FALSE)," "))</f>
        <v xml:space="preserve"> </v>
      </c>
      <c r="L1348" s="1">
        <v>240</v>
      </c>
      <c r="M1348" s="1">
        <v>68.569999999999993</v>
      </c>
      <c r="O1348" s="1"/>
    </row>
    <row r="1349" spans="1:15" ht="14.65" customHeight="1" x14ac:dyDescent="0.2">
      <c r="A1349" s="2">
        <v>43756</v>
      </c>
      <c r="B1349" s="1" t="s">
        <v>212</v>
      </c>
      <c r="C1349" s="1" t="s">
        <v>211</v>
      </c>
      <c r="F1349" s="1" t="s">
        <v>20</v>
      </c>
      <c r="G1349" s="1" t="s">
        <v>1249</v>
      </c>
      <c r="H1349" s="61">
        <v>20</v>
      </c>
      <c r="I1349" s="88">
        <f t="array" ref="I1349">INDEX(Grille_Tarifs_Modulable!$B$2:B1862,MATCH(Tableau1[[#This Row],[Designation]]&amp;Tableau1[[#This Row],[CL]],Grille_Tarifs_Modulable!$C$2:C1862&amp;Grille_Tarifs_Modulable!$F$2:F1862,0))</f>
        <v>4260310554785</v>
      </c>
      <c r="J134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49" s="1" t="str">
        <f>IF(Tableau1[[#This Row],[Tarificat° client]]="GROS",VLOOKUP(Tableau1[[#This Row],[EAN]],Grille_Tarifs_Modulable!B1357:P1450,9,FALSE)+VLOOKUP(Tableau1[[#This Row],[EAN]],Grille_Tarifs_Modulable!B1357:P1450,12,FALSE)+VLOOKUP(Tableau1[[#This Row],[EAN]],Grille_Tarifs_Modulable!B1357:P1450,13,FALSE)*1.1,IF(Tableau1[[#This Row],[Tarificat° client]]="CHR",VLOOKUP(Tableau1[[#This Row],[EAN]],Grille_Tarifs_Modulable!B1357:P1450,8,FALSE)," "))</f>
        <v xml:space="preserve"> </v>
      </c>
      <c r="L1349" s="1">
        <v>72</v>
      </c>
      <c r="M1349" s="1">
        <v>20.57</v>
      </c>
      <c r="O1349" s="1"/>
    </row>
    <row r="1350" spans="1:15" ht="14.65" customHeight="1" x14ac:dyDescent="0.2">
      <c r="A1350" s="2">
        <v>43796</v>
      </c>
      <c r="B1350" s="1" t="s">
        <v>179</v>
      </c>
      <c r="C1350" s="1" t="s">
        <v>65</v>
      </c>
      <c r="F1350" s="1" t="s">
        <v>67</v>
      </c>
      <c r="G1350" s="1" t="s">
        <v>1249</v>
      </c>
      <c r="H1350" s="61">
        <v>20</v>
      </c>
      <c r="I1350" s="88">
        <f t="array" ref="I1350">INDEX(Grille_Tarifs_Modulable!$B$2:B1697,MATCH(Tableau1[[#This Row],[Designation]]&amp;Tableau1[[#This Row],[CL]],Grille_Tarifs_Modulable!$C$2:C1697&amp;Grille_Tarifs_Modulable!$F$2:F1697,0))</f>
        <v>4260310554785</v>
      </c>
      <c r="J135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50" s="1" t="str">
        <f>IF(Tableau1[[#This Row],[Tarificat° client]]="GROS",VLOOKUP(Tableau1[[#This Row],[EAN]],Grille_Tarifs_Modulable!B1358:P1451,9,FALSE)+VLOOKUP(Tableau1[[#This Row],[EAN]],Grille_Tarifs_Modulable!B1358:P1451,12,FALSE)+VLOOKUP(Tableau1[[#This Row],[EAN]],Grille_Tarifs_Modulable!B1358:P1451,13,FALSE)*1.1,IF(Tableau1[[#This Row],[Tarificat° client]]="CHR",VLOOKUP(Tableau1[[#This Row],[EAN]],Grille_Tarifs_Modulable!B1358:P1451,8,FALSE)," "))</f>
        <v xml:space="preserve"> </v>
      </c>
      <c r="L1350" s="1">
        <v>192</v>
      </c>
      <c r="M1350" s="1">
        <v>54.86</v>
      </c>
      <c r="O1350" s="1"/>
    </row>
    <row r="1351" spans="1:15" ht="14.65" customHeight="1" x14ac:dyDescent="0.2">
      <c r="A1351" s="2">
        <v>43237</v>
      </c>
      <c r="B1351" s="1" t="s">
        <v>469</v>
      </c>
      <c r="C1351" s="1" t="s">
        <v>12</v>
      </c>
      <c r="F1351" s="1" t="s">
        <v>14</v>
      </c>
      <c r="G1351" s="1" t="s">
        <v>1236</v>
      </c>
      <c r="H1351" s="61">
        <v>70</v>
      </c>
      <c r="I1351" s="88" t="e">
        <f t="array" ref="I1351">INDEX(Grille_Tarifs_Modulable!$B$2:B1708,MATCH(Tableau1[[#This Row],[Designation]]&amp;Tableau1[[#This Row],[CL]],Grille_Tarifs_Modulable!$C$2:C1708&amp;Grille_Tarifs_Modulable!$F$2:F1708,0))</f>
        <v>#N/A</v>
      </c>
      <c r="J135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51" s="1" t="str">
        <f>IF(Tableau1[[#This Row],[Tarificat° client]]="GROS",VLOOKUP(Tableau1[[#This Row],[EAN]],Grille_Tarifs_Modulable!B1359:P1452,9,FALSE)+VLOOKUP(Tableau1[[#This Row],[EAN]],Grille_Tarifs_Modulable!B1359:P1452,12,FALSE)+VLOOKUP(Tableau1[[#This Row],[EAN]],Grille_Tarifs_Modulable!B1359:P1452,13,FALSE)*1.1,IF(Tableau1[[#This Row],[Tarificat° client]]="CHR",VLOOKUP(Tableau1[[#This Row],[EAN]],Grille_Tarifs_Modulable!B1359:P1452,8,FALSE)," "))</f>
        <v xml:space="preserve"> </v>
      </c>
      <c r="L1351" s="1">
        <v>6</v>
      </c>
      <c r="M1351" s="1">
        <v>6</v>
      </c>
      <c r="O1351" s="1"/>
    </row>
    <row r="1352" spans="1:15" ht="14.65" customHeight="1" x14ac:dyDescent="0.2">
      <c r="A1352" s="2">
        <v>43262</v>
      </c>
      <c r="B1352" s="1" t="s">
        <v>477</v>
      </c>
      <c r="C1352" s="1" t="s">
        <v>112</v>
      </c>
      <c r="F1352" s="1" t="s">
        <v>478</v>
      </c>
      <c r="G1352" s="1" t="s">
        <v>1236</v>
      </c>
      <c r="H1352" s="61">
        <v>70</v>
      </c>
      <c r="I1352" s="88" t="e">
        <f t="array" ref="I1352">INDEX(Grille_Tarifs_Modulable!$B$2:B1726,MATCH(Tableau1[[#This Row],[Designation]]&amp;Tableau1[[#This Row],[CL]],Grille_Tarifs_Modulable!$C$2:C1726&amp;Grille_Tarifs_Modulable!$F$2:F1726,0))</f>
        <v>#N/A</v>
      </c>
      <c r="J135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52" s="1" t="str">
        <f>IF(Tableau1[[#This Row],[Tarificat° client]]="GROS",VLOOKUP(Tableau1[[#This Row],[EAN]],Grille_Tarifs_Modulable!B1360:P1453,9,FALSE)+VLOOKUP(Tableau1[[#This Row],[EAN]],Grille_Tarifs_Modulable!B1360:P1453,12,FALSE)+VLOOKUP(Tableau1[[#This Row],[EAN]],Grille_Tarifs_Modulable!B1360:P1453,13,FALSE)*1.1,IF(Tableau1[[#This Row],[Tarificat° client]]="CHR",VLOOKUP(Tableau1[[#This Row],[EAN]],Grille_Tarifs_Modulable!B1360:P1453,8,FALSE)," "))</f>
        <v xml:space="preserve"> </v>
      </c>
      <c r="L1352" s="1">
        <v>12</v>
      </c>
      <c r="M1352" s="1">
        <v>12</v>
      </c>
      <c r="O1352" s="1"/>
    </row>
    <row r="1353" spans="1:15" ht="14.65" customHeight="1" x14ac:dyDescent="0.2">
      <c r="A1353" s="2">
        <v>43361</v>
      </c>
      <c r="B1353" s="1" t="s">
        <v>483</v>
      </c>
      <c r="C1353" s="1" t="s">
        <v>484</v>
      </c>
      <c r="F1353" s="1" t="s">
        <v>485</v>
      </c>
      <c r="G1353" s="1" t="s">
        <v>1236</v>
      </c>
      <c r="H1353" s="61">
        <v>70</v>
      </c>
      <c r="I1353" s="88" t="e">
        <f t="array" ref="I1353">INDEX(Grille_Tarifs_Modulable!$B$2:B1866,MATCH(Tableau1[[#This Row],[Designation]]&amp;Tableau1[[#This Row],[CL]],Grille_Tarifs_Modulable!$C$2:C1866&amp;Grille_Tarifs_Modulable!$F$2:F1866,0))</f>
        <v>#N/A</v>
      </c>
      <c r="J135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53" s="1" t="str">
        <f>IF(Tableau1[[#This Row],[Tarificat° client]]="GROS",VLOOKUP(Tableau1[[#This Row],[EAN]],Grille_Tarifs_Modulable!B1361:P1454,9,FALSE)+VLOOKUP(Tableau1[[#This Row],[EAN]],Grille_Tarifs_Modulable!B1361:P1454,12,FALSE)+VLOOKUP(Tableau1[[#This Row],[EAN]],Grille_Tarifs_Modulable!B1361:P1454,13,FALSE)*1.1,IF(Tableau1[[#This Row],[Tarificat° client]]="CHR",VLOOKUP(Tableau1[[#This Row],[EAN]],Grille_Tarifs_Modulable!B1361:P1454,8,FALSE)," "))</f>
        <v xml:space="preserve"> </v>
      </c>
      <c r="L1353" s="1">
        <v>6</v>
      </c>
      <c r="M1353" s="1">
        <v>6</v>
      </c>
      <c r="O1353" s="1"/>
    </row>
    <row r="1354" spans="1:15" ht="14.65" customHeight="1" x14ac:dyDescent="0.2">
      <c r="A1354" s="2">
        <v>43420</v>
      </c>
      <c r="B1354" s="1" t="s">
        <v>429</v>
      </c>
      <c r="C1354" s="1" t="s">
        <v>38</v>
      </c>
      <c r="F1354" s="1" t="s">
        <v>40</v>
      </c>
      <c r="G1354" s="1" t="s">
        <v>1236</v>
      </c>
      <c r="H1354" s="61">
        <v>70</v>
      </c>
      <c r="I1354" s="88" t="e">
        <f t="array" ref="I1354">INDEX(Grille_Tarifs_Modulable!$B$2:B1701,MATCH(Tableau1[[#This Row],[Designation]]&amp;Tableau1[[#This Row],[CL]],Grille_Tarifs_Modulable!$C$2:C1701&amp;Grille_Tarifs_Modulable!$F$2:F1701,0))</f>
        <v>#N/A</v>
      </c>
      <c r="J135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54" s="1" t="str">
        <f>IF(Tableau1[[#This Row],[Tarificat° client]]="GROS",VLOOKUP(Tableau1[[#This Row],[EAN]],Grille_Tarifs_Modulable!B1362:P1455,9,FALSE)+VLOOKUP(Tableau1[[#This Row],[EAN]],Grille_Tarifs_Modulable!B1362:P1455,12,FALSE)+VLOOKUP(Tableau1[[#This Row],[EAN]],Grille_Tarifs_Modulable!B1362:P1455,13,FALSE)*1.1,IF(Tableau1[[#This Row],[Tarificat° client]]="CHR",VLOOKUP(Tableau1[[#This Row],[EAN]],Grille_Tarifs_Modulable!B1362:P1455,8,FALSE)," "))</f>
        <v xml:space="preserve"> </v>
      </c>
      <c r="L1354" s="1">
        <v>12</v>
      </c>
      <c r="M1354" s="1">
        <v>12</v>
      </c>
      <c r="O1354" s="1"/>
    </row>
    <row r="1355" spans="1:15" ht="14.65" customHeight="1" x14ac:dyDescent="0.2">
      <c r="A1355" s="2">
        <v>42459</v>
      </c>
      <c r="B1355" s="1" t="s">
        <v>970</v>
      </c>
      <c r="C1355" s="7" t="s">
        <v>1258</v>
      </c>
      <c r="D1355" s="1" t="s">
        <v>1259</v>
      </c>
      <c r="F1355" s="1" t="s">
        <v>733</v>
      </c>
      <c r="G1355" s="1" t="s">
        <v>779</v>
      </c>
      <c r="H1355" s="61">
        <v>75</v>
      </c>
      <c r="I1355" s="88" t="e">
        <f t="array" ref="I1355">INDEX(Grille_Tarifs_Modulable!$B$2:B1712,MATCH(Tableau1[[#This Row],[Designation]]&amp;Tableau1[[#This Row],[CL]],Grille_Tarifs_Modulable!$C$2:C1712&amp;Grille_Tarifs_Modulable!$F$2:F1712,0))</f>
        <v>#N/A</v>
      </c>
      <c r="J135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55" s="1" t="str">
        <f>IF(Tableau1[[#This Row],[Tarificat° client]]="GROS",VLOOKUP(Tableau1[[#This Row],[EAN]],Grille_Tarifs_Modulable!B1363:P1456,9,FALSE)+VLOOKUP(Tableau1[[#This Row],[EAN]],Grille_Tarifs_Modulable!B1363:P1456,12,FALSE)+VLOOKUP(Tableau1[[#This Row],[EAN]],Grille_Tarifs_Modulable!B1363:P1456,13,FALSE)*1.1,IF(Tableau1[[#This Row],[Tarificat° client]]="CHR",VLOOKUP(Tableau1[[#This Row],[EAN]],Grille_Tarifs_Modulable!B1363:P1456,8,FALSE)," "))</f>
        <v xml:space="preserve"> </v>
      </c>
      <c r="L1355" s="1">
        <v>18</v>
      </c>
      <c r="M1355" s="1">
        <v>19.29</v>
      </c>
      <c r="O1355" s="1"/>
    </row>
    <row r="1356" spans="1:15" ht="14.65" customHeight="1" x14ac:dyDescent="0.2">
      <c r="A1356" s="2">
        <v>42793</v>
      </c>
      <c r="B1356" s="1" t="s">
        <v>731</v>
      </c>
      <c r="C1356" s="7" t="s">
        <v>1258</v>
      </c>
      <c r="D1356" s="1" t="s">
        <v>1259</v>
      </c>
      <c r="F1356" s="1" t="s">
        <v>733</v>
      </c>
      <c r="G1356" s="1" t="s">
        <v>779</v>
      </c>
      <c r="H1356" s="61">
        <v>75</v>
      </c>
      <c r="I1356" s="88" t="e">
        <f t="array" ref="I1356">INDEX(Grille_Tarifs_Modulable!$B$2:B1730,MATCH(Tableau1[[#This Row],[Designation]]&amp;Tableau1[[#This Row],[CL]],Grille_Tarifs_Modulable!$C$2:C1730&amp;Grille_Tarifs_Modulable!$F$2:F1730,0))</f>
        <v>#N/A</v>
      </c>
      <c r="J135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56" s="1" t="str">
        <f>IF(Tableau1[[#This Row],[Tarificat° client]]="GROS",VLOOKUP(Tableau1[[#This Row],[EAN]],Grille_Tarifs_Modulable!B1364:P1457,9,FALSE)+VLOOKUP(Tableau1[[#This Row],[EAN]],Grille_Tarifs_Modulable!B1364:P1457,12,FALSE)+VLOOKUP(Tableau1[[#This Row],[EAN]],Grille_Tarifs_Modulable!B1364:P1457,13,FALSE)*1.1,IF(Tableau1[[#This Row],[Tarificat° client]]="CHR",VLOOKUP(Tableau1[[#This Row],[EAN]],Grille_Tarifs_Modulable!B1364:P1457,8,FALSE)," "))</f>
        <v xml:space="preserve"> </v>
      </c>
      <c r="L1356" s="1">
        <v>6</v>
      </c>
      <c r="M1356" s="1">
        <v>6.43</v>
      </c>
      <c r="O1356" s="1"/>
    </row>
    <row r="1357" spans="1:15" ht="14.65" customHeight="1" x14ac:dyDescent="0.2">
      <c r="A1357" s="2">
        <v>42459</v>
      </c>
      <c r="B1357" s="1" t="s">
        <v>970</v>
      </c>
      <c r="C1357" s="7" t="s">
        <v>1258</v>
      </c>
      <c r="D1357" s="1" t="s">
        <v>1259</v>
      </c>
      <c r="F1357" s="1" t="s">
        <v>733</v>
      </c>
      <c r="G1357" s="1" t="s">
        <v>780</v>
      </c>
      <c r="H1357" s="61">
        <v>75</v>
      </c>
      <c r="I1357" s="88" t="e">
        <f t="array" ref="I1357">INDEX(Grille_Tarifs_Modulable!$B$2:B1870,MATCH(Tableau1[[#This Row],[Designation]]&amp;Tableau1[[#This Row],[CL]],Grille_Tarifs_Modulable!$C$2:C1870&amp;Grille_Tarifs_Modulable!$F$2:F1870,0))</f>
        <v>#N/A</v>
      </c>
      <c r="J135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57" s="1" t="str">
        <f>IF(Tableau1[[#This Row],[Tarificat° client]]="GROS",VLOOKUP(Tableau1[[#This Row],[EAN]],Grille_Tarifs_Modulable!B1365:P1458,9,FALSE)+VLOOKUP(Tableau1[[#This Row],[EAN]],Grille_Tarifs_Modulable!B1365:P1458,12,FALSE)+VLOOKUP(Tableau1[[#This Row],[EAN]],Grille_Tarifs_Modulable!B1365:P1458,13,FALSE)*1.1,IF(Tableau1[[#This Row],[Tarificat° client]]="CHR",VLOOKUP(Tableau1[[#This Row],[EAN]],Grille_Tarifs_Modulable!B1365:P1458,8,FALSE)," "))</f>
        <v xml:space="preserve"> </v>
      </c>
      <c r="L1357" s="1">
        <v>36</v>
      </c>
      <c r="M1357" s="1">
        <v>38.57</v>
      </c>
      <c r="O1357" s="1"/>
    </row>
    <row r="1358" spans="1:15" ht="14.65" customHeight="1" x14ac:dyDescent="0.2">
      <c r="A1358" s="2">
        <v>42793</v>
      </c>
      <c r="B1358" s="1" t="s">
        <v>731</v>
      </c>
      <c r="C1358" s="7" t="s">
        <v>1258</v>
      </c>
      <c r="D1358" s="1" t="s">
        <v>1259</v>
      </c>
      <c r="F1358" s="1" t="s">
        <v>733</v>
      </c>
      <c r="G1358" s="1" t="s">
        <v>780</v>
      </c>
      <c r="H1358" s="61">
        <v>75</v>
      </c>
      <c r="I1358" s="88" t="e">
        <f t="array" ref="I1358">INDEX(Grille_Tarifs_Modulable!$B$2:B1705,MATCH(Tableau1[[#This Row],[Designation]]&amp;Tableau1[[#This Row],[CL]],Grille_Tarifs_Modulable!$C$2:C1705&amp;Grille_Tarifs_Modulable!$F$2:F1705,0))</f>
        <v>#N/A</v>
      </c>
      <c r="J135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58" s="1" t="str">
        <f>IF(Tableau1[[#This Row],[Tarificat° client]]="GROS",VLOOKUP(Tableau1[[#This Row],[EAN]],Grille_Tarifs_Modulable!B1366:P1459,9,FALSE)+VLOOKUP(Tableau1[[#This Row],[EAN]],Grille_Tarifs_Modulable!B1366:P1459,12,FALSE)+VLOOKUP(Tableau1[[#This Row],[EAN]],Grille_Tarifs_Modulable!B1366:P1459,13,FALSE)*1.1,IF(Tableau1[[#This Row],[Tarificat° client]]="CHR",VLOOKUP(Tableau1[[#This Row],[EAN]],Grille_Tarifs_Modulable!B1366:P1459,8,FALSE)," "))</f>
        <v xml:space="preserve"> </v>
      </c>
      <c r="L1358" s="1">
        <v>6</v>
      </c>
      <c r="M1358" s="1">
        <v>6.43</v>
      </c>
      <c r="O1358" s="1"/>
    </row>
    <row r="1359" spans="1:15" ht="14.65" customHeight="1" x14ac:dyDescent="0.2">
      <c r="A1359" s="2">
        <v>42793</v>
      </c>
      <c r="B1359" s="1" t="s">
        <v>731</v>
      </c>
      <c r="C1359" s="7" t="s">
        <v>1258</v>
      </c>
      <c r="D1359" s="1" t="s">
        <v>1259</v>
      </c>
      <c r="F1359" s="1" t="s">
        <v>733</v>
      </c>
      <c r="G1359" s="1" t="s">
        <v>780</v>
      </c>
      <c r="H1359" s="61">
        <v>75</v>
      </c>
      <c r="I1359" s="88" t="e">
        <f t="array" ref="I1359">INDEX(Grille_Tarifs_Modulable!$B$2:B1716,MATCH(Tableau1[[#This Row],[Designation]]&amp;Tableau1[[#This Row],[CL]],Grille_Tarifs_Modulable!$C$2:C1716&amp;Grille_Tarifs_Modulable!$F$2:F1716,0))</f>
        <v>#N/A</v>
      </c>
      <c r="J135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59" s="1" t="str">
        <f>IF(Tableau1[[#This Row],[Tarificat° client]]="GROS",VLOOKUP(Tableau1[[#This Row],[EAN]],Grille_Tarifs_Modulable!B1367:P1460,9,FALSE)+VLOOKUP(Tableau1[[#This Row],[EAN]],Grille_Tarifs_Modulable!B1367:P1460,12,FALSE)+VLOOKUP(Tableau1[[#This Row],[EAN]],Grille_Tarifs_Modulable!B1367:P1460,13,FALSE)*1.1,IF(Tableau1[[#This Row],[Tarificat° client]]="CHR",VLOOKUP(Tableau1[[#This Row],[EAN]],Grille_Tarifs_Modulable!B1367:P1460,8,FALSE)," "))</f>
        <v xml:space="preserve"> </v>
      </c>
      <c r="L1359" s="1">
        <v>36</v>
      </c>
      <c r="M1359" s="1">
        <v>38.57</v>
      </c>
      <c r="O1359" s="1"/>
    </row>
    <row r="1360" spans="1:15" ht="14.65" customHeight="1" x14ac:dyDescent="0.2">
      <c r="A1360" s="2">
        <v>42808</v>
      </c>
      <c r="B1360" s="1" t="s">
        <v>760</v>
      </c>
      <c r="C1360" s="1" t="s">
        <v>31</v>
      </c>
      <c r="F1360" s="1" t="s">
        <v>33</v>
      </c>
      <c r="G1360" s="1" t="s">
        <v>1225</v>
      </c>
      <c r="H1360" s="61">
        <v>70</v>
      </c>
      <c r="I1360" s="88">
        <f t="array" ref="I1360">INDEX(Grille_Tarifs_Modulable!$B$2:B1734,MATCH(Tableau1[[#This Row],[Designation]]&amp;Tableau1[[#This Row],[CL]],Grille_Tarifs_Modulable!$C$2:C1734&amp;Grille_Tarifs_Modulable!$F$2:F1734,0))</f>
        <v>8500000916445</v>
      </c>
      <c r="J136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60" s="1" t="str">
        <f>IF(Tableau1[[#This Row],[Tarificat° client]]="GROS",VLOOKUP(Tableau1[[#This Row],[EAN]],Grille_Tarifs_Modulable!B1368:P1461,9,FALSE)+VLOOKUP(Tableau1[[#This Row],[EAN]],Grille_Tarifs_Modulable!B1368:P1461,12,FALSE)+VLOOKUP(Tableau1[[#This Row],[EAN]],Grille_Tarifs_Modulable!B1368:P1461,13,FALSE)*1.1,IF(Tableau1[[#This Row],[Tarificat° client]]="CHR",VLOOKUP(Tableau1[[#This Row],[EAN]],Grille_Tarifs_Modulable!B1368:P1461,8,FALSE)," "))</f>
        <v xml:space="preserve"> </v>
      </c>
      <c r="L1360" s="1">
        <v>1</v>
      </c>
      <c r="M1360" s="1">
        <v>1</v>
      </c>
      <c r="O1360" s="1"/>
    </row>
    <row r="1361" spans="1:15" ht="14.65" customHeight="1" x14ac:dyDescent="0.2">
      <c r="A1361" s="2">
        <v>42900</v>
      </c>
      <c r="B1361" s="1" t="s">
        <v>764</v>
      </c>
      <c r="C1361" s="1" t="s">
        <v>765</v>
      </c>
      <c r="F1361" s="1" t="s">
        <v>20</v>
      </c>
      <c r="G1361" s="1" t="s">
        <v>1225</v>
      </c>
      <c r="H1361" s="61">
        <v>70</v>
      </c>
      <c r="I1361" s="88">
        <f t="array" ref="I1361">INDEX(Grille_Tarifs_Modulable!$B$2:B1874,MATCH(Tableau1[[#This Row],[Designation]]&amp;Tableau1[[#This Row],[CL]],Grille_Tarifs_Modulable!$C$2:C1874&amp;Grille_Tarifs_Modulable!$F$2:F1874,0))</f>
        <v>8500000916445</v>
      </c>
      <c r="J136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61" s="1" t="str">
        <f>IF(Tableau1[[#This Row],[Tarificat° client]]="GROS",VLOOKUP(Tableau1[[#This Row],[EAN]],Grille_Tarifs_Modulable!B1369:P1462,9,FALSE)+VLOOKUP(Tableau1[[#This Row],[EAN]],Grille_Tarifs_Modulable!B1369:P1462,12,FALSE)+VLOOKUP(Tableau1[[#This Row],[EAN]],Grille_Tarifs_Modulable!B1369:P1462,13,FALSE)*1.1,IF(Tableau1[[#This Row],[Tarificat° client]]="CHR",VLOOKUP(Tableau1[[#This Row],[EAN]],Grille_Tarifs_Modulable!B1369:P1462,8,FALSE)," "))</f>
        <v xml:space="preserve"> </v>
      </c>
      <c r="L1361" s="1">
        <v>2</v>
      </c>
      <c r="M1361" s="1">
        <v>2</v>
      </c>
      <c r="O1361" s="1"/>
    </row>
    <row r="1362" spans="1:15" ht="14.65" customHeight="1" x14ac:dyDescent="0.2">
      <c r="A1362" s="2">
        <v>42989</v>
      </c>
      <c r="B1362" s="1" t="s">
        <v>766</v>
      </c>
      <c r="C1362" s="1" t="s">
        <v>71</v>
      </c>
      <c r="F1362" s="1" t="s">
        <v>20</v>
      </c>
      <c r="G1362" s="1" t="s">
        <v>1225</v>
      </c>
      <c r="H1362" s="61">
        <v>70</v>
      </c>
      <c r="I1362" s="88">
        <f t="array" ref="I1362">INDEX(Grille_Tarifs_Modulable!$B$2:B1709,MATCH(Tableau1[[#This Row],[Designation]]&amp;Tableau1[[#This Row],[CL]],Grille_Tarifs_Modulable!$C$2:C1709&amp;Grille_Tarifs_Modulable!$F$2:F1709,0))</f>
        <v>8500000916445</v>
      </c>
      <c r="J136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62" s="1" t="str">
        <f>IF(Tableau1[[#This Row],[Tarificat° client]]="GROS",VLOOKUP(Tableau1[[#This Row],[EAN]],Grille_Tarifs_Modulable!B1370:P1463,9,FALSE)+VLOOKUP(Tableau1[[#This Row],[EAN]],Grille_Tarifs_Modulable!B1370:P1463,12,FALSE)+VLOOKUP(Tableau1[[#This Row],[EAN]],Grille_Tarifs_Modulable!B1370:P1463,13,FALSE)*1.1,IF(Tableau1[[#This Row],[Tarificat° client]]="CHR",VLOOKUP(Tableau1[[#This Row],[EAN]],Grille_Tarifs_Modulable!B1370:P1463,8,FALSE)," "))</f>
        <v xml:space="preserve"> </v>
      </c>
      <c r="L1362" s="1">
        <v>1</v>
      </c>
      <c r="M1362" s="1">
        <v>1</v>
      </c>
      <c r="O1362" s="1"/>
    </row>
    <row r="1363" spans="1:15" ht="14.65" customHeight="1" x14ac:dyDescent="0.2">
      <c r="A1363" s="2">
        <v>43067</v>
      </c>
      <c r="B1363" s="1" t="s">
        <v>771</v>
      </c>
      <c r="C1363" s="1" t="s">
        <v>12</v>
      </c>
      <c r="F1363" s="1" t="s">
        <v>14</v>
      </c>
      <c r="G1363" s="1" t="s">
        <v>1225</v>
      </c>
      <c r="H1363" s="61">
        <v>70</v>
      </c>
      <c r="I1363" s="88">
        <f t="array" ref="I1363">INDEX(Grille_Tarifs_Modulable!$B$2:B1720,MATCH(Tableau1[[#This Row],[Designation]]&amp;Tableau1[[#This Row],[CL]],Grille_Tarifs_Modulable!$C$2:C1720&amp;Grille_Tarifs_Modulable!$F$2:F1720,0))</f>
        <v>8500000916445</v>
      </c>
      <c r="J136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63" s="1" t="str">
        <f>IF(Tableau1[[#This Row],[Tarificat° client]]="GROS",VLOOKUP(Tableau1[[#This Row],[EAN]],Grille_Tarifs_Modulable!B1371:P1464,9,FALSE)+VLOOKUP(Tableau1[[#This Row],[EAN]],Grille_Tarifs_Modulable!B1371:P1464,12,FALSE)+VLOOKUP(Tableau1[[#This Row],[EAN]],Grille_Tarifs_Modulable!B1371:P1464,13,FALSE)*1.1,IF(Tableau1[[#This Row],[Tarificat° client]]="CHR",VLOOKUP(Tableau1[[#This Row],[EAN]],Grille_Tarifs_Modulable!B1371:P1464,8,FALSE)," "))</f>
        <v xml:space="preserve"> </v>
      </c>
      <c r="L1363" s="1">
        <v>6</v>
      </c>
      <c r="M1363" s="1">
        <v>6</v>
      </c>
      <c r="O1363" s="1"/>
    </row>
    <row r="1364" spans="1:15" ht="14.65" customHeight="1" x14ac:dyDescent="0.2">
      <c r="A1364" s="2">
        <v>43081</v>
      </c>
      <c r="B1364" s="1" t="s">
        <v>772</v>
      </c>
      <c r="C1364" s="1" t="s">
        <v>12</v>
      </c>
      <c r="F1364" s="1" t="s">
        <v>14</v>
      </c>
      <c r="G1364" s="1" t="s">
        <v>1225</v>
      </c>
      <c r="H1364" s="61">
        <v>70</v>
      </c>
      <c r="I1364" s="88">
        <f t="array" ref="I1364">INDEX(Grille_Tarifs_Modulable!$B$2:B1738,MATCH(Tableau1[[#This Row],[Designation]]&amp;Tableau1[[#This Row],[CL]],Grille_Tarifs_Modulable!$C$2:C1738&amp;Grille_Tarifs_Modulable!$F$2:F1738,0))</f>
        <v>8500000916445</v>
      </c>
      <c r="J136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64" s="1" t="str">
        <f>IF(Tableau1[[#This Row],[Tarificat° client]]="GROS",VLOOKUP(Tableau1[[#This Row],[EAN]],Grille_Tarifs_Modulable!B1372:P1465,9,FALSE)+VLOOKUP(Tableau1[[#This Row],[EAN]],Grille_Tarifs_Modulable!B1372:P1465,12,FALSE)+VLOOKUP(Tableau1[[#This Row],[EAN]],Grille_Tarifs_Modulable!B1372:P1465,13,FALSE)*1.1,IF(Tableau1[[#This Row],[Tarificat° client]]="CHR",VLOOKUP(Tableau1[[#This Row],[EAN]],Grille_Tarifs_Modulable!B1372:P1465,8,FALSE)," "))</f>
        <v xml:space="preserve"> </v>
      </c>
      <c r="L1364" s="1">
        <v>-6</v>
      </c>
      <c r="M1364" s="1">
        <v>-6</v>
      </c>
      <c r="O1364" s="1"/>
    </row>
    <row r="1365" spans="1:15" ht="14.65" customHeight="1" x14ac:dyDescent="0.2">
      <c r="A1365" s="2">
        <v>43657</v>
      </c>
      <c r="B1365" s="1" t="s">
        <v>72</v>
      </c>
      <c r="C1365" s="1" t="s">
        <v>71</v>
      </c>
      <c r="F1365" s="1" t="s">
        <v>20</v>
      </c>
      <c r="G1365" s="1" t="s">
        <v>1225</v>
      </c>
      <c r="H1365" s="61">
        <v>70</v>
      </c>
      <c r="I1365" s="88">
        <f t="array" ref="I1365">INDEX(Grille_Tarifs_Modulable!$B$2:B1878,MATCH(Tableau1[[#This Row],[Designation]]&amp;Tableau1[[#This Row],[CL]],Grille_Tarifs_Modulable!$C$2:C1878&amp;Grille_Tarifs_Modulable!$F$2:F1878,0))</f>
        <v>8500000916445</v>
      </c>
      <c r="J136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65" s="1" t="str">
        <f>IF(Tableau1[[#This Row],[Tarificat° client]]="GROS",VLOOKUP(Tableau1[[#This Row],[EAN]],Grille_Tarifs_Modulable!B1373:P1466,9,FALSE)+VLOOKUP(Tableau1[[#This Row],[EAN]],Grille_Tarifs_Modulable!B1373:P1466,12,FALSE)+VLOOKUP(Tableau1[[#This Row],[EAN]],Grille_Tarifs_Modulable!B1373:P1466,13,FALSE)*1.1,IF(Tableau1[[#This Row],[Tarificat° client]]="CHR",VLOOKUP(Tableau1[[#This Row],[EAN]],Grille_Tarifs_Modulable!B1373:P1466,8,FALSE)," "))</f>
        <v xml:space="preserve"> </v>
      </c>
      <c r="L1365" s="1">
        <v>1</v>
      </c>
      <c r="M1365" s="1">
        <v>1</v>
      </c>
      <c r="O1365" s="1"/>
    </row>
    <row r="1366" spans="1:15" ht="14.65" customHeight="1" x14ac:dyDescent="0.2">
      <c r="A1366" s="2">
        <v>42796</v>
      </c>
      <c r="B1366" s="1" t="s">
        <v>741</v>
      </c>
      <c r="C1366" s="1" t="s">
        <v>12</v>
      </c>
      <c r="F1366" s="1" t="s">
        <v>14</v>
      </c>
      <c r="G1366" s="1" t="s">
        <v>1226</v>
      </c>
      <c r="H1366" s="61">
        <v>70</v>
      </c>
      <c r="I1366" s="88">
        <f t="array" ref="I1366">INDEX(Grille_Tarifs_Modulable!$B$2:B1713,MATCH(Tableau1[[#This Row],[Designation]]&amp;Tableau1[[#This Row],[CL]],Grille_Tarifs_Modulable!$C$2:C1713&amp;Grille_Tarifs_Modulable!$F$2:F1713,0))</f>
        <v>8500000917022</v>
      </c>
      <c r="J136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66" s="1" t="str">
        <f>IF(Tableau1[[#This Row],[Tarificat° client]]="GROS",VLOOKUP(Tableau1[[#This Row],[EAN]],Grille_Tarifs_Modulable!B1374:P1467,9,FALSE)+VLOOKUP(Tableau1[[#This Row],[EAN]],Grille_Tarifs_Modulable!B1374:P1467,12,FALSE)+VLOOKUP(Tableau1[[#This Row],[EAN]],Grille_Tarifs_Modulable!B1374:P1467,13,FALSE)*1.1,IF(Tableau1[[#This Row],[Tarificat° client]]="CHR",VLOOKUP(Tableau1[[#This Row],[EAN]],Grille_Tarifs_Modulable!B1374:P1467,8,FALSE)," "))</f>
        <v xml:space="preserve"> </v>
      </c>
      <c r="L1366" s="1">
        <v>1</v>
      </c>
      <c r="M1366" s="1">
        <v>1</v>
      </c>
      <c r="O1366" s="1"/>
    </row>
    <row r="1367" spans="1:15" ht="14.65" customHeight="1" x14ac:dyDescent="0.2">
      <c r="A1367" s="2">
        <v>42900</v>
      </c>
      <c r="B1367" s="1" t="s">
        <v>764</v>
      </c>
      <c r="C1367" s="1" t="s">
        <v>765</v>
      </c>
      <c r="F1367" s="1" t="s">
        <v>20</v>
      </c>
      <c r="G1367" s="1" t="s">
        <v>1226</v>
      </c>
      <c r="H1367" s="61">
        <v>70</v>
      </c>
      <c r="I1367" s="88">
        <f t="array" ref="I1367">INDEX(Grille_Tarifs_Modulable!$B$2:B1724,MATCH(Tableau1[[#This Row],[Designation]]&amp;Tableau1[[#This Row],[CL]],Grille_Tarifs_Modulable!$C$2:C1724&amp;Grille_Tarifs_Modulable!$F$2:F1724,0))</f>
        <v>8500000917022</v>
      </c>
      <c r="J136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67" s="1" t="str">
        <f>IF(Tableau1[[#This Row],[Tarificat° client]]="GROS",VLOOKUP(Tableau1[[#This Row],[EAN]],Grille_Tarifs_Modulable!B1375:P1468,9,FALSE)+VLOOKUP(Tableau1[[#This Row],[EAN]],Grille_Tarifs_Modulable!B1375:P1468,12,FALSE)+VLOOKUP(Tableau1[[#This Row],[EAN]],Grille_Tarifs_Modulable!B1375:P1468,13,FALSE)*1.1,IF(Tableau1[[#This Row],[Tarificat° client]]="CHR",VLOOKUP(Tableau1[[#This Row],[EAN]],Grille_Tarifs_Modulable!B1375:P1468,8,FALSE)," "))</f>
        <v xml:space="preserve"> </v>
      </c>
      <c r="L1367" s="1">
        <v>1</v>
      </c>
      <c r="M1367" s="1">
        <v>1</v>
      </c>
      <c r="O1367" s="1"/>
    </row>
    <row r="1368" spans="1:15" ht="14.65" customHeight="1" x14ac:dyDescent="0.2">
      <c r="A1368" s="2">
        <v>43077</v>
      </c>
      <c r="B1368" s="1" t="s">
        <v>767</v>
      </c>
      <c r="C1368" s="1" t="s">
        <v>71</v>
      </c>
      <c r="F1368" s="1" t="s">
        <v>20</v>
      </c>
      <c r="G1368" s="1" t="s">
        <v>1226</v>
      </c>
      <c r="H1368" s="61">
        <v>70</v>
      </c>
      <c r="I1368" s="88">
        <f t="array" ref="I1368">INDEX(Grille_Tarifs_Modulable!$B$2:B1742,MATCH(Tableau1[[#This Row],[Designation]]&amp;Tableau1[[#This Row],[CL]],Grille_Tarifs_Modulable!$C$2:C1742&amp;Grille_Tarifs_Modulable!$F$2:F1742,0))</f>
        <v>8500000917022</v>
      </c>
      <c r="J136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68" s="1" t="str">
        <f>IF(Tableau1[[#This Row],[Tarificat° client]]="GROS",VLOOKUP(Tableau1[[#This Row],[EAN]],Grille_Tarifs_Modulable!B1376:P1469,9,FALSE)+VLOOKUP(Tableau1[[#This Row],[EAN]],Grille_Tarifs_Modulable!B1376:P1469,12,FALSE)+VLOOKUP(Tableau1[[#This Row],[EAN]],Grille_Tarifs_Modulable!B1376:P1469,13,FALSE)*1.1,IF(Tableau1[[#This Row],[Tarificat° client]]="CHR",VLOOKUP(Tableau1[[#This Row],[EAN]],Grille_Tarifs_Modulable!B1376:P1469,8,FALSE)," "))</f>
        <v xml:space="preserve"> </v>
      </c>
      <c r="L1368" s="1">
        <v>1</v>
      </c>
      <c r="M1368" s="1">
        <v>1</v>
      </c>
      <c r="O1368" s="1"/>
    </row>
    <row r="1369" spans="1:15" ht="14.65" customHeight="1" x14ac:dyDescent="0.2">
      <c r="A1369" s="2">
        <v>43080</v>
      </c>
      <c r="B1369" s="1" t="s">
        <v>773</v>
      </c>
      <c r="C1369" s="1" t="s">
        <v>12</v>
      </c>
      <c r="F1369" s="1" t="s">
        <v>14</v>
      </c>
      <c r="G1369" s="1" t="s">
        <v>1226</v>
      </c>
      <c r="H1369" s="61">
        <v>70</v>
      </c>
      <c r="I1369" s="88">
        <f t="array" ref="I1369">INDEX(Grille_Tarifs_Modulable!$B$2:B1882,MATCH(Tableau1[[#This Row],[Designation]]&amp;Tableau1[[#This Row],[CL]],Grille_Tarifs_Modulable!$C$2:C1882&amp;Grille_Tarifs_Modulable!$F$2:F1882,0))</f>
        <v>8500000917022</v>
      </c>
      <c r="J136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69" s="1" t="str">
        <f>IF(Tableau1[[#This Row],[Tarificat° client]]="GROS",VLOOKUP(Tableau1[[#This Row],[EAN]],Grille_Tarifs_Modulable!B1377:P1470,9,FALSE)+VLOOKUP(Tableau1[[#This Row],[EAN]],Grille_Tarifs_Modulable!B1377:P1470,12,FALSE)+VLOOKUP(Tableau1[[#This Row],[EAN]],Grille_Tarifs_Modulable!B1377:P1470,13,FALSE)*1.1,IF(Tableau1[[#This Row],[Tarificat° client]]="CHR",VLOOKUP(Tableau1[[#This Row],[EAN]],Grille_Tarifs_Modulable!B1377:P1470,8,FALSE)," "))</f>
        <v xml:space="preserve"> </v>
      </c>
      <c r="L1369" s="1">
        <v>6</v>
      </c>
      <c r="M1369" s="1">
        <v>6</v>
      </c>
      <c r="O1369" s="1"/>
    </row>
    <row r="1370" spans="1:15" ht="14.65" customHeight="1" x14ac:dyDescent="0.2">
      <c r="A1370" s="2">
        <v>42900</v>
      </c>
      <c r="B1370" s="1" t="s">
        <v>764</v>
      </c>
      <c r="C1370" s="1" t="s">
        <v>765</v>
      </c>
      <c r="F1370" s="1" t="s">
        <v>20</v>
      </c>
      <c r="G1370" s="1" t="s">
        <v>1227</v>
      </c>
      <c r="H1370" s="61">
        <v>70</v>
      </c>
      <c r="I1370" s="88">
        <f t="array" ref="I1370">INDEX(Grille_Tarifs_Modulable!$B$2:B1717,MATCH(Tableau1[[#This Row],[Designation]]&amp;Tableau1[[#This Row],[CL]],Grille_Tarifs_Modulable!$C$2:C1717&amp;Grille_Tarifs_Modulable!$F$2:F1717,0))</f>
        <v>8500000917039</v>
      </c>
      <c r="J137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70" s="1" t="str">
        <f>IF(Tableau1[[#This Row],[Tarificat° client]]="GROS",VLOOKUP(Tableau1[[#This Row],[EAN]],Grille_Tarifs_Modulable!B1378:P1471,9,FALSE)+VLOOKUP(Tableau1[[#This Row],[EAN]],Grille_Tarifs_Modulable!B1378:P1471,12,FALSE)+VLOOKUP(Tableau1[[#This Row],[EAN]],Grille_Tarifs_Modulable!B1378:P1471,13,FALSE)*1.1,IF(Tableau1[[#This Row],[Tarificat° client]]="CHR",VLOOKUP(Tableau1[[#This Row],[EAN]],Grille_Tarifs_Modulable!B1378:P1471,8,FALSE)," "))</f>
        <v xml:space="preserve"> </v>
      </c>
      <c r="L1370" s="1">
        <v>1</v>
      </c>
      <c r="M1370" s="1">
        <v>1</v>
      </c>
      <c r="O1370" s="1"/>
    </row>
    <row r="1371" spans="1:15" ht="14.65" customHeight="1" x14ac:dyDescent="0.2">
      <c r="A1371" s="2">
        <v>42384</v>
      </c>
      <c r="B1371" s="1" t="s">
        <v>1039</v>
      </c>
      <c r="C1371" s="1" t="s">
        <v>18</v>
      </c>
      <c r="F1371" s="1" t="s">
        <v>20</v>
      </c>
      <c r="G1371" s="1" t="s">
        <v>1224</v>
      </c>
      <c r="H1371" s="61">
        <v>100</v>
      </c>
      <c r="I1371" s="88">
        <f t="array" ref="I1371">INDEX(Grille_Tarifs_Modulable!$B$2:B1728,MATCH(Tableau1[[#This Row],[Designation]]&amp;Tableau1[[#This Row],[CL]],Grille_Tarifs_Modulable!$C$2:C1728&amp;Grille_Tarifs_Modulable!$F$2:F1728,0))</f>
        <v>3257150410167</v>
      </c>
      <c r="J137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71" s="1" t="str">
        <f>IF(Tableau1[[#This Row],[Tarificat° client]]="GROS",VLOOKUP(Tableau1[[#This Row],[EAN]],Grille_Tarifs_Modulable!B1379:P1472,9,FALSE)+VLOOKUP(Tableau1[[#This Row],[EAN]],Grille_Tarifs_Modulable!B1379:P1472,12,FALSE)+VLOOKUP(Tableau1[[#This Row],[EAN]],Grille_Tarifs_Modulable!B1379:P1472,13,FALSE)*1.1,IF(Tableau1[[#This Row],[Tarificat° client]]="CHR",VLOOKUP(Tableau1[[#This Row],[EAN]],Grille_Tarifs_Modulable!B1379:P1472,8,FALSE)," "))</f>
        <v xml:space="preserve"> </v>
      </c>
      <c r="L1371" s="1">
        <v>48</v>
      </c>
      <c r="M1371" s="1">
        <v>68.569999999999993</v>
      </c>
      <c r="O1371" s="1"/>
    </row>
    <row r="1372" spans="1:15" ht="14.65" customHeight="1" x14ac:dyDescent="0.2">
      <c r="A1372" s="2">
        <v>42402</v>
      </c>
      <c r="B1372" s="1" t="s">
        <v>1005</v>
      </c>
      <c r="C1372" s="1" t="s">
        <v>1006</v>
      </c>
      <c r="F1372" s="1" t="s">
        <v>1007</v>
      </c>
      <c r="G1372" s="1" t="s">
        <v>1224</v>
      </c>
      <c r="H1372" s="61">
        <v>70</v>
      </c>
      <c r="I1372" s="88">
        <f t="array" ref="I1372">INDEX(Grille_Tarifs_Modulable!$B$2:B1746,MATCH(Tableau1[[#This Row],[Designation]]&amp;Tableau1[[#This Row],[CL]],Grille_Tarifs_Modulable!$C$2:C1746&amp;Grille_Tarifs_Modulable!$F$2:F1746,0))</f>
        <v>8500000917015</v>
      </c>
      <c r="J137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72" s="1" t="str">
        <f>IF(Tableau1[[#This Row],[Tarificat° client]]="GROS",VLOOKUP(Tableau1[[#This Row],[EAN]],Grille_Tarifs_Modulable!B1380:P1473,9,FALSE)+VLOOKUP(Tableau1[[#This Row],[EAN]],Grille_Tarifs_Modulable!B1380:P1473,12,FALSE)+VLOOKUP(Tableau1[[#This Row],[EAN]],Grille_Tarifs_Modulable!B1380:P1473,13,FALSE)*1.1,IF(Tableau1[[#This Row],[Tarificat° client]]="CHR",VLOOKUP(Tableau1[[#This Row],[EAN]],Grille_Tarifs_Modulable!B1380:P1473,8,FALSE)," "))</f>
        <v xml:space="preserve"> </v>
      </c>
      <c r="L1372" s="1">
        <v>6</v>
      </c>
      <c r="M1372" s="1">
        <v>6</v>
      </c>
      <c r="O1372" s="1"/>
    </row>
    <row r="1373" spans="1:15" ht="14.65" customHeight="1" x14ac:dyDescent="0.2">
      <c r="A1373" s="2">
        <v>42465</v>
      </c>
      <c r="B1373" s="1" t="s">
        <v>1040</v>
      </c>
      <c r="C1373" s="1" t="s">
        <v>18</v>
      </c>
      <c r="F1373" s="1" t="s">
        <v>20</v>
      </c>
      <c r="G1373" s="1" t="s">
        <v>1224</v>
      </c>
      <c r="H1373" s="61">
        <v>100</v>
      </c>
      <c r="I1373" s="88">
        <f t="array" ref="I1373">INDEX(Grille_Tarifs_Modulable!$B$2:B1886,MATCH(Tableau1[[#This Row],[Designation]]&amp;Tableau1[[#This Row],[CL]],Grille_Tarifs_Modulable!$C$2:C1886&amp;Grille_Tarifs_Modulable!$F$2:F1886,0))</f>
        <v>3257150410167</v>
      </c>
      <c r="J137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73" s="1" t="str">
        <f>IF(Tableau1[[#This Row],[Tarificat° client]]="GROS",VLOOKUP(Tableau1[[#This Row],[EAN]],Grille_Tarifs_Modulable!B1381:P1474,9,FALSE)+VLOOKUP(Tableau1[[#This Row],[EAN]],Grille_Tarifs_Modulable!B1381:P1474,12,FALSE)+VLOOKUP(Tableau1[[#This Row],[EAN]],Grille_Tarifs_Modulable!B1381:P1474,13,FALSE)*1.1,IF(Tableau1[[#This Row],[Tarificat° client]]="CHR",VLOOKUP(Tableau1[[#This Row],[EAN]],Grille_Tarifs_Modulable!B1381:P1474,8,FALSE)," "))</f>
        <v xml:space="preserve"> </v>
      </c>
      <c r="L1373" s="1">
        <v>48</v>
      </c>
      <c r="M1373" s="1">
        <v>68.569999999999993</v>
      </c>
      <c r="O1373" s="1"/>
    </row>
    <row r="1374" spans="1:15" ht="14.65" customHeight="1" x14ac:dyDescent="0.2">
      <c r="A1374" s="2">
        <v>42492</v>
      </c>
      <c r="B1374" s="1" t="s">
        <v>1031</v>
      </c>
      <c r="C1374" s="1" t="s">
        <v>915</v>
      </c>
      <c r="D1374" s="1" t="s">
        <v>1255</v>
      </c>
      <c r="F1374" s="1" t="s">
        <v>11</v>
      </c>
      <c r="G1374" s="1" t="s">
        <v>1224</v>
      </c>
      <c r="H1374" s="61">
        <v>70</v>
      </c>
      <c r="I1374" s="88">
        <f t="array" ref="I1374">INDEX(Grille_Tarifs_Modulable!$B$2:B1721,MATCH(Tableau1[[#This Row],[Designation]]&amp;Tableau1[[#This Row],[CL]],Grille_Tarifs_Modulable!$C$2:C1721&amp;Grille_Tarifs_Modulable!$F$2:F1721,0))</f>
        <v>8500000917015</v>
      </c>
      <c r="J137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74" s="1" t="str">
        <f>IF(Tableau1[[#This Row],[Tarificat° client]]="GROS",VLOOKUP(Tableau1[[#This Row],[EAN]],Grille_Tarifs_Modulable!B1382:P1475,9,FALSE)+VLOOKUP(Tableau1[[#This Row],[EAN]],Grille_Tarifs_Modulable!B1382:P1475,12,FALSE)+VLOOKUP(Tableau1[[#This Row],[EAN]],Grille_Tarifs_Modulable!B1382:P1475,13,FALSE)*1.1,IF(Tableau1[[#This Row],[Tarificat° client]]="CHR",VLOOKUP(Tableau1[[#This Row],[EAN]],Grille_Tarifs_Modulable!B1382:P1475,8,FALSE)," "))</f>
        <v xml:space="preserve"> </v>
      </c>
      <c r="L1374" s="1">
        <v>6</v>
      </c>
      <c r="M1374" s="1">
        <v>6</v>
      </c>
      <c r="O1374" s="1"/>
    </row>
    <row r="1375" spans="1:15" ht="14.65" customHeight="1" x14ac:dyDescent="0.2">
      <c r="A1375" s="2">
        <v>42500</v>
      </c>
      <c r="B1375" s="1" t="s">
        <v>1041</v>
      </c>
      <c r="C1375" s="1" t="s">
        <v>18</v>
      </c>
      <c r="F1375" s="1" t="s">
        <v>20</v>
      </c>
      <c r="G1375" s="1" t="s">
        <v>1224</v>
      </c>
      <c r="H1375" s="61">
        <v>100</v>
      </c>
      <c r="I1375" s="88">
        <f t="array" ref="I1375">INDEX(Grille_Tarifs_Modulable!$B$2:B1732,MATCH(Tableau1[[#This Row],[Designation]]&amp;Tableau1[[#This Row],[CL]],Grille_Tarifs_Modulable!$C$2:C1732&amp;Grille_Tarifs_Modulable!$F$2:F1732,0))</f>
        <v>3257150410167</v>
      </c>
      <c r="J137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75" s="1" t="str">
        <f>IF(Tableau1[[#This Row],[Tarificat° client]]="GROS",VLOOKUP(Tableau1[[#This Row],[EAN]],Grille_Tarifs_Modulable!B1383:P1476,9,FALSE)+VLOOKUP(Tableau1[[#This Row],[EAN]],Grille_Tarifs_Modulable!B1383:P1476,12,FALSE)+VLOOKUP(Tableau1[[#This Row],[EAN]],Grille_Tarifs_Modulable!B1383:P1476,13,FALSE)*1.1,IF(Tableau1[[#This Row],[Tarificat° client]]="CHR",VLOOKUP(Tableau1[[#This Row],[EAN]],Grille_Tarifs_Modulable!B1383:P1476,8,FALSE)," "))</f>
        <v xml:space="preserve"> </v>
      </c>
      <c r="L1375" s="1">
        <v>48</v>
      </c>
      <c r="M1375" s="1">
        <v>68.569999999999993</v>
      </c>
      <c r="O1375" s="1"/>
    </row>
    <row r="1376" spans="1:15" ht="14.65" customHeight="1" x14ac:dyDescent="0.2">
      <c r="A1376" s="2">
        <v>42508</v>
      </c>
      <c r="B1376" s="1" t="s">
        <v>1012</v>
      </c>
      <c r="C1376" s="1" t="s">
        <v>6</v>
      </c>
      <c r="F1376" s="1" t="s">
        <v>8</v>
      </c>
      <c r="G1376" s="1" t="s">
        <v>1224</v>
      </c>
      <c r="H1376" s="61">
        <v>100</v>
      </c>
      <c r="I1376" s="88">
        <f t="array" ref="I1376">INDEX(Grille_Tarifs_Modulable!$B$2:B1750,MATCH(Tableau1[[#This Row],[Designation]]&amp;Tableau1[[#This Row],[CL]],Grille_Tarifs_Modulable!$C$2:C1750&amp;Grille_Tarifs_Modulable!$F$2:F1750,0))</f>
        <v>3257150410167</v>
      </c>
      <c r="J137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76" s="1" t="str">
        <f>IF(Tableau1[[#This Row],[Tarificat° client]]="GROS",VLOOKUP(Tableau1[[#This Row],[EAN]],Grille_Tarifs_Modulable!B1384:P1477,9,FALSE)+VLOOKUP(Tableau1[[#This Row],[EAN]],Grille_Tarifs_Modulable!B1384:P1477,12,FALSE)+VLOOKUP(Tableau1[[#This Row],[EAN]],Grille_Tarifs_Modulable!B1384:P1477,13,FALSE)*1.1,IF(Tableau1[[#This Row],[Tarificat° client]]="CHR",VLOOKUP(Tableau1[[#This Row],[EAN]],Grille_Tarifs_Modulable!B1384:P1477,8,FALSE)," "))</f>
        <v xml:space="preserve"> </v>
      </c>
      <c r="L1376" s="1">
        <v>18</v>
      </c>
      <c r="M1376" s="1">
        <v>25.71</v>
      </c>
      <c r="O1376" s="1"/>
    </row>
    <row r="1377" spans="1:15" ht="14.65" customHeight="1" x14ac:dyDescent="0.2">
      <c r="A1377" s="2">
        <v>42541</v>
      </c>
      <c r="B1377" s="1" t="s">
        <v>1042</v>
      </c>
      <c r="C1377" s="1" t="s">
        <v>18</v>
      </c>
      <c r="F1377" s="1" t="s">
        <v>20</v>
      </c>
      <c r="G1377" s="1" t="s">
        <v>1224</v>
      </c>
      <c r="H1377" s="61">
        <v>100</v>
      </c>
      <c r="I1377" s="88">
        <f t="array" ref="I1377">INDEX(Grille_Tarifs_Modulable!$B$2:B1890,MATCH(Tableau1[[#This Row],[Designation]]&amp;Tableau1[[#This Row],[CL]],Grille_Tarifs_Modulable!$C$2:C1890&amp;Grille_Tarifs_Modulable!$F$2:F1890,0))</f>
        <v>3257150410167</v>
      </c>
      <c r="J137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77" s="1" t="str">
        <f>IF(Tableau1[[#This Row],[Tarificat° client]]="GROS",VLOOKUP(Tableau1[[#This Row],[EAN]],Grille_Tarifs_Modulable!B1385:P1478,9,FALSE)+VLOOKUP(Tableau1[[#This Row],[EAN]],Grille_Tarifs_Modulable!B1385:P1478,12,FALSE)+VLOOKUP(Tableau1[[#This Row],[EAN]],Grille_Tarifs_Modulable!B1385:P1478,13,FALSE)*1.1,IF(Tableau1[[#This Row],[Tarificat° client]]="CHR",VLOOKUP(Tableau1[[#This Row],[EAN]],Grille_Tarifs_Modulable!B1385:P1478,8,FALSE)," "))</f>
        <v xml:space="preserve"> </v>
      </c>
      <c r="L1377" s="1">
        <v>36</v>
      </c>
      <c r="M1377" s="1">
        <v>51.43</v>
      </c>
      <c r="O1377" s="1"/>
    </row>
    <row r="1378" spans="1:15" ht="14.65" customHeight="1" x14ac:dyDescent="0.2">
      <c r="A1378" s="2">
        <v>42541</v>
      </c>
      <c r="B1378" s="1" t="s">
        <v>1043</v>
      </c>
      <c r="C1378" s="1" t="s">
        <v>6</v>
      </c>
      <c r="F1378" s="1" t="s">
        <v>8</v>
      </c>
      <c r="G1378" s="1" t="s">
        <v>1224</v>
      </c>
      <c r="H1378" s="61">
        <v>100</v>
      </c>
      <c r="I1378" s="88">
        <f t="array" ref="I1378">INDEX(Grille_Tarifs_Modulable!$B$2:B1725,MATCH(Tableau1[[#This Row],[Designation]]&amp;Tableau1[[#This Row],[CL]],Grille_Tarifs_Modulable!$C$2:C1725&amp;Grille_Tarifs_Modulable!$F$2:F1725,0))</f>
        <v>3257150410167</v>
      </c>
      <c r="J137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78" s="1" t="str">
        <f>IF(Tableau1[[#This Row],[Tarificat° client]]="GROS",VLOOKUP(Tableau1[[#This Row],[EAN]],Grille_Tarifs_Modulable!B1386:P1479,9,FALSE)+VLOOKUP(Tableau1[[#This Row],[EAN]],Grille_Tarifs_Modulable!B1386:P1479,12,FALSE)+VLOOKUP(Tableau1[[#This Row],[EAN]],Grille_Tarifs_Modulable!B1386:P1479,13,FALSE)*1.1,IF(Tableau1[[#This Row],[Tarificat° client]]="CHR",VLOOKUP(Tableau1[[#This Row],[EAN]],Grille_Tarifs_Modulable!B1386:P1479,8,FALSE)," "))</f>
        <v xml:space="preserve"> </v>
      </c>
      <c r="L1378" s="1">
        <v>36</v>
      </c>
      <c r="M1378" s="1">
        <v>51.43</v>
      </c>
      <c r="O1378" s="1"/>
    </row>
    <row r="1379" spans="1:15" ht="14.65" customHeight="1" x14ac:dyDescent="0.2">
      <c r="A1379" s="2">
        <v>42787</v>
      </c>
      <c r="B1379" s="1" t="s">
        <v>750</v>
      </c>
      <c r="C1379" s="1" t="s">
        <v>95</v>
      </c>
      <c r="F1379" s="1" t="s">
        <v>97</v>
      </c>
      <c r="G1379" s="1" t="s">
        <v>1224</v>
      </c>
      <c r="H1379" s="61">
        <v>100</v>
      </c>
      <c r="I1379" s="88">
        <f t="array" ref="I1379">INDEX(Grille_Tarifs_Modulable!$B$2:B1736,MATCH(Tableau1[[#This Row],[Designation]]&amp;Tableau1[[#This Row],[CL]],Grille_Tarifs_Modulable!$C$2:C1736&amp;Grille_Tarifs_Modulable!$F$2:F1736,0))</f>
        <v>3257150410167</v>
      </c>
      <c r="J137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79" s="1" t="str">
        <f>IF(Tableau1[[#This Row],[Tarificat° client]]="GROS",VLOOKUP(Tableau1[[#This Row],[EAN]],Grille_Tarifs_Modulable!B1387:P1480,9,FALSE)+VLOOKUP(Tableau1[[#This Row],[EAN]],Grille_Tarifs_Modulable!B1387:P1480,12,FALSE)+VLOOKUP(Tableau1[[#This Row],[EAN]],Grille_Tarifs_Modulable!B1387:P1480,13,FALSE)*1.1,IF(Tableau1[[#This Row],[Tarificat° client]]="CHR",VLOOKUP(Tableau1[[#This Row],[EAN]],Grille_Tarifs_Modulable!B1387:P1480,8,FALSE)," "))</f>
        <v xml:space="preserve"> </v>
      </c>
      <c r="L1379" s="1">
        <v>6</v>
      </c>
      <c r="M1379" s="1">
        <v>8.57</v>
      </c>
      <c r="O1379" s="1"/>
    </row>
    <row r="1380" spans="1:15" ht="14.65" customHeight="1" x14ac:dyDescent="0.2">
      <c r="A1380" s="2">
        <v>42838</v>
      </c>
      <c r="B1380" s="1" t="s">
        <v>768</v>
      </c>
      <c r="C1380" s="1" t="s">
        <v>18</v>
      </c>
      <c r="F1380" s="1" t="s">
        <v>20</v>
      </c>
      <c r="G1380" s="1" t="s">
        <v>1224</v>
      </c>
      <c r="H1380" s="61">
        <v>100</v>
      </c>
      <c r="I1380" s="88">
        <f t="array" ref="I1380">INDEX(Grille_Tarifs_Modulable!$B$2:B1754,MATCH(Tableau1[[#This Row],[Designation]]&amp;Tableau1[[#This Row],[CL]],Grille_Tarifs_Modulable!$C$2:C1754&amp;Grille_Tarifs_Modulable!$F$2:F1754,0))</f>
        <v>3257150410167</v>
      </c>
      <c r="J138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80" s="1" t="str">
        <f>IF(Tableau1[[#This Row],[Tarificat° client]]="GROS",VLOOKUP(Tableau1[[#This Row],[EAN]],Grille_Tarifs_Modulable!B1388:P1481,9,FALSE)+VLOOKUP(Tableau1[[#This Row],[EAN]],Grille_Tarifs_Modulable!B1388:P1481,12,FALSE)+VLOOKUP(Tableau1[[#This Row],[EAN]],Grille_Tarifs_Modulable!B1388:P1481,13,FALSE)*1.1,IF(Tableau1[[#This Row],[Tarificat° client]]="CHR",VLOOKUP(Tableau1[[#This Row],[EAN]],Grille_Tarifs_Modulable!B1388:P1481,8,FALSE)," "))</f>
        <v xml:space="preserve"> </v>
      </c>
      <c r="L1380" s="1">
        <v>60</v>
      </c>
      <c r="M1380" s="1">
        <v>85.71</v>
      </c>
      <c r="O1380" s="1"/>
    </row>
    <row r="1381" spans="1:15" ht="14.65" customHeight="1" x14ac:dyDescent="0.2">
      <c r="A1381" s="2">
        <v>42850</v>
      </c>
      <c r="B1381" s="1" t="s">
        <v>769</v>
      </c>
      <c r="C1381" s="1" t="s">
        <v>18</v>
      </c>
      <c r="F1381" s="1" t="s">
        <v>20</v>
      </c>
      <c r="G1381" s="1" t="s">
        <v>1224</v>
      </c>
      <c r="H1381" s="61">
        <v>100</v>
      </c>
      <c r="I1381" s="88">
        <f t="array" ref="I1381">INDEX(Grille_Tarifs_Modulable!$B$2:B1894,MATCH(Tableau1[[#This Row],[Designation]]&amp;Tableau1[[#This Row],[CL]],Grille_Tarifs_Modulable!$C$2:C1894&amp;Grille_Tarifs_Modulable!$F$2:F1894,0))</f>
        <v>3257150410167</v>
      </c>
      <c r="J138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81" s="1" t="str">
        <f>IF(Tableau1[[#This Row],[Tarificat° client]]="GROS",VLOOKUP(Tableau1[[#This Row],[EAN]],Grille_Tarifs_Modulable!B1389:P1482,9,FALSE)+VLOOKUP(Tableau1[[#This Row],[EAN]],Grille_Tarifs_Modulable!B1389:P1482,12,FALSE)+VLOOKUP(Tableau1[[#This Row],[EAN]],Grille_Tarifs_Modulable!B1389:P1482,13,FALSE)*1.1,IF(Tableau1[[#This Row],[Tarificat° client]]="CHR",VLOOKUP(Tableau1[[#This Row],[EAN]],Grille_Tarifs_Modulable!B1389:P1482,8,FALSE)," "))</f>
        <v xml:space="preserve"> </v>
      </c>
      <c r="L1381" s="1">
        <v>36</v>
      </c>
      <c r="M1381" s="1">
        <v>51.43</v>
      </c>
      <c r="O1381" s="1"/>
    </row>
    <row r="1382" spans="1:15" ht="14.65" customHeight="1" x14ac:dyDescent="0.2">
      <c r="A1382" s="2">
        <v>42900</v>
      </c>
      <c r="B1382" s="1" t="s">
        <v>764</v>
      </c>
      <c r="C1382" s="1" t="s">
        <v>765</v>
      </c>
      <c r="F1382" s="1" t="s">
        <v>20</v>
      </c>
      <c r="G1382" s="1" t="s">
        <v>1224</v>
      </c>
      <c r="H1382" s="61">
        <v>100</v>
      </c>
      <c r="I1382" s="88">
        <f t="array" ref="I1382">INDEX(Grille_Tarifs_Modulable!$B$2:B1729,MATCH(Tableau1[[#This Row],[Designation]]&amp;Tableau1[[#This Row],[CL]],Grille_Tarifs_Modulable!$C$2:C1729&amp;Grille_Tarifs_Modulable!$F$2:F1729,0))</f>
        <v>3257150410167</v>
      </c>
      <c r="J138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82" s="1" t="str">
        <f>IF(Tableau1[[#This Row],[Tarificat° client]]="GROS",VLOOKUP(Tableau1[[#This Row],[EAN]],Grille_Tarifs_Modulable!B1390:P1483,9,FALSE)+VLOOKUP(Tableau1[[#This Row],[EAN]],Grille_Tarifs_Modulable!B1390:P1483,12,FALSE)+VLOOKUP(Tableau1[[#This Row],[EAN]],Grille_Tarifs_Modulable!B1390:P1483,13,FALSE)*1.1,IF(Tableau1[[#This Row],[Tarificat° client]]="CHR",VLOOKUP(Tableau1[[#This Row],[EAN]],Grille_Tarifs_Modulable!B1390:P1483,8,FALSE)," "))</f>
        <v xml:space="preserve"> </v>
      </c>
      <c r="L1382" s="1">
        <v>36</v>
      </c>
      <c r="M1382" s="1">
        <v>51.43</v>
      </c>
      <c r="O1382" s="1"/>
    </row>
    <row r="1383" spans="1:15" ht="14.65" customHeight="1" x14ac:dyDescent="0.2">
      <c r="A1383" s="2">
        <v>43060</v>
      </c>
      <c r="B1383" s="1" t="s">
        <v>770</v>
      </c>
      <c r="C1383" s="1" t="s">
        <v>18</v>
      </c>
      <c r="F1383" s="1" t="s">
        <v>20</v>
      </c>
      <c r="G1383" s="1" t="s">
        <v>1224</v>
      </c>
      <c r="H1383" s="61">
        <v>100</v>
      </c>
      <c r="I1383" s="88">
        <f t="array" ref="I1383">INDEX(Grille_Tarifs_Modulable!$B$2:B1740,MATCH(Tableau1[[#This Row],[Designation]]&amp;Tableau1[[#This Row],[CL]],Grille_Tarifs_Modulable!$C$2:C1740&amp;Grille_Tarifs_Modulable!$F$2:F1740,0))</f>
        <v>3257150410167</v>
      </c>
      <c r="J138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83" s="1" t="str">
        <f>IF(Tableau1[[#This Row],[Tarificat° client]]="GROS",VLOOKUP(Tableau1[[#This Row],[EAN]],Grille_Tarifs_Modulable!B1391:P1484,9,FALSE)+VLOOKUP(Tableau1[[#This Row],[EAN]],Grille_Tarifs_Modulable!B1391:P1484,12,FALSE)+VLOOKUP(Tableau1[[#This Row],[EAN]],Grille_Tarifs_Modulable!B1391:P1484,13,FALSE)*1.1,IF(Tableau1[[#This Row],[Tarificat° client]]="CHR",VLOOKUP(Tableau1[[#This Row],[EAN]],Grille_Tarifs_Modulable!B1391:P1484,8,FALSE)," "))</f>
        <v xml:space="preserve"> </v>
      </c>
      <c r="L1383" s="1">
        <v>60</v>
      </c>
      <c r="M1383" s="1">
        <v>85.71</v>
      </c>
      <c r="O1383" s="1"/>
    </row>
    <row r="1384" spans="1:15" ht="14.65" customHeight="1" x14ac:dyDescent="0.2">
      <c r="A1384" s="2">
        <v>43117</v>
      </c>
      <c r="B1384" s="1" t="s">
        <v>529</v>
      </c>
      <c r="C1384" s="1" t="s">
        <v>6</v>
      </c>
      <c r="F1384" s="1" t="s">
        <v>8</v>
      </c>
      <c r="G1384" s="1" t="s">
        <v>1224</v>
      </c>
      <c r="H1384" s="61">
        <v>100</v>
      </c>
      <c r="I1384" s="88">
        <f t="array" ref="I1384">INDEX(Grille_Tarifs_Modulable!$B$2:B1758,MATCH(Tableau1[[#This Row],[Designation]]&amp;Tableau1[[#This Row],[CL]],Grille_Tarifs_Modulable!$C$2:C1758&amp;Grille_Tarifs_Modulable!$F$2:F1758,0))</f>
        <v>3257150410167</v>
      </c>
      <c r="J138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84" s="1" t="str">
        <f>IF(Tableau1[[#This Row],[Tarificat° client]]="GROS",VLOOKUP(Tableau1[[#This Row],[EAN]],Grille_Tarifs_Modulable!B1392:P1485,9,FALSE)+VLOOKUP(Tableau1[[#This Row],[EAN]],Grille_Tarifs_Modulable!B1392:P1485,12,FALSE)+VLOOKUP(Tableau1[[#This Row],[EAN]],Grille_Tarifs_Modulable!B1392:P1485,13,FALSE)*1.1,IF(Tableau1[[#This Row],[Tarificat° client]]="CHR",VLOOKUP(Tableau1[[#This Row],[EAN]],Grille_Tarifs_Modulable!B1392:P1485,8,FALSE)," "))</f>
        <v xml:space="preserve"> </v>
      </c>
      <c r="L1384" s="1">
        <v>48</v>
      </c>
      <c r="M1384" s="1">
        <v>68.569999999999993</v>
      </c>
      <c r="O1384" s="1"/>
    </row>
    <row r="1385" spans="1:15" ht="14.65" customHeight="1" x14ac:dyDescent="0.2">
      <c r="A1385" s="2">
        <v>43130</v>
      </c>
      <c r="B1385" s="1" t="s">
        <v>406</v>
      </c>
      <c r="C1385" s="1" t="s">
        <v>18</v>
      </c>
      <c r="F1385" s="1" t="s">
        <v>20</v>
      </c>
      <c r="G1385" s="1" t="s">
        <v>1224</v>
      </c>
      <c r="H1385" s="61">
        <v>100</v>
      </c>
      <c r="I1385" s="88">
        <f t="array" ref="I1385">INDEX(Grille_Tarifs_Modulable!$B$2:B1898,MATCH(Tableau1[[#This Row],[Designation]]&amp;Tableau1[[#This Row],[CL]],Grille_Tarifs_Modulable!$C$2:C1898&amp;Grille_Tarifs_Modulable!$F$2:F1898,0))</f>
        <v>3257150410167</v>
      </c>
      <c r="J138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85" s="1" t="str">
        <f>IF(Tableau1[[#This Row],[Tarificat° client]]="GROS",VLOOKUP(Tableau1[[#This Row],[EAN]],Grille_Tarifs_Modulable!B1393:P1486,9,FALSE)+VLOOKUP(Tableau1[[#This Row],[EAN]],Grille_Tarifs_Modulable!B1393:P1486,12,FALSE)+VLOOKUP(Tableau1[[#This Row],[EAN]],Grille_Tarifs_Modulable!B1393:P1486,13,FALSE)*1.1,IF(Tableau1[[#This Row],[Tarificat° client]]="CHR",VLOOKUP(Tableau1[[#This Row],[EAN]],Grille_Tarifs_Modulable!B1393:P1486,8,FALSE)," "))</f>
        <v xml:space="preserve"> </v>
      </c>
      <c r="L1385" s="1">
        <v>60</v>
      </c>
      <c r="M1385" s="1">
        <v>85.71</v>
      </c>
      <c r="O1385" s="1"/>
    </row>
    <row r="1386" spans="1:15" ht="14.65" customHeight="1" x14ac:dyDescent="0.2">
      <c r="A1386" s="2">
        <v>43130</v>
      </c>
      <c r="B1386" s="1" t="s">
        <v>531</v>
      </c>
      <c r="C1386" s="1" t="s">
        <v>18</v>
      </c>
      <c r="F1386" s="1" t="s">
        <v>20</v>
      </c>
      <c r="G1386" s="1" t="s">
        <v>1224</v>
      </c>
      <c r="H1386" s="61">
        <v>100</v>
      </c>
      <c r="I1386" s="88">
        <f t="array" ref="I1386">INDEX(Grille_Tarifs_Modulable!$B$2:B1733,MATCH(Tableau1[[#This Row],[Designation]]&amp;Tableau1[[#This Row],[CL]],Grille_Tarifs_Modulable!$C$2:C1733&amp;Grille_Tarifs_Modulable!$F$2:F1733,0))</f>
        <v>3257150410167</v>
      </c>
      <c r="J138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86" s="1" t="str">
        <f>IF(Tableau1[[#This Row],[Tarificat° client]]="GROS",VLOOKUP(Tableau1[[#This Row],[EAN]],Grille_Tarifs_Modulable!B1394:P1487,9,FALSE)+VLOOKUP(Tableau1[[#This Row],[EAN]],Grille_Tarifs_Modulable!B1394:P1487,12,FALSE)+VLOOKUP(Tableau1[[#This Row],[EAN]],Grille_Tarifs_Modulable!B1394:P1487,13,FALSE)*1.1,IF(Tableau1[[#This Row],[Tarificat° client]]="CHR",VLOOKUP(Tableau1[[#This Row],[EAN]],Grille_Tarifs_Modulable!B1394:P1487,8,FALSE)," "))</f>
        <v xml:space="preserve"> </v>
      </c>
      <c r="L1386" s="1">
        <v>-48</v>
      </c>
      <c r="M1386" s="1">
        <v>-68.569999999999993</v>
      </c>
      <c r="O1386" s="1"/>
    </row>
    <row r="1387" spans="1:15" ht="14.65" customHeight="1" x14ac:dyDescent="0.2">
      <c r="A1387" s="2">
        <v>43195</v>
      </c>
      <c r="B1387" s="1" t="s">
        <v>463</v>
      </c>
      <c r="C1387" s="1" t="s">
        <v>464</v>
      </c>
      <c r="F1387" s="1" t="s">
        <v>20</v>
      </c>
      <c r="G1387" s="1" t="s">
        <v>1224</v>
      </c>
      <c r="H1387" s="61">
        <v>100</v>
      </c>
      <c r="I1387" s="88">
        <f t="array" ref="I1387">INDEX(Grille_Tarifs_Modulable!$B$2:B1744,MATCH(Tableau1[[#This Row],[Designation]]&amp;Tableau1[[#This Row],[CL]],Grille_Tarifs_Modulable!$C$2:C1744&amp;Grille_Tarifs_Modulable!$F$2:F1744,0))</f>
        <v>3257150410167</v>
      </c>
      <c r="J138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87" s="1" t="str">
        <f>IF(Tableau1[[#This Row],[Tarificat° client]]="GROS",VLOOKUP(Tableau1[[#This Row],[EAN]],Grille_Tarifs_Modulable!B1395:P1488,9,FALSE)+VLOOKUP(Tableau1[[#This Row],[EAN]],Grille_Tarifs_Modulable!B1395:P1488,12,FALSE)+VLOOKUP(Tableau1[[#This Row],[EAN]],Grille_Tarifs_Modulable!B1395:P1488,13,FALSE)*1.1,IF(Tableau1[[#This Row],[Tarificat° client]]="CHR",VLOOKUP(Tableau1[[#This Row],[EAN]],Grille_Tarifs_Modulable!B1395:P1488,8,FALSE)," "))</f>
        <v xml:space="preserve"> </v>
      </c>
      <c r="L1387" s="1">
        <v>12</v>
      </c>
      <c r="M1387" s="1">
        <v>17.14</v>
      </c>
      <c r="O1387" s="1"/>
    </row>
    <row r="1388" spans="1:15" ht="14.65" customHeight="1" x14ac:dyDescent="0.2">
      <c r="A1388" s="2">
        <v>43199</v>
      </c>
      <c r="B1388" s="1" t="s">
        <v>465</v>
      </c>
      <c r="C1388" s="1" t="s">
        <v>464</v>
      </c>
      <c r="F1388" s="1" t="s">
        <v>20</v>
      </c>
      <c r="G1388" s="1" t="s">
        <v>1224</v>
      </c>
      <c r="H1388" s="61">
        <v>100</v>
      </c>
      <c r="I1388" s="88">
        <f t="array" ref="I1388">INDEX(Grille_Tarifs_Modulable!$B$2:B1762,MATCH(Tableau1[[#This Row],[Designation]]&amp;Tableau1[[#This Row],[CL]],Grille_Tarifs_Modulable!$C$2:C1762&amp;Grille_Tarifs_Modulable!$F$2:F1762,0))</f>
        <v>3257150410167</v>
      </c>
      <c r="J138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88" s="1" t="str">
        <f>IF(Tableau1[[#This Row],[Tarificat° client]]="GROS",VLOOKUP(Tableau1[[#This Row],[EAN]],Grille_Tarifs_Modulable!B1396:P1489,9,FALSE)+VLOOKUP(Tableau1[[#This Row],[EAN]],Grille_Tarifs_Modulable!B1396:P1489,12,FALSE)+VLOOKUP(Tableau1[[#This Row],[EAN]],Grille_Tarifs_Modulable!B1396:P1489,13,FALSE)*1.1,IF(Tableau1[[#This Row],[Tarificat° client]]="CHR",VLOOKUP(Tableau1[[#This Row],[EAN]],Grille_Tarifs_Modulable!B1396:P1489,8,FALSE)," "))</f>
        <v xml:space="preserve"> </v>
      </c>
      <c r="L1388" s="1">
        <v>0</v>
      </c>
      <c r="M1388" s="1">
        <v>0</v>
      </c>
      <c r="O1388" s="1"/>
    </row>
    <row r="1389" spans="1:15" ht="14.65" customHeight="1" x14ac:dyDescent="0.2">
      <c r="A1389" s="2">
        <v>43199</v>
      </c>
      <c r="B1389" s="1" t="s">
        <v>466</v>
      </c>
      <c r="C1389" s="1" t="s">
        <v>6</v>
      </c>
      <c r="F1389" s="1" t="s">
        <v>8</v>
      </c>
      <c r="G1389" s="1" t="s">
        <v>1224</v>
      </c>
      <c r="H1389" s="61">
        <v>100</v>
      </c>
      <c r="I1389" s="88">
        <f t="array" ref="I1389">INDEX(Grille_Tarifs_Modulable!$B$2:B1902,MATCH(Tableau1[[#This Row],[Designation]]&amp;Tableau1[[#This Row],[CL]],Grille_Tarifs_Modulable!$C$2:C1902&amp;Grille_Tarifs_Modulable!$F$2:F1902,0))</f>
        <v>3257150410167</v>
      </c>
      <c r="J138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89" s="1" t="str">
        <f>IF(Tableau1[[#This Row],[Tarificat° client]]="GROS",VLOOKUP(Tableau1[[#This Row],[EAN]],Grille_Tarifs_Modulable!B1397:P1490,9,FALSE)+VLOOKUP(Tableau1[[#This Row],[EAN]],Grille_Tarifs_Modulable!B1397:P1490,12,FALSE)+VLOOKUP(Tableau1[[#This Row],[EAN]],Grille_Tarifs_Modulable!B1397:P1490,13,FALSE)*1.1,IF(Tableau1[[#This Row],[Tarificat° client]]="CHR",VLOOKUP(Tableau1[[#This Row],[EAN]],Grille_Tarifs_Modulable!B1397:P1490,8,FALSE)," "))</f>
        <v xml:space="preserve"> </v>
      </c>
      <c r="L1389" s="1">
        <v>84</v>
      </c>
      <c r="M1389" s="1">
        <v>120</v>
      </c>
      <c r="O1389" s="1"/>
    </row>
    <row r="1390" spans="1:15" ht="14.65" customHeight="1" x14ac:dyDescent="0.2">
      <c r="A1390" s="2">
        <v>43199</v>
      </c>
      <c r="B1390" s="1" t="s">
        <v>532</v>
      </c>
      <c r="C1390" s="1" t="s">
        <v>18</v>
      </c>
      <c r="F1390" s="1" t="s">
        <v>20</v>
      </c>
      <c r="G1390" s="1" t="s">
        <v>1224</v>
      </c>
      <c r="H1390" s="61">
        <v>100</v>
      </c>
      <c r="I1390" s="88">
        <f t="array" ref="I1390">INDEX(Grille_Tarifs_Modulable!$B$2:B1737,MATCH(Tableau1[[#This Row],[Designation]]&amp;Tableau1[[#This Row],[CL]],Grille_Tarifs_Modulable!$C$2:C1737&amp;Grille_Tarifs_Modulable!$F$2:F1737,0))</f>
        <v>3257150410167</v>
      </c>
      <c r="J139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90" s="1" t="str">
        <f>IF(Tableau1[[#This Row],[Tarificat° client]]="GROS",VLOOKUP(Tableau1[[#This Row],[EAN]],Grille_Tarifs_Modulable!B1398:P1491,9,FALSE)+VLOOKUP(Tableau1[[#This Row],[EAN]],Grille_Tarifs_Modulable!B1398:P1491,12,FALSE)+VLOOKUP(Tableau1[[#This Row],[EAN]],Grille_Tarifs_Modulable!B1398:P1491,13,FALSE)*1.1,IF(Tableau1[[#This Row],[Tarificat° client]]="CHR",VLOOKUP(Tableau1[[#This Row],[EAN]],Grille_Tarifs_Modulable!B1398:P1491,8,FALSE)," "))</f>
        <v xml:space="preserve"> </v>
      </c>
      <c r="L1390" s="1">
        <v>180</v>
      </c>
      <c r="M1390" s="1">
        <v>257.14</v>
      </c>
      <c r="O1390" s="1"/>
    </row>
    <row r="1391" spans="1:15" ht="14.65" customHeight="1" x14ac:dyDescent="0.2">
      <c r="A1391" s="2">
        <v>43222</v>
      </c>
      <c r="B1391" s="1" t="s">
        <v>439</v>
      </c>
      <c r="C1391" s="1" t="s">
        <v>71</v>
      </c>
      <c r="F1391" s="1" t="s">
        <v>20</v>
      </c>
      <c r="G1391" s="1" t="s">
        <v>1224</v>
      </c>
      <c r="H1391" s="61">
        <v>70</v>
      </c>
      <c r="I1391" s="88">
        <f t="array" ref="I1391">INDEX(Grille_Tarifs_Modulable!$B$2:B1748,MATCH(Tableau1[[#This Row],[Designation]]&amp;Tableau1[[#This Row],[CL]],Grille_Tarifs_Modulable!$C$2:C1748&amp;Grille_Tarifs_Modulable!$F$2:F1748,0))</f>
        <v>8500000917015</v>
      </c>
      <c r="J139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91" s="1" t="str">
        <f>IF(Tableau1[[#This Row],[Tarificat° client]]="GROS",VLOOKUP(Tableau1[[#This Row],[EAN]],Grille_Tarifs_Modulable!B1399:P1492,9,FALSE)+VLOOKUP(Tableau1[[#This Row],[EAN]],Grille_Tarifs_Modulable!B1399:P1492,12,FALSE)+VLOOKUP(Tableau1[[#This Row],[EAN]],Grille_Tarifs_Modulable!B1399:P1492,13,FALSE)*1.1,IF(Tableau1[[#This Row],[Tarificat° client]]="CHR",VLOOKUP(Tableau1[[#This Row],[EAN]],Grille_Tarifs_Modulable!B1399:P1492,8,FALSE)," "))</f>
        <v xml:space="preserve"> </v>
      </c>
      <c r="L1391" s="1">
        <v>6</v>
      </c>
      <c r="M1391" s="1">
        <v>6</v>
      </c>
      <c r="O1391" s="1"/>
    </row>
    <row r="1392" spans="1:15" ht="14.65" customHeight="1" x14ac:dyDescent="0.2">
      <c r="A1392" s="2">
        <v>43245</v>
      </c>
      <c r="B1392" s="1" t="s">
        <v>530</v>
      </c>
      <c r="C1392" s="1" t="s">
        <v>18</v>
      </c>
      <c r="F1392" s="1" t="s">
        <v>20</v>
      </c>
      <c r="G1392" s="1" t="s">
        <v>1224</v>
      </c>
      <c r="H1392" s="61">
        <v>100</v>
      </c>
      <c r="I1392" s="88">
        <f t="array" ref="I1392">INDEX(Grille_Tarifs_Modulable!$B$2:B1766,MATCH(Tableau1[[#This Row],[Designation]]&amp;Tableau1[[#This Row],[CL]],Grille_Tarifs_Modulable!$C$2:C1766&amp;Grille_Tarifs_Modulable!$F$2:F1766,0))</f>
        <v>3257150410167</v>
      </c>
      <c r="J139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92" s="1" t="str">
        <f>IF(Tableau1[[#This Row],[Tarificat° client]]="GROS",VLOOKUP(Tableau1[[#This Row],[EAN]],Grille_Tarifs_Modulable!B1400:P1493,9,FALSE)+VLOOKUP(Tableau1[[#This Row],[EAN]],Grille_Tarifs_Modulable!B1400:P1493,12,FALSE)+VLOOKUP(Tableau1[[#This Row],[EAN]],Grille_Tarifs_Modulable!B1400:P1493,13,FALSE)*1.1,IF(Tableau1[[#This Row],[Tarificat° client]]="CHR",VLOOKUP(Tableau1[[#This Row],[EAN]],Grille_Tarifs_Modulable!B1400:P1493,8,FALSE)," "))</f>
        <v xml:space="preserve"> </v>
      </c>
      <c r="L1392" s="1">
        <v>48</v>
      </c>
      <c r="M1392" s="1">
        <v>68.569999999999993</v>
      </c>
      <c r="O1392" s="1"/>
    </row>
    <row r="1393" spans="1:15" ht="14.65" customHeight="1" x14ac:dyDescent="0.2">
      <c r="A1393" s="2">
        <v>43266</v>
      </c>
      <c r="B1393" s="1" t="s">
        <v>533</v>
      </c>
      <c r="C1393" s="1" t="s">
        <v>6</v>
      </c>
      <c r="F1393" s="1" t="s">
        <v>8</v>
      </c>
      <c r="G1393" s="1" t="s">
        <v>1224</v>
      </c>
      <c r="H1393" s="61">
        <v>100</v>
      </c>
      <c r="I1393" s="88">
        <f t="array" ref="I1393">INDEX(Grille_Tarifs_Modulable!$B$2:B1906,MATCH(Tableau1[[#This Row],[Designation]]&amp;Tableau1[[#This Row],[CL]],Grille_Tarifs_Modulable!$C$2:C1906&amp;Grille_Tarifs_Modulable!$F$2:F1906,0))</f>
        <v>3257150410167</v>
      </c>
      <c r="J139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93" s="1" t="str">
        <f>IF(Tableau1[[#This Row],[Tarificat° client]]="GROS",VLOOKUP(Tableau1[[#This Row],[EAN]],Grille_Tarifs_Modulable!B1401:P1494,9,FALSE)+VLOOKUP(Tableau1[[#This Row],[EAN]],Grille_Tarifs_Modulable!B1401:P1494,12,FALSE)+VLOOKUP(Tableau1[[#This Row],[EAN]],Grille_Tarifs_Modulable!B1401:P1494,13,FALSE)*1.1,IF(Tableau1[[#This Row],[Tarificat° client]]="CHR",VLOOKUP(Tableau1[[#This Row],[EAN]],Grille_Tarifs_Modulable!B1401:P1494,8,FALSE)," "))</f>
        <v xml:space="preserve"> </v>
      </c>
      <c r="L1393" s="1">
        <v>90</v>
      </c>
      <c r="M1393" s="1">
        <v>128.57</v>
      </c>
      <c r="O1393" s="1"/>
    </row>
    <row r="1394" spans="1:15" ht="14.65" customHeight="1" x14ac:dyDescent="0.2">
      <c r="A1394" s="2">
        <v>43318</v>
      </c>
      <c r="B1394" s="1" t="s">
        <v>534</v>
      </c>
      <c r="C1394" s="1" t="s">
        <v>18</v>
      </c>
      <c r="F1394" s="1" t="s">
        <v>20</v>
      </c>
      <c r="G1394" s="1" t="s">
        <v>1224</v>
      </c>
      <c r="H1394" s="61">
        <v>100</v>
      </c>
      <c r="I1394" s="88">
        <f t="array" ref="I1394">INDEX(Grille_Tarifs_Modulable!$B$2:B1741,MATCH(Tableau1[[#This Row],[Designation]]&amp;Tableau1[[#This Row],[CL]],Grille_Tarifs_Modulable!$C$2:C1741&amp;Grille_Tarifs_Modulable!$F$2:F1741,0))</f>
        <v>3257150410167</v>
      </c>
      <c r="J139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94" s="1" t="str">
        <f>IF(Tableau1[[#This Row],[Tarificat° client]]="GROS",VLOOKUP(Tableau1[[#This Row],[EAN]],Grille_Tarifs_Modulable!B1402:P1495,9,FALSE)+VLOOKUP(Tableau1[[#This Row],[EAN]],Grille_Tarifs_Modulable!B1402:P1495,12,FALSE)+VLOOKUP(Tableau1[[#This Row],[EAN]],Grille_Tarifs_Modulable!B1402:P1495,13,FALSE)*1.1,IF(Tableau1[[#This Row],[Tarificat° client]]="CHR",VLOOKUP(Tableau1[[#This Row],[EAN]],Grille_Tarifs_Modulable!B1402:P1495,8,FALSE)," "))</f>
        <v xml:space="preserve"> </v>
      </c>
      <c r="L1394" s="1">
        <v>60</v>
      </c>
      <c r="M1394" s="1">
        <v>85.71</v>
      </c>
      <c r="O1394" s="1"/>
    </row>
    <row r="1395" spans="1:15" ht="14.65" customHeight="1" x14ac:dyDescent="0.2">
      <c r="A1395" s="2">
        <v>43340</v>
      </c>
      <c r="B1395" s="1" t="s">
        <v>535</v>
      </c>
      <c r="C1395" s="1" t="s">
        <v>9</v>
      </c>
      <c r="F1395" s="1" t="s">
        <v>11</v>
      </c>
      <c r="G1395" s="1" t="s">
        <v>1224</v>
      </c>
      <c r="H1395" s="61">
        <v>100</v>
      </c>
      <c r="I1395" s="88">
        <f t="array" ref="I1395">INDEX(Grille_Tarifs_Modulable!$B$2:B1752,MATCH(Tableau1[[#This Row],[Designation]]&amp;Tableau1[[#This Row],[CL]],Grille_Tarifs_Modulable!$C$2:C1752&amp;Grille_Tarifs_Modulable!$F$2:F1752,0))</f>
        <v>3257150410167</v>
      </c>
      <c r="J139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95" s="1" t="str">
        <f>IF(Tableau1[[#This Row],[Tarificat° client]]="GROS",VLOOKUP(Tableau1[[#This Row],[EAN]],Grille_Tarifs_Modulable!B1403:P1496,9,FALSE)+VLOOKUP(Tableau1[[#This Row],[EAN]],Grille_Tarifs_Modulable!B1403:P1496,12,FALSE)+VLOOKUP(Tableau1[[#This Row],[EAN]],Grille_Tarifs_Modulable!B1403:P1496,13,FALSE)*1.1,IF(Tableau1[[#This Row],[Tarificat° client]]="CHR",VLOOKUP(Tableau1[[#This Row],[EAN]],Grille_Tarifs_Modulable!B1403:P1496,8,FALSE)," "))</f>
        <v xml:space="preserve"> </v>
      </c>
      <c r="L1395" s="1">
        <v>12</v>
      </c>
      <c r="M1395" s="1">
        <v>17.14</v>
      </c>
      <c r="O1395" s="1"/>
    </row>
    <row r="1396" spans="1:15" ht="14.65" customHeight="1" x14ac:dyDescent="0.2">
      <c r="A1396" s="2">
        <v>43353</v>
      </c>
      <c r="B1396" s="1" t="s">
        <v>415</v>
      </c>
      <c r="C1396" s="1" t="s">
        <v>6</v>
      </c>
      <c r="F1396" s="1" t="s">
        <v>8</v>
      </c>
      <c r="G1396" s="1" t="s">
        <v>1224</v>
      </c>
      <c r="H1396" s="61">
        <v>100</v>
      </c>
      <c r="I1396" s="88">
        <f t="array" ref="I1396">INDEX(Grille_Tarifs_Modulable!$B$2:B1770,MATCH(Tableau1[[#This Row],[Designation]]&amp;Tableau1[[#This Row],[CL]],Grille_Tarifs_Modulable!$C$2:C1770&amp;Grille_Tarifs_Modulable!$F$2:F1770,0))</f>
        <v>3257150410167</v>
      </c>
      <c r="J139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96" s="1" t="str">
        <f>IF(Tableau1[[#This Row],[Tarificat° client]]="GROS",VLOOKUP(Tableau1[[#This Row],[EAN]],Grille_Tarifs_Modulable!B1404:P1497,9,FALSE)+VLOOKUP(Tableau1[[#This Row],[EAN]],Grille_Tarifs_Modulable!B1404:P1497,12,FALSE)+VLOOKUP(Tableau1[[#This Row],[EAN]],Grille_Tarifs_Modulable!B1404:P1497,13,FALSE)*1.1,IF(Tableau1[[#This Row],[Tarificat° client]]="CHR",VLOOKUP(Tableau1[[#This Row],[EAN]],Grille_Tarifs_Modulable!B1404:P1497,8,FALSE)," "))</f>
        <v xml:space="preserve"> </v>
      </c>
      <c r="L1396" s="1">
        <v>60</v>
      </c>
      <c r="M1396" s="1">
        <v>85.71</v>
      </c>
      <c r="O1396" s="1"/>
    </row>
    <row r="1397" spans="1:15" ht="14.65" customHeight="1" x14ac:dyDescent="0.2">
      <c r="A1397" s="2">
        <v>43353</v>
      </c>
      <c r="B1397" s="1" t="s">
        <v>416</v>
      </c>
      <c r="C1397" s="1" t="s">
        <v>18</v>
      </c>
      <c r="F1397" s="1" t="s">
        <v>20</v>
      </c>
      <c r="G1397" s="1" t="s">
        <v>1224</v>
      </c>
      <c r="H1397" s="61">
        <v>100</v>
      </c>
      <c r="I1397" s="88">
        <f t="array" ref="I1397">INDEX(Grille_Tarifs_Modulable!$B$2:B1910,MATCH(Tableau1[[#This Row],[Designation]]&amp;Tableau1[[#This Row],[CL]],Grille_Tarifs_Modulable!$C$2:C1910&amp;Grille_Tarifs_Modulable!$F$2:F1910,0))</f>
        <v>3257150410167</v>
      </c>
      <c r="J139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97" s="1" t="str">
        <f>IF(Tableau1[[#This Row],[Tarificat° client]]="GROS",VLOOKUP(Tableau1[[#This Row],[EAN]],Grille_Tarifs_Modulable!B1405:P1498,9,FALSE)+VLOOKUP(Tableau1[[#This Row],[EAN]],Grille_Tarifs_Modulable!B1405:P1498,12,FALSE)+VLOOKUP(Tableau1[[#This Row],[EAN]],Grille_Tarifs_Modulable!B1405:P1498,13,FALSE)*1.1,IF(Tableau1[[#This Row],[Tarificat° client]]="CHR",VLOOKUP(Tableau1[[#This Row],[EAN]],Grille_Tarifs_Modulable!B1405:P1498,8,FALSE)," "))</f>
        <v xml:space="preserve"> </v>
      </c>
      <c r="L1397" s="1">
        <v>120</v>
      </c>
      <c r="M1397" s="1">
        <v>171.43</v>
      </c>
      <c r="O1397" s="1"/>
    </row>
    <row r="1398" spans="1:15" ht="14.65" customHeight="1" x14ac:dyDescent="0.2">
      <c r="A1398" s="2">
        <v>43364</v>
      </c>
      <c r="B1398" s="1" t="s">
        <v>486</v>
      </c>
      <c r="C1398" s="1" t="s">
        <v>12</v>
      </c>
      <c r="F1398" s="1" t="s">
        <v>14</v>
      </c>
      <c r="G1398" s="1" t="s">
        <v>1224</v>
      </c>
      <c r="H1398" s="61">
        <v>70</v>
      </c>
      <c r="I1398" s="88">
        <f t="array" ref="I1398">INDEX(Grille_Tarifs_Modulable!$B$2:B1745,MATCH(Tableau1[[#This Row],[Designation]]&amp;Tableau1[[#This Row],[CL]],Grille_Tarifs_Modulable!$C$2:C1745&amp;Grille_Tarifs_Modulable!$F$2:F1745,0))</f>
        <v>8500000917015</v>
      </c>
      <c r="J139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98" s="1" t="str">
        <f>IF(Tableau1[[#This Row],[Tarificat° client]]="GROS",VLOOKUP(Tableau1[[#This Row],[EAN]],Grille_Tarifs_Modulable!B1406:P1499,9,FALSE)+VLOOKUP(Tableau1[[#This Row],[EAN]],Grille_Tarifs_Modulable!B1406:P1499,12,FALSE)+VLOOKUP(Tableau1[[#This Row],[EAN]],Grille_Tarifs_Modulable!B1406:P1499,13,FALSE)*1.1,IF(Tableau1[[#This Row],[Tarificat° client]]="CHR",VLOOKUP(Tableau1[[#This Row],[EAN]],Grille_Tarifs_Modulable!B1406:P1499,8,FALSE)," "))</f>
        <v xml:space="preserve"> </v>
      </c>
      <c r="L1398" s="1">
        <v>12</v>
      </c>
      <c r="M1398" s="1">
        <v>12</v>
      </c>
      <c r="O1398" s="1"/>
    </row>
    <row r="1399" spans="1:15" ht="14.65" customHeight="1" x14ac:dyDescent="0.2">
      <c r="A1399" s="2">
        <v>43367</v>
      </c>
      <c r="B1399" s="1" t="s">
        <v>527</v>
      </c>
      <c r="C1399" s="1" t="s">
        <v>71</v>
      </c>
      <c r="F1399" s="1" t="s">
        <v>20</v>
      </c>
      <c r="G1399" s="1" t="s">
        <v>1224</v>
      </c>
      <c r="H1399" s="61">
        <v>70</v>
      </c>
      <c r="I1399" s="88">
        <f t="array" ref="I1399">INDEX(Grille_Tarifs_Modulable!$B$2:B1756,MATCH(Tableau1[[#This Row],[Designation]]&amp;Tableau1[[#This Row],[CL]],Grille_Tarifs_Modulable!$C$2:C1756&amp;Grille_Tarifs_Modulable!$F$2:F1756,0))</f>
        <v>8500000917015</v>
      </c>
      <c r="J139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399" s="1" t="str">
        <f>IF(Tableau1[[#This Row],[Tarificat° client]]="GROS",VLOOKUP(Tableau1[[#This Row],[EAN]],Grille_Tarifs_Modulable!B1407:P1500,9,FALSE)+VLOOKUP(Tableau1[[#This Row],[EAN]],Grille_Tarifs_Modulable!B1407:P1500,12,FALSE)+VLOOKUP(Tableau1[[#This Row],[EAN]],Grille_Tarifs_Modulable!B1407:P1500,13,FALSE)*1.1,IF(Tableau1[[#This Row],[Tarificat° client]]="CHR",VLOOKUP(Tableau1[[#This Row],[EAN]],Grille_Tarifs_Modulable!B1407:P1500,8,FALSE)," "))</f>
        <v xml:space="preserve"> </v>
      </c>
      <c r="L1399" s="1">
        <v>12</v>
      </c>
      <c r="M1399" s="1">
        <v>12</v>
      </c>
      <c r="O1399" s="1"/>
    </row>
    <row r="1400" spans="1:15" ht="14.65" customHeight="1" x14ac:dyDescent="0.2">
      <c r="A1400" s="2">
        <v>43376</v>
      </c>
      <c r="B1400" s="1" t="s">
        <v>495</v>
      </c>
      <c r="C1400" s="1" t="s">
        <v>112</v>
      </c>
      <c r="F1400" s="1" t="s">
        <v>114</v>
      </c>
      <c r="G1400" s="1" t="s">
        <v>1224</v>
      </c>
      <c r="H1400" s="61">
        <v>70</v>
      </c>
      <c r="I1400" s="88">
        <f t="array" ref="I1400">INDEX(Grille_Tarifs_Modulable!$B$2:B1774,MATCH(Tableau1[[#This Row],[Designation]]&amp;Tableau1[[#This Row],[CL]],Grille_Tarifs_Modulable!$C$2:C1774&amp;Grille_Tarifs_Modulable!$F$2:F1774,0))</f>
        <v>8500000917015</v>
      </c>
      <c r="J140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00" s="1" t="str">
        <f>IF(Tableau1[[#This Row],[Tarificat° client]]="GROS",VLOOKUP(Tableau1[[#This Row],[EAN]],Grille_Tarifs_Modulable!B1408:P1501,9,FALSE)+VLOOKUP(Tableau1[[#This Row],[EAN]],Grille_Tarifs_Modulable!B1408:P1501,12,FALSE)+VLOOKUP(Tableau1[[#This Row],[EAN]],Grille_Tarifs_Modulable!B1408:P1501,13,FALSE)*1.1,IF(Tableau1[[#This Row],[Tarificat° client]]="CHR",VLOOKUP(Tableau1[[#This Row],[EAN]],Grille_Tarifs_Modulable!B1408:P1501,8,FALSE)," "))</f>
        <v xml:space="preserve"> </v>
      </c>
      <c r="L1400" s="1">
        <v>12</v>
      </c>
      <c r="M1400" s="1">
        <v>12</v>
      </c>
      <c r="O1400" s="1"/>
    </row>
    <row r="1401" spans="1:15" ht="14.65" customHeight="1" x14ac:dyDescent="0.2">
      <c r="A1401" s="2">
        <v>43413</v>
      </c>
      <c r="B1401" s="1" t="s">
        <v>440</v>
      </c>
      <c r="C1401" s="1" t="s">
        <v>12</v>
      </c>
      <c r="F1401" s="1" t="s">
        <v>14</v>
      </c>
      <c r="G1401" s="1" t="s">
        <v>1224</v>
      </c>
      <c r="H1401" s="61">
        <v>70</v>
      </c>
      <c r="I1401" s="88">
        <f t="array" ref="I1401">INDEX(Grille_Tarifs_Modulable!$B$2:B1914,MATCH(Tableau1[[#This Row],[Designation]]&amp;Tableau1[[#This Row],[CL]],Grille_Tarifs_Modulable!$C$2:C1914&amp;Grille_Tarifs_Modulable!$F$2:F1914,0))</f>
        <v>8500000917015</v>
      </c>
      <c r="J140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01" s="1" t="str">
        <f>IF(Tableau1[[#This Row],[Tarificat° client]]="GROS",VLOOKUP(Tableau1[[#This Row],[EAN]],Grille_Tarifs_Modulable!B1409:P1502,9,FALSE)+VLOOKUP(Tableau1[[#This Row],[EAN]],Grille_Tarifs_Modulable!B1409:P1502,12,FALSE)+VLOOKUP(Tableau1[[#This Row],[EAN]],Grille_Tarifs_Modulable!B1409:P1502,13,FALSE)*1.1,IF(Tableau1[[#This Row],[Tarificat° client]]="CHR",VLOOKUP(Tableau1[[#This Row],[EAN]],Grille_Tarifs_Modulable!B1409:P1502,8,FALSE)," "))</f>
        <v xml:space="preserve"> </v>
      </c>
      <c r="L1401" s="1">
        <v>24</v>
      </c>
      <c r="M1401" s="1">
        <v>24</v>
      </c>
      <c r="O1401" s="1"/>
    </row>
    <row r="1402" spans="1:15" ht="14.65" customHeight="1" x14ac:dyDescent="0.2">
      <c r="A1402" s="2">
        <v>43420</v>
      </c>
      <c r="B1402" s="1" t="s">
        <v>505</v>
      </c>
      <c r="C1402" s="1" t="s">
        <v>506</v>
      </c>
      <c r="F1402" s="1" t="s">
        <v>451</v>
      </c>
      <c r="G1402" s="1" t="s">
        <v>1224</v>
      </c>
      <c r="H1402" s="61">
        <v>70</v>
      </c>
      <c r="I1402" s="88">
        <f t="array" ref="I1402">INDEX(Grille_Tarifs_Modulable!$B$2:B1749,MATCH(Tableau1[[#This Row],[Designation]]&amp;Tableau1[[#This Row],[CL]],Grille_Tarifs_Modulable!$C$2:C1749&amp;Grille_Tarifs_Modulable!$F$2:F1749,0))</f>
        <v>8500000917015</v>
      </c>
      <c r="J140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02" s="1" t="str">
        <f>IF(Tableau1[[#This Row],[Tarificat° client]]="GROS",VLOOKUP(Tableau1[[#This Row],[EAN]],Grille_Tarifs_Modulable!B1410:P1503,9,FALSE)+VLOOKUP(Tableau1[[#This Row],[EAN]],Grille_Tarifs_Modulable!B1410:P1503,12,FALSE)+VLOOKUP(Tableau1[[#This Row],[EAN]],Grille_Tarifs_Modulable!B1410:P1503,13,FALSE)*1.1,IF(Tableau1[[#This Row],[Tarificat° client]]="CHR",VLOOKUP(Tableau1[[#This Row],[EAN]],Grille_Tarifs_Modulable!B1410:P1503,8,FALSE)," "))</f>
        <v xml:space="preserve"> </v>
      </c>
      <c r="L1402" s="1">
        <v>12</v>
      </c>
      <c r="M1402" s="1">
        <v>12</v>
      </c>
      <c r="O1402" s="1"/>
    </row>
    <row r="1403" spans="1:15" ht="14.65" customHeight="1" x14ac:dyDescent="0.2">
      <c r="A1403" s="2">
        <v>43531</v>
      </c>
      <c r="B1403" s="1" t="s">
        <v>7</v>
      </c>
      <c r="C1403" s="1" t="s">
        <v>6</v>
      </c>
      <c r="F1403" s="1" t="s">
        <v>8</v>
      </c>
      <c r="G1403" s="1" t="s">
        <v>1224</v>
      </c>
      <c r="H1403" s="61">
        <v>100</v>
      </c>
      <c r="I1403" s="88">
        <f t="array" ref="I1403">INDEX(Grille_Tarifs_Modulable!$B$2:B1760,MATCH(Tableau1[[#This Row],[Designation]]&amp;Tableau1[[#This Row],[CL]],Grille_Tarifs_Modulable!$C$2:C1760&amp;Grille_Tarifs_Modulable!$F$2:F1760,0))</f>
        <v>3257150410167</v>
      </c>
      <c r="J140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03" s="1" t="str">
        <f>IF(Tableau1[[#This Row],[Tarificat° client]]="GROS",VLOOKUP(Tableau1[[#This Row],[EAN]],Grille_Tarifs_Modulable!B1411:P1504,9,FALSE)+VLOOKUP(Tableau1[[#This Row],[EAN]],Grille_Tarifs_Modulable!B1411:P1504,12,FALSE)+VLOOKUP(Tableau1[[#This Row],[EAN]],Grille_Tarifs_Modulable!B1411:P1504,13,FALSE)*1.1,IF(Tableau1[[#This Row],[Tarificat° client]]="CHR",VLOOKUP(Tableau1[[#This Row],[EAN]],Grille_Tarifs_Modulable!B1411:P1504,8,FALSE)," "))</f>
        <v xml:space="preserve"> </v>
      </c>
      <c r="L1403" s="1">
        <v>114</v>
      </c>
      <c r="M1403" s="1">
        <v>162.86000000000001</v>
      </c>
      <c r="O1403" s="1"/>
    </row>
    <row r="1404" spans="1:15" ht="14.65" customHeight="1" x14ac:dyDescent="0.2">
      <c r="A1404" s="2">
        <v>43536</v>
      </c>
      <c r="B1404" s="1" t="s">
        <v>77</v>
      </c>
      <c r="C1404" s="1" t="s">
        <v>71</v>
      </c>
      <c r="F1404" s="1" t="s">
        <v>20</v>
      </c>
      <c r="G1404" s="1" t="s">
        <v>1224</v>
      </c>
      <c r="H1404" s="61">
        <v>70</v>
      </c>
      <c r="I1404" s="88">
        <f t="array" ref="I1404">INDEX(Grille_Tarifs_Modulable!$B$2:B1778,MATCH(Tableau1[[#This Row],[Designation]]&amp;Tableau1[[#This Row],[CL]],Grille_Tarifs_Modulable!$C$2:C1778&amp;Grille_Tarifs_Modulable!$F$2:F1778,0))</f>
        <v>8500000917015</v>
      </c>
      <c r="J140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04" s="1" t="str">
        <f>IF(Tableau1[[#This Row],[Tarificat° client]]="GROS",VLOOKUP(Tableau1[[#This Row],[EAN]],Grille_Tarifs_Modulable!B1412:P1505,9,FALSE)+VLOOKUP(Tableau1[[#This Row],[EAN]],Grille_Tarifs_Modulable!B1412:P1505,12,FALSE)+VLOOKUP(Tableau1[[#This Row],[EAN]],Grille_Tarifs_Modulable!B1412:P1505,13,FALSE)*1.1,IF(Tableau1[[#This Row],[Tarificat° client]]="CHR",VLOOKUP(Tableau1[[#This Row],[EAN]],Grille_Tarifs_Modulable!B1412:P1505,8,FALSE)," "))</f>
        <v xml:space="preserve"> </v>
      </c>
      <c r="L1404" s="1">
        <v>12</v>
      </c>
      <c r="M1404" s="1">
        <v>12</v>
      </c>
      <c r="O1404" s="1"/>
    </row>
    <row r="1405" spans="1:15" ht="14.65" customHeight="1" x14ac:dyDescent="0.2">
      <c r="A1405" s="2">
        <v>43551</v>
      </c>
      <c r="B1405" s="1" t="s">
        <v>10</v>
      </c>
      <c r="C1405" s="1" t="s">
        <v>9</v>
      </c>
      <c r="F1405" s="1" t="s">
        <v>11</v>
      </c>
      <c r="G1405" s="1" t="s">
        <v>1224</v>
      </c>
      <c r="H1405" s="61">
        <v>100</v>
      </c>
      <c r="I1405" s="88">
        <f t="array" ref="I1405">INDEX(Grille_Tarifs_Modulable!$B$2:B1918,MATCH(Tableau1[[#This Row],[Designation]]&amp;Tableau1[[#This Row],[CL]],Grille_Tarifs_Modulable!$C$2:C1918&amp;Grille_Tarifs_Modulable!$F$2:F1918,0))</f>
        <v>3257150410167</v>
      </c>
      <c r="J140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05" s="1" t="str">
        <f>IF(Tableau1[[#This Row],[Tarificat° client]]="GROS",VLOOKUP(Tableau1[[#This Row],[EAN]],Grille_Tarifs_Modulable!B1413:P1506,9,FALSE)+VLOOKUP(Tableau1[[#This Row],[EAN]],Grille_Tarifs_Modulable!B1413:P1506,12,FALSE)+VLOOKUP(Tableau1[[#This Row],[EAN]],Grille_Tarifs_Modulable!B1413:P1506,13,FALSE)*1.1,IF(Tableau1[[#This Row],[Tarificat° client]]="CHR",VLOOKUP(Tableau1[[#This Row],[EAN]],Grille_Tarifs_Modulable!B1413:P1506,8,FALSE)," "))</f>
        <v xml:space="preserve"> </v>
      </c>
      <c r="L1405" s="1">
        <v>72</v>
      </c>
      <c r="M1405" s="1">
        <v>102.86</v>
      </c>
      <c r="O1405" s="1"/>
    </row>
    <row r="1406" spans="1:15" ht="14.65" customHeight="1" x14ac:dyDescent="0.2">
      <c r="A1406" s="2">
        <v>43558</v>
      </c>
      <c r="B1406" s="1" t="s">
        <v>13</v>
      </c>
      <c r="C1406" s="1" t="s">
        <v>12</v>
      </c>
      <c r="F1406" s="1" t="s">
        <v>14</v>
      </c>
      <c r="G1406" s="1" t="s">
        <v>1224</v>
      </c>
      <c r="H1406" s="61">
        <v>70</v>
      </c>
      <c r="I1406" s="88">
        <f t="array" ref="I1406">INDEX(Grille_Tarifs_Modulable!$B$2:B1753,MATCH(Tableau1[[#This Row],[Designation]]&amp;Tableau1[[#This Row],[CL]],Grille_Tarifs_Modulable!$C$2:C1753&amp;Grille_Tarifs_Modulable!$F$2:F1753,0))</f>
        <v>8500000917015</v>
      </c>
      <c r="J140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06" s="1" t="str">
        <f>IF(Tableau1[[#This Row],[Tarificat° client]]="GROS",VLOOKUP(Tableau1[[#This Row],[EAN]],Grille_Tarifs_Modulable!B1414:P1507,9,FALSE)+VLOOKUP(Tableau1[[#This Row],[EAN]],Grille_Tarifs_Modulable!B1414:P1507,12,FALSE)+VLOOKUP(Tableau1[[#This Row],[EAN]],Grille_Tarifs_Modulable!B1414:P1507,13,FALSE)*1.1,IF(Tableau1[[#This Row],[Tarificat° client]]="CHR",VLOOKUP(Tableau1[[#This Row],[EAN]],Grille_Tarifs_Modulable!B1414:P1507,8,FALSE)," "))</f>
        <v xml:space="preserve"> </v>
      </c>
      <c r="L1406" s="1">
        <v>6</v>
      </c>
      <c r="M1406" s="1">
        <v>6</v>
      </c>
      <c r="O1406" s="1"/>
    </row>
    <row r="1407" spans="1:15" ht="14.65" customHeight="1" x14ac:dyDescent="0.2">
      <c r="A1407" s="2">
        <v>43608</v>
      </c>
      <c r="B1407" s="1" t="s">
        <v>17</v>
      </c>
      <c r="C1407" s="1" t="s">
        <v>6</v>
      </c>
      <c r="F1407" s="1" t="s">
        <v>8</v>
      </c>
      <c r="G1407" s="1" t="s">
        <v>1224</v>
      </c>
      <c r="H1407" s="61">
        <v>70</v>
      </c>
      <c r="I1407" s="88">
        <f t="array" ref="I1407">INDEX(Grille_Tarifs_Modulable!$B$2:B1764,MATCH(Tableau1[[#This Row],[Designation]]&amp;Tableau1[[#This Row],[CL]],Grille_Tarifs_Modulable!$C$2:C1764&amp;Grille_Tarifs_Modulable!$F$2:F1764,0))</f>
        <v>8500000917015</v>
      </c>
      <c r="J140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07" s="1" t="str">
        <f>IF(Tableau1[[#This Row],[Tarificat° client]]="GROS",VLOOKUP(Tableau1[[#This Row],[EAN]],Grille_Tarifs_Modulable!B1415:P1508,9,FALSE)+VLOOKUP(Tableau1[[#This Row],[EAN]],Grille_Tarifs_Modulable!B1415:P1508,12,FALSE)+VLOOKUP(Tableau1[[#This Row],[EAN]],Grille_Tarifs_Modulable!B1415:P1508,13,FALSE)*1.1,IF(Tableau1[[#This Row],[Tarificat° client]]="CHR",VLOOKUP(Tableau1[[#This Row],[EAN]],Grille_Tarifs_Modulable!B1415:P1508,8,FALSE)," "))</f>
        <v xml:space="preserve"> </v>
      </c>
      <c r="L1407" s="1">
        <v>174</v>
      </c>
      <c r="M1407" s="1">
        <v>174</v>
      </c>
      <c r="O1407" s="1"/>
    </row>
    <row r="1408" spans="1:15" ht="14.65" customHeight="1" x14ac:dyDescent="0.2">
      <c r="A1408" s="2">
        <v>43608</v>
      </c>
      <c r="B1408" s="1" t="s">
        <v>79</v>
      </c>
      <c r="C1408" s="1" t="s">
        <v>2</v>
      </c>
      <c r="F1408" s="1" t="s">
        <v>4</v>
      </c>
      <c r="G1408" s="1" t="s">
        <v>1224</v>
      </c>
      <c r="H1408" s="61">
        <v>70</v>
      </c>
      <c r="I1408" s="88">
        <f t="array" ref="I1408">INDEX(Grille_Tarifs_Modulable!$B$2:B1782,MATCH(Tableau1[[#This Row],[Designation]]&amp;Tableau1[[#This Row],[CL]],Grille_Tarifs_Modulable!$C$2:C1782&amp;Grille_Tarifs_Modulable!$F$2:F1782,0))</f>
        <v>8500000917015</v>
      </c>
      <c r="J140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08" s="1" t="str">
        <f>IF(Tableau1[[#This Row],[Tarificat° client]]="GROS",VLOOKUP(Tableau1[[#This Row],[EAN]],Grille_Tarifs_Modulable!B1416:P1509,9,FALSE)+VLOOKUP(Tableau1[[#This Row],[EAN]],Grille_Tarifs_Modulable!B1416:P1509,12,FALSE)+VLOOKUP(Tableau1[[#This Row],[EAN]],Grille_Tarifs_Modulable!B1416:P1509,13,FALSE)*1.1,IF(Tableau1[[#This Row],[Tarificat° client]]="CHR",VLOOKUP(Tableau1[[#This Row],[EAN]],Grille_Tarifs_Modulable!B1416:P1509,8,FALSE)," "))</f>
        <v xml:space="preserve"> </v>
      </c>
      <c r="L1408" s="1">
        <v>6</v>
      </c>
      <c r="M1408" s="1">
        <v>6</v>
      </c>
      <c r="O1408" s="1"/>
    </row>
    <row r="1409" spans="1:15" ht="14.65" customHeight="1" x14ac:dyDescent="0.2">
      <c r="A1409" s="2">
        <v>43641</v>
      </c>
      <c r="B1409" s="1" t="s">
        <v>19</v>
      </c>
      <c r="C1409" s="1" t="s">
        <v>18</v>
      </c>
      <c r="F1409" s="1" t="s">
        <v>20</v>
      </c>
      <c r="G1409" s="1" t="s">
        <v>1224</v>
      </c>
      <c r="H1409" s="61">
        <v>70</v>
      </c>
      <c r="I1409" s="88">
        <f t="array" ref="I1409">INDEX(Grille_Tarifs_Modulable!$B$2:B1922,MATCH(Tableau1[[#This Row],[Designation]]&amp;Tableau1[[#This Row],[CL]],Grille_Tarifs_Modulable!$C$2:C1922&amp;Grille_Tarifs_Modulable!$F$2:F1922,0))</f>
        <v>8500000917015</v>
      </c>
      <c r="J140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09" s="1" t="str">
        <f>IF(Tableau1[[#This Row],[Tarificat° client]]="GROS",VLOOKUP(Tableau1[[#This Row],[EAN]],Grille_Tarifs_Modulable!B1417:P1510,9,FALSE)+VLOOKUP(Tableau1[[#This Row],[EAN]],Grille_Tarifs_Modulable!B1417:P1510,12,FALSE)+VLOOKUP(Tableau1[[#This Row],[EAN]],Grille_Tarifs_Modulable!B1417:P1510,13,FALSE)*1.1,IF(Tableau1[[#This Row],[Tarificat° client]]="CHR",VLOOKUP(Tableau1[[#This Row],[EAN]],Grille_Tarifs_Modulable!B1417:P1510,8,FALSE)," "))</f>
        <v xml:space="preserve"> </v>
      </c>
      <c r="L1409" s="1">
        <v>180</v>
      </c>
      <c r="M1409" s="1">
        <v>180</v>
      </c>
      <c r="O1409" s="1"/>
    </row>
    <row r="1410" spans="1:15" ht="14.65" customHeight="1" x14ac:dyDescent="0.2">
      <c r="A1410" s="2">
        <v>43662</v>
      </c>
      <c r="B1410" s="1" t="s">
        <v>80</v>
      </c>
      <c r="C1410" s="1" t="s">
        <v>12</v>
      </c>
      <c r="F1410" s="1" t="s">
        <v>14</v>
      </c>
      <c r="G1410" s="1" t="s">
        <v>1224</v>
      </c>
      <c r="H1410" s="61">
        <v>70</v>
      </c>
      <c r="I1410" s="88">
        <f t="array" ref="I1410">INDEX(Grille_Tarifs_Modulable!$B$2:B1757,MATCH(Tableau1[[#This Row],[Designation]]&amp;Tableau1[[#This Row],[CL]],Grille_Tarifs_Modulable!$C$2:C1757&amp;Grille_Tarifs_Modulable!$F$2:F1757,0))</f>
        <v>8500000917015</v>
      </c>
      <c r="J141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10" s="1" t="str">
        <f>IF(Tableau1[[#This Row],[Tarificat° client]]="GROS",VLOOKUP(Tableau1[[#This Row],[EAN]],Grille_Tarifs_Modulable!B1418:P1511,9,FALSE)+VLOOKUP(Tableau1[[#This Row],[EAN]],Grille_Tarifs_Modulable!B1418:P1511,12,FALSE)+VLOOKUP(Tableau1[[#This Row],[EAN]],Grille_Tarifs_Modulable!B1418:P1511,13,FALSE)*1.1,IF(Tableau1[[#This Row],[Tarificat° client]]="CHR",VLOOKUP(Tableau1[[#This Row],[EAN]],Grille_Tarifs_Modulable!B1418:P1511,8,FALSE)," "))</f>
        <v xml:space="preserve"> </v>
      </c>
      <c r="L1410" s="1">
        <v>36</v>
      </c>
      <c r="M1410" s="1">
        <v>36</v>
      </c>
      <c r="O1410" s="1"/>
    </row>
    <row r="1411" spans="1:15" ht="14.65" customHeight="1" x14ac:dyDescent="0.2">
      <c r="A1411" s="2">
        <v>43683</v>
      </c>
      <c r="B1411" s="1" t="s">
        <v>16</v>
      </c>
      <c r="C1411" s="1" t="s">
        <v>15</v>
      </c>
      <c r="F1411" s="1" t="s">
        <v>4</v>
      </c>
      <c r="G1411" s="1" t="s">
        <v>1224</v>
      </c>
      <c r="H1411" s="61">
        <v>70</v>
      </c>
      <c r="I1411" s="88">
        <f t="array" ref="I1411">INDEX(Grille_Tarifs_Modulable!$B$2:B1768,MATCH(Tableau1[[#This Row],[Designation]]&amp;Tableau1[[#This Row],[CL]],Grille_Tarifs_Modulable!$C$2:C1768&amp;Grille_Tarifs_Modulable!$F$2:F1768,0))</f>
        <v>8500000917015</v>
      </c>
      <c r="J141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11" s="1" t="str">
        <f>IF(Tableau1[[#This Row],[Tarificat° client]]="GROS",VLOOKUP(Tableau1[[#This Row],[EAN]],Grille_Tarifs_Modulable!B1419:P1512,9,FALSE)+VLOOKUP(Tableau1[[#This Row],[EAN]],Grille_Tarifs_Modulable!B1419:P1512,12,FALSE)+VLOOKUP(Tableau1[[#This Row],[EAN]],Grille_Tarifs_Modulable!B1419:P1512,13,FALSE)*1.1,IF(Tableau1[[#This Row],[Tarificat° client]]="CHR",VLOOKUP(Tableau1[[#This Row],[EAN]],Grille_Tarifs_Modulable!B1419:P1512,8,FALSE)," "))</f>
        <v xml:space="preserve"> </v>
      </c>
      <c r="L1411" s="1">
        <v>6</v>
      </c>
      <c r="M1411" s="1">
        <v>6</v>
      </c>
      <c r="O1411" s="1"/>
    </row>
    <row r="1412" spans="1:15" ht="14.65" customHeight="1" x14ac:dyDescent="0.2">
      <c r="A1412" s="2">
        <v>43731</v>
      </c>
      <c r="B1412" s="1" t="s">
        <v>25</v>
      </c>
      <c r="C1412" s="1" t="s">
        <v>9</v>
      </c>
      <c r="F1412" s="1" t="s">
        <v>11</v>
      </c>
      <c r="G1412" s="1" t="s">
        <v>1224</v>
      </c>
      <c r="H1412" s="61">
        <v>70</v>
      </c>
      <c r="I1412" s="88">
        <f t="array" ref="I1412">INDEX(Grille_Tarifs_Modulable!$B$2:B1786,MATCH(Tableau1[[#This Row],[Designation]]&amp;Tableau1[[#This Row],[CL]],Grille_Tarifs_Modulable!$C$2:C1786&amp;Grille_Tarifs_Modulable!$F$2:F1786,0))</f>
        <v>8500000917015</v>
      </c>
      <c r="J141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12" s="1" t="str">
        <f>IF(Tableau1[[#This Row],[Tarificat° client]]="GROS",VLOOKUP(Tableau1[[#This Row],[EAN]],Grille_Tarifs_Modulable!B1420:P1513,9,FALSE)+VLOOKUP(Tableau1[[#This Row],[EAN]],Grille_Tarifs_Modulable!B1420:P1513,12,FALSE)+VLOOKUP(Tableau1[[#This Row],[EAN]],Grille_Tarifs_Modulable!B1420:P1513,13,FALSE)*1.1,IF(Tableau1[[#This Row],[Tarificat° client]]="CHR",VLOOKUP(Tableau1[[#This Row],[EAN]],Grille_Tarifs_Modulable!B1420:P1513,8,FALSE)," "))</f>
        <v xml:space="preserve"> </v>
      </c>
      <c r="L1412" s="1">
        <v>24</v>
      </c>
      <c r="M1412" s="1">
        <v>24</v>
      </c>
      <c r="O1412" s="1"/>
    </row>
    <row r="1413" spans="1:15" ht="14.65" customHeight="1" x14ac:dyDescent="0.2">
      <c r="A1413" s="2">
        <v>43784</v>
      </c>
      <c r="B1413" s="1" t="s">
        <v>48</v>
      </c>
      <c r="C1413" s="1" t="s">
        <v>6</v>
      </c>
      <c r="F1413" s="1" t="s">
        <v>8</v>
      </c>
      <c r="G1413" s="1" t="s">
        <v>1224</v>
      </c>
      <c r="H1413" s="61">
        <v>100</v>
      </c>
      <c r="I1413" s="88">
        <f t="array" ref="I1413">INDEX(Grille_Tarifs_Modulable!$B$2:B1926,MATCH(Tableau1[[#This Row],[Designation]]&amp;Tableau1[[#This Row],[CL]],Grille_Tarifs_Modulable!$C$2:C1926&amp;Grille_Tarifs_Modulable!$F$2:F1926,0))</f>
        <v>3257150410167</v>
      </c>
      <c r="J141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13" s="1" t="str">
        <f>IF(Tableau1[[#This Row],[Tarificat° client]]="GROS",VLOOKUP(Tableau1[[#This Row],[EAN]],Grille_Tarifs_Modulable!B1421:P1514,9,FALSE)+VLOOKUP(Tableau1[[#This Row],[EAN]],Grille_Tarifs_Modulable!B1421:P1514,12,FALSE)+VLOOKUP(Tableau1[[#This Row],[EAN]],Grille_Tarifs_Modulable!B1421:P1514,13,FALSE)*1.1,IF(Tableau1[[#This Row],[Tarificat° client]]="CHR",VLOOKUP(Tableau1[[#This Row],[EAN]],Grille_Tarifs_Modulable!B1421:P1514,8,FALSE)," "))</f>
        <v xml:space="preserve"> </v>
      </c>
      <c r="L1413" s="1">
        <v>60</v>
      </c>
      <c r="M1413" s="1">
        <v>85.71</v>
      </c>
      <c r="O1413" s="1"/>
    </row>
    <row r="1414" spans="1:15" ht="14.65" customHeight="1" x14ac:dyDescent="0.2">
      <c r="A1414" s="2">
        <v>42409</v>
      </c>
      <c r="B1414" s="1" t="s">
        <v>1009</v>
      </c>
      <c r="C1414" s="1" t="s">
        <v>71</v>
      </c>
      <c r="F1414" s="1" t="s">
        <v>20</v>
      </c>
      <c r="G1414" s="1" t="s">
        <v>1222</v>
      </c>
      <c r="H1414" s="61">
        <v>100</v>
      </c>
      <c r="I1414" s="88">
        <f t="array" ref="I1414">INDEX(Grille_Tarifs_Modulable!$B$2:B1761,MATCH(Tableau1[[#This Row],[Designation]]&amp;Tableau1[[#This Row],[CL]],Grille_Tarifs_Modulable!$C$2:C1761&amp;Grille_Tarifs_Modulable!$F$2:F1761,0))</f>
        <v>3257150410068</v>
      </c>
      <c r="J141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14" s="1" t="str">
        <f>IF(Tableau1[[#This Row],[Tarificat° client]]="GROS",VLOOKUP(Tableau1[[#This Row],[EAN]],Grille_Tarifs_Modulable!B1422:P1515,9,FALSE)+VLOOKUP(Tableau1[[#This Row],[EAN]],Grille_Tarifs_Modulable!B1422:P1515,12,FALSE)+VLOOKUP(Tableau1[[#This Row],[EAN]],Grille_Tarifs_Modulable!B1422:P1515,13,FALSE)*1.1,IF(Tableau1[[#This Row],[Tarificat° client]]="CHR",VLOOKUP(Tableau1[[#This Row],[EAN]],Grille_Tarifs_Modulable!B1422:P1515,8,FALSE)," "))</f>
        <v xml:space="preserve"> </v>
      </c>
      <c r="L1414" s="1">
        <v>36</v>
      </c>
      <c r="M1414" s="1">
        <v>51.43</v>
      </c>
      <c r="O1414" s="1"/>
    </row>
    <row r="1415" spans="1:15" ht="14.65" customHeight="1" x14ac:dyDescent="0.2">
      <c r="A1415" s="2">
        <v>42492</v>
      </c>
      <c r="B1415" s="1" t="s">
        <v>1031</v>
      </c>
      <c r="C1415" s="1" t="s">
        <v>915</v>
      </c>
      <c r="D1415" s="1" t="s">
        <v>1255</v>
      </c>
      <c r="F1415" s="1" t="s">
        <v>11</v>
      </c>
      <c r="G1415" s="1" t="s">
        <v>1223</v>
      </c>
      <c r="H1415" s="61">
        <v>70</v>
      </c>
      <c r="I1415" s="88">
        <f t="array" ref="I1415">INDEX(Grille_Tarifs_Modulable!$B$2:B1772,MATCH(Tableau1[[#This Row],[Designation]]&amp;Tableau1[[#This Row],[CL]],Grille_Tarifs_Modulable!$C$2:C1772&amp;Grille_Tarifs_Modulable!$F$2:F1772,0))</f>
        <v>8500000917008</v>
      </c>
      <c r="J141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15" s="1" t="str">
        <f>IF(Tableau1[[#This Row],[Tarificat° client]]="GROS",VLOOKUP(Tableau1[[#This Row],[EAN]],Grille_Tarifs_Modulable!B1423:P1516,9,FALSE)+VLOOKUP(Tableau1[[#This Row],[EAN]],Grille_Tarifs_Modulable!B1423:P1516,12,FALSE)+VLOOKUP(Tableau1[[#This Row],[EAN]],Grille_Tarifs_Modulable!B1423:P1516,13,FALSE)*1.1,IF(Tableau1[[#This Row],[Tarificat° client]]="CHR",VLOOKUP(Tableau1[[#This Row],[EAN]],Grille_Tarifs_Modulable!B1423:P1516,8,FALSE)," "))</f>
        <v xml:space="preserve"> </v>
      </c>
      <c r="L1415" s="1">
        <v>6</v>
      </c>
      <c r="M1415" s="1">
        <v>6</v>
      </c>
      <c r="O1415" s="1"/>
    </row>
    <row r="1416" spans="1:15" ht="14.65" customHeight="1" x14ac:dyDescent="0.2">
      <c r="A1416" s="2">
        <v>42522</v>
      </c>
      <c r="B1416" s="1" t="s">
        <v>1034</v>
      </c>
      <c r="C1416" s="1" t="s">
        <v>71</v>
      </c>
      <c r="F1416" s="1" t="s">
        <v>20</v>
      </c>
      <c r="G1416" s="1" t="s">
        <v>1222</v>
      </c>
      <c r="H1416" s="61">
        <v>100</v>
      </c>
      <c r="I1416" s="88">
        <f t="array" ref="I1416">INDEX(Grille_Tarifs_Modulable!$B$2:B1790,MATCH(Tableau1[[#This Row],[Designation]]&amp;Tableau1[[#This Row],[CL]],Grille_Tarifs_Modulable!$C$2:C1790&amp;Grille_Tarifs_Modulable!$F$2:F1790,0))</f>
        <v>3257150410068</v>
      </c>
      <c r="J141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16" s="1" t="str">
        <f>IF(Tableau1[[#This Row],[Tarificat° client]]="GROS",VLOOKUP(Tableau1[[#This Row],[EAN]],Grille_Tarifs_Modulable!B1424:P1517,9,FALSE)+VLOOKUP(Tableau1[[#This Row],[EAN]],Grille_Tarifs_Modulable!B1424:P1517,12,FALSE)+VLOOKUP(Tableau1[[#This Row],[EAN]],Grille_Tarifs_Modulable!B1424:P1517,13,FALSE)*1.1,IF(Tableau1[[#This Row],[Tarificat° client]]="CHR",VLOOKUP(Tableau1[[#This Row],[EAN]],Grille_Tarifs_Modulable!B1424:P1517,8,FALSE)," "))</f>
        <v xml:space="preserve"> </v>
      </c>
      <c r="L1416" s="1">
        <v>48</v>
      </c>
      <c r="M1416" s="1">
        <v>68.569999999999993</v>
      </c>
      <c r="O1416" s="1"/>
    </row>
    <row r="1417" spans="1:15" ht="14.65" customHeight="1" x14ac:dyDescent="0.2">
      <c r="A1417" s="2">
        <v>42592</v>
      </c>
      <c r="B1417" s="1" t="s">
        <v>1032</v>
      </c>
      <c r="C1417" s="1" t="s">
        <v>31</v>
      </c>
      <c r="F1417" s="1" t="s">
        <v>33</v>
      </c>
      <c r="G1417" s="1" t="s">
        <v>1223</v>
      </c>
      <c r="H1417" s="61">
        <v>70</v>
      </c>
      <c r="I1417" s="88">
        <f t="array" ref="I1417">INDEX(Grille_Tarifs_Modulable!$B$2:B1930,MATCH(Tableau1[[#This Row],[Designation]]&amp;Tableau1[[#This Row],[CL]],Grille_Tarifs_Modulable!$C$2:C1930&amp;Grille_Tarifs_Modulable!$F$2:F1930,0))</f>
        <v>8500000917008</v>
      </c>
      <c r="J141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17" s="1" t="str">
        <f>IF(Tableau1[[#This Row],[Tarificat° client]]="GROS",VLOOKUP(Tableau1[[#This Row],[EAN]],Grille_Tarifs_Modulable!B1425:P1518,9,FALSE)+VLOOKUP(Tableau1[[#This Row],[EAN]],Grille_Tarifs_Modulable!B1425:P1518,12,FALSE)+VLOOKUP(Tableau1[[#This Row],[EAN]],Grille_Tarifs_Modulable!B1425:P1518,13,FALSE)*1.1,IF(Tableau1[[#This Row],[Tarificat° client]]="CHR",VLOOKUP(Tableau1[[#This Row],[EAN]],Grille_Tarifs_Modulable!B1425:P1518,8,FALSE)," "))</f>
        <v xml:space="preserve"> </v>
      </c>
      <c r="L1417" s="1">
        <v>18</v>
      </c>
      <c r="M1417" s="1">
        <v>18</v>
      </c>
      <c r="O1417" s="1"/>
    </row>
    <row r="1418" spans="1:15" ht="14.65" customHeight="1" x14ac:dyDescent="0.2">
      <c r="A1418" s="2">
        <v>42619</v>
      </c>
      <c r="B1418" s="1" t="s">
        <v>1033</v>
      </c>
      <c r="C1418" s="1" t="s">
        <v>31</v>
      </c>
      <c r="F1418" s="1" t="s">
        <v>33</v>
      </c>
      <c r="G1418" s="1" t="s">
        <v>1223</v>
      </c>
      <c r="H1418" s="61">
        <v>70</v>
      </c>
      <c r="I1418" s="88">
        <f t="array" ref="I1418">INDEX(Grille_Tarifs_Modulable!$B$2:B1765,MATCH(Tableau1[[#This Row],[Designation]]&amp;Tableau1[[#This Row],[CL]],Grille_Tarifs_Modulable!$C$2:C1765&amp;Grille_Tarifs_Modulable!$F$2:F1765,0))</f>
        <v>8500000917008</v>
      </c>
      <c r="J141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18" s="1" t="str">
        <f>IF(Tableau1[[#This Row],[Tarificat° client]]="GROS",VLOOKUP(Tableau1[[#This Row],[EAN]],Grille_Tarifs_Modulable!B1426:P1519,9,FALSE)+VLOOKUP(Tableau1[[#This Row],[EAN]],Grille_Tarifs_Modulable!B1426:P1519,12,FALSE)+VLOOKUP(Tableau1[[#This Row],[EAN]],Grille_Tarifs_Modulable!B1426:P1519,13,FALSE)*1.1,IF(Tableau1[[#This Row],[Tarificat° client]]="CHR",VLOOKUP(Tableau1[[#This Row],[EAN]],Grille_Tarifs_Modulable!B1426:P1519,8,FALSE)," "))</f>
        <v xml:space="preserve"> </v>
      </c>
      <c r="L1418" s="1">
        <v>18</v>
      </c>
      <c r="M1418" s="1">
        <v>18</v>
      </c>
      <c r="O1418" s="1"/>
    </row>
    <row r="1419" spans="1:15" ht="14.65" customHeight="1" x14ac:dyDescent="0.2">
      <c r="A1419" s="2">
        <v>42640</v>
      </c>
      <c r="B1419" s="1" t="s">
        <v>1035</v>
      </c>
      <c r="C1419" s="1" t="s">
        <v>18</v>
      </c>
      <c r="F1419" s="1" t="s">
        <v>20</v>
      </c>
      <c r="G1419" s="1" t="s">
        <v>1222</v>
      </c>
      <c r="H1419" s="61">
        <v>100</v>
      </c>
      <c r="I1419" s="88">
        <f t="array" ref="I1419">INDEX(Grille_Tarifs_Modulable!$B$2:B1776,MATCH(Tableau1[[#This Row],[Designation]]&amp;Tableau1[[#This Row],[CL]],Grille_Tarifs_Modulable!$C$2:C1776&amp;Grille_Tarifs_Modulable!$F$2:F1776,0))</f>
        <v>3257150410068</v>
      </c>
      <c r="J141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19" s="1" t="str">
        <f>IF(Tableau1[[#This Row],[Tarificat° client]]="GROS",VLOOKUP(Tableau1[[#This Row],[EAN]],Grille_Tarifs_Modulable!B1427:P1520,9,FALSE)+VLOOKUP(Tableau1[[#This Row],[EAN]],Grille_Tarifs_Modulable!B1427:P1520,12,FALSE)+VLOOKUP(Tableau1[[#This Row],[EAN]],Grille_Tarifs_Modulable!B1427:P1520,13,FALSE)*1.1,IF(Tableau1[[#This Row],[Tarificat° client]]="CHR",VLOOKUP(Tableau1[[#This Row],[EAN]],Grille_Tarifs_Modulable!B1427:P1520,8,FALSE)," "))</f>
        <v xml:space="preserve"> </v>
      </c>
      <c r="L1419" s="1">
        <v>36</v>
      </c>
      <c r="M1419" s="1">
        <v>51.43</v>
      </c>
      <c r="O1419" s="1"/>
    </row>
    <row r="1420" spans="1:15" ht="14.65" customHeight="1" x14ac:dyDescent="0.2">
      <c r="A1420" s="2">
        <v>42648</v>
      </c>
      <c r="B1420" s="1" t="s">
        <v>1036</v>
      </c>
      <c r="C1420" s="1" t="s">
        <v>71</v>
      </c>
      <c r="F1420" s="1" t="s">
        <v>20</v>
      </c>
      <c r="G1420" s="1" t="s">
        <v>1222</v>
      </c>
      <c r="H1420" s="61">
        <v>100</v>
      </c>
      <c r="I1420" s="88">
        <f t="array" ref="I1420">INDEX(Grille_Tarifs_Modulable!$B$2:B1794,MATCH(Tableau1[[#This Row],[Designation]]&amp;Tableau1[[#This Row],[CL]],Grille_Tarifs_Modulable!$C$2:C1794&amp;Grille_Tarifs_Modulable!$F$2:F1794,0))</f>
        <v>3257150410068</v>
      </c>
      <c r="J142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20" s="1" t="str">
        <f>IF(Tableau1[[#This Row],[Tarificat° client]]="GROS",VLOOKUP(Tableau1[[#This Row],[EAN]],Grille_Tarifs_Modulable!B1428:P1521,9,FALSE)+VLOOKUP(Tableau1[[#This Row],[EAN]],Grille_Tarifs_Modulable!B1428:P1521,12,FALSE)+VLOOKUP(Tableau1[[#This Row],[EAN]],Grille_Tarifs_Modulable!B1428:P1521,13,FALSE)*1.1,IF(Tableau1[[#This Row],[Tarificat° client]]="CHR",VLOOKUP(Tableau1[[#This Row],[EAN]],Grille_Tarifs_Modulable!B1428:P1521,8,FALSE)," "))</f>
        <v xml:space="preserve"> </v>
      </c>
      <c r="L1420" s="1">
        <v>48</v>
      </c>
      <c r="M1420" s="1">
        <v>68.569999999999993</v>
      </c>
      <c r="O1420" s="1"/>
    </row>
    <row r="1421" spans="1:15" ht="14.65" customHeight="1" x14ac:dyDescent="0.2">
      <c r="A1421" s="2">
        <v>42716</v>
      </c>
      <c r="B1421" s="1" t="s">
        <v>1037</v>
      </c>
      <c r="C1421" s="1" t="s">
        <v>18</v>
      </c>
      <c r="F1421" s="1" t="s">
        <v>20</v>
      </c>
      <c r="G1421" s="1" t="s">
        <v>1222</v>
      </c>
      <c r="H1421" s="61">
        <v>100</v>
      </c>
      <c r="I1421" s="88">
        <f t="array" ref="I1421">INDEX(Grille_Tarifs_Modulable!$B$2:B1934,MATCH(Tableau1[[#This Row],[Designation]]&amp;Tableau1[[#This Row],[CL]],Grille_Tarifs_Modulable!$C$2:C1934&amp;Grille_Tarifs_Modulable!$F$2:F1934,0))</f>
        <v>3257150410068</v>
      </c>
      <c r="J142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21" s="1" t="str">
        <f>IF(Tableau1[[#This Row],[Tarificat° client]]="GROS",VLOOKUP(Tableau1[[#This Row],[EAN]],Grille_Tarifs_Modulable!B1429:P1522,9,FALSE)+VLOOKUP(Tableau1[[#This Row],[EAN]],Grille_Tarifs_Modulable!B1429:P1522,12,FALSE)+VLOOKUP(Tableau1[[#This Row],[EAN]],Grille_Tarifs_Modulable!B1429:P1522,13,FALSE)*1.1,IF(Tableau1[[#This Row],[Tarificat° client]]="CHR",VLOOKUP(Tableau1[[#This Row],[EAN]],Grille_Tarifs_Modulable!B1429:P1522,8,FALSE)," "))</f>
        <v xml:space="preserve"> </v>
      </c>
      <c r="L1421" s="1">
        <v>36</v>
      </c>
      <c r="M1421" s="1">
        <v>51.43</v>
      </c>
      <c r="O1421" s="1"/>
    </row>
    <row r="1422" spans="1:15" ht="14.65" customHeight="1" x14ac:dyDescent="0.2">
      <c r="A1422" s="2">
        <v>42717</v>
      </c>
      <c r="B1422" s="1" t="s">
        <v>1038</v>
      </c>
      <c r="C1422" s="1" t="s">
        <v>6</v>
      </c>
      <c r="F1422" s="1" t="s">
        <v>8</v>
      </c>
      <c r="G1422" s="1" t="s">
        <v>1222</v>
      </c>
      <c r="H1422" s="61">
        <v>100</v>
      </c>
      <c r="I1422" s="88">
        <f t="array" ref="I1422">INDEX(Grille_Tarifs_Modulable!$B$2:B1769,MATCH(Tableau1[[#This Row],[Designation]]&amp;Tableau1[[#This Row],[CL]],Grille_Tarifs_Modulable!$C$2:C1769&amp;Grille_Tarifs_Modulable!$F$2:F1769,0))</f>
        <v>3257150410068</v>
      </c>
      <c r="J142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22" s="1" t="str">
        <f>IF(Tableau1[[#This Row],[Tarificat° client]]="GROS",VLOOKUP(Tableau1[[#This Row],[EAN]],Grille_Tarifs_Modulable!B1430:P1523,9,FALSE)+VLOOKUP(Tableau1[[#This Row],[EAN]],Grille_Tarifs_Modulable!B1430:P1523,12,FALSE)+VLOOKUP(Tableau1[[#This Row],[EAN]],Grille_Tarifs_Modulable!B1430:P1523,13,FALSE)*1.1,IF(Tableau1[[#This Row],[Tarificat° client]]="CHR",VLOOKUP(Tableau1[[#This Row],[EAN]],Grille_Tarifs_Modulable!B1430:P1523,8,FALSE)," "))</f>
        <v xml:space="preserve"> </v>
      </c>
      <c r="L1422" s="1">
        <v>12</v>
      </c>
      <c r="M1422" s="1">
        <v>17.14</v>
      </c>
      <c r="O1422" s="1"/>
    </row>
    <row r="1423" spans="1:15" ht="14.65" customHeight="1" x14ac:dyDescent="0.2">
      <c r="A1423" s="2">
        <v>42717</v>
      </c>
      <c r="B1423" s="1" t="s">
        <v>1038</v>
      </c>
      <c r="C1423" s="1" t="s">
        <v>6</v>
      </c>
      <c r="F1423" s="1" t="s">
        <v>8</v>
      </c>
      <c r="G1423" s="1" t="s">
        <v>1222</v>
      </c>
      <c r="H1423" s="61">
        <v>100</v>
      </c>
      <c r="I1423" s="88">
        <f t="array" ref="I1423">INDEX(Grille_Tarifs_Modulable!$B$2:B1780,MATCH(Tableau1[[#This Row],[Designation]]&amp;Tableau1[[#This Row],[CL]],Grille_Tarifs_Modulable!$C$2:C1780&amp;Grille_Tarifs_Modulable!$F$2:F1780,0))</f>
        <v>3257150410068</v>
      </c>
      <c r="J142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23" s="1" t="str">
        <f>IF(Tableau1[[#This Row],[Tarificat° client]]="GROS",VLOOKUP(Tableau1[[#This Row],[EAN]],Grille_Tarifs_Modulable!B1431:P1524,9,FALSE)+VLOOKUP(Tableau1[[#This Row],[EAN]],Grille_Tarifs_Modulable!B1431:P1524,12,FALSE)+VLOOKUP(Tableau1[[#This Row],[EAN]],Grille_Tarifs_Modulable!B1431:P1524,13,FALSE)*1.1,IF(Tableau1[[#This Row],[Tarificat° client]]="CHR",VLOOKUP(Tableau1[[#This Row],[EAN]],Grille_Tarifs_Modulable!B1431:P1524,8,FALSE)," "))</f>
        <v xml:space="preserve"> </v>
      </c>
      <c r="L1423" s="1">
        <v>24</v>
      </c>
      <c r="M1423" s="1">
        <v>34.29</v>
      </c>
      <c r="O1423" s="1"/>
    </row>
    <row r="1424" spans="1:15" ht="14.65" customHeight="1" x14ac:dyDescent="0.2">
      <c r="A1424" s="2">
        <v>42774</v>
      </c>
      <c r="B1424" s="1" t="s">
        <v>758</v>
      </c>
      <c r="C1424" s="1" t="s">
        <v>71</v>
      </c>
      <c r="F1424" s="1" t="s">
        <v>20</v>
      </c>
      <c r="G1424" s="1" t="s">
        <v>1222</v>
      </c>
      <c r="H1424" s="61">
        <v>100</v>
      </c>
      <c r="I1424" s="88">
        <f t="array" ref="I1424">INDEX(Grille_Tarifs_Modulable!$B$2:B1798,MATCH(Tableau1[[#This Row],[Designation]]&amp;Tableau1[[#This Row],[CL]],Grille_Tarifs_Modulable!$C$2:C1798&amp;Grille_Tarifs_Modulable!$F$2:F1798,0))</f>
        <v>3257150410068</v>
      </c>
      <c r="J142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24" s="1" t="str">
        <f>IF(Tableau1[[#This Row],[Tarificat° client]]="GROS",VLOOKUP(Tableau1[[#This Row],[EAN]],Grille_Tarifs_Modulable!B1432:P1525,9,FALSE)+VLOOKUP(Tableau1[[#This Row],[EAN]],Grille_Tarifs_Modulable!B1432:P1525,12,FALSE)+VLOOKUP(Tableau1[[#This Row],[EAN]],Grille_Tarifs_Modulable!B1432:P1525,13,FALSE)*1.1,IF(Tableau1[[#This Row],[Tarificat° client]]="CHR",VLOOKUP(Tableau1[[#This Row],[EAN]],Grille_Tarifs_Modulable!B1432:P1525,8,FALSE)," "))</f>
        <v xml:space="preserve"> </v>
      </c>
      <c r="L1424" s="1">
        <v>48</v>
      </c>
      <c r="M1424" s="1">
        <v>68.569999999999993</v>
      </c>
      <c r="O1424" s="1"/>
    </row>
    <row r="1425" spans="1:15" ht="14.65" customHeight="1" x14ac:dyDescent="0.2">
      <c r="A1425" s="2">
        <v>42787</v>
      </c>
      <c r="B1425" s="1" t="s">
        <v>759</v>
      </c>
      <c r="C1425" s="1" t="s">
        <v>6</v>
      </c>
      <c r="F1425" s="1" t="s">
        <v>8</v>
      </c>
      <c r="G1425" s="1" t="s">
        <v>1222</v>
      </c>
      <c r="H1425" s="61">
        <v>100</v>
      </c>
      <c r="I1425" s="88">
        <f t="array" ref="I1425">INDEX(Grille_Tarifs_Modulable!$B$2:B1938,MATCH(Tableau1[[#This Row],[Designation]]&amp;Tableau1[[#This Row],[CL]],Grille_Tarifs_Modulable!$C$2:C1938&amp;Grille_Tarifs_Modulable!$F$2:F1938,0))</f>
        <v>3257150410068</v>
      </c>
      <c r="J142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25" s="1" t="str">
        <f>IF(Tableau1[[#This Row],[Tarificat° client]]="GROS",VLOOKUP(Tableau1[[#This Row],[EAN]],Grille_Tarifs_Modulable!B1433:P1526,9,FALSE)+VLOOKUP(Tableau1[[#This Row],[EAN]],Grille_Tarifs_Modulable!B1433:P1526,12,FALSE)+VLOOKUP(Tableau1[[#This Row],[EAN]],Grille_Tarifs_Modulable!B1433:P1526,13,FALSE)*1.1,IF(Tableau1[[#This Row],[Tarificat° client]]="CHR",VLOOKUP(Tableau1[[#This Row],[EAN]],Grille_Tarifs_Modulable!B1433:P1526,8,FALSE)," "))</f>
        <v xml:space="preserve"> </v>
      </c>
      <c r="L1425" s="1">
        <v>36</v>
      </c>
      <c r="M1425" s="1">
        <v>51.43</v>
      </c>
      <c r="O1425" s="1"/>
    </row>
    <row r="1426" spans="1:15" ht="14.65" customHeight="1" x14ac:dyDescent="0.2">
      <c r="A1426" s="2">
        <v>42808</v>
      </c>
      <c r="B1426" s="1" t="s">
        <v>760</v>
      </c>
      <c r="C1426" s="1" t="s">
        <v>31</v>
      </c>
      <c r="F1426" s="1" t="s">
        <v>33</v>
      </c>
      <c r="G1426" s="1" t="s">
        <v>1222</v>
      </c>
      <c r="H1426" s="61">
        <v>100</v>
      </c>
      <c r="I1426" s="88">
        <f t="array" ref="I1426">INDEX(Grille_Tarifs_Modulable!$B$2:B1773,MATCH(Tableau1[[#This Row],[Designation]]&amp;Tableau1[[#This Row],[CL]],Grille_Tarifs_Modulable!$C$2:C1773&amp;Grille_Tarifs_Modulable!$F$2:F1773,0))</f>
        <v>3257150410068</v>
      </c>
      <c r="J142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26" s="1" t="str">
        <f>IF(Tableau1[[#This Row],[Tarificat° client]]="GROS",VLOOKUP(Tableau1[[#This Row],[EAN]],Grille_Tarifs_Modulable!B1434:P1527,9,FALSE)+VLOOKUP(Tableau1[[#This Row],[EAN]],Grille_Tarifs_Modulable!B1434:P1527,12,FALSE)+VLOOKUP(Tableau1[[#This Row],[EAN]],Grille_Tarifs_Modulable!B1434:P1527,13,FALSE)*1.1,IF(Tableau1[[#This Row],[Tarificat° client]]="CHR",VLOOKUP(Tableau1[[#This Row],[EAN]],Grille_Tarifs_Modulable!B1434:P1527,8,FALSE)," "))</f>
        <v xml:space="preserve"> </v>
      </c>
      <c r="L1426" s="1">
        <v>6</v>
      </c>
      <c r="M1426" s="1">
        <v>8.57</v>
      </c>
      <c r="O1426" s="1"/>
    </row>
    <row r="1427" spans="1:15" ht="14.65" customHeight="1" x14ac:dyDescent="0.2">
      <c r="A1427" s="2">
        <v>42838</v>
      </c>
      <c r="B1427" s="1" t="s">
        <v>756</v>
      </c>
      <c r="C1427" s="1" t="s">
        <v>6</v>
      </c>
      <c r="F1427" s="1" t="s">
        <v>8</v>
      </c>
      <c r="G1427" s="1" t="s">
        <v>1223</v>
      </c>
      <c r="H1427" s="61">
        <v>70</v>
      </c>
      <c r="I1427" s="88">
        <f t="array" ref="I1427">INDEX(Grille_Tarifs_Modulable!$B$2:B1784,MATCH(Tableau1[[#This Row],[Designation]]&amp;Tableau1[[#This Row],[CL]],Grille_Tarifs_Modulable!$C$2:C1784&amp;Grille_Tarifs_Modulable!$F$2:F1784,0))</f>
        <v>8500000917008</v>
      </c>
      <c r="J142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27" s="1" t="str">
        <f>IF(Tableau1[[#This Row],[Tarificat° client]]="GROS",VLOOKUP(Tableau1[[#This Row],[EAN]],Grille_Tarifs_Modulable!B1435:P1528,9,FALSE)+VLOOKUP(Tableau1[[#This Row],[EAN]],Grille_Tarifs_Modulable!B1435:P1528,12,FALSE)+VLOOKUP(Tableau1[[#This Row],[EAN]],Grille_Tarifs_Modulable!B1435:P1528,13,FALSE)*1.1,IF(Tableau1[[#This Row],[Tarificat° client]]="CHR",VLOOKUP(Tableau1[[#This Row],[EAN]],Grille_Tarifs_Modulable!B1435:P1528,8,FALSE)," "))</f>
        <v xml:space="preserve"> </v>
      </c>
      <c r="L1427" s="1">
        <v>48</v>
      </c>
      <c r="M1427" s="1">
        <v>48</v>
      </c>
      <c r="O1427" s="1"/>
    </row>
    <row r="1428" spans="1:15" ht="14.65" customHeight="1" x14ac:dyDescent="0.2">
      <c r="A1428" s="2">
        <v>42838</v>
      </c>
      <c r="B1428" s="1" t="s">
        <v>756</v>
      </c>
      <c r="C1428" s="1" t="s">
        <v>6</v>
      </c>
      <c r="F1428" s="1" t="s">
        <v>8</v>
      </c>
      <c r="G1428" s="1" t="s">
        <v>1222</v>
      </c>
      <c r="H1428" s="61">
        <v>100</v>
      </c>
      <c r="I1428" s="88">
        <f t="array" ref="I1428">INDEX(Grille_Tarifs_Modulable!$B$2:B1802,MATCH(Tableau1[[#This Row],[Designation]]&amp;Tableau1[[#This Row],[CL]],Grille_Tarifs_Modulable!$C$2:C1802&amp;Grille_Tarifs_Modulable!$F$2:F1802,0))</f>
        <v>3257150410068</v>
      </c>
      <c r="J142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28" s="1" t="str">
        <f>IF(Tableau1[[#This Row],[Tarificat° client]]="GROS",VLOOKUP(Tableau1[[#This Row],[EAN]],Grille_Tarifs_Modulable!B1436:P1529,9,FALSE)+VLOOKUP(Tableau1[[#This Row],[EAN]],Grille_Tarifs_Modulable!B1436:P1529,12,FALSE)+VLOOKUP(Tableau1[[#This Row],[EAN]],Grille_Tarifs_Modulable!B1436:P1529,13,FALSE)*1.1,IF(Tableau1[[#This Row],[Tarificat° client]]="CHR",VLOOKUP(Tableau1[[#This Row],[EAN]],Grille_Tarifs_Modulable!B1436:P1529,8,FALSE)," "))</f>
        <v xml:space="preserve"> </v>
      </c>
      <c r="L1428" s="1">
        <v>6</v>
      </c>
      <c r="M1428" s="1">
        <v>8.57</v>
      </c>
      <c r="O1428" s="1"/>
    </row>
    <row r="1429" spans="1:15" ht="14.65" customHeight="1" x14ac:dyDescent="0.2">
      <c r="A1429" s="2">
        <v>42886</v>
      </c>
      <c r="B1429" s="1" t="s">
        <v>761</v>
      </c>
      <c r="C1429" s="1" t="s">
        <v>71</v>
      </c>
      <c r="F1429" s="1" t="s">
        <v>20</v>
      </c>
      <c r="G1429" s="1" t="s">
        <v>1222</v>
      </c>
      <c r="H1429" s="61">
        <v>100</v>
      </c>
      <c r="I1429" s="88">
        <f t="array" ref="I1429">INDEX(Grille_Tarifs_Modulable!$B$2:B1942,MATCH(Tableau1[[#This Row],[Designation]]&amp;Tableau1[[#This Row],[CL]],Grille_Tarifs_Modulable!$C$2:C1942&amp;Grille_Tarifs_Modulable!$F$2:F1942,0))</f>
        <v>3257150410068</v>
      </c>
      <c r="J142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29" s="1" t="str">
        <f>IF(Tableau1[[#This Row],[Tarificat° client]]="GROS",VLOOKUP(Tableau1[[#This Row],[EAN]],Grille_Tarifs_Modulable!B1437:P1530,9,FALSE)+VLOOKUP(Tableau1[[#This Row],[EAN]],Grille_Tarifs_Modulable!B1437:P1530,12,FALSE)+VLOOKUP(Tableau1[[#This Row],[EAN]],Grille_Tarifs_Modulable!B1437:P1530,13,FALSE)*1.1,IF(Tableau1[[#This Row],[Tarificat° client]]="CHR",VLOOKUP(Tableau1[[#This Row],[EAN]],Grille_Tarifs_Modulable!B1437:P1530,8,FALSE)," "))</f>
        <v xml:space="preserve"> </v>
      </c>
      <c r="L1429" s="1">
        <v>48</v>
      </c>
      <c r="M1429" s="1">
        <v>68.569999999999993</v>
      </c>
      <c r="O1429" s="1"/>
    </row>
    <row r="1430" spans="1:15" ht="14.65" customHeight="1" x14ac:dyDescent="0.2">
      <c r="A1430" s="2">
        <v>42893</v>
      </c>
      <c r="B1430" s="1" t="s">
        <v>762</v>
      </c>
      <c r="C1430" s="1" t="s">
        <v>18</v>
      </c>
      <c r="F1430" s="1" t="s">
        <v>20</v>
      </c>
      <c r="G1430" s="1" t="s">
        <v>1222</v>
      </c>
      <c r="H1430" s="61">
        <v>100</v>
      </c>
      <c r="I1430" s="88">
        <f t="array" ref="I1430">INDEX(Grille_Tarifs_Modulable!$B$2:B1777,MATCH(Tableau1[[#This Row],[Designation]]&amp;Tableau1[[#This Row],[CL]],Grille_Tarifs_Modulable!$C$2:C1777&amp;Grille_Tarifs_Modulable!$F$2:F1777,0))</f>
        <v>3257150410068</v>
      </c>
      <c r="J143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30" s="1" t="str">
        <f>IF(Tableau1[[#This Row],[Tarificat° client]]="GROS",VLOOKUP(Tableau1[[#This Row],[EAN]],Grille_Tarifs_Modulable!B1438:P1531,9,FALSE)+VLOOKUP(Tableau1[[#This Row],[EAN]],Grille_Tarifs_Modulable!B1438:P1531,12,FALSE)+VLOOKUP(Tableau1[[#This Row],[EAN]],Grille_Tarifs_Modulable!B1438:P1531,13,FALSE)*1.1,IF(Tableau1[[#This Row],[Tarificat° client]]="CHR",VLOOKUP(Tableau1[[#This Row],[EAN]],Grille_Tarifs_Modulable!B1438:P1531,8,FALSE)," "))</f>
        <v xml:space="preserve"> </v>
      </c>
      <c r="L1430" s="1">
        <v>48</v>
      </c>
      <c r="M1430" s="1">
        <v>68.569999999999993</v>
      </c>
      <c r="O1430" s="1"/>
    </row>
    <row r="1431" spans="1:15" ht="14.65" customHeight="1" x14ac:dyDescent="0.2">
      <c r="A1431" s="2">
        <v>42893</v>
      </c>
      <c r="B1431" s="1" t="s">
        <v>763</v>
      </c>
      <c r="C1431" s="1" t="s">
        <v>6</v>
      </c>
      <c r="F1431" s="1" t="s">
        <v>8</v>
      </c>
      <c r="G1431" s="1" t="s">
        <v>1222</v>
      </c>
      <c r="H1431" s="61">
        <v>100</v>
      </c>
      <c r="I1431" s="88">
        <f t="array" ref="I1431">INDEX(Grille_Tarifs_Modulable!$B$2:B1788,MATCH(Tableau1[[#This Row],[Designation]]&amp;Tableau1[[#This Row],[CL]],Grille_Tarifs_Modulable!$C$2:C1788&amp;Grille_Tarifs_Modulable!$F$2:F1788,0))</f>
        <v>3257150410068</v>
      </c>
      <c r="J143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31" s="1" t="str">
        <f>IF(Tableau1[[#This Row],[Tarificat° client]]="GROS",VLOOKUP(Tableau1[[#This Row],[EAN]],Grille_Tarifs_Modulable!B1439:P1532,9,FALSE)+VLOOKUP(Tableau1[[#This Row],[EAN]],Grille_Tarifs_Modulable!B1439:P1532,12,FALSE)+VLOOKUP(Tableau1[[#This Row],[EAN]],Grille_Tarifs_Modulable!B1439:P1532,13,FALSE)*1.1,IF(Tableau1[[#This Row],[Tarificat° client]]="CHR",VLOOKUP(Tableau1[[#This Row],[EAN]],Grille_Tarifs_Modulable!B1439:P1532,8,FALSE)," "))</f>
        <v xml:space="preserve"> </v>
      </c>
      <c r="L1431" s="1">
        <v>48</v>
      </c>
      <c r="M1431" s="1">
        <v>68.569999999999993</v>
      </c>
      <c r="O1431" s="1"/>
    </row>
    <row r="1432" spans="1:15" ht="14.65" customHeight="1" x14ac:dyDescent="0.2">
      <c r="A1432" s="2">
        <v>42900</v>
      </c>
      <c r="B1432" s="1" t="s">
        <v>764</v>
      </c>
      <c r="C1432" s="1" t="s">
        <v>765</v>
      </c>
      <c r="F1432" s="1" t="s">
        <v>20</v>
      </c>
      <c r="G1432" s="1" t="s">
        <v>1222</v>
      </c>
      <c r="H1432" s="61">
        <v>100</v>
      </c>
      <c r="I1432" s="88">
        <f t="array" ref="I1432">INDEX(Grille_Tarifs_Modulable!$B$2:B1806,MATCH(Tableau1[[#This Row],[Designation]]&amp;Tableau1[[#This Row],[CL]],Grille_Tarifs_Modulable!$C$2:C1806&amp;Grille_Tarifs_Modulable!$F$2:F1806,0))</f>
        <v>3257150410068</v>
      </c>
      <c r="J143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32" s="1" t="str">
        <f>IF(Tableau1[[#This Row],[Tarificat° client]]="GROS",VLOOKUP(Tableau1[[#This Row],[EAN]],Grille_Tarifs_Modulable!B1440:P1533,9,FALSE)+VLOOKUP(Tableau1[[#This Row],[EAN]],Grille_Tarifs_Modulable!B1440:P1533,12,FALSE)+VLOOKUP(Tableau1[[#This Row],[EAN]],Grille_Tarifs_Modulable!B1440:P1533,13,FALSE)*1.1,IF(Tableau1[[#This Row],[Tarificat° client]]="CHR",VLOOKUP(Tableau1[[#This Row],[EAN]],Grille_Tarifs_Modulable!B1440:P1533,8,FALSE)," "))</f>
        <v xml:space="preserve"> </v>
      </c>
      <c r="L1432" s="1">
        <v>12</v>
      </c>
      <c r="M1432" s="1">
        <v>17.14</v>
      </c>
      <c r="O1432" s="1"/>
    </row>
    <row r="1433" spans="1:15" ht="14.65" customHeight="1" x14ac:dyDescent="0.2">
      <c r="A1433" s="2">
        <v>42900</v>
      </c>
      <c r="B1433" s="1" t="s">
        <v>764</v>
      </c>
      <c r="C1433" s="1" t="s">
        <v>765</v>
      </c>
      <c r="F1433" s="1" t="s">
        <v>20</v>
      </c>
      <c r="G1433" s="1" t="s">
        <v>1222</v>
      </c>
      <c r="H1433" s="61">
        <v>100</v>
      </c>
      <c r="I1433" s="88">
        <f t="array" ref="I1433">INDEX(Grille_Tarifs_Modulable!$B$2:B1946,MATCH(Tableau1[[#This Row],[Designation]]&amp;Tableau1[[#This Row],[CL]],Grille_Tarifs_Modulable!$C$2:C1946&amp;Grille_Tarifs_Modulable!$F$2:F1946,0))</f>
        <v>3257150410068</v>
      </c>
      <c r="J143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33" s="1" t="str">
        <f>IF(Tableau1[[#This Row],[Tarificat° client]]="GROS",VLOOKUP(Tableau1[[#This Row],[EAN]],Grille_Tarifs_Modulable!B1441:P1534,9,FALSE)+VLOOKUP(Tableau1[[#This Row],[EAN]],Grille_Tarifs_Modulable!B1441:P1534,12,FALSE)+VLOOKUP(Tableau1[[#This Row],[EAN]],Grille_Tarifs_Modulable!B1441:P1534,13,FALSE)*1.1,IF(Tableau1[[#This Row],[Tarificat° client]]="CHR",VLOOKUP(Tableau1[[#This Row],[EAN]],Grille_Tarifs_Modulable!B1441:P1534,8,FALSE)," "))</f>
        <v xml:space="preserve"> </v>
      </c>
      <c r="L1433" s="1">
        <v>42</v>
      </c>
      <c r="M1433" s="1">
        <v>60</v>
      </c>
      <c r="O1433" s="1"/>
    </row>
    <row r="1434" spans="1:15" ht="14.65" customHeight="1" x14ac:dyDescent="0.2">
      <c r="A1434" s="2">
        <v>42989</v>
      </c>
      <c r="B1434" s="1" t="s">
        <v>766</v>
      </c>
      <c r="C1434" s="1" t="s">
        <v>71</v>
      </c>
      <c r="F1434" s="1" t="s">
        <v>20</v>
      </c>
      <c r="G1434" s="1" t="s">
        <v>1222</v>
      </c>
      <c r="H1434" s="61">
        <v>100</v>
      </c>
      <c r="I1434" s="88">
        <f t="array" ref="I1434">INDEX(Grille_Tarifs_Modulable!$B$2:B1781,MATCH(Tableau1[[#This Row],[Designation]]&amp;Tableau1[[#This Row],[CL]],Grille_Tarifs_Modulable!$C$2:C1781&amp;Grille_Tarifs_Modulable!$F$2:F1781,0))</f>
        <v>3257150410068</v>
      </c>
      <c r="J143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34" s="1" t="str">
        <f>IF(Tableau1[[#This Row],[Tarificat° client]]="GROS",VLOOKUP(Tableau1[[#This Row],[EAN]],Grille_Tarifs_Modulable!B1442:P1535,9,FALSE)+VLOOKUP(Tableau1[[#This Row],[EAN]],Grille_Tarifs_Modulable!B1442:P1535,12,FALSE)+VLOOKUP(Tableau1[[#This Row],[EAN]],Grille_Tarifs_Modulable!B1442:P1535,13,FALSE)*1.1,IF(Tableau1[[#This Row],[Tarificat° client]]="CHR",VLOOKUP(Tableau1[[#This Row],[EAN]],Grille_Tarifs_Modulable!B1442:P1535,8,FALSE)," "))</f>
        <v xml:space="preserve"> </v>
      </c>
      <c r="L1434" s="1">
        <v>48</v>
      </c>
      <c r="M1434" s="1">
        <v>68.569999999999993</v>
      </c>
      <c r="O1434" s="1"/>
    </row>
    <row r="1435" spans="1:15" ht="14.65" customHeight="1" x14ac:dyDescent="0.2">
      <c r="A1435" s="2">
        <v>43042</v>
      </c>
      <c r="B1435" s="1" t="s">
        <v>757</v>
      </c>
      <c r="C1435" s="1" t="s">
        <v>65</v>
      </c>
      <c r="F1435" s="1" t="s">
        <v>67</v>
      </c>
      <c r="G1435" s="1" t="s">
        <v>1223</v>
      </c>
      <c r="H1435" s="61">
        <v>70</v>
      </c>
      <c r="I1435" s="88">
        <f t="array" ref="I1435">INDEX(Grille_Tarifs_Modulable!$B$2:B1792,MATCH(Tableau1[[#This Row],[Designation]]&amp;Tableau1[[#This Row],[CL]],Grille_Tarifs_Modulable!$C$2:C1792&amp;Grille_Tarifs_Modulable!$F$2:F1792,0))</f>
        <v>8500000917008</v>
      </c>
      <c r="J143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35" s="1" t="str">
        <f>IF(Tableau1[[#This Row],[Tarificat° client]]="GROS",VLOOKUP(Tableau1[[#This Row],[EAN]],Grille_Tarifs_Modulable!B1443:P1536,9,FALSE)+VLOOKUP(Tableau1[[#This Row],[EAN]],Grille_Tarifs_Modulable!B1443:P1536,12,FALSE)+VLOOKUP(Tableau1[[#This Row],[EAN]],Grille_Tarifs_Modulable!B1443:P1536,13,FALSE)*1.1,IF(Tableau1[[#This Row],[Tarificat° client]]="CHR",VLOOKUP(Tableau1[[#This Row],[EAN]],Grille_Tarifs_Modulable!B1443:P1536,8,FALSE)," "))</f>
        <v xml:space="preserve"> </v>
      </c>
      <c r="L1435" s="1">
        <v>6</v>
      </c>
      <c r="M1435" s="1">
        <v>6</v>
      </c>
      <c r="O1435" s="1"/>
    </row>
    <row r="1436" spans="1:15" ht="14.65" customHeight="1" x14ac:dyDescent="0.2">
      <c r="A1436" s="2">
        <v>43077</v>
      </c>
      <c r="B1436" s="1" t="s">
        <v>767</v>
      </c>
      <c r="C1436" s="1" t="s">
        <v>71</v>
      </c>
      <c r="F1436" s="1" t="s">
        <v>20</v>
      </c>
      <c r="G1436" s="1" t="s">
        <v>1222</v>
      </c>
      <c r="H1436" s="61">
        <v>100</v>
      </c>
      <c r="I1436" s="88">
        <f t="array" ref="I1436">INDEX(Grille_Tarifs_Modulable!$B$2:B1810,MATCH(Tableau1[[#This Row],[Designation]]&amp;Tableau1[[#This Row],[CL]],Grille_Tarifs_Modulable!$C$2:C1810&amp;Grille_Tarifs_Modulable!$F$2:F1810,0))</f>
        <v>3257150410068</v>
      </c>
      <c r="J143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36" s="1" t="str">
        <f>IF(Tableau1[[#This Row],[Tarificat° client]]="GROS",VLOOKUP(Tableau1[[#This Row],[EAN]],Grille_Tarifs_Modulable!B1444:P1537,9,FALSE)+VLOOKUP(Tableau1[[#This Row],[EAN]],Grille_Tarifs_Modulable!B1444:P1537,12,FALSE)+VLOOKUP(Tableau1[[#This Row],[EAN]],Grille_Tarifs_Modulable!B1444:P1537,13,FALSE)*1.1,IF(Tableau1[[#This Row],[Tarificat° client]]="CHR",VLOOKUP(Tableau1[[#This Row],[EAN]],Grille_Tarifs_Modulable!B1444:P1537,8,FALSE)," "))</f>
        <v xml:space="preserve"> </v>
      </c>
      <c r="L1436" s="1">
        <v>48</v>
      </c>
      <c r="M1436" s="1">
        <v>68.569999999999993</v>
      </c>
      <c r="O1436" s="1"/>
    </row>
    <row r="1437" spans="1:15" ht="14.65" customHeight="1" x14ac:dyDescent="0.2">
      <c r="A1437" s="2">
        <v>43143</v>
      </c>
      <c r="B1437" s="1" t="s">
        <v>433</v>
      </c>
      <c r="C1437" s="1" t="s">
        <v>65</v>
      </c>
      <c r="F1437" s="1" t="s">
        <v>67</v>
      </c>
      <c r="G1437" s="1" t="s">
        <v>1223</v>
      </c>
      <c r="H1437" s="61">
        <v>70</v>
      </c>
      <c r="I1437" s="88">
        <f t="array" ref="I1437">INDEX(Grille_Tarifs_Modulable!$B$2:B1950,MATCH(Tableau1[[#This Row],[Designation]]&amp;Tableau1[[#This Row],[CL]],Grille_Tarifs_Modulable!$C$2:C1950&amp;Grille_Tarifs_Modulable!$F$2:F1950,0))</f>
        <v>8500000917008</v>
      </c>
      <c r="J143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37" s="1" t="str">
        <f>IF(Tableau1[[#This Row],[Tarificat° client]]="GROS",VLOOKUP(Tableau1[[#This Row],[EAN]],Grille_Tarifs_Modulable!B1445:P1538,9,FALSE)+VLOOKUP(Tableau1[[#This Row],[EAN]],Grille_Tarifs_Modulable!B1445:P1538,12,FALSE)+VLOOKUP(Tableau1[[#This Row],[EAN]],Grille_Tarifs_Modulable!B1445:P1538,13,FALSE)*1.1,IF(Tableau1[[#This Row],[Tarificat° client]]="CHR",VLOOKUP(Tableau1[[#This Row],[EAN]],Grille_Tarifs_Modulable!B1445:P1538,8,FALSE)," "))</f>
        <v xml:space="preserve"> </v>
      </c>
      <c r="L1437" s="1">
        <v>6</v>
      </c>
      <c r="M1437" s="1">
        <v>6</v>
      </c>
      <c r="O1437" s="1"/>
    </row>
    <row r="1438" spans="1:15" ht="14.65" customHeight="1" x14ac:dyDescent="0.2">
      <c r="A1438" s="2">
        <v>43154</v>
      </c>
      <c r="B1438" s="1" t="s">
        <v>522</v>
      </c>
      <c r="C1438" s="1" t="s">
        <v>435</v>
      </c>
      <c r="F1438" s="1" t="s">
        <v>20</v>
      </c>
      <c r="G1438" s="1" t="s">
        <v>1222</v>
      </c>
      <c r="H1438" s="61">
        <v>100</v>
      </c>
      <c r="I1438" s="88">
        <f t="array" ref="I1438">INDEX(Grille_Tarifs_Modulable!$B$2:B1785,MATCH(Tableau1[[#This Row],[Designation]]&amp;Tableau1[[#This Row],[CL]],Grille_Tarifs_Modulable!$C$2:C1785&amp;Grille_Tarifs_Modulable!$F$2:F1785,0))</f>
        <v>3257150410068</v>
      </c>
      <c r="J143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38" s="1" t="str">
        <f>IF(Tableau1[[#This Row],[Tarificat° client]]="GROS",VLOOKUP(Tableau1[[#This Row],[EAN]],Grille_Tarifs_Modulable!B1446:P1539,9,FALSE)+VLOOKUP(Tableau1[[#This Row],[EAN]],Grille_Tarifs_Modulable!B1446:P1539,12,FALSE)+VLOOKUP(Tableau1[[#This Row],[EAN]],Grille_Tarifs_Modulable!B1446:P1539,13,FALSE)*1.1,IF(Tableau1[[#This Row],[Tarificat° client]]="CHR",VLOOKUP(Tableau1[[#This Row],[EAN]],Grille_Tarifs_Modulable!B1446:P1539,8,FALSE)," "))</f>
        <v xml:space="preserve"> </v>
      </c>
      <c r="L1438" s="1">
        <v>30</v>
      </c>
      <c r="M1438" s="1">
        <v>42.86</v>
      </c>
      <c r="O1438" s="1"/>
    </row>
    <row r="1439" spans="1:15" ht="14.65" customHeight="1" x14ac:dyDescent="0.2">
      <c r="A1439" s="2">
        <v>43157</v>
      </c>
      <c r="B1439" s="1" t="s">
        <v>525</v>
      </c>
      <c r="C1439" s="1" t="s">
        <v>351</v>
      </c>
      <c r="F1439" s="1" t="s">
        <v>30</v>
      </c>
      <c r="G1439" s="1" t="s">
        <v>1222</v>
      </c>
      <c r="H1439" s="61">
        <v>100</v>
      </c>
      <c r="I1439" s="88">
        <f t="array" ref="I1439">INDEX(Grille_Tarifs_Modulable!$B$2:B1796,MATCH(Tableau1[[#This Row],[Designation]]&amp;Tableau1[[#This Row],[CL]],Grille_Tarifs_Modulable!$C$2:C1796&amp;Grille_Tarifs_Modulable!$F$2:F1796,0))</f>
        <v>3257150410068</v>
      </c>
      <c r="J143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39" s="1" t="str">
        <f>IF(Tableau1[[#This Row],[Tarificat° client]]="GROS",VLOOKUP(Tableau1[[#This Row],[EAN]],Grille_Tarifs_Modulable!B1447:P1540,9,FALSE)+VLOOKUP(Tableau1[[#This Row],[EAN]],Grille_Tarifs_Modulable!B1447:P1540,12,FALSE)+VLOOKUP(Tableau1[[#This Row],[EAN]],Grille_Tarifs_Modulable!B1447:P1540,13,FALSE)*1.1,IF(Tableau1[[#This Row],[Tarificat° client]]="CHR",VLOOKUP(Tableau1[[#This Row],[EAN]],Grille_Tarifs_Modulable!B1447:P1540,8,FALSE)," "))</f>
        <v xml:space="preserve"> </v>
      </c>
      <c r="L1439" s="1">
        <v>6</v>
      </c>
      <c r="M1439" s="1">
        <v>8.57</v>
      </c>
      <c r="O1439" s="1"/>
    </row>
    <row r="1440" spans="1:15" ht="14.65" customHeight="1" x14ac:dyDescent="0.2">
      <c r="A1440" s="2">
        <v>43159</v>
      </c>
      <c r="B1440" s="1" t="s">
        <v>410</v>
      </c>
      <c r="C1440" s="1" t="s">
        <v>71</v>
      </c>
      <c r="F1440" s="1" t="s">
        <v>20</v>
      </c>
      <c r="G1440" s="1" t="s">
        <v>1222</v>
      </c>
      <c r="H1440" s="61">
        <v>100</v>
      </c>
      <c r="I1440" s="88">
        <f t="array" ref="I1440">INDEX(Grille_Tarifs_Modulable!$B$2:B1814,MATCH(Tableau1[[#This Row],[Designation]]&amp;Tableau1[[#This Row],[CL]],Grille_Tarifs_Modulable!$C$2:C1814&amp;Grille_Tarifs_Modulable!$F$2:F1814,0))</f>
        <v>3257150410068</v>
      </c>
      <c r="J144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40" s="1" t="str">
        <f>IF(Tableau1[[#This Row],[Tarificat° client]]="GROS",VLOOKUP(Tableau1[[#This Row],[EAN]],Grille_Tarifs_Modulable!B1448:P1541,9,FALSE)+VLOOKUP(Tableau1[[#This Row],[EAN]],Grille_Tarifs_Modulable!B1448:P1541,12,FALSE)+VLOOKUP(Tableau1[[#This Row],[EAN]],Grille_Tarifs_Modulable!B1448:P1541,13,FALSE)*1.1,IF(Tableau1[[#This Row],[Tarificat° client]]="CHR",VLOOKUP(Tableau1[[#This Row],[EAN]],Grille_Tarifs_Modulable!B1448:P1541,8,FALSE)," "))</f>
        <v xml:space="preserve"> </v>
      </c>
      <c r="L1440" s="1">
        <v>36</v>
      </c>
      <c r="M1440" s="1">
        <v>51.43</v>
      </c>
      <c r="O1440" s="1"/>
    </row>
    <row r="1441" spans="1:15" ht="14.65" customHeight="1" x14ac:dyDescent="0.2">
      <c r="A1441" s="2">
        <v>43220</v>
      </c>
      <c r="B1441" s="1" t="s">
        <v>434</v>
      </c>
      <c r="C1441" s="1" t="s">
        <v>435</v>
      </c>
      <c r="F1441" s="1" t="s">
        <v>20</v>
      </c>
      <c r="G1441" s="1" t="s">
        <v>1223</v>
      </c>
      <c r="H1441" s="61">
        <v>70</v>
      </c>
      <c r="I1441" s="88">
        <f t="array" ref="I1441">INDEX(Grille_Tarifs_Modulable!$B$2:B1954,MATCH(Tableau1[[#This Row],[Designation]]&amp;Tableau1[[#This Row],[CL]],Grille_Tarifs_Modulable!$C$2:C1954&amp;Grille_Tarifs_Modulable!$F$2:F1954,0))</f>
        <v>8500000917008</v>
      </c>
      <c r="J144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41" s="1" t="str">
        <f>IF(Tableau1[[#This Row],[Tarificat° client]]="GROS",VLOOKUP(Tableau1[[#This Row],[EAN]],Grille_Tarifs_Modulable!B1449:P1542,9,FALSE)+VLOOKUP(Tableau1[[#This Row],[EAN]],Grille_Tarifs_Modulable!B1449:P1542,12,FALSE)+VLOOKUP(Tableau1[[#This Row],[EAN]],Grille_Tarifs_Modulable!B1449:P1542,13,FALSE)*1.1,IF(Tableau1[[#This Row],[Tarificat° client]]="CHR",VLOOKUP(Tableau1[[#This Row],[EAN]],Grille_Tarifs_Modulable!B1449:P1542,8,FALSE)," "))</f>
        <v xml:space="preserve"> </v>
      </c>
      <c r="L1441" s="1">
        <v>12</v>
      </c>
      <c r="M1441" s="1">
        <v>12</v>
      </c>
      <c r="O1441" s="1"/>
    </row>
    <row r="1442" spans="1:15" ht="14.65" customHeight="1" x14ac:dyDescent="0.2">
      <c r="A1442" s="2">
        <v>43222</v>
      </c>
      <c r="B1442" s="1" t="s">
        <v>439</v>
      </c>
      <c r="C1442" s="1" t="s">
        <v>71</v>
      </c>
      <c r="F1442" s="1" t="s">
        <v>20</v>
      </c>
      <c r="G1442" s="1" t="s">
        <v>1222</v>
      </c>
      <c r="H1442" s="61">
        <v>100</v>
      </c>
      <c r="I1442" s="88">
        <f t="array" ref="I1442">INDEX(Grille_Tarifs_Modulable!$B$2:B1789,MATCH(Tableau1[[#This Row],[Designation]]&amp;Tableau1[[#This Row],[CL]],Grille_Tarifs_Modulable!$C$2:C1789&amp;Grille_Tarifs_Modulable!$F$2:F1789,0))</f>
        <v>3257150410068</v>
      </c>
      <c r="J144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42" s="1" t="str">
        <f>IF(Tableau1[[#This Row],[Tarificat° client]]="GROS",VLOOKUP(Tableau1[[#This Row],[EAN]],Grille_Tarifs_Modulable!B1450:P1543,9,FALSE)+VLOOKUP(Tableau1[[#This Row],[EAN]],Grille_Tarifs_Modulable!B1450:P1543,12,FALSE)+VLOOKUP(Tableau1[[#This Row],[EAN]],Grille_Tarifs_Modulable!B1450:P1543,13,FALSE)*1.1,IF(Tableau1[[#This Row],[Tarificat° client]]="CHR",VLOOKUP(Tableau1[[#This Row],[EAN]],Grille_Tarifs_Modulable!B1450:P1543,8,FALSE)," "))</f>
        <v xml:space="preserve"> </v>
      </c>
      <c r="L1442" s="1">
        <v>36</v>
      </c>
      <c r="M1442" s="1">
        <v>51.43</v>
      </c>
      <c r="O1442" s="1"/>
    </row>
    <row r="1443" spans="1:15" ht="14.65" customHeight="1" x14ac:dyDescent="0.2">
      <c r="A1443" s="2">
        <v>43279</v>
      </c>
      <c r="B1443" s="1" t="s">
        <v>526</v>
      </c>
      <c r="C1443" s="1" t="s">
        <v>71</v>
      </c>
      <c r="F1443" s="1" t="s">
        <v>20</v>
      </c>
      <c r="G1443" s="1" t="s">
        <v>1222</v>
      </c>
      <c r="H1443" s="61">
        <v>100</v>
      </c>
      <c r="I1443" s="88">
        <f t="array" ref="I1443">INDEX(Grille_Tarifs_Modulable!$B$2:B1800,MATCH(Tableau1[[#This Row],[Designation]]&amp;Tableau1[[#This Row],[CL]],Grille_Tarifs_Modulable!$C$2:C1800&amp;Grille_Tarifs_Modulable!$F$2:F1800,0))</f>
        <v>3257150410068</v>
      </c>
      <c r="J144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43" s="1" t="str">
        <f>IF(Tableau1[[#This Row],[Tarificat° client]]="GROS",VLOOKUP(Tableau1[[#This Row],[EAN]],Grille_Tarifs_Modulable!B1451:P1544,9,FALSE)+VLOOKUP(Tableau1[[#This Row],[EAN]],Grille_Tarifs_Modulable!B1451:P1544,12,FALSE)+VLOOKUP(Tableau1[[#This Row],[EAN]],Grille_Tarifs_Modulable!B1451:P1544,13,FALSE)*1.1,IF(Tableau1[[#This Row],[Tarificat° client]]="CHR",VLOOKUP(Tableau1[[#This Row],[EAN]],Grille_Tarifs_Modulable!B1451:P1544,8,FALSE)," "))</f>
        <v xml:space="preserve"> </v>
      </c>
      <c r="L1443" s="1">
        <v>48</v>
      </c>
      <c r="M1443" s="1">
        <v>68.569999999999993</v>
      </c>
      <c r="O1443" s="1"/>
    </row>
    <row r="1444" spans="1:15" ht="14.65" customHeight="1" x14ac:dyDescent="0.2">
      <c r="A1444" s="2">
        <v>43306</v>
      </c>
      <c r="B1444" s="1" t="s">
        <v>436</v>
      </c>
      <c r="C1444" s="1" t="s">
        <v>437</v>
      </c>
      <c r="F1444" s="1" t="s">
        <v>438</v>
      </c>
      <c r="G1444" s="1" t="s">
        <v>1223</v>
      </c>
      <c r="H1444" s="61">
        <v>70</v>
      </c>
      <c r="I1444" s="88">
        <f t="array" ref="I1444">INDEX(Grille_Tarifs_Modulable!$B$2:B1818,MATCH(Tableau1[[#This Row],[Designation]]&amp;Tableau1[[#This Row],[CL]],Grille_Tarifs_Modulable!$C$2:C1818&amp;Grille_Tarifs_Modulable!$F$2:F1818,0))</f>
        <v>8500000917008</v>
      </c>
      <c r="J144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44" s="1" t="str">
        <f>IF(Tableau1[[#This Row],[Tarificat° client]]="GROS",VLOOKUP(Tableau1[[#This Row],[EAN]],Grille_Tarifs_Modulable!B1452:P1545,9,FALSE)+VLOOKUP(Tableau1[[#This Row],[EAN]],Grille_Tarifs_Modulable!B1452:P1545,12,FALSE)+VLOOKUP(Tableau1[[#This Row],[EAN]],Grille_Tarifs_Modulable!B1452:P1545,13,FALSE)*1.1,IF(Tableau1[[#This Row],[Tarificat° client]]="CHR",VLOOKUP(Tableau1[[#This Row],[EAN]],Grille_Tarifs_Modulable!B1452:P1545,8,FALSE)," "))</f>
        <v xml:space="preserve"> </v>
      </c>
      <c r="L1444" s="1">
        <v>12</v>
      </c>
      <c r="M1444" s="1">
        <v>12</v>
      </c>
      <c r="O1444" s="1"/>
    </row>
    <row r="1445" spans="1:15" ht="14.65" customHeight="1" x14ac:dyDescent="0.2">
      <c r="A1445" s="2">
        <v>43348</v>
      </c>
      <c r="B1445" s="1" t="s">
        <v>652</v>
      </c>
      <c r="C1445" s="1" t="s">
        <v>65</v>
      </c>
      <c r="F1445" s="1" t="s">
        <v>67</v>
      </c>
      <c r="G1445" s="1" t="s">
        <v>1223</v>
      </c>
      <c r="H1445" s="61">
        <v>70</v>
      </c>
      <c r="I1445" s="88">
        <f t="array" ref="I1445">INDEX(Grille_Tarifs_Modulable!$B$2:B1958,MATCH(Tableau1[[#This Row],[Designation]]&amp;Tableau1[[#This Row],[CL]],Grille_Tarifs_Modulable!$C$2:C1958&amp;Grille_Tarifs_Modulable!$F$2:F1958,0))</f>
        <v>8500000917008</v>
      </c>
      <c r="J144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45" s="1" t="str">
        <f>IF(Tableau1[[#This Row],[Tarificat° client]]="GROS",VLOOKUP(Tableau1[[#This Row],[EAN]],Grille_Tarifs_Modulable!B1453:P1546,9,FALSE)+VLOOKUP(Tableau1[[#This Row],[EAN]],Grille_Tarifs_Modulable!B1453:P1546,12,FALSE)+VLOOKUP(Tableau1[[#This Row],[EAN]],Grille_Tarifs_Modulable!B1453:P1546,13,FALSE)*1.1,IF(Tableau1[[#This Row],[Tarificat° client]]="CHR",VLOOKUP(Tableau1[[#This Row],[EAN]],Grille_Tarifs_Modulable!B1453:P1546,8,FALSE)," "))</f>
        <v xml:space="preserve"> </v>
      </c>
      <c r="L1445" s="1">
        <v>12</v>
      </c>
      <c r="M1445" s="1">
        <v>12</v>
      </c>
      <c r="O1445" s="1"/>
    </row>
    <row r="1446" spans="1:15" ht="14.65" customHeight="1" x14ac:dyDescent="0.2">
      <c r="A1446" s="2">
        <v>43361</v>
      </c>
      <c r="B1446" s="1" t="s">
        <v>418</v>
      </c>
      <c r="C1446" s="1" t="s">
        <v>57</v>
      </c>
      <c r="F1446" s="1" t="s">
        <v>30</v>
      </c>
      <c r="G1446" s="1" t="s">
        <v>1222</v>
      </c>
      <c r="H1446" s="61">
        <v>100</v>
      </c>
      <c r="I1446" s="88">
        <f t="array" ref="I1446">INDEX(Grille_Tarifs_Modulable!$B$2:B1793,MATCH(Tableau1[[#This Row],[Designation]]&amp;Tableau1[[#This Row],[CL]],Grille_Tarifs_Modulable!$C$2:C1793&amp;Grille_Tarifs_Modulable!$F$2:F1793,0))</f>
        <v>3257150410068</v>
      </c>
      <c r="J144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46" s="1" t="str">
        <f>IF(Tableau1[[#This Row],[Tarificat° client]]="GROS",VLOOKUP(Tableau1[[#This Row],[EAN]],Grille_Tarifs_Modulable!B1454:P1547,9,FALSE)+VLOOKUP(Tableau1[[#This Row],[EAN]],Grille_Tarifs_Modulable!B1454:P1547,12,FALSE)+VLOOKUP(Tableau1[[#This Row],[EAN]],Grille_Tarifs_Modulable!B1454:P1547,13,FALSE)*1.1,IF(Tableau1[[#This Row],[Tarificat° client]]="CHR",VLOOKUP(Tableau1[[#This Row],[EAN]],Grille_Tarifs_Modulable!B1454:P1547,8,FALSE)," "))</f>
        <v xml:space="preserve"> </v>
      </c>
      <c r="L1446" s="1">
        <v>6</v>
      </c>
      <c r="M1446" s="1">
        <v>8.57</v>
      </c>
      <c r="O1446" s="1"/>
    </row>
    <row r="1447" spans="1:15" ht="14.65" customHeight="1" x14ac:dyDescent="0.2">
      <c r="A1447" s="2">
        <v>43364</v>
      </c>
      <c r="B1447" s="1" t="s">
        <v>654</v>
      </c>
      <c r="C1447" s="1" t="s">
        <v>65</v>
      </c>
      <c r="F1447" s="1" t="s">
        <v>67</v>
      </c>
      <c r="G1447" s="1" t="s">
        <v>1223</v>
      </c>
      <c r="H1447" s="61">
        <v>70</v>
      </c>
      <c r="I1447" s="88">
        <f t="array" ref="I1447">INDEX(Grille_Tarifs_Modulable!$B$2:B1804,MATCH(Tableau1[[#This Row],[Designation]]&amp;Tableau1[[#This Row],[CL]],Grille_Tarifs_Modulable!$C$2:C1804&amp;Grille_Tarifs_Modulable!$F$2:F1804,0))</f>
        <v>8500000917008</v>
      </c>
      <c r="J144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47" s="1" t="str">
        <f>IF(Tableau1[[#This Row],[Tarificat° client]]="GROS",VLOOKUP(Tableau1[[#This Row],[EAN]],Grille_Tarifs_Modulable!B1455:P1548,9,FALSE)+VLOOKUP(Tableau1[[#This Row],[EAN]],Grille_Tarifs_Modulable!B1455:P1548,12,FALSE)+VLOOKUP(Tableau1[[#This Row],[EAN]],Grille_Tarifs_Modulable!B1455:P1548,13,FALSE)*1.1,IF(Tableau1[[#This Row],[Tarificat° client]]="CHR",VLOOKUP(Tableau1[[#This Row],[EAN]],Grille_Tarifs_Modulable!B1455:P1548,8,FALSE)," "))</f>
        <v xml:space="preserve"> </v>
      </c>
      <c r="L1447" s="1">
        <v>12</v>
      </c>
      <c r="M1447" s="1">
        <v>12</v>
      </c>
      <c r="O1447" s="1"/>
    </row>
    <row r="1448" spans="1:15" ht="14.65" customHeight="1" x14ac:dyDescent="0.2">
      <c r="A1448" s="2">
        <v>43367</v>
      </c>
      <c r="B1448" s="1" t="s">
        <v>527</v>
      </c>
      <c r="C1448" s="1" t="s">
        <v>71</v>
      </c>
      <c r="F1448" s="1" t="s">
        <v>20</v>
      </c>
      <c r="G1448" s="1" t="s">
        <v>1222</v>
      </c>
      <c r="H1448" s="61">
        <v>100</v>
      </c>
      <c r="I1448" s="88">
        <f t="array" ref="I1448">INDEX(Grille_Tarifs_Modulable!$B$2:B1822,MATCH(Tableau1[[#This Row],[Designation]]&amp;Tableau1[[#This Row],[CL]],Grille_Tarifs_Modulable!$C$2:C1822&amp;Grille_Tarifs_Modulable!$F$2:F1822,0))</f>
        <v>3257150410068</v>
      </c>
      <c r="J144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48" s="1" t="str">
        <f>IF(Tableau1[[#This Row],[Tarificat° client]]="GROS",VLOOKUP(Tableau1[[#This Row],[EAN]],Grille_Tarifs_Modulable!B1456:P1549,9,FALSE)+VLOOKUP(Tableau1[[#This Row],[EAN]],Grille_Tarifs_Modulable!B1456:P1549,12,FALSE)+VLOOKUP(Tableau1[[#This Row],[EAN]],Grille_Tarifs_Modulable!B1456:P1549,13,FALSE)*1.1,IF(Tableau1[[#This Row],[Tarificat° client]]="CHR",VLOOKUP(Tableau1[[#This Row],[EAN]],Grille_Tarifs_Modulable!B1456:P1549,8,FALSE)," "))</f>
        <v xml:space="preserve"> </v>
      </c>
      <c r="L1448" s="1">
        <v>12</v>
      </c>
      <c r="M1448" s="1">
        <v>17.14</v>
      </c>
      <c r="O1448" s="1"/>
    </row>
    <row r="1449" spans="1:15" ht="14.65" customHeight="1" x14ac:dyDescent="0.2">
      <c r="A1449" s="2">
        <v>43367</v>
      </c>
      <c r="B1449" s="1" t="s">
        <v>527</v>
      </c>
      <c r="C1449" s="1" t="s">
        <v>71</v>
      </c>
      <c r="F1449" s="1" t="s">
        <v>20</v>
      </c>
      <c r="G1449" s="1" t="s">
        <v>1222</v>
      </c>
      <c r="H1449" s="61">
        <v>100</v>
      </c>
      <c r="I1449" s="88">
        <f t="array" ref="I1449">INDEX(Grille_Tarifs_Modulable!$B$2:B1962,MATCH(Tableau1[[#This Row],[Designation]]&amp;Tableau1[[#This Row],[CL]],Grille_Tarifs_Modulable!$C$2:C1962&amp;Grille_Tarifs_Modulable!$F$2:F1962,0))</f>
        <v>3257150410068</v>
      </c>
      <c r="J144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49" s="1" t="str">
        <f>IF(Tableau1[[#This Row],[Tarificat° client]]="GROS",VLOOKUP(Tableau1[[#This Row],[EAN]],Grille_Tarifs_Modulable!B1457:P1550,9,FALSE)+VLOOKUP(Tableau1[[#This Row],[EAN]],Grille_Tarifs_Modulable!B1457:P1550,12,FALSE)+VLOOKUP(Tableau1[[#This Row],[EAN]],Grille_Tarifs_Modulable!B1457:P1550,13,FALSE)*1.1,IF(Tableau1[[#This Row],[Tarificat° client]]="CHR",VLOOKUP(Tableau1[[#This Row],[EAN]],Grille_Tarifs_Modulable!B1457:P1550,8,FALSE)," "))</f>
        <v xml:space="preserve"> </v>
      </c>
      <c r="L1449" s="1">
        <v>24</v>
      </c>
      <c r="M1449" s="1">
        <v>34.29</v>
      </c>
      <c r="O1449" s="1"/>
    </row>
    <row r="1450" spans="1:15" ht="14.65" customHeight="1" x14ac:dyDescent="0.2">
      <c r="A1450" s="2">
        <v>43374</v>
      </c>
      <c r="B1450" s="1" t="s">
        <v>493</v>
      </c>
      <c r="C1450" s="1" t="s">
        <v>448</v>
      </c>
      <c r="F1450" s="1" t="s">
        <v>20</v>
      </c>
      <c r="G1450" s="1" t="s">
        <v>1222</v>
      </c>
      <c r="H1450" s="61">
        <v>100</v>
      </c>
      <c r="I1450" s="88">
        <f t="array" ref="I1450">INDEX(Grille_Tarifs_Modulable!$B$2:B1797,MATCH(Tableau1[[#This Row],[Designation]]&amp;Tableau1[[#This Row],[CL]],Grille_Tarifs_Modulable!$C$2:C1797&amp;Grille_Tarifs_Modulable!$F$2:F1797,0))</f>
        <v>3257150410068</v>
      </c>
      <c r="J145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50" s="1" t="str">
        <f>IF(Tableau1[[#This Row],[Tarificat° client]]="GROS",VLOOKUP(Tableau1[[#This Row],[EAN]],Grille_Tarifs_Modulable!B1458:P1551,9,FALSE)+VLOOKUP(Tableau1[[#This Row],[EAN]],Grille_Tarifs_Modulable!B1458:P1551,12,FALSE)+VLOOKUP(Tableau1[[#This Row],[EAN]],Grille_Tarifs_Modulable!B1458:P1551,13,FALSE)*1.1,IF(Tableau1[[#This Row],[Tarificat° client]]="CHR",VLOOKUP(Tableau1[[#This Row],[EAN]],Grille_Tarifs_Modulable!B1458:P1551,8,FALSE)," "))</f>
        <v xml:space="preserve"> </v>
      </c>
      <c r="L1450" s="1">
        <v>6</v>
      </c>
      <c r="M1450" s="1">
        <v>8.57</v>
      </c>
      <c r="O1450" s="1"/>
    </row>
    <row r="1451" spans="1:15" ht="14.65" customHeight="1" x14ac:dyDescent="0.2">
      <c r="A1451" s="2">
        <v>43376</v>
      </c>
      <c r="B1451" s="1" t="s">
        <v>495</v>
      </c>
      <c r="C1451" s="1" t="s">
        <v>112</v>
      </c>
      <c r="F1451" s="1" t="s">
        <v>114</v>
      </c>
      <c r="G1451" s="1" t="s">
        <v>1223</v>
      </c>
      <c r="H1451" s="61">
        <v>70</v>
      </c>
      <c r="I1451" s="88">
        <f t="array" ref="I1451">INDEX(Grille_Tarifs_Modulable!$B$2:B1808,MATCH(Tableau1[[#This Row],[Designation]]&amp;Tableau1[[#This Row],[CL]],Grille_Tarifs_Modulable!$C$2:C1808&amp;Grille_Tarifs_Modulable!$F$2:F1808,0))</f>
        <v>8500000917008</v>
      </c>
      <c r="J145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51" s="1" t="str">
        <f>IF(Tableau1[[#This Row],[Tarificat° client]]="GROS",VLOOKUP(Tableau1[[#This Row],[EAN]],Grille_Tarifs_Modulable!B1459:P1552,9,FALSE)+VLOOKUP(Tableau1[[#This Row],[EAN]],Grille_Tarifs_Modulable!B1459:P1552,12,FALSE)+VLOOKUP(Tableau1[[#This Row],[EAN]],Grille_Tarifs_Modulable!B1459:P1552,13,FALSE)*1.1,IF(Tableau1[[#This Row],[Tarificat° client]]="CHR",VLOOKUP(Tableau1[[#This Row],[EAN]],Grille_Tarifs_Modulable!B1459:P1552,8,FALSE)," "))</f>
        <v xml:space="preserve"> </v>
      </c>
      <c r="L1451" s="1">
        <v>12</v>
      </c>
      <c r="M1451" s="1">
        <v>12</v>
      </c>
      <c r="O1451" s="1"/>
    </row>
    <row r="1452" spans="1:15" ht="14.65" customHeight="1" x14ac:dyDescent="0.2">
      <c r="A1452" s="2">
        <v>43427</v>
      </c>
      <c r="B1452" s="1" t="s">
        <v>528</v>
      </c>
      <c r="C1452" s="1" t="s">
        <v>71</v>
      </c>
      <c r="F1452" s="1" t="s">
        <v>20</v>
      </c>
      <c r="G1452" s="1" t="s">
        <v>1222</v>
      </c>
      <c r="H1452" s="61">
        <v>100</v>
      </c>
      <c r="I1452" s="88">
        <f t="array" ref="I1452">INDEX(Grille_Tarifs_Modulable!$B$2:B1826,MATCH(Tableau1[[#This Row],[Designation]]&amp;Tableau1[[#This Row],[CL]],Grille_Tarifs_Modulable!$C$2:C1826&amp;Grille_Tarifs_Modulable!$F$2:F1826,0))</f>
        <v>3257150410068</v>
      </c>
      <c r="J145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52" s="1" t="str">
        <f>IF(Tableau1[[#This Row],[Tarificat° client]]="GROS",VLOOKUP(Tableau1[[#This Row],[EAN]],Grille_Tarifs_Modulable!B1460:P1553,9,FALSE)+VLOOKUP(Tableau1[[#This Row],[EAN]],Grille_Tarifs_Modulable!B1460:P1553,12,FALSE)+VLOOKUP(Tableau1[[#This Row],[EAN]],Grille_Tarifs_Modulable!B1460:P1553,13,FALSE)*1.1,IF(Tableau1[[#This Row],[Tarificat° client]]="CHR",VLOOKUP(Tableau1[[#This Row],[EAN]],Grille_Tarifs_Modulable!B1460:P1553,8,FALSE)," "))</f>
        <v xml:space="preserve"> </v>
      </c>
      <c r="L1452" s="1">
        <v>36</v>
      </c>
      <c r="M1452" s="1">
        <v>51.43</v>
      </c>
      <c r="O1452" s="1"/>
    </row>
    <row r="1453" spans="1:15" ht="14.65" customHeight="1" x14ac:dyDescent="0.2">
      <c r="A1453" s="2">
        <v>43500</v>
      </c>
      <c r="B1453" s="1" t="s">
        <v>66</v>
      </c>
      <c r="C1453" s="1" t="s">
        <v>65</v>
      </c>
      <c r="F1453" s="1" t="s">
        <v>67</v>
      </c>
      <c r="G1453" s="1" t="s">
        <v>1223</v>
      </c>
      <c r="H1453" s="61">
        <v>70</v>
      </c>
      <c r="I1453" s="88">
        <f t="array" ref="I1453">INDEX(Grille_Tarifs_Modulable!$B$2:B1966,MATCH(Tableau1[[#This Row],[Designation]]&amp;Tableau1[[#This Row],[CL]],Grille_Tarifs_Modulable!$C$2:C1966&amp;Grille_Tarifs_Modulable!$F$2:F1966,0))</f>
        <v>8500000917008</v>
      </c>
      <c r="J145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53" s="1" t="str">
        <f>IF(Tableau1[[#This Row],[Tarificat° client]]="GROS",VLOOKUP(Tableau1[[#This Row],[EAN]],Grille_Tarifs_Modulable!B1461:P1554,9,FALSE)+VLOOKUP(Tableau1[[#This Row],[EAN]],Grille_Tarifs_Modulable!B1461:P1554,12,FALSE)+VLOOKUP(Tableau1[[#This Row],[EAN]],Grille_Tarifs_Modulable!B1461:P1554,13,FALSE)*1.1,IF(Tableau1[[#This Row],[Tarificat° client]]="CHR",VLOOKUP(Tableau1[[#This Row],[EAN]],Grille_Tarifs_Modulable!B1461:P1554,8,FALSE)," "))</f>
        <v xml:space="preserve"> </v>
      </c>
      <c r="L1453" s="1">
        <v>12</v>
      </c>
      <c r="M1453" s="1">
        <v>12</v>
      </c>
      <c r="O1453" s="1"/>
    </row>
    <row r="1454" spans="1:15" ht="14.65" customHeight="1" x14ac:dyDescent="0.2">
      <c r="A1454" s="2">
        <v>43511</v>
      </c>
      <c r="B1454" s="1" t="s">
        <v>76</v>
      </c>
      <c r="C1454" s="1" t="s">
        <v>71</v>
      </c>
      <c r="F1454" s="1" t="s">
        <v>20</v>
      </c>
      <c r="G1454" s="1" t="s">
        <v>1222</v>
      </c>
      <c r="H1454" s="61">
        <v>100</v>
      </c>
      <c r="I1454" s="88">
        <f t="array" ref="I1454">INDEX(Grille_Tarifs_Modulable!$B$2:B1801,MATCH(Tableau1[[#This Row],[Designation]]&amp;Tableau1[[#This Row],[CL]],Grille_Tarifs_Modulable!$C$2:C1801&amp;Grille_Tarifs_Modulable!$F$2:F1801,0))</f>
        <v>3257150410068</v>
      </c>
      <c r="J145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54" s="1" t="str">
        <f>IF(Tableau1[[#This Row],[Tarificat° client]]="GROS",VLOOKUP(Tableau1[[#This Row],[EAN]],Grille_Tarifs_Modulable!B1462:P1555,9,FALSE)+VLOOKUP(Tableau1[[#This Row],[EAN]],Grille_Tarifs_Modulable!B1462:P1555,12,FALSE)+VLOOKUP(Tableau1[[#This Row],[EAN]],Grille_Tarifs_Modulable!B1462:P1555,13,FALSE)*1.1,IF(Tableau1[[#This Row],[Tarificat° client]]="CHR",VLOOKUP(Tableau1[[#This Row],[EAN]],Grille_Tarifs_Modulable!B1462:P1555,8,FALSE)," "))</f>
        <v xml:space="preserve"> </v>
      </c>
      <c r="L1454" s="1">
        <v>36</v>
      </c>
      <c r="M1454" s="1">
        <v>51.43</v>
      </c>
      <c r="O1454" s="1"/>
    </row>
    <row r="1455" spans="1:15" ht="14.65" customHeight="1" x14ac:dyDescent="0.2">
      <c r="A1455" s="2">
        <v>43536</v>
      </c>
      <c r="B1455" s="1" t="s">
        <v>77</v>
      </c>
      <c r="C1455" s="1" t="s">
        <v>71</v>
      </c>
      <c r="F1455" s="1" t="s">
        <v>20</v>
      </c>
      <c r="G1455" s="1" t="s">
        <v>1222</v>
      </c>
      <c r="H1455" s="61">
        <v>100</v>
      </c>
      <c r="I1455" s="88">
        <f t="array" ref="I1455">INDEX(Grille_Tarifs_Modulable!$B$2:B1812,MATCH(Tableau1[[#This Row],[Designation]]&amp;Tableau1[[#This Row],[CL]],Grille_Tarifs_Modulable!$C$2:C1812&amp;Grille_Tarifs_Modulable!$F$2:F1812,0))</f>
        <v>3257150410068</v>
      </c>
      <c r="J145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55" s="1" t="str">
        <f>IF(Tableau1[[#This Row],[Tarificat° client]]="GROS",VLOOKUP(Tableau1[[#This Row],[EAN]],Grille_Tarifs_Modulable!B1463:P1556,9,FALSE)+VLOOKUP(Tableau1[[#This Row],[EAN]],Grille_Tarifs_Modulable!B1463:P1556,12,FALSE)+VLOOKUP(Tableau1[[#This Row],[EAN]],Grille_Tarifs_Modulable!B1463:P1556,13,FALSE)*1.1,IF(Tableau1[[#This Row],[Tarificat° client]]="CHR",VLOOKUP(Tableau1[[#This Row],[EAN]],Grille_Tarifs_Modulable!B1463:P1556,8,FALSE)," "))</f>
        <v xml:space="preserve"> </v>
      </c>
      <c r="L1455" s="1">
        <v>24</v>
      </c>
      <c r="M1455" s="1">
        <v>34.29</v>
      </c>
      <c r="O1455" s="1"/>
    </row>
    <row r="1456" spans="1:15" ht="14.65" customHeight="1" x14ac:dyDescent="0.2">
      <c r="A1456" s="2">
        <v>43634</v>
      </c>
      <c r="B1456" s="1" t="s">
        <v>69</v>
      </c>
      <c r="C1456" s="1" t="s">
        <v>68</v>
      </c>
      <c r="F1456" s="1" t="s">
        <v>20</v>
      </c>
      <c r="G1456" s="1" t="s">
        <v>1223</v>
      </c>
      <c r="H1456" s="61">
        <v>70</v>
      </c>
      <c r="I1456" s="88">
        <f t="array" ref="I1456">INDEX(Grille_Tarifs_Modulable!$B$2:B1830,MATCH(Tableau1[[#This Row],[Designation]]&amp;Tableau1[[#This Row],[CL]],Grille_Tarifs_Modulable!$C$2:C1830&amp;Grille_Tarifs_Modulable!$F$2:F1830,0))</f>
        <v>8500000917008</v>
      </c>
      <c r="J145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56" s="1" t="str">
        <f>IF(Tableau1[[#This Row],[Tarificat° client]]="GROS",VLOOKUP(Tableau1[[#This Row],[EAN]],Grille_Tarifs_Modulable!B1464:P1557,9,FALSE)+VLOOKUP(Tableau1[[#This Row],[EAN]],Grille_Tarifs_Modulable!B1464:P1557,12,FALSE)+VLOOKUP(Tableau1[[#This Row],[EAN]],Grille_Tarifs_Modulable!B1464:P1557,13,FALSE)*1.1,IF(Tableau1[[#This Row],[Tarificat° client]]="CHR",VLOOKUP(Tableau1[[#This Row],[EAN]],Grille_Tarifs_Modulable!B1464:P1557,8,FALSE)," "))</f>
        <v xml:space="preserve"> </v>
      </c>
      <c r="L1456" s="1">
        <v>24</v>
      </c>
      <c r="M1456" s="1">
        <v>24</v>
      </c>
      <c r="O1456" s="1"/>
    </row>
    <row r="1457" spans="1:15" ht="14.65" customHeight="1" x14ac:dyDescent="0.2">
      <c r="A1457" s="2">
        <v>43654</v>
      </c>
      <c r="B1457" s="1" t="s">
        <v>70</v>
      </c>
      <c r="C1457" s="1" t="s">
        <v>12</v>
      </c>
      <c r="F1457" s="1" t="s">
        <v>14</v>
      </c>
      <c r="G1457" s="1" t="s">
        <v>1223</v>
      </c>
      <c r="H1457" s="61">
        <v>70</v>
      </c>
      <c r="I1457" s="88">
        <f t="array" ref="I1457">INDEX(Grille_Tarifs_Modulable!$B$2:B1970,MATCH(Tableau1[[#This Row],[Designation]]&amp;Tableau1[[#This Row],[CL]],Grille_Tarifs_Modulable!$C$2:C1970&amp;Grille_Tarifs_Modulable!$F$2:F1970,0))</f>
        <v>8500000917008</v>
      </c>
      <c r="J145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57" s="1" t="str">
        <f>IF(Tableau1[[#This Row],[Tarificat° client]]="GROS",VLOOKUP(Tableau1[[#This Row],[EAN]],Grille_Tarifs_Modulable!B1465:P1558,9,FALSE)+VLOOKUP(Tableau1[[#This Row],[EAN]],Grille_Tarifs_Modulable!B1465:P1558,12,FALSE)+VLOOKUP(Tableau1[[#This Row],[EAN]],Grille_Tarifs_Modulable!B1465:P1558,13,FALSE)*1.1,IF(Tableau1[[#This Row],[Tarificat° client]]="CHR",VLOOKUP(Tableau1[[#This Row],[EAN]],Grille_Tarifs_Modulable!B1465:P1558,8,FALSE)," "))</f>
        <v xml:space="preserve"> </v>
      </c>
      <c r="L1457" s="1">
        <v>36</v>
      </c>
      <c r="M1457" s="1">
        <v>36</v>
      </c>
      <c r="O1457" s="1"/>
    </row>
    <row r="1458" spans="1:15" ht="14.65" customHeight="1" x14ac:dyDescent="0.2">
      <c r="A1458" s="2">
        <v>43657</v>
      </c>
      <c r="B1458" s="1" t="s">
        <v>72</v>
      </c>
      <c r="C1458" s="1" t="s">
        <v>71</v>
      </c>
      <c r="F1458" s="1" t="s">
        <v>20</v>
      </c>
      <c r="G1458" s="1" t="s">
        <v>1223</v>
      </c>
      <c r="H1458" s="61">
        <v>70</v>
      </c>
      <c r="I1458" s="88">
        <f t="array" ref="I1458">INDEX(Grille_Tarifs_Modulable!$B$2:B1805,MATCH(Tableau1[[#This Row],[Designation]]&amp;Tableau1[[#This Row],[CL]],Grille_Tarifs_Modulable!$C$2:C1805&amp;Grille_Tarifs_Modulable!$F$2:F1805,0))</f>
        <v>8500000917008</v>
      </c>
      <c r="J145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58" s="1" t="str">
        <f>IF(Tableau1[[#This Row],[Tarificat° client]]="GROS",VLOOKUP(Tableau1[[#This Row],[EAN]],Grille_Tarifs_Modulable!B1466:P1559,9,FALSE)+VLOOKUP(Tableau1[[#This Row],[EAN]],Grille_Tarifs_Modulable!B1466:P1559,12,FALSE)+VLOOKUP(Tableau1[[#This Row],[EAN]],Grille_Tarifs_Modulable!B1466:P1559,13,FALSE)*1.1,IF(Tableau1[[#This Row],[Tarificat° client]]="CHR",VLOOKUP(Tableau1[[#This Row],[EAN]],Grille_Tarifs_Modulable!B1466:P1559,8,FALSE)," "))</f>
        <v xml:space="preserve"> </v>
      </c>
      <c r="L1458" s="1">
        <v>60</v>
      </c>
      <c r="M1458" s="1">
        <v>60</v>
      </c>
      <c r="O1458" s="1"/>
    </row>
    <row r="1459" spans="1:15" ht="14.65" customHeight="1" x14ac:dyDescent="0.2">
      <c r="A1459" s="2">
        <v>43664</v>
      </c>
      <c r="B1459" s="1" t="s">
        <v>73</v>
      </c>
      <c r="C1459" s="1" t="s">
        <v>12</v>
      </c>
      <c r="F1459" s="1" t="s">
        <v>14</v>
      </c>
      <c r="G1459" s="1" t="s">
        <v>1223</v>
      </c>
      <c r="H1459" s="61">
        <v>70</v>
      </c>
      <c r="I1459" s="88">
        <f t="array" ref="I1459">INDEX(Grille_Tarifs_Modulable!$B$2:B1816,MATCH(Tableau1[[#This Row],[Designation]]&amp;Tableau1[[#This Row],[CL]],Grille_Tarifs_Modulable!$C$2:C1816&amp;Grille_Tarifs_Modulable!$F$2:F1816,0))</f>
        <v>8500000917008</v>
      </c>
      <c r="J145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59" s="1" t="str">
        <f>IF(Tableau1[[#This Row],[Tarificat° client]]="GROS",VLOOKUP(Tableau1[[#This Row],[EAN]],Grille_Tarifs_Modulable!B1467:P1560,9,FALSE)+VLOOKUP(Tableau1[[#This Row],[EAN]],Grille_Tarifs_Modulable!B1467:P1560,12,FALSE)+VLOOKUP(Tableau1[[#This Row],[EAN]],Grille_Tarifs_Modulable!B1467:P1560,13,FALSE)*1.1,IF(Tableau1[[#This Row],[Tarificat° client]]="CHR",VLOOKUP(Tableau1[[#This Row],[EAN]],Grille_Tarifs_Modulable!B1467:P1560,8,FALSE)," "))</f>
        <v xml:space="preserve"> </v>
      </c>
      <c r="L1459" s="1">
        <v>-36</v>
      </c>
      <c r="M1459" s="1">
        <v>-36</v>
      </c>
      <c r="O1459" s="1"/>
    </row>
    <row r="1460" spans="1:15" ht="14.65" customHeight="1" x14ac:dyDescent="0.2">
      <c r="A1460" s="2">
        <v>43725</v>
      </c>
      <c r="B1460" s="1" t="s">
        <v>74</v>
      </c>
      <c r="C1460" s="1" t="s">
        <v>68</v>
      </c>
      <c r="F1460" s="1" t="s">
        <v>20</v>
      </c>
      <c r="G1460" s="1" t="s">
        <v>1223</v>
      </c>
      <c r="H1460" s="61">
        <v>70</v>
      </c>
      <c r="I1460" s="88">
        <f t="array" ref="I1460">INDEX(Grille_Tarifs_Modulable!$B$2:B1834,MATCH(Tableau1[[#This Row],[Designation]]&amp;Tableau1[[#This Row],[CL]],Grille_Tarifs_Modulable!$C$2:C1834&amp;Grille_Tarifs_Modulable!$F$2:F1834,0))</f>
        <v>8500000917008</v>
      </c>
      <c r="J146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60" s="1" t="str">
        <f>IF(Tableau1[[#This Row],[Tarificat° client]]="GROS",VLOOKUP(Tableau1[[#This Row],[EAN]],Grille_Tarifs_Modulable!B1468:P1561,9,FALSE)+VLOOKUP(Tableau1[[#This Row],[EAN]],Grille_Tarifs_Modulable!B1468:P1561,12,FALSE)+VLOOKUP(Tableau1[[#This Row],[EAN]],Grille_Tarifs_Modulable!B1468:P1561,13,FALSE)*1.1,IF(Tableau1[[#This Row],[Tarificat° client]]="CHR",VLOOKUP(Tableau1[[#This Row],[EAN]],Grille_Tarifs_Modulable!B1468:P1561,8,FALSE)," "))</f>
        <v xml:space="preserve"> </v>
      </c>
      <c r="L1460" s="1">
        <v>36</v>
      </c>
      <c r="M1460" s="1">
        <v>36</v>
      </c>
      <c r="O1460" s="1"/>
    </row>
    <row r="1461" spans="1:15" ht="14.65" customHeight="1" x14ac:dyDescent="0.2">
      <c r="A1461" s="2">
        <v>43741</v>
      </c>
      <c r="B1461" s="1" t="s">
        <v>78</v>
      </c>
      <c r="C1461" s="1" t="s">
        <v>71</v>
      </c>
      <c r="F1461" s="1" t="s">
        <v>20</v>
      </c>
      <c r="G1461" s="1" t="s">
        <v>1222</v>
      </c>
      <c r="H1461" s="61">
        <v>100</v>
      </c>
      <c r="I1461" s="88">
        <f t="array" ref="I1461">INDEX(Grille_Tarifs_Modulable!$B$2:B1974,MATCH(Tableau1[[#This Row],[Designation]]&amp;Tableau1[[#This Row],[CL]],Grille_Tarifs_Modulable!$C$2:C1974&amp;Grille_Tarifs_Modulable!$F$2:F1974,0))</f>
        <v>3257150410068</v>
      </c>
      <c r="J146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61" s="1" t="str">
        <f>IF(Tableau1[[#This Row],[Tarificat° client]]="GROS",VLOOKUP(Tableau1[[#This Row],[EAN]],Grille_Tarifs_Modulable!B1469:P1562,9,FALSE)+VLOOKUP(Tableau1[[#This Row],[EAN]],Grille_Tarifs_Modulable!B1469:P1562,12,FALSE)+VLOOKUP(Tableau1[[#This Row],[EAN]],Grille_Tarifs_Modulable!B1469:P1562,13,FALSE)*1.1,IF(Tableau1[[#This Row],[Tarificat° client]]="CHR",VLOOKUP(Tableau1[[#This Row],[EAN]],Grille_Tarifs_Modulable!B1469:P1562,8,FALSE)," "))</f>
        <v xml:space="preserve"> </v>
      </c>
      <c r="L1461" s="1">
        <v>24</v>
      </c>
      <c r="M1461" s="1">
        <v>34.29</v>
      </c>
      <c r="O1461" s="1"/>
    </row>
    <row r="1462" spans="1:15" ht="14.65" customHeight="1" x14ac:dyDescent="0.2">
      <c r="A1462" s="2">
        <v>43776</v>
      </c>
      <c r="B1462" s="1" t="s">
        <v>75</v>
      </c>
      <c r="C1462" s="1" t="s">
        <v>65</v>
      </c>
      <c r="F1462" s="1" t="s">
        <v>67</v>
      </c>
      <c r="G1462" s="1" t="s">
        <v>1223</v>
      </c>
      <c r="H1462" s="61">
        <v>70</v>
      </c>
      <c r="I1462" s="88">
        <f t="array" ref="I1462">INDEX(Grille_Tarifs_Modulable!$B$2:B1809,MATCH(Tableau1[[#This Row],[Designation]]&amp;Tableau1[[#This Row],[CL]],Grille_Tarifs_Modulable!$C$2:C1809&amp;Grille_Tarifs_Modulable!$F$2:F1809,0))</f>
        <v>8500000917008</v>
      </c>
      <c r="J146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62" s="1" t="str">
        <f>IF(Tableau1[[#This Row],[Tarificat° client]]="GROS",VLOOKUP(Tableau1[[#This Row],[EAN]],Grille_Tarifs_Modulable!B1470:P1563,9,FALSE)+VLOOKUP(Tableau1[[#This Row],[EAN]],Grille_Tarifs_Modulable!B1470:P1563,12,FALSE)+VLOOKUP(Tableau1[[#This Row],[EAN]],Grille_Tarifs_Modulable!B1470:P1563,13,FALSE)*1.1,IF(Tableau1[[#This Row],[Tarificat° client]]="CHR",VLOOKUP(Tableau1[[#This Row],[EAN]],Grille_Tarifs_Modulable!B1470:P1563,8,FALSE)," "))</f>
        <v xml:space="preserve"> </v>
      </c>
      <c r="L1462" s="1">
        <v>12</v>
      </c>
      <c r="M1462" s="1">
        <v>12</v>
      </c>
      <c r="O1462" s="1"/>
    </row>
    <row r="1463" spans="1:15" ht="14.65" customHeight="1" x14ac:dyDescent="0.2">
      <c r="A1463" s="2">
        <v>42751</v>
      </c>
      <c r="B1463" s="1" t="s">
        <v>737</v>
      </c>
      <c r="C1463" s="1" t="s">
        <v>12</v>
      </c>
      <c r="F1463" s="1" t="s">
        <v>14</v>
      </c>
      <c r="G1463" s="1" t="s">
        <v>1217</v>
      </c>
      <c r="H1463" s="61">
        <v>70</v>
      </c>
      <c r="I1463" s="88">
        <f t="array" ref="I1463">INDEX(Grille_Tarifs_Modulable!$B$2:B1820,MATCH(Tableau1[[#This Row],[Designation]]&amp;Tableau1[[#This Row],[CL]],Grille_Tarifs_Modulable!$C$2:C1820&amp;Grille_Tarifs_Modulable!$F$2:F1820,0))</f>
        <v>8002095736606</v>
      </c>
      <c r="J146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63" s="1" t="str">
        <f>IF(Tableau1[[#This Row],[Tarificat° client]]="GROS",VLOOKUP(Tableau1[[#This Row],[EAN]],Grille_Tarifs_Modulable!B1471:P1564,9,FALSE)+VLOOKUP(Tableau1[[#This Row],[EAN]],Grille_Tarifs_Modulable!B1471:P1564,12,FALSE)+VLOOKUP(Tableau1[[#This Row],[EAN]],Grille_Tarifs_Modulable!B1471:P1564,13,FALSE)*1.1,IF(Tableau1[[#This Row],[Tarificat° client]]="CHR",VLOOKUP(Tableau1[[#This Row],[EAN]],Grille_Tarifs_Modulable!B1471:P1564,8,FALSE)," "))</f>
        <v xml:space="preserve"> </v>
      </c>
      <c r="L1463" s="1">
        <v>6</v>
      </c>
      <c r="M1463" s="1">
        <v>6</v>
      </c>
      <c r="O1463" s="1"/>
    </row>
    <row r="1464" spans="1:15" ht="14.65" customHeight="1" x14ac:dyDescent="0.2">
      <c r="A1464" s="2">
        <v>43153</v>
      </c>
      <c r="B1464" s="1" t="s">
        <v>408</v>
      </c>
      <c r="C1464" s="1" t="s">
        <v>100</v>
      </c>
      <c r="F1464" s="1" t="s">
        <v>4</v>
      </c>
      <c r="G1464" s="1" t="s">
        <v>1217</v>
      </c>
      <c r="H1464" s="61">
        <v>70</v>
      </c>
      <c r="I1464" s="88">
        <f t="array" ref="I1464">INDEX(Grille_Tarifs_Modulable!$B$2:B1838,MATCH(Tableau1[[#This Row],[Designation]]&amp;Tableau1[[#This Row],[CL]],Grille_Tarifs_Modulable!$C$2:C1838&amp;Grille_Tarifs_Modulable!$F$2:F1838,0))</f>
        <v>8002095736606</v>
      </c>
      <c r="J146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64" s="1" t="str">
        <f>IF(Tableau1[[#This Row],[Tarificat° client]]="GROS",VLOOKUP(Tableau1[[#This Row],[EAN]],Grille_Tarifs_Modulable!B1472:P1565,9,FALSE)+VLOOKUP(Tableau1[[#This Row],[EAN]],Grille_Tarifs_Modulable!B1472:P1565,12,FALSE)+VLOOKUP(Tableau1[[#This Row],[EAN]],Grille_Tarifs_Modulable!B1472:P1565,13,FALSE)*1.1,IF(Tableau1[[#This Row],[Tarificat° client]]="CHR",VLOOKUP(Tableau1[[#This Row],[EAN]],Grille_Tarifs_Modulable!B1472:P1565,8,FALSE)," "))</f>
        <v xml:space="preserve"> </v>
      </c>
      <c r="L1464" s="1">
        <v>6</v>
      </c>
      <c r="M1464" s="1">
        <v>6</v>
      </c>
      <c r="O1464" s="1"/>
    </row>
    <row r="1465" spans="1:15" ht="14.65" customHeight="1" x14ac:dyDescent="0.2">
      <c r="A1465" s="2">
        <v>43258</v>
      </c>
      <c r="B1465" s="1" t="s">
        <v>472</v>
      </c>
      <c r="C1465" s="1" t="s">
        <v>473</v>
      </c>
      <c r="F1465" s="1" t="s">
        <v>286</v>
      </c>
      <c r="G1465" s="1" t="s">
        <v>1217</v>
      </c>
      <c r="H1465" s="61">
        <v>70</v>
      </c>
      <c r="I1465" s="88">
        <f t="array" ref="I1465">INDEX(Grille_Tarifs_Modulable!$B$2:B1978,MATCH(Tableau1[[#This Row],[Designation]]&amp;Tableau1[[#This Row],[CL]],Grille_Tarifs_Modulable!$C$2:C1978&amp;Grille_Tarifs_Modulable!$F$2:F1978,0))</f>
        <v>8002095736606</v>
      </c>
      <c r="J146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65" s="1" t="str">
        <f>IF(Tableau1[[#This Row],[Tarificat° client]]="GROS",VLOOKUP(Tableau1[[#This Row],[EAN]],Grille_Tarifs_Modulable!B1473:P1566,9,FALSE)+VLOOKUP(Tableau1[[#This Row],[EAN]],Grille_Tarifs_Modulable!B1473:P1566,12,FALSE)+VLOOKUP(Tableau1[[#This Row],[EAN]],Grille_Tarifs_Modulable!B1473:P1566,13,FALSE)*1.1,IF(Tableau1[[#This Row],[Tarificat° client]]="CHR",VLOOKUP(Tableau1[[#This Row],[EAN]],Grille_Tarifs_Modulable!B1473:P1566,8,FALSE)," "))</f>
        <v xml:space="preserve"> </v>
      </c>
      <c r="L1465" s="1">
        <v>6</v>
      </c>
      <c r="M1465" s="1">
        <v>6</v>
      </c>
      <c r="O1465" s="1"/>
    </row>
    <row r="1466" spans="1:15" ht="14.65" customHeight="1" x14ac:dyDescent="0.2">
      <c r="A1466" s="2">
        <v>43258</v>
      </c>
      <c r="B1466" s="1" t="s">
        <v>414</v>
      </c>
      <c r="C1466" s="1" t="s">
        <v>2</v>
      </c>
      <c r="F1466" s="1" t="s">
        <v>4</v>
      </c>
      <c r="G1466" s="1" t="s">
        <v>1217</v>
      </c>
      <c r="H1466" s="61">
        <v>70</v>
      </c>
      <c r="I1466" s="88">
        <f t="array" ref="I1466">INDEX(Grille_Tarifs_Modulable!$B$2:B1813,MATCH(Tableau1[[#This Row],[Designation]]&amp;Tableau1[[#This Row],[CL]],Grille_Tarifs_Modulable!$C$2:C1813&amp;Grille_Tarifs_Modulable!$F$2:F1813,0))</f>
        <v>8002095736606</v>
      </c>
      <c r="J146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66" s="1" t="str">
        <f>IF(Tableau1[[#This Row],[Tarificat° client]]="GROS",VLOOKUP(Tableau1[[#This Row],[EAN]],Grille_Tarifs_Modulable!B1474:P1567,9,FALSE)+VLOOKUP(Tableau1[[#This Row],[EAN]],Grille_Tarifs_Modulable!B1474:P1567,12,FALSE)+VLOOKUP(Tableau1[[#This Row],[EAN]],Grille_Tarifs_Modulable!B1474:P1567,13,FALSE)*1.1,IF(Tableau1[[#This Row],[Tarificat° client]]="CHR",VLOOKUP(Tableau1[[#This Row],[EAN]],Grille_Tarifs_Modulable!B1474:P1567,8,FALSE)," "))</f>
        <v xml:space="preserve"> </v>
      </c>
      <c r="L1466" s="1">
        <v>6</v>
      </c>
      <c r="M1466" s="1">
        <v>6</v>
      </c>
      <c r="O1466" s="1"/>
    </row>
    <row r="1467" spans="1:15" ht="14.65" customHeight="1" x14ac:dyDescent="0.2">
      <c r="A1467" s="2">
        <v>42454</v>
      </c>
      <c r="B1467" s="1" t="s">
        <v>983</v>
      </c>
      <c r="C1467" s="1" t="s">
        <v>95</v>
      </c>
      <c r="F1467" s="1" t="s">
        <v>97</v>
      </c>
      <c r="G1467" s="1" t="s">
        <v>1252</v>
      </c>
      <c r="H1467" s="61">
        <v>100</v>
      </c>
      <c r="I1467" s="88">
        <f t="array" ref="I1467">INDEX(Grille_Tarifs_Modulable!$B$2:B1824,MATCH(Tableau1[[#This Row],[Designation]]&amp;Tableau1[[#This Row],[CL]],Grille_Tarifs_Modulable!$C$2:C1824&amp;Grille_Tarifs_Modulable!$F$2:F1824,0))</f>
        <v>8002095200039</v>
      </c>
      <c r="J146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67" s="1" t="str">
        <f>IF(Tableau1[[#This Row],[Tarificat° client]]="GROS",VLOOKUP(Tableau1[[#This Row],[EAN]],Grille_Tarifs_Modulable!B1475:P1568,9,FALSE)+VLOOKUP(Tableau1[[#This Row],[EAN]],Grille_Tarifs_Modulable!B1475:P1568,12,FALSE)+VLOOKUP(Tableau1[[#This Row],[EAN]],Grille_Tarifs_Modulable!B1475:P1568,13,FALSE)*1.1,IF(Tableau1[[#This Row],[Tarificat° client]]="CHR",VLOOKUP(Tableau1[[#This Row],[EAN]],Grille_Tarifs_Modulable!B1475:P1568,8,FALSE)," "))</f>
        <v xml:space="preserve"> </v>
      </c>
      <c r="L1467" s="1">
        <v>6</v>
      </c>
      <c r="M1467" s="1">
        <v>8.57</v>
      </c>
      <c r="O1467" s="1"/>
    </row>
    <row r="1468" spans="1:15" ht="14.65" customHeight="1" x14ac:dyDescent="0.2">
      <c r="A1468" s="2">
        <v>42548</v>
      </c>
      <c r="B1468" s="1" t="s">
        <v>990</v>
      </c>
      <c r="C1468" s="1" t="s">
        <v>991</v>
      </c>
      <c r="F1468" s="1" t="s">
        <v>20</v>
      </c>
      <c r="G1468" s="1" t="s">
        <v>1252</v>
      </c>
      <c r="H1468" s="61">
        <v>70</v>
      </c>
      <c r="I1468" s="88">
        <f t="array" ref="I1468">INDEX(Grille_Tarifs_Modulable!$B$2:B1842,MATCH(Tableau1[[#This Row],[Designation]]&amp;Tableau1[[#This Row],[CL]],Grille_Tarifs_Modulable!$C$2:C1842&amp;Grille_Tarifs_Modulable!$F$2:F1842,0))</f>
        <v>8002095100001</v>
      </c>
      <c r="J146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68" s="1" t="str">
        <f>IF(Tableau1[[#This Row],[Tarificat° client]]="GROS",VLOOKUP(Tableau1[[#This Row],[EAN]],Grille_Tarifs_Modulable!B1476:P1569,9,FALSE)+VLOOKUP(Tableau1[[#This Row],[EAN]],Grille_Tarifs_Modulable!B1476:P1569,12,FALSE)+VLOOKUP(Tableau1[[#This Row],[EAN]],Grille_Tarifs_Modulable!B1476:P1569,13,FALSE)*1.1,IF(Tableau1[[#This Row],[Tarificat° client]]="CHR",VLOOKUP(Tableau1[[#This Row],[EAN]],Grille_Tarifs_Modulable!B1476:P1569,8,FALSE)," "))</f>
        <v xml:space="preserve"> </v>
      </c>
      <c r="L1468" s="1">
        <v>6</v>
      </c>
      <c r="M1468" s="1">
        <v>6</v>
      </c>
      <c r="O1468" s="1"/>
    </row>
    <row r="1469" spans="1:15" ht="14.65" customHeight="1" x14ac:dyDescent="0.2">
      <c r="A1469" s="2">
        <v>42751</v>
      </c>
      <c r="B1469" s="1" t="s">
        <v>737</v>
      </c>
      <c r="C1469" s="1" t="s">
        <v>12</v>
      </c>
      <c r="F1469" s="1" t="s">
        <v>14</v>
      </c>
      <c r="G1469" s="1" t="s">
        <v>1252</v>
      </c>
      <c r="H1469" s="61">
        <v>70</v>
      </c>
      <c r="I1469" s="88">
        <f t="array" ref="I1469">INDEX(Grille_Tarifs_Modulable!$B$2:B1982,MATCH(Tableau1[[#This Row],[Designation]]&amp;Tableau1[[#This Row],[CL]],Grille_Tarifs_Modulable!$C$2:C1982&amp;Grille_Tarifs_Modulable!$F$2:F1982,0))</f>
        <v>8002095100001</v>
      </c>
      <c r="J146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69" s="1" t="str">
        <f>IF(Tableau1[[#This Row],[Tarificat° client]]="GROS",VLOOKUP(Tableau1[[#This Row],[EAN]],Grille_Tarifs_Modulable!B1477:P1570,9,FALSE)+VLOOKUP(Tableau1[[#This Row],[EAN]],Grille_Tarifs_Modulable!B1477:P1570,12,FALSE)+VLOOKUP(Tableau1[[#This Row],[EAN]],Grille_Tarifs_Modulable!B1477:P1570,13,FALSE)*1.1,IF(Tableau1[[#This Row],[Tarificat° client]]="CHR",VLOOKUP(Tableau1[[#This Row],[EAN]],Grille_Tarifs_Modulable!B1477:P1570,8,FALSE)," "))</f>
        <v xml:space="preserve"> </v>
      </c>
      <c r="L1469" s="1">
        <v>6</v>
      </c>
      <c r="M1469" s="1">
        <v>6</v>
      </c>
      <c r="O1469" s="1"/>
    </row>
    <row r="1470" spans="1:15" ht="14.65" customHeight="1" x14ac:dyDescent="0.2">
      <c r="A1470" s="2">
        <v>42992</v>
      </c>
      <c r="B1470" s="1" t="s">
        <v>754</v>
      </c>
      <c r="C1470" s="1" t="s">
        <v>158</v>
      </c>
      <c r="F1470" s="1" t="s">
        <v>160</v>
      </c>
      <c r="G1470" s="1" t="s">
        <v>1252</v>
      </c>
      <c r="H1470" s="61">
        <v>70</v>
      </c>
      <c r="I1470" s="88">
        <f t="array" ref="I1470">INDEX(Grille_Tarifs_Modulable!$B$2:B1817,MATCH(Tableau1[[#This Row],[Designation]]&amp;Tableau1[[#This Row],[CL]],Grille_Tarifs_Modulable!$C$2:C1817&amp;Grille_Tarifs_Modulable!$F$2:F1817,0))</f>
        <v>8002095100001</v>
      </c>
      <c r="J147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70" s="1" t="str">
        <f>IF(Tableau1[[#This Row],[Tarificat° client]]="GROS",VLOOKUP(Tableau1[[#This Row],[EAN]],Grille_Tarifs_Modulable!B1478:P1571,9,FALSE)+VLOOKUP(Tableau1[[#This Row],[EAN]],Grille_Tarifs_Modulable!B1478:P1571,12,FALSE)+VLOOKUP(Tableau1[[#This Row],[EAN]],Grille_Tarifs_Modulable!B1478:P1571,13,FALSE)*1.1,IF(Tableau1[[#This Row],[Tarificat° client]]="CHR",VLOOKUP(Tableau1[[#This Row],[EAN]],Grille_Tarifs_Modulable!B1478:P1571,8,FALSE)," "))</f>
        <v xml:space="preserve"> </v>
      </c>
      <c r="L1470" s="1">
        <v>12</v>
      </c>
      <c r="M1470" s="1">
        <v>12</v>
      </c>
      <c r="O1470" s="1"/>
    </row>
    <row r="1471" spans="1:15" ht="14.65" customHeight="1" x14ac:dyDescent="0.2">
      <c r="A1471" s="2">
        <v>42992</v>
      </c>
      <c r="B1471" s="1" t="s">
        <v>754</v>
      </c>
      <c r="C1471" s="1" t="s">
        <v>158</v>
      </c>
      <c r="F1471" s="1" t="s">
        <v>160</v>
      </c>
      <c r="G1471" s="1" t="s">
        <v>1252</v>
      </c>
      <c r="H1471" s="61">
        <v>70</v>
      </c>
      <c r="I1471" s="88">
        <f t="array" ref="I1471">INDEX(Grille_Tarifs_Modulable!$B$2:B1828,MATCH(Tableau1[[#This Row],[Designation]]&amp;Tableau1[[#This Row],[CL]],Grille_Tarifs_Modulable!$C$2:C1828&amp;Grille_Tarifs_Modulable!$F$2:F1828,0))</f>
        <v>8002095100001</v>
      </c>
      <c r="J147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71" s="1" t="str">
        <f>IF(Tableau1[[#This Row],[Tarificat° client]]="GROS",VLOOKUP(Tableau1[[#This Row],[EAN]],Grille_Tarifs_Modulable!B1479:P1572,9,FALSE)+VLOOKUP(Tableau1[[#This Row],[EAN]],Grille_Tarifs_Modulable!B1479:P1572,12,FALSE)+VLOOKUP(Tableau1[[#This Row],[EAN]],Grille_Tarifs_Modulable!B1479:P1572,13,FALSE)*1.1,IF(Tableau1[[#This Row],[Tarificat° client]]="CHR",VLOOKUP(Tableau1[[#This Row],[EAN]],Grille_Tarifs_Modulable!B1479:P1572,8,FALSE)," "))</f>
        <v xml:space="preserve"> </v>
      </c>
      <c r="L1471" s="1">
        <v>30</v>
      </c>
      <c r="M1471" s="1">
        <v>30</v>
      </c>
      <c r="O1471" s="1"/>
    </row>
    <row r="1472" spans="1:15" ht="14.65" customHeight="1" x14ac:dyDescent="0.2">
      <c r="A1472" s="2">
        <v>43069</v>
      </c>
      <c r="B1472" s="1" t="s">
        <v>755</v>
      </c>
      <c r="C1472" s="1" t="s">
        <v>62</v>
      </c>
      <c r="F1472" s="1" t="s">
        <v>64</v>
      </c>
      <c r="G1472" s="1" t="s">
        <v>1252</v>
      </c>
      <c r="H1472" s="61">
        <v>70</v>
      </c>
      <c r="I1472" s="88">
        <f t="array" ref="I1472">INDEX(Grille_Tarifs_Modulable!$B$2:B1846,MATCH(Tableau1[[#This Row],[Designation]]&amp;Tableau1[[#This Row],[CL]],Grille_Tarifs_Modulable!$C$2:C1846&amp;Grille_Tarifs_Modulable!$F$2:F1846,0))</f>
        <v>8002095100001</v>
      </c>
      <c r="J147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72" s="1" t="str">
        <f>IF(Tableau1[[#This Row],[Tarificat° client]]="GROS",VLOOKUP(Tableau1[[#This Row],[EAN]],Grille_Tarifs_Modulable!B1480:P1573,9,FALSE)+VLOOKUP(Tableau1[[#This Row],[EAN]],Grille_Tarifs_Modulable!B1480:P1573,12,FALSE)+VLOOKUP(Tableau1[[#This Row],[EAN]],Grille_Tarifs_Modulable!B1480:P1573,13,FALSE)*1.1,IF(Tableau1[[#This Row],[Tarificat° client]]="CHR",VLOOKUP(Tableau1[[#This Row],[EAN]],Grille_Tarifs_Modulable!B1480:P1573,8,FALSE)," "))</f>
        <v xml:space="preserve"> </v>
      </c>
      <c r="L1472" s="1">
        <v>6</v>
      </c>
      <c r="M1472" s="1">
        <v>6</v>
      </c>
      <c r="O1472" s="1"/>
    </row>
    <row r="1473" spans="1:15" ht="14.65" customHeight="1" x14ac:dyDescent="0.2">
      <c r="A1473" s="2">
        <v>43166</v>
      </c>
      <c r="B1473" s="1" t="s">
        <v>457</v>
      </c>
      <c r="C1473" s="1" t="s">
        <v>458</v>
      </c>
      <c r="F1473" s="1" t="s">
        <v>20</v>
      </c>
      <c r="G1473" s="1" t="s">
        <v>1252</v>
      </c>
      <c r="H1473" s="61">
        <v>100</v>
      </c>
      <c r="I1473" s="88">
        <f t="array" ref="I1473">INDEX(Grille_Tarifs_Modulable!$B$2:B1986,MATCH(Tableau1[[#This Row],[Designation]]&amp;Tableau1[[#This Row],[CL]],Grille_Tarifs_Modulable!$C$2:C1986&amp;Grille_Tarifs_Modulable!$F$2:F1986,0))</f>
        <v>8002095200039</v>
      </c>
      <c r="J147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73" s="1" t="str">
        <f>IF(Tableau1[[#This Row],[Tarificat° client]]="GROS",VLOOKUP(Tableau1[[#This Row],[EAN]],Grille_Tarifs_Modulable!B1481:P1574,9,FALSE)+VLOOKUP(Tableau1[[#This Row],[EAN]],Grille_Tarifs_Modulable!B1481:P1574,12,FALSE)+VLOOKUP(Tableau1[[#This Row],[EAN]],Grille_Tarifs_Modulable!B1481:P1574,13,FALSE)*1.1,IF(Tableau1[[#This Row],[Tarificat° client]]="CHR",VLOOKUP(Tableau1[[#This Row],[EAN]],Grille_Tarifs_Modulable!B1481:P1574,8,FALSE)," "))</f>
        <v xml:space="preserve"> </v>
      </c>
      <c r="L1473" s="1">
        <v>6</v>
      </c>
      <c r="M1473" s="1">
        <v>8.57</v>
      </c>
      <c r="O1473" s="1"/>
    </row>
    <row r="1474" spans="1:15" ht="14.65" customHeight="1" x14ac:dyDescent="0.2">
      <c r="A1474" s="2">
        <v>43195</v>
      </c>
      <c r="B1474" s="1" t="s">
        <v>463</v>
      </c>
      <c r="C1474" s="1" t="s">
        <v>464</v>
      </c>
      <c r="F1474" s="1" t="s">
        <v>20</v>
      </c>
      <c r="G1474" s="1" t="s">
        <v>1252</v>
      </c>
      <c r="H1474" s="61">
        <v>100</v>
      </c>
      <c r="I1474" s="88">
        <f t="array" ref="I1474">INDEX(Grille_Tarifs_Modulable!$B$2:B1821,MATCH(Tableau1[[#This Row],[Designation]]&amp;Tableau1[[#This Row],[CL]],Grille_Tarifs_Modulable!$C$2:C1821&amp;Grille_Tarifs_Modulable!$F$2:F1821,0))</f>
        <v>8002095200039</v>
      </c>
      <c r="J147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74" s="1" t="str">
        <f>IF(Tableau1[[#This Row],[Tarificat° client]]="GROS",VLOOKUP(Tableau1[[#This Row],[EAN]],Grille_Tarifs_Modulable!B1482:P1575,9,FALSE)+VLOOKUP(Tableau1[[#This Row],[EAN]],Grille_Tarifs_Modulable!B1482:P1575,12,FALSE)+VLOOKUP(Tableau1[[#This Row],[EAN]],Grille_Tarifs_Modulable!B1482:P1575,13,FALSE)*1.1,IF(Tableau1[[#This Row],[Tarificat° client]]="CHR",VLOOKUP(Tableau1[[#This Row],[EAN]],Grille_Tarifs_Modulable!B1482:P1575,8,FALSE)," "))</f>
        <v xml:space="preserve"> </v>
      </c>
      <c r="L1474" s="1">
        <v>12</v>
      </c>
      <c r="M1474" s="1">
        <v>17.14</v>
      </c>
      <c r="O1474" s="1"/>
    </row>
    <row r="1475" spans="1:15" ht="14.65" customHeight="1" x14ac:dyDescent="0.2">
      <c r="A1475" s="2">
        <v>43199</v>
      </c>
      <c r="B1475" s="1" t="s">
        <v>465</v>
      </c>
      <c r="C1475" s="1" t="s">
        <v>464</v>
      </c>
      <c r="F1475" s="1" t="s">
        <v>20</v>
      </c>
      <c r="G1475" s="1" t="s">
        <v>1252</v>
      </c>
      <c r="H1475" s="61">
        <v>100</v>
      </c>
      <c r="I1475" s="88">
        <f t="array" ref="I1475">INDEX(Grille_Tarifs_Modulable!$B$2:B1832,MATCH(Tableau1[[#This Row],[Designation]]&amp;Tableau1[[#This Row],[CL]],Grille_Tarifs_Modulable!$C$2:C1832&amp;Grille_Tarifs_Modulable!$F$2:F1832,0))</f>
        <v>8002095200039</v>
      </c>
      <c r="J147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75" s="1" t="str">
        <f>IF(Tableau1[[#This Row],[Tarificat° client]]="GROS",VLOOKUP(Tableau1[[#This Row],[EAN]],Grille_Tarifs_Modulable!B1483:P1576,9,FALSE)+VLOOKUP(Tableau1[[#This Row],[EAN]],Grille_Tarifs_Modulable!B1483:P1576,12,FALSE)+VLOOKUP(Tableau1[[#This Row],[EAN]],Grille_Tarifs_Modulable!B1483:P1576,13,FALSE)*1.1,IF(Tableau1[[#This Row],[Tarificat° client]]="CHR",VLOOKUP(Tableau1[[#This Row],[EAN]],Grille_Tarifs_Modulable!B1483:P1576,8,FALSE)," "))</f>
        <v xml:space="preserve"> </v>
      </c>
      <c r="L1475" s="1">
        <v>0</v>
      </c>
      <c r="M1475" s="1">
        <v>0</v>
      </c>
      <c r="O1475" s="1"/>
    </row>
    <row r="1476" spans="1:15" ht="14.65" customHeight="1" x14ac:dyDescent="0.2">
      <c r="A1476" s="2">
        <v>43620</v>
      </c>
      <c r="B1476" s="1" t="s">
        <v>63</v>
      </c>
      <c r="C1476" s="1" t="s">
        <v>62</v>
      </c>
      <c r="F1476" s="1" t="s">
        <v>64</v>
      </c>
      <c r="G1476" s="1" t="s">
        <v>1252</v>
      </c>
      <c r="H1476" s="61">
        <v>70</v>
      </c>
      <c r="I1476" s="88">
        <f t="array" ref="I1476">INDEX(Grille_Tarifs_Modulable!$B$2:B1850,MATCH(Tableau1[[#This Row],[Designation]]&amp;Tableau1[[#This Row],[CL]],Grille_Tarifs_Modulable!$C$2:C1850&amp;Grille_Tarifs_Modulable!$F$2:F1850,0))</f>
        <v>8002095100001</v>
      </c>
      <c r="J147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76" s="1" t="str">
        <f>IF(Tableau1[[#This Row],[Tarificat° client]]="GROS",VLOOKUP(Tableau1[[#This Row],[EAN]],Grille_Tarifs_Modulable!B1484:P1577,9,FALSE)+VLOOKUP(Tableau1[[#This Row],[EAN]],Grille_Tarifs_Modulable!B1484:P1577,12,FALSE)+VLOOKUP(Tableau1[[#This Row],[EAN]],Grille_Tarifs_Modulable!B1484:P1577,13,FALSE)*1.1,IF(Tableau1[[#This Row],[Tarificat° client]]="CHR",VLOOKUP(Tableau1[[#This Row],[EAN]],Grille_Tarifs_Modulable!B1484:P1577,8,FALSE)," "))</f>
        <v xml:space="preserve"> </v>
      </c>
      <c r="L1476" s="1">
        <v>6</v>
      </c>
      <c r="M1476" s="1">
        <v>6</v>
      </c>
      <c r="O1476" s="1"/>
    </row>
    <row r="1477" spans="1:15" ht="14.65" customHeight="1" x14ac:dyDescent="0.2">
      <c r="A1477" s="2">
        <v>42391</v>
      </c>
      <c r="B1477" s="1" t="s">
        <v>1044</v>
      </c>
      <c r="C1477" s="1" t="s">
        <v>722</v>
      </c>
      <c r="F1477" s="1" t="s">
        <v>723</v>
      </c>
      <c r="G1477" s="1" t="s">
        <v>1251</v>
      </c>
      <c r="H1477" s="61">
        <v>70</v>
      </c>
      <c r="I1477" s="88">
        <f t="array" ref="I1477">INDEX(Grille_Tarifs_Modulable!$B$2:B1990,MATCH(Tableau1[[#This Row],[Designation]]&amp;Tableau1[[#This Row],[CL]],Grille_Tarifs_Modulable!$C$2:C1990&amp;Grille_Tarifs_Modulable!$F$2:F1990,0))</f>
        <v>3257150688009</v>
      </c>
      <c r="J147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77" s="1" t="str">
        <f>IF(Tableau1[[#This Row],[Tarificat° client]]="GROS",VLOOKUP(Tableau1[[#This Row],[EAN]],Grille_Tarifs_Modulable!B1485:P1578,9,FALSE)+VLOOKUP(Tableau1[[#This Row],[EAN]],Grille_Tarifs_Modulable!B1485:P1578,12,FALSE)+VLOOKUP(Tableau1[[#This Row],[EAN]],Grille_Tarifs_Modulable!B1485:P1578,13,FALSE)*1.1,IF(Tableau1[[#This Row],[Tarificat° client]]="CHR",VLOOKUP(Tableau1[[#This Row],[EAN]],Grille_Tarifs_Modulable!B1485:P1578,8,FALSE)," "))</f>
        <v xml:space="preserve"> </v>
      </c>
      <c r="L1477" s="1">
        <v>18</v>
      </c>
      <c r="M1477" s="1">
        <v>18</v>
      </c>
      <c r="O1477" s="1"/>
    </row>
    <row r="1478" spans="1:15" ht="14.65" customHeight="1" x14ac:dyDescent="0.2">
      <c r="A1478" s="2">
        <v>42436</v>
      </c>
      <c r="B1478" s="1" t="s">
        <v>977</v>
      </c>
      <c r="C1478" s="1" t="s">
        <v>978</v>
      </c>
      <c r="F1478" s="1" t="s">
        <v>979</v>
      </c>
      <c r="G1478" s="1" t="s">
        <v>1251</v>
      </c>
      <c r="H1478" s="61">
        <v>70</v>
      </c>
      <c r="I1478" s="88">
        <f t="array" ref="I1478">INDEX(Grille_Tarifs_Modulable!$B$2:B1825,MATCH(Tableau1[[#This Row],[Designation]]&amp;Tableau1[[#This Row],[CL]],Grille_Tarifs_Modulable!$C$2:C1825&amp;Grille_Tarifs_Modulable!$F$2:F1825,0))</f>
        <v>3257150688009</v>
      </c>
      <c r="J147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78" s="1" t="str">
        <f>IF(Tableau1[[#This Row],[Tarificat° client]]="GROS",VLOOKUP(Tableau1[[#This Row],[EAN]],Grille_Tarifs_Modulable!B1486:P1579,9,FALSE)+VLOOKUP(Tableau1[[#This Row],[EAN]],Grille_Tarifs_Modulable!B1486:P1579,12,FALSE)+VLOOKUP(Tableau1[[#This Row],[EAN]],Grille_Tarifs_Modulable!B1486:P1579,13,FALSE)*1.1,IF(Tableau1[[#This Row],[Tarificat° client]]="CHR",VLOOKUP(Tableau1[[#This Row],[EAN]],Grille_Tarifs_Modulable!B1486:P1579,8,FALSE)," "))</f>
        <v xml:space="preserve"> </v>
      </c>
      <c r="L1478" s="1">
        <v>6</v>
      </c>
      <c r="M1478" s="1">
        <v>6</v>
      </c>
      <c r="O1478" s="1"/>
    </row>
    <row r="1479" spans="1:15" ht="14.65" customHeight="1" x14ac:dyDescent="0.2">
      <c r="A1479" s="2">
        <v>42492</v>
      </c>
      <c r="B1479" s="1" t="s">
        <v>1031</v>
      </c>
      <c r="C1479" s="1" t="s">
        <v>915</v>
      </c>
      <c r="D1479" s="1" t="s">
        <v>1255</v>
      </c>
      <c r="F1479" s="1" t="s">
        <v>11</v>
      </c>
      <c r="G1479" s="1" t="s">
        <v>1251</v>
      </c>
      <c r="H1479" s="61">
        <v>70</v>
      </c>
      <c r="I1479" s="88">
        <f t="array" ref="I1479">INDEX(Grille_Tarifs_Modulable!$B$2:B1836,MATCH(Tableau1[[#This Row],[Designation]]&amp;Tableau1[[#This Row],[CL]],Grille_Tarifs_Modulable!$C$2:C1836&amp;Grille_Tarifs_Modulable!$F$2:F1836,0))</f>
        <v>3257150688009</v>
      </c>
      <c r="J147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79" s="1" t="str">
        <f>IF(Tableau1[[#This Row],[Tarificat° client]]="GROS",VLOOKUP(Tableau1[[#This Row],[EAN]],Grille_Tarifs_Modulable!B1487:P1580,9,FALSE)+VLOOKUP(Tableau1[[#This Row],[EAN]],Grille_Tarifs_Modulable!B1487:P1580,12,FALSE)+VLOOKUP(Tableau1[[#This Row],[EAN]],Grille_Tarifs_Modulable!B1487:P1580,13,FALSE)*1.1,IF(Tableau1[[#This Row],[Tarificat° client]]="CHR",VLOOKUP(Tableau1[[#This Row],[EAN]],Grille_Tarifs_Modulable!B1487:P1580,8,FALSE)," "))</f>
        <v xml:space="preserve"> </v>
      </c>
      <c r="L1479" s="1">
        <v>12</v>
      </c>
      <c r="M1479" s="1">
        <v>12</v>
      </c>
      <c r="O1479" s="1"/>
    </row>
    <row r="1480" spans="1:15" ht="14.65" customHeight="1" x14ac:dyDescent="0.2">
      <c r="A1480" s="2">
        <v>42548</v>
      </c>
      <c r="B1480" s="1" t="s">
        <v>990</v>
      </c>
      <c r="C1480" s="1" t="s">
        <v>991</v>
      </c>
      <c r="F1480" s="1" t="s">
        <v>20</v>
      </c>
      <c r="G1480" s="1" t="s">
        <v>1251</v>
      </c>
      <c r="H1480" s="61">
        <v>70</v>
      </c>
      <c r="I1480" s="88">
        <f t="array" ref="I1480">INDEX(Grille_Tarifs_Modulable!$B$2:B1854,MATCH(Tableau1[[#This Row],[Designation]]&amp;Tableau1[[#This Row],[CL]],Grille_Tarifs_Modulable!$C$2:C1854&amp;Grille_Tarifs_Modulable!$F$2:F1854,0))</f>
        <v>3257150688009</v>
      </c>
      <c r="J148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80" s="1" t="str">
        <f>IF(Tableau1[[#This Row],[Tarificat° client]]="GROS",VLOOKUP(Tableau1[[#This Row],[EAN]],Grille_Tarifs_Modulable!B1488:P1581,9,FALSE)+VLOOKUP(Tableau1[[#This Row],[EAN]],Grille_Tarifs_Modulable!B1488:P1581,12,FALSE)+VLOOKUP(Tableau1[[#This Row],[EAN]],Grille_Tarifs_Modulable!B1488:P1581,13,FALSE)*1.1,IF(Tableau1[[#This Row],[Tarificat° client]]="CHR",VLOOKUP(Tableau1[[#This Row],[EAN]],Grille_Tarifs_Modulable!B1488:P1581,8,FALSE)," "))</f>
        <v xml:space="preserve"> </v>
      </c>
      <c r="L1480" s="1">
        <v>6</v>
      </c>
      <c r="M1480" s="1">
        <v>6</v>
      </c>
      <c r="O1480" s="1"/>
    </row>
    <row r="1481" spans="1:15" ht="14.65" customHeight="1" x14ac:dyDescent="0.2">
      <c r="A1481" s="2">
        <v>42555</v>
      </c>
      <c r="B1481" s="1" t="s">
        <v>1045</v>
      </c>
      <c r="C1481" s="1" t="s">
        <v>458</v>
      </c>
      <c r="F1481" s="1" t="s">
        <v>20</v>
      </c>
      <c r="G1481" s="1" t="s">
        <v>1251</v>
      </c>
      <c r="H1481" s="61">
        <v>70</v>
      </c>
      <c r="I1481" s="88">
        <f t="array" ref="I1481">INDEX(Grille_Tarifs_Modulable!$B$2:B1994,MATCH(Tableau1[[#This Row],[Designation]]&amp;Tableau1[[#This Row],[CL]],Grille_Tarifs_Modulable!$C$2:C1994&amp;Grille_Tarifs_Modulable!$F$2:F1994,0))</f>
        <v>3257150688009</v>
      </c>
      <c r="J148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81" s="1" t="str">
        <f>IF(Tableau1[[#This Row],[Tarificat° client]]="GROS",VLOOKUP(Tableau1[[#This Row],[EAN]],Grille_Tarifs_Modulable!B1489:P1582,9,FALSE)+VLOOKUP(Tableau1[[#This Row],[EAN]],Grille_Tarifs_Modulable!B1489:P1582,12,FALSE)+VLOOKUP(Tableau1[[#This Row],[EAN]],Grille_Tarifs_Modulable!B1489:P1582,13,FALSE)*1.1,IF(Tableau1[[#This Row],[Tarificat° client]]="CHR",VLOOKUP(Tableau1[[#This Row],[EAN]],Grille_Tarifs_Modulable!B1489:P1582,8,FALSE)," "))</f>
        <v xml:space="preserve"> </v>
      </c>
      <c r="L1481" s="1">
        <v>48</v>
      </c>
      <c r="M1481" s="1">
        <v>48</v>
      </c>
      <c r="O1481" s="1"/>
    </row>
    <row r="1482" spans="1:15" ht="14.65" customHeight="1" x14ac:dyDescent="0.2">
      <c r="A1482" s="2">
        <v>42578</v>
      </c>
      <c r="B1482" s="1" t="s">
        <v>1046</v>
      </c>
      <c r="C1482" s="1" t="s">
        <v>1047</v>
      </c>
      <c r="F1482" s="1" t="s">
        <v>314</v>
      </c>
      <c r="G1482" s="1" t="s">
        <v>1251</v>
      </c>
      <c r="H1482" s="61">
        <v>70</v>
      </c>
      <c r="I1482" s="88">
        <f t="array" ref="I1482">INDEX(Grille_Tarifs_Modulable!$B$2:B1829,MATCH(Tableau1[[#This Row],[Designation]]&amp;Tableau1[[#This Row],[CL]],Grille_Tarifs_Modulable!$C$2:C1829&amp;Grille_Tarifs_Modulable!$F$2:F1829,0))</f>
        <v>3257150688009</v>
      </c>
      <c r="J148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82" s="1" t="str">
        <f>IF(Tableau1[[#This Row],[Tarificat° client]]="GROS",VLOOKUP(Tableau1[[#This Row],[EAN]],Grille_Tarifs_Modulable!B1490:P1583,9,FALSE)+VLOOKUP(Tableau1[[#This Row],[EAN]],Grille_Tarifs_Modulable!B1490:P1583,12,FALSE)+VLOOKUP(Tableau1[[#This Row],[EAN]],Grille_Tarifs_Modulable!B1490:P1583,13,FALSE)*1.1,IF(Tableau1[[#This Row],[Tarificat° client]]="CHR",VLOOKUP(Tableau1[[#This Row],[EAN]],Grille_Tarifs_Modulable!B1490:P1583,8,FALSE)," "))</f>
        <v xml:space="preserve"> </v>
      </c>
      <c r="L1482" s="1">
        <v>6</v>
      </c>
      <c r="M1482" s="1">
        <v>6</v>
      </c>
      <c r="O1482" s="1"/>
    </row>
    <row r="1483" spans="1:15" ht="14.65" customHeight="1" x14ac:dyDescent="0.2">
      <c r="A1483" s="2">
        <v>42606</v>
      </c>
      <c r="B1483" s="1" t="s">
        <v>967</v>
      </c>
      <c r="C1483" s="1" t="s">
        <v>21</v>
      </c>
      <c r="F1483" s="1" t="s">
        <v>23</v>
      </c>
      <c r="G1483" s="1" t="s">
        <v>1251</v>
      </c>
      <c r="H1483" s="61">
        <v>70</v>
      </c>
      <c r="I1483" s="88">
        <f t="array" ref="I1483">INDEX(Grille_Tarifs_Modulable!$B$2:B1840,MATCH(Tableau1[[#This Row],[Designation]]&amp;Tableau1[[#This Row],[CL]],Grille_Tarifs_Modulable!$C$2:C1840&amp;Grille_Tarifs_Modulable!$F$2:F1840,0))</f>
        <v>3257150688009</v>
      </c>
      <c r="J148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83" s="1" t="str">
        <f>IF(Tableau1[[#This Row],[Tarificat° client]]="GROS",VLOOKUP(Tableau1[[#This Row],[EAN]],Grille_Tarifs_Modulable!B1491:P1584,9,FALSE)+VLOOKUP(Tableau1[[#This Row],[EAN]],Grille_Tarifs_Modulable!B1491:P1584,12,FALSE)+VLOOKUP(Tableau1[[#This Row],[EAN]],Grille_Tarifs_Modulable!B1491:P1584,13,FALSE)*1.1,IF(Tableau1[[#This Row],[Tarificat° client]]="CHR",VLOOKUP(Tableau1[[#This Row],[EAN]],Grille_Tarifs_Modulable!B1491:P1584,8,FALSE)," "))</f>
        <v xml:space="preserve"> </v>
      </c>
      <c r="L1483" s="1">
        <v>6</v>
      </c>
      <c r="M1483" s="1">
        <v>6</v>
      </c>
      <c r="O1483" s="1"/>
    </row>
    <row r="1484" spans="1:15" ht="14.65" customHeight="1" x14ac:dyDescent="0.2">
      <c r="A1484" s="2">
        <v>42740</v>
      </c>
      <c r="B1484" s="1" t="s">
        <v>735</v>
      </c>
      <c r="C1484" s="1" t="s">
        <v>95</v>
      </c>
      <c r="F1484" s="1" t="s">
        <v>97</v>
      </c>
      <c r="G1484" s="1" t="s">
        <v>1251</v>
      </c>
      <c r="H1484" s="61">
        <v>70</v>
      </c>
      <c r="I1484" s="88">
        <f t="array" ref="I1484">INDEX(Grille_Tarifs_Modulable!$B$2:B1858,MATCH(Tableau1[[#This Row],[Designation]]&amp;Tableau1[[#This Row],[CL]],Grille_Tarifs_Modulable!$C$2:C1858&amp;Grille_Tarifs_Modulable!$F$2:F1858,0))</f>
        <v>3257150688009</v>
      </c>
      <c r="J148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84" s="1" t="str">
        <f>IF(Tableau1[[#This Row],[Tarificat° client]]="GROS",VLOOKUP(Tableau1[[#This Row],[EAN]],Grille_Tarifs_Modulable!B1492:P1585,9,FALSE)+VLOOKUP(Tableau1[[#This Row],[EAN]],Grille_Tarifs_Modulable!B1492:P1585,12,FALSE)+VLOOKUP(Tableau1[[#This Row],[EAN]],Grille_Tarifs_Modulable!B1492:P1585,13,FALSE)*1.1,IF(Tableau1[[#This Row],[Tarificat° client]]="CHR",VLOOKUP(Tableau1[[#This Row],[EAN]],Grille_Tarifs_Modulable!B1492:P1585,8,FALSE)," "))</f>
        <v xml:space="preserve"> </v>
      </c>
      <c r="L1484" s="1">
        <v>18</v>
      </c>
      <c r="M1484" s="1">
        <v>18</v>
      </c>
      <c r="O1484" s="1"/>
    </row>
    <row r="1485" spans="1:15" ht="14.65" customHeight="1" x14ac:dyDescent="0.2">
      <c r="A1485" s="2">
        <v>42853</v>
      </c>
      <c r="B1485" s="1" t="s">
        <v>746</v>
      </c>
      <c r="C1485" s="1" t="s">
        <v>95</v>
      </c>
      <c r="F1485" s="1" t="s">
        <v>97</v>
      </c>
      <c r="G1485" s="1" t="s">
        <v>1251</v>
      </c>
      <c r="H1485" s="61">
        <v>70</v>
      </c>
      <c r="I1485" s="88">
        <f t="array" ref="I1485">INDEX(Grille_Tarifs_Modulable!$B$2:B1998,MATCH(Tableau1[[#This Row],[Designation]]&amp;Tableau1[[#This Row],[CL]],Grille_Tarifs_Modulable!$C$2:C1998&amp;Grille_Tarifs_Modulable!$F$2:F1998,0))</f>
        <v>3257150688009</v>
      </c>
      <c r="J148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85" s="1" t="str">
        <f>IF(Tableau1[[#This Row],[Tarificat° client]]="GROS",VLOOKUP(Tableau1[[#This Row],[EAN]],Grille_Tarifs_Modulable!B1493:P1586,9,FALSE)+VLOOKUP(Tableau1[[#This Row],[EAN]],Grille_Tarifs_Modulable!B1493:P1586,12,FALSE)+VLOOKUP(Tableau1[[#This Row],[EAN]],Grille_Tarifs_Modulable!B1493:P1586,13,FALSE)*1.1,IF(Tableau1[[#This Row],[Tarificat° client]]="CHR",VLOOKUP(Tableau1[[#This Row],[EAN]],Grille_Tarifs_Modulable!B1493:P1586,8,FALSE)," "))</f>
        <v xml:space="preserve"> </v>
      </c>
      <c r="L1485" s="1">
        <v>18</v>
      </c>
      <c r="M1485" s="1">
        <v>18</v>
      </c>
      <c r="O1485" s="1"/>
    </row>
    <row r="1486" spans="1:15" ht="14.65" customHeight="1" x14ac:dyDescent="0.2">
      <c r="A1486" s="2">
        <v>42914</v>
      </c>
      <c r="B1486" s="1" t="s">
        <v>774</v>
      </c>
      <c r="C1486" s="1" t="s">
        <v>95</v>
      </c>
      <c r="F1486" s="1" t="s">
        <v>97</v>
      </c>
      <c r="G1486" s="1" t="s">
        <v>1251</v>
      </c>
      <c r="H1486" s="61">
        <v>70</v>
      </c>
      <c r="I1486" s="88">
        <f t="array" ref="I1486">INDEX(Grille_Tarifs_Modulable!$B$2:B1833,MATCH(Tableau1[[#This Row],[Designation]]&amp;Tableau1[[#This Row],[CL]],Grille_Tarifs_Modulable!$C$2:C1833&amp;Grille_Tarifs_Modulable!$F$2:F1833,0))</f>
        <v>3257150688009</v>
      </c>
      <c r="J148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86" s="1" t="str">
        <f>IF(Tableau1[[#This Row],[Tarificat° client]]="GROS",VLOOKUP(Tableau1[[#This Row],[EAN]],Grille_Tarifs_Modulable!B1494:P1587,9,FALSE)+VLOOKUP(Tableau1[[#This Row],[EAN]],Grille_Tarifs_Modulable!B1494:P1587,12,FALSE)+VLOOKUP(Tableau1[[#This Row],[EAN]],Grille_Tarifs_Modulable!B1494:P1587,13,FALSE)*1.1,IF(Tableau1[[#This Row],[Tarificat° client]]="CHR",VLOOKUP(Tableau1[[#This Row],[EAN]],Grille_Tarifs_Modulable!B1494:P1587,8,FALSE)," "))</f>
        <v xml:space="preserve"> </v>
      </c>
      <c r="L1486" s="1">
        <v>12</v>
      </c>
      <c r="M1486" s="1">
        <v>12</v>
      </c>
      <c r="O1486" s="1"/>
    </row>
    <row r="1487" spans="1:15" ht="14.65" customHeight="1" x14ac:dyDescent="0.2">
      <c r="A1487" s="2">
        <v>42955</v>
      </c>
      <c r="B1487" s="1" t="s">
        <v>775</v>
      </c>
      <c r="C1487" s="1" t="s">
        <v>95</v>
      </c>
      <c r="F1487" s="1" t="s">
        <v>97</v>
      </c>
      <c r="G1487" s="1" t="s">
        <v>1251</v>
      </c>
      <c r="H1487" s="61">
        <v>70</v>
      </c>
      <c r="I1487" s="88">
        <f t="array" ref="I1487">INDEX(Grille_Tarifs_Modulable!$B$2:B1844,MATCH(Tableau1[[#This Row],[Designation]]&amp;Tableau1[[#This Row],[CL]],Grille_Tarifs_Modulable!$C$2:C1844&amp;Grille_Tarifs_Modulable!$F$2:F1844,0))</f>
        <v>3257150688009</v>
      </c>
      <c r="J148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87" s="1" t="str">
        <f>IF(Tableau1[[#This Row],[Tarificat° client]]="GROS",VLOOKUP(Tableau1[[#This Row],[EAN]],Grille_Tarifs_Modulable!B1495:P1588,9,FALSE)+VLOOKUP(Tableau1[[#This Row],[EAN]],Grille_Tarifs_Modulable!B1495:P1588,12,FALSE)+VLOOKUP(Tableau1[[#This Row],[EAN]],Grille_Tarifs_Modulable!B1495:P1588,13,FALSE)*1.1,IF(Tableau1[[#This Row],[Tarificat° client]]="CHR",VLOOKUP(Tableau1[[#This Row],[EAN]],Grille_Tarifs_Modulable!B1495:P1588,8,FALSE)," "))</f>
        <v xml:space="preserve"> </v>
      </c>
      <c r="L1487" s="1">
        <v>6</v>
      </c>
      <c r="M1487" s="1">
        <v>6</v>
      </c>
      <c r="O1487" s="1"/>
    </row>
    <row r="1488" spans="1:15" ht="14.65" customHeight="1" x14ac:dyDescent="0.2">
      <c r="A1488" s="2">
        <v>42971</v>
      </c>
      <c r="B1488" s="1" t="s">
        <v>776</v>
      </c>
      <c r="C1488" s="1" t="s">
        <v>95</v>
      </c>
      <c r="F1488" s="1" t="s">
        <v>97</v>
      </c>
      <c r="G1488" s="1" t="s">
        <v>1251</v>
      </c>
      <c r="H1488" s="61">
        <v>70</v>
      </c>
      <c r="I1488" s="88">
        <f t="array" ref="I1488">INDEX(Grille_Tarifs_Modulable!$B$2:B1862,MATCH(Tableau1[[#This Row],[Designation]]&amp;Tableau1[[#This Row],[CL]],Grille_Tarifs_Modulable!$C$2:C1862&amp;Grille_Tarifs_Modulable!$F$2:F1862,0))</f>
        <v>3257150688009</v>
      </c>
      <c r="J148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88" s="1" t="str">
        <f>IF(Tableau1[[#This Row],[Tarificat° client]]="GROS",VLOOKUP(Tableau1[[#This Row],[EAN]],Grille_Tarifs_Modulable!B1496:P1589,9,FALSE)+VLOOKUP(Tableau1[[#This Row],[EAN]],Grille_Tarifs_Modulable!B1496:P1589,12,FALSE)+VLOOKUP(Tableau1[[#This Row],[EAN]],Grille_Tarifs_Modulable!B1496:P1589,13,FALSE)*1.1,IF(Tableau1[[#This Row],[Tarificat° client]]="CHR",VLOOKUP(Tableau1[[#This Row],[EAN]],Grille_Tarifs_Modulable!B1496:P1589,8,FALSE)," "))</f>
        <v xml:space="preserve"> </v>
      </c>
      <c r="L1488" s="1">
        <v>6</v>
      </c>
      <c r="M1488" s="1">
        <v>6</v>
      </c>
      <c r="O1488" s="1"/>
    </row>
    <row r="1489" spans="1:15" ht="14.65" customHeight="1" x14ac:dyDescent="0.2">
      <c r="A1489" s="2">
        <v>42990</v>
      </c>
      <c r="B1489" s="1" t="s">
        <v>777</v>
      </c>
      <c r="C1489" s="1" t="s">
        <v>95</v>
      </c>
      <c r="F1489" s="1" t="s">
        <v>97</v>
      </c>
      <c r="G1489" s="1" t="s">
        <v>1251</v>
      </c>
      <c r="H1489" s="61">
        <v>70</v>
      </c>
      <c r="I1489" s="88">
        <f t="array" ref="I1489">INDEX(Grille_Tarifs_Modulable!$B$2:B2002,MATCH(Tableau1[[#This Row],[Designation]]&amp;Tableau1[[#This Row],[CL]],Grille_Tarifs_Modulable!$C$2:C2002&amp;Grille_Tarifs_Modulable!$F$2:F2002,0))</f>
        <v>3257150688009</v>
      </c>
      <c r="J148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89" s="1" t="str">
        <f>IF(Tableau1[[#This Row],[Tarificat° client]]="GROS",VLOOKUP(Tableau1[[#This Row],[EAN]],Grille_Tarifs_Modulable!B1497:P1590,9,FALSE)+VLOOKUP(Tableau1[[#This Row],[EAN]],Grille_Tarifs_Modulable!B1497:P1590,12,FALSE)+VLOOKUP(Tableau1[[#This Row],[EAN]],Grille_Tarifs_Modulable!B1497:P1590,13,FALSE)*1.1,IF(Tableau1[[#This Row],[Tarificat° client]]="CHR",VLOOKUP(Tableau1[[#This Row],[EAN]],Grille_Tarifs_Modulable!B1497:P1590,8,FALSE)," "))</f>
        <v xml:space="preserve"> </v>
      </c>
      <c r="L1489" s="1">
        <v>12</v>
      </c>
      <c r="M1489" s="1">
        <v>12</v>
      </c>
      <c r="O1489" s="1"/>
    </row>
    <row r="1490" spans="1:15" ht="14.65" customHeight="1" x14ac:dyDescent="0.2">
      <c r="A1490" s="2">
        <v>43055</v>
      </c>
      <c r="B1490" s="1" t="s">
        <v>778</v>
      </c>
      <c r="C1490" s="1" t="s">
        <v>95</v>
      </c>
      <c r="F1490" s="1" t="s">
        <v>97</v>
      </c>
      <c r="G1490" s="1" t="s">
        <v>1251</v>
      </c>
      <c r="H1490" s="61">
        <v>70</v>
      </c>
      <c r="I1490" s="88">
        <f t="array" ref="I1490">INDEX(Grille_Tarifs_Modulable!$B$2:B1837,MATCH(Tableau1[[#This Row],[Designation]]&amp;Tableau1[[#This Row],[CL]],Grille_Tarifs_Modulable!$C$2:C1837&amp;Grille_Tarifs_Modulable!$F$2:F1837,0))</f>
        <v>3257150688009</v>
      </c>
      <c r="J149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90" s="1" t="str">
        <f>IF(Tableau1[[#This Row],[Tarificat° client]]="GROS",VLOOKUP(Tableau1[[#This Row],[EAN]],Grille_Tarifs_Modulable!B1498:P1591,9,FALSE)+VLOOKUP(Tableau1[[#This Row],[EAN]],Grille_Tarifs_Modulable!B1498:P1591,12,FALSE)+VLOOKUP(Tableau1[[#This Row],[EAN]],Grille_Tarifs_Modulable!B1498:P1591,13,FALSE)*1.1,IF(Tableau1[[#This Row],[Tarificat° client]]="CHR",VLOOKUP(Tableau1[[#This Row],[EAN]],Grille_Tarifs_Modulable!B1498:P1591,8,FALSE)," "))</f>
        <v xml:space="preserve"> </v>
      </c>
      <c r="L1490" s="1">
        <v>12</v>
      </c>
      <c r="M1490" s="1">
        <v>12</v>
      </c>
      <c r="O1490" s="1"/>
    </row>
    <row r="1491" spans="1:15" ht="14.65" customHeight="1" x14ac:dyDescent="0.2">
      <c r="A1491" s="2">
        <v>43103</v>
      </c>
      <c r="B1491" s="1" t="s">
        <v>512</v>
      </c>
      <c r="C1491" s="1" t="s">
        <v>513</v>
      </c>
      <c r="F1491" s="1" t="s">
        <v>454</v>
      </c>
      <c r="G1491" s="1" t="s">
        <v>1251</v>
      </c>
      <c r="H1491" s="61">
        <v>70</v>
      </c>
      <c r="I1491" s="88">
        <f t="array" ref="I1491">INDEX(Grille_Tarifs_Modulable!$B$2:B1848,MATCH(Tableau1[[#This Row],[Designation]]&amp;Tableau1[[#This Row],[CL]],Grille_Tarifs_Modulable!$C$2:C1848&amp;Grille_Tarifs_Modulable!$F$2:F1848,0))</f>
        <v>3257150688009</v>
      </c>
      <c r="J149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91" s="1" t="str">
        <f>IF(Tableau1[[#This Row],[Tarificat° client]]="GROS",VLOOKUP(Tableau1[[#This Row],[EAN]],Grille_Tarifs_Modulable!B1499:P1592,9,FALSE)+VLOOKUP(Tableau1[[#This Row],[EAN]],Grille_Tarifs_Modulable!B1499:P1592,12,FALSE)+VLOOKUP(Tableau1[[#This Row],[EAN]],Grille_Tarifs_Modulable!B1499:P1592,13,FALSE)*1.1,IF(Tableau1[[#This Row],[Tarificat° client]]="CHR",VLOOKUP(Tableau1[[#This Row],[EAN]],Grille_Tarifs_Modulable!B1499:P1592,8,FALSE)," "))</f>
        <v xml:space="preserve"> </v>
      </c>
      <c r="L1491" s="1">
        <v>72</v>
      </c>
      <c r="M1491" s="1">
        <v>72</v>
      </c>
      <c r="O1491" s="1"/>
    </row>
    <row r="1492" spans="1:15" ht="14.65" customHeight="1" x14ac:dyDescent="0.2">
      <c r="A1492" s="2">
        <v>43105</v>
      </c>
      <c r="B1492" s="1" t="s">
        <v>514</v>
      </c>
      <c r="C1492" s="1" t="s">
        <v>95</v>
      </c>
      <c r="F1492" s="1" t="s">
        <v>97</v>
      </c>
      <c r="G1492" s="1" t="s">
        <v>1251</v>
      </c>
      <c r="H1492" s="61">
        <v>70</v>
      </c>
      <c r="I1492" s="88">
        <f t="array" ref="I1492">INDEX(Grille_Tarifs_Modulable!$B$2:B1866,MATCH(Tableau1[[#This Row],[Designation]]&amp;Tableau1[[#This Row],[CL]],Grille_Tarifs_Modulable!$C$2:C1866&amp;Grille_Tarifs_Modulable!$F$2:F1866,0))</f>
        <v>3257150688009</v>
      </c>
      <c r="J149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92" s="1" t="str">
        <f>IF(Tableau1[[#This Row],[Tarificat° client]]="GROS",VLOOKUP(Tableau1[[#This Row],[EAN]],Grille_Tarifs_Modulable!B1500:P1593,9,FALSE)+VLOOKUP(Tableau1[[#This Row],[EAN]],Grille_Tarifs_Modulable!B1500:P1593,12,FALSE)+VLOOKUP(Tableau1[[#This Row],[EAN]],Grille_Tarifs_Modulable!B1500:P1593,13,FALSE)*1.1,IF(Tableau1[[#This Row],[Tarificat° client]]="CHR",VLOOKUP(Tableau1[[#This Row],[EAN]],Grille_Tarifs_Modulable!B1500:P1593,8,FALSE)," "))</f>
        <v xml:space="preserve"> </v>
      </c>
      <c r="L1492" s="1">
        <v>24</v>
      </c>
      <c r="M1492" s="1">
        <v>24</v>
      </c>
      <c r="O1492" s="1"/>
    </row>
    <row r="1493" spans="1:15" ht="14.65" customHeight="1" x14ac:dyDescent="0.2">
      <c r="A1493" s="2">
        <v>43143</v>
      </c>
      <c r="B1493" s="1" t="s">
        <v>515</v>
      </c>
      <c r="C1493" s="1" t="s">
        <v>95</v>
      </c>
      <c r="F1493" s="1" t="s">
        <v>97</v>
      </c>
      <c r="G1493" s="1" t="s">
        <v>1251</v>
      </c>
      <c r="H1493" s="61">
        <v>70</v>
      </c>
      <c r="I1493" s="88">
        <f t="array" ref="I1493">INDEX(Grille_Tarifs_Modulable!$B$2:B2006,MATCH(Tableau1[[#This Row],[Designation]]&amp;Tableau1[[#This Row],[CL]],Grille_Tarifs_Modulable!$C$2:C2006&amp;Grille_Tarifs_Modulable!$F$2:F2006,0))</f>
        <v>3257150688009</v>
      </c>
      <c r="J149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93" s="1" t="str">
        <f>IF(Tableau1[[#This Row],[Tarificat° client]]="GROS",VLOOKUP(Tableau1[[#This Row],[EAN]],Grille_Tarifs_Modulable!B1501:P1594,9,FALSE)+VLOOKUP(Tableau1[[#This Row],[EAN]],Grille_Tarifs_Modulable!B1501:P1594,12,FALSE)+VLOOKUP(Tableau1[[#This Row],[EAN]],Grille_Tarifs_Modulable!B1501:P1594,13,FALSE)*1.1,IF(Tableau1[[#This Row],[Tarificat° client]]="CHR",VLOOKUP(Tableau1[[#This Row],[EAN]],Grille_Tarifs_Modulable!B1501:P1594,8,FALSE)," "))</f>
        <v xml:space="preserve"> </v>
      </c>
      <c r="L1493" s="1">
        <v>30</v>
      </c>
      <c r="M1493" s="1">
        <v>30</v>
      </c>
      <c r="O1493" s="1"/>
    </row>
    <row r="1494" spans="1:15" ht="14.65" customHeight="1" x14ac:dyDescent="0.2">
      <c r="A1494" s="2">
        <v>43150</v>
      </c>
      <c r="B1494" s="1" t="s">
        <v>516</v>
      </c>
      <c r="C1494" s="1" t="s">
        <v>95</v>
      </c>
      <c r="F1494" s="1" t="s">
        <v>97</v>
      </c>
      <c r="G1494" s="1" t="s">
        <v>1251</v>
      </c>
      <c r="H1494" s="61">
        <v>70</v>
      </c>
      <c r="I1494" s="88">
        <f t="array" ref="I1494">INDEX(Grille_Tarifs_Modulable!$B$2:B1841,MATCH(Tableau1[[#This Row],[Designation]]&amp;Tableau1[[#This Row],[CL]],Grille_Tarifs_Modulable!$C$2:C1841&amp;Grille_Tarifs_Modulable!$F$2:F1841,0))</f>
        <v>3257150688009</v>
      </c>
      <c r="J149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94" s="1" t="str">
        <f>IF(Tableau1[[#This Row],[Tarificat° client]]="GROS",VLOOKUP(Tableau1[[#This Row],[EAN]],Grille_Tarifs_Modulable!B1502:P1595,9,FALSE)+VLOOKUP(Tableau1[[#This Row],[EAN]],Grille_Tarifs_Modulable!B1502:P1595,12,FALSE)+VLOOKUP(Tableau1[[#This Row],[EAN]],Grille_Tarifs_Modulable!B1502:P1595,13,FALSE)*1.1,IF(Tableau1[[#This Row],[Tarificat° client]]="CHR",VLOOKUP(Tableau1[[#This Row],[EAN]],Grille_Tarifs_Modulable!B1502:P1595,8,FALSE)," "))</f>
        <v xml:space="preserve"> </v>
      </c>
      <c r="L1494" s="1">
        <v>12</v>
      </c>
      <c r="M1494" s="1">
        <v>12</v>
      </c>
      <c r="O1494" s="1"/>
    </row>
    <row r="1495" spans="1:15" ht="14.65" customHeight="1" x14ac:dyDescent="0.2">
      <c r="A1495" s="2">
        <v>43208</v>
      </c>
      <c r="B1495" s="1" t="s">
        <v>517</v>
      </c>
      <c r="C1495" s="1" t="s">
        <v>95</v>
      </c>
      <c r="F1495" s="1" t="s">
        <v>97</v>
      </c>
      <c r="G1495" s="1" t="s">
        <v>1251</v>
      </c>
      <c r="H1495" s="61">
        <v>70</v>
      </c>
      <c r="I1495" s="88">
        <f t="array" ref="I1495">INDEX(Grille_Tarifs_Modulable!$B$2:B1852,MATCH(Tableau1[[#This Row],[Designation]]&amp;Tableau1[[#This Row],[CL]],Grille_Tarifs_Modulable!$C$2:C1852&amp;Grille_Tarifs_Modulable!$F$2:F1852,0))</f>
        <v>3257150688009</v>
      </c>
      <c r="J149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95" s="1" t="str">
        <f>IF(Tableau1[[#This Row],[Tarificat° client]]="GROS",VLOOKUP(Tableau1[[#This Row],[EAN]],Grille_Tarifs_Modulable!B1503:P1596,9,FALSE)+VLOOKUP(Tableau1[[#This Row],[EAN]],Grille_Tarifs_Modulable!B1503:P1596,12,FALSE)+VLOOKUP(Tableau1[[#This Row],[EAN]],Grille_Tarifs_Modulable!B1503:P1596,13,FALSE)*1.1,IF(Tableau1[[#This Row],[Tarificat° client]]="CHR",VLOOKUP(Tableau1[[#This Row],[EAN]],Grille_Tarifs_Modulable!B1503:P1596,8,FALSE)," "))</f>
        <v xml:space="preserve"> </v>
      </c>
      <c r="L1495" s="1">
        <v>12</v>
      </c>
      <c r="M1495" s="1">
        <v>12</v>
      </c>
      <c r="O1495" s="1"/>
    </row>
    <row r="1496" spans="1:15" ht="14.65" customHeight="1" x14ac:dyDescent="0.2">
      <c r="A1496" s="2">
        <v>43208</v>
      </c>
      <c r="B1496" s="1" t="s">
        <v>518</v>
      </c>
      <c r="C1496" s="1" t="s">
        <v>513</v>
      </c>
      <c r="F1496" s="1" t="s">
        <v>454</v>
      </c>
      <c r="G1496" s="1" t="s">
        <v>1251</v>
      </c>
      <c r="H1496" s="61">
        <v>70</v>
      </c>
      <c r="I1496" s="88">
        <f t="array" ref="I1496">INDEX(Grille_Tarifs_Modulable!$B$2:B1870,MATCH(Tableau1[[#This Row],[Designation]]&amp;Tableau1[[#This Row],[CL]],Grille_Tarifs_Modulable!$C$2:C1870&amp;Grille_Tarifs_Modulable!$F$2:F1870,0))</f>
        <v>3257150688009</v>
      </c>
      <c r="J149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96" s="1" t="str">
        <f>IF(Tableau1[[#This Row],[Tarificat° client]]="GROS",VLOOKUP(Tableau1[[#This Row],[EAN]],Grille_Tarifs_Modulable!B1504:P1597,9,FALSE)+VLOOKUP(Tableau1[[#This Row],[EAN]],Grille_Tarifs_Modulable!B1504:P1597,12,FALSE)+VLOOKUP(Tableau1[[#This Row],[EAN]],Grille_Tarifs_Modulable!B1504:P1597,13,FALSE)*1.1,IF(Tableau1[[#This Row],[Tarificat° client]]="CHR",VLOOKUP(Tableau1[[#This Row],[EAN]],Grille_Tarifs_Modulable!B1504:P1597,8,FALSE)," "))</f>
        <v xml:space="preserve"> </v>
      </c>
      <c r="L1496" s="1">
        <v>18</v>
      </c>
      <c r="M1496" s="1">
        <v>18</v>
      </c>
      <c r="O1496" s="1"/>
    </row>
    <row r="1497" spans="1:15" ht="14.65" customHeight="1" x14ac:dyDescent="0.2">
      <c r="A1497" s="2">
        <v>43223</v>
      </c>
      <c r="B1497" s="1" t="s">
        <v>721</v>
      </c>
      <c r="C1497" s="1" t="s">
        <v>722</v>
      </c>
      <c r="F1497" s="1" t="s">
        <v>723</v>
      </c>
      <c r="G1497" s="1" t="s">
        <v>1251</v>
      </c>
      <c r="H1497" s="61">
        <v>70</v>
      </c>
      <c r="I1497" s="88">
        <f t="array" ref="I1497">INDEX(Grille_Tarifs_Modulable!$B$2:B2010,MATCH(Tableau1[[#This Row],[Designation]]&amp;Tableau1[[#This Row],[CL]],Grille_Tarifs_Modulable!$C$2:C2010&amp;Grille_Tarifs_Modulable!$F$2:F2010,0))</f>
        <v>3257150688009</v>
      </c>
      <c r="J149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97" s="1" t="str">
        <f>IF(Tableau1[[#This Row],[Tarificat° client]]="GROS",VLOOKUP(Tableau1[[#This Row],[EAN]],Grille_Tarifs_Modulable!B1505:P1598,9,FALSE)+VLOOKUP(Tableau1[[#This Row],[EAN]],Grille_Tarifs_Modulable!B1505:P1598,12,FALSE)+VLOOKUP(Tableau1[[#This Row],[EAN]],Grille_Tarifs_Modulable!B1505:P1598,13,FALSE)*1.1,IF(Tableau1[[#This Row],[Tarificat° client]]="CHR",VLOOKUP(Tableau1[[#This Row],[EAN]],Grille_Tarifs_Modulable!B1505:P1598,8,FALSE)," "))</f>
        <v xml:space="preserve"> </v>
      </c>
      <c r="L1497" s="1">
        <v>12</v>
      </c>
      <c r="M1497" s="1">
        <v>12</v>
      </c>
      <c r="O1497" s="1"/>
    </row>
    <row r="1498" spans="1:15" ht="14.65" customHeight="1" x14ac:dyDescent="0.2">
      <c r="A1498" s="2">
        <v>43234</v>
      </c>
      <c r="B1498" s="1" t="s">
        <v>519</v>
      </c>
      <c r="C1498" s="1" t="s">
        <v>95</v>
      </c>
      <c r="F1498" s="1" t="s">
        <v>97</v>
      </c>
      <c r="G1498" s="1" t="s">
        <v>1251</v>
      </c>
      <c r="H1498" s="61">
        <v>70</v>
      </c>
      <c r="I1498" s="88">
        <f t="array" ref="I1498">INDEX(Grille_Tarifs_Modulable!$B$2:B1845,MATCH(Tableau1[[#This Row],[Designation]]&amp;Tableau1[[#This Row],[CL]],Grille_Tarifs_Modulable!$C$2:C1845&amp;Grille_Tarifs_Modulable!$F$2:F1845,0))</f>
        <v>3257150688009</v>
      </c>
      <c r="J149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98" s="1" t="str">
        <f>IF(Tableau1[[#This Row],[Tarificat° client]]="GROS",VLOOKUP(Tableau1[[#This Row],[EAN]],Grille_Tarifs_Modulable!B1506:P1599,9,FALSE)+VLOOKUP(Tableau1[[#This Row],[EAN]],Grille_Tarifs_Modulable!B1506:P1599,12,FALSE)+VLOOKUP(Tableau1[[#This Row],[EAN]],Grille_Tarifs_Modulable!B1506:P1599,13,FALSE)*1.1,IF(Tableau1[[#This Row],[Tarificat° client]]="CHR",VLOOKUP(Tableau1[[#This Row],[EAN]],Grille_Tarifs_Modulable!B1506:P1599,8,FALSE)," "))</f>
        <v xml:space="preserve"> </v>
      </c>
      <c r="L1498" s="1">
        <v>36</v>
      </c>
      <c r="M1498" s="1">
        <v>36</v>
      </c>
      <c r="O1498" s="1"/>
    </row>
    <row r="1499" spans="1:15" ht="14.65" customHeight="1" x14ac:dyDescent="0.2">
      <c r="A1499" s="2">
        <v>43234</v>
      </c>
      <c r="B1499" s="1" t="s">
        <v>685</v>
      </c>
      <c r="C1499" s="1" t="s">
        <v>513</v>
      </c>
      <c r="F1499" s="1" t="s">
        <v>454</v>
      </c>
      <c r="G1499" s="1" t="s">
        <v>1251</v>
      </c>
      <c r="H1499" s="61">
        <v>70</v>
      </c>
      <c r="I1499" s="88">
        <f t="array" ref="I1499">INDEX(Grille_Tarifs_Modulable!$B$2:B1856,MATCH(Tableau1[[#This Row],[Designation]]&amp;Tableau1[[#This Row],[CL]],Grille_Tarifs_Modulable!$C$2:C1856&amp;Grille_Tarifs_Modulable!$F$2:F1856,0))</f>
        <v>3257150688009</v>
      </c>
      <c r="J149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499" s="1" t="str">
        <f>IF(Tableau1[[#This Row],[Tarificat° client]]="GROS",VLOOKUP(Tableau1[[#This Row],[EAN]],Grille_Tarifs_Modulable!B1507:P1600,9,FALSE)+VLOOKUP(Tableau1[[#This Row],[EAN]],Grille_Tarifs_Modulable!B1507:P1600,12,FALSE)+VLOOKUP(Tableau1[[#This Row],[EAN]],Grille_Tarifs_Modulable!B1507:P1600,13,FALSE)*1.1,IF(Tableau1[[#This Row],[Tarificat° client]]="CHR",VLOOKUP(Tableau1[[#This Row],[EAN]],Grille_Tarifs_Modulable!B1507:P1600,8,FALSE)," "))</f>
        <v xml:space="preserve"> </v>
      </c>
      <c r="L1499" s="1">
        <v>30</v>
      </c>
      <c r="M1499" s="1">
        <v>30</v>
      </c>
      <c r="O1499" s="1"/>
    </row>
    <row r="1500" spans="1:15" ht="14.65" customHeight="1" x14ac:dyDescent="0.2">
      <c r="A1500" s="2">
        <v>43256</v>
      </c>
      <c r="B1500" s="1" t="s">
        <v>687</v>
      </c>
      <c r="C1500" s="1" t="s">
        <v>513</v>
      </c>
      <c r="F1500" s="1" t="s">
        <v>454</v>
      </c>
      <c r="G1500" s="1" t="s">
        <v>1251</v>
      </c>
      <c r="H1500" s="61">
        <v>70</v>
      </c>
      <c r="I1500" s="88">
        <f t="array" ref="I1500">INDEX(Grille_Tarifs_Modulable!$B$2:B1874,MATCH(Tableau1[[#This Row],[Designation]]&amp;Tableau1[[#This Row],[CL]],Grille_Tarifs_Modulable!$C$2:C1874&amp;Grille_Tarifs_Modulable!$F$2:F1874,0))</f>
        <v>3257150688009</v>
      </c>
      <c r="J150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00" s="1" t="str">
        <f>IF(Tableau1[[#This Row],[Tarificat° client]]="GROS",VLOOKUP(Tableau1[[#This Row],[EAN]],Grille_Tarifs_Modulable!B1508:P1601,9,FALSE)+VLOOKUP(Tableau1[[#This Row],[EAN]],Grille_Tarifs_Modulable!B1508:P1601,12,FALSE)+VLOOKUP(Tableau1[[#This Row],[EAN]],Grille_Tarifs_Modulable!B1508:P1601,13,FALSE)*1.1,IF(Tableau1[[#This Row],[Tarificat° client]]="CHR",VLOOKUP(Tableau1[[#This Row],[EAN]],Grille_Tarifs_Modulable!B1508:P1601,8,FALSE)," "))</f>
        <v xml:space="preserve"> </v>
      </c>
      <c r="L1500" s="1">
        <v>36</v>
      </c>
      <c r="M1500" s="1">
        <v>36</v>
      </c>
      <c r="O1500" s="1"/>
    </row>
    <row r="1501" spans="1:15" ht="14.65" customHeight="1" x14ac:dyDescent="0.2">
      <c r="A1501" s="2">
        <v>43284</v>
      </c>
      <c r="B1501" s="1" t="s">
        <v>520</v>
      </c>
      <c r="C1501" s="1" t="s">
        <v>513</v>
      </c>
      <c r="F1501" s="1" t="s">
        <v>454</v>
      </c>
      <c r="G1501" s="1" t="s">
        <v>1251</v>
      </c>
      <c r="H1501" s="61">
        <v>70</v>
      </c>
      <c r="I1501" s="88">
        <f t="array" ref="I1501">INDEX(Grille_Tarifs_Modulable!$B$2:B2014,MATCH(Tableau1[[#This Row],[Designation]]&amp;Tableau1[[#This Row],[CL]],Grille_Tarifs_Modulable!$C$2:C2014&amp;Grille_Tarifs_Modulable!$F$2:F2014,0))</f>
        <v>3257150688009</v>
      </c>
      <c r="J150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01" s="1" t="str">
        <f>IF(Tableau1[[#This Row],[Tarificat° client]]="GROS",VLOOKUP(Tableau1[[#This Row],[EAN]],Grille_Tarifs_Modulable!B1509:P1602,9,FALSE)+VLOOKUP(Tableau1[[#This Row],[EAN]],Grille_Tarifs_Modulable!B1509:P1602,12,FALSE)+VLOOKUP(Tableau1[[#This Row],[EAN]],Grille_Tarifs_Modulable!B1509:P1602,13,FALSE)*1.1,IF(Tableau1[[#This Row],[Tarificat° client]]="CHR",VLOOKUP(Tableau1[[#This Row],[EAN]],Grille_Tarifs_Modulable!B1509:P1602,8,FALSE)," "))</f>
        <v xml:space="preserve"> </v>
      </c>
      <c r="L1501" s="1">
        <v>36</v>
      </c>
      <c r="M1501" s="1">
        <v>36</v>
      </c>
      <c r="O1501" s="1"/>
    </row>
    <row r="1502" spans="1:15" ht="14.65" customHeight="1" x14ac:dyDescent="0.2">
      <c r="A1502" s="2">
        <v>43306</v>
      </c>
      <c r="B1502" s="1" t="s">
        <v>432</v>
      </c>
      <c r="C1502" s="1" t="s">
        <v>12</v>
      </c>
      <c r="F1502" s="1" t="s">
        <v>14</v>
      </c>
      <c r="G1502" s="1" t="s">
        <v>1251</v>
      </c>
      <c r="H1502" s="61">
        <v>70</v>
      </c>
      <c r="I1502" s="88">
        <f t="array" ref="I1502">INDEX(Grille_Tarifs_Modulable!$B$2:B1849,MATCH(Tableau1[[#This Row],[Designation]]&amp;Tableau1[[#This Row],[CL]],Grille_Tarifs_Modulable!$C$2:C1849&amp;Grille_Tarifs_Modulable!$F$2:F1849,0))</f>
        <v>3257150688009</v>
      </c>
      <c r="J150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02" s="1" t="str">
        <f>IF(Tableau1[[#This Row],[Tarificat° client]]="GROS",VLOOKUP(Tableau1[[#This Row],[EAN]],Grille_Tarifs_Modulable!B1510:P1603,9,FALSE)+VLOOKUP(Tableau1[[#This Row],[EAN]],Grille_Tarifs_Modulable!B1510:P1603,12,FALSE)+VLOOKUP(Tableau1[[#This Row],[EAN]],Grille_Tarifs_Modulable!B1510:P1603,13,FALSE)*1.1,IF(Tableau1[[#This Row],[Tarificat° client]]="CHR",VLOOKUP(Tableau1[[#This Row],[EAN]],Grille_Tarifs_Modulable!B1510:P1603,8,FALSE)," "))</f>
        <v xml:space="preserve"> </v>
      </c>
      <c r="L1502" s="1">
        <v>24</v>
      </c>
      <c r="M1502" s="1">
        <v>24</v>
      </c>
      <c r="O1502" s="1"/>
    </row>
    <row r="1503" spans="1:15" ht="14.65" customHeight="1" x14ac:dyDescent="0.2">
      <c r="A1503" s="2">
        <v>43306</v>
      </c>
      <c r="B1503" s="1" t="s">
        <v>690</v>
      </c>
      <c r="C1503" s="1" t="s">
        <v>513</v>
      </c>
      <c r="F1503" s="1" t="s">
        <v>454</v>
      </c>
      <c r="G1503" s="1" t="s">
        <v>1251</v>
      </c>
      <c r="H1503" s="61">
        <v>70</v>
      </c>
      <c r="I1503" s="88">
        <f t="array" ref="I1503">INDEX(Grille_Tarifs_Modulable!$B$2:B1860,MATCH(Tableau1[[#This Row],[Designation]]&amp;Tableau1[[#This Row],[CL]],Grille_Tarifs_Modulable!$C$2:C1860&amp;Grille_Tarifs_Modulable!$F$2:F1860,0))</f>
        <v>3257150688009</v>
      </c>
      <c r="J150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03" s="1" t="str">
        <f>IF(Tableau1[[#This Row],[Tarificat° client]]="GROS",VLOOKUP(Tableau1[[#This Row],[EAN]],Grille_Tarifs_Modulable!B1511:P1604,9,FALSE)+VLOOKUP(Tableau1[[#This Row],[EAN]],Grille_Tarifs_Modulable!B1511:P1604,12,FALSE)+VLOOKUP(Tableau1[[#This Row],[EAN]],Grille_Tarifs_Modulable!B1511:P1604,13,FALSE)*1.1,IF(Tableau1[[#This Row],[Tarificat° client]]="CHR",VLOOKUP(Tableau1[[#This Row],[EAN]],Grille_Tarifs_Modulable!B1511:P1604,8,FALSE)," "))</f>
        <v xml:space="preserve"> </v>
      </c>
      <c r="L1503" s="1">
        <v>24</v>
      </c>
      <c r="M1503" s="1">
        <v>24</v>
      </c>
      <c r="O1503" s="1"/>
    </row>
    <row r="1504" spans="1:15" ht="14.65" customHeight="1" x14ac:dyDescent="0.2">
      <c r="A1504" s="2">
        <v>43364</v>
      </c>
      <c r="B1504" s="1" t="s">
        <v>486</v>
      </c>
      <c r="C1504" s="1" t="s">
        <v>12</v>
      </c>
      <c r="F1504" s="1" t="s">
        <v>14</v>
      </c>
      <c r="G1504" s="1" t="s">
        <v>1251</v>
      </c>
      <c r="H1504" s="61">
        <v>70</v>
      </c>
      <c r="I1504" s="88">
        <f t="array" ref="I1504">INDEX(Grille_Tarifs_Modulable!$B$2:B1878,MATCH(Tableau1[[#This Row],[Designation]]&amp;Tableau1[[#This Row],[CL]],Grille_Tarifs_Modulable!$C$2:C1878&amp;Grille_Tarifs_Modulable!$F$2:F1878,0))</f>
        <v>3257150688009</v>
      </c>
      <c r="J150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04" s="1" t="str">
        <f>IF(Tableau1[[#This Row],[Tarificat° client]]="GROS",VLOOKUP(Tableau1[[#This Row],[EAN]],Grille_Tarifs_Modulable!B1512:P1605,9,FALSE)+VLOOKUP(Tableau1[[#This Row],[EAN]],Grille_Tarifs_Modulable!B1512:P1605,12,FALSE)+VLOOKUP(Tableau1[[#This Row],[EAN]],Grille_Tarifs_Modulable!B1512:P1605,13,FALSE)*1.1,IF(Tableau1[[#This Row],[Tarificat° client]]="CHR",VLOOKUP(Tableau1[[#This Row],[EAN]],Grille_Tarifs_Modulable!B1512:P1605,8,FALSE)," "))</f>
        <v xml:space="preserve"> </v>
      </c>
      <c r="L1504" s="1">
        <v>60</v>
      </c>
      <c r="M1504" s="1">
        <v>60</v>
      </c>
      <c r="O1504" s="1"/>
    </row>
    <row r="1505" spans="1:15" ht="14.65" customHeight="1" x14ac:dyDescent="0.2">
      <c r="A1505" s="2">
        <v>43413</v>
      </c>
      <c r="B1505" s="1" t="s">
        <v>440</v>
      </c>
      <c r="C1505" s="1" t="s">
        <v>12</v>
      </c>
      <c r="F1505" s="1" t="s">
        <v>14</v>
      </c>
      <c r="G1505" s="1" t="s">
        <v>1251</v>
      </c>
      <c r="H1505" s="61">
        <v>70</v>
      </c>
      <c r="I1505" s="88">
        <f t="array" ref="I1505">INDEX(Grille_Tarifs_Modulable!$B$2:B2018,MATCH(Tableau1[[#This Row],[Designation]]&amp;Tableau1[[#This Row],[CL]],Grille_Tarifs_Modulable!$C$2:C2018&amp;Grille_Tarifs_Modulable!$F$2:F2018,0))</f>
        <v>3257150688009</v>
      </c>
      <c r="J150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05" s="1" t="str">
        <f>IF(Tableau1[[#This Row],[Tarificat° client]]="GROS",VLOOKUP(Tableau1[[#This Row],[EAN]],Grille_Tarifs_Modulable!B1513:P1606,9,FALSE)+VLOOKUP(Tableau1[[#This Row],[EAN]],Grille_Tarifs_Modulable!B1513:P1606,12,FALSE)+VLOOKUP(Tableau1[[#This Row],[EAN]],Grille_Tarifs_Modulable!B1513:P1606,13,FALSE)*1.1,IF(Tableau1[[#This Row],[Tarificat° client]]="CHR",VLOOKUP(Tableau1[[#This Row],[EAN]],Grille_Tarifs_Modulable!B1513:P1606,8,FALSE)," "))</f>
        <v xml:space="preserve"> </v>
      </c>
      <c r="L1505" s="1">
        <v>24</v>
      </c>
      <c r="M1505" s="1">
        <v>24</v>
      </c>
      <c r="O1505" s="1"/>
    </row>
    <row r="1506" spans="1:15" ht="14.65" customHeight="1" x14ac:dyDescent="0.2">
      <c r="A1506" s="2">
        <v>43418</v>
      </c>
      <c r="B1506" s="1" t="s">
        <v>521</v>
      </c>
      <c r="C1506" s="1" t="s">
        <v>513</v>
      </c>
      <c r="F1506" s="1" t="s">
        <v>454</v>
      </c>
      <c r="G1506" s="1" t="s">
        <v>1251</v>
      </c>
      <c r="H1506" s="61">
        <v>70</v>
      </c>
      <c r="I1506" s="88">
        <f t="array" ref="I1506">INDEX(Grille_Tarifs_Modulable!$B$2:B1853,MATCH(Tableau1[[#This Row],[Designation]]&amp;Tableau1[[#This Row],[CL]],Grille_Tarifs_Modulable!$C$2:C1853&amp;Grille_Tarifs_Modulable!$F$2:F1853,0))</f>
        <v>3257150688009</v>
      </c>
      <c r="J150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06" s="1" t="str">
        <f>IF(Tableau1[[#This Row],[Tarificat° client]]="GROS",VLOOKUP(Tableau1[[#This Row],[EAN]],Grille_Tarifs_Modulable!B1514:P1607,9,FALSE)+VLOOKUP(Tableau1[[#This Row],[EAN]],Grille_Tarifs_Modulable!B1514:P1607,12,FALSE)+VLOOKUP(Tableau1[[#This Row],[EAN]],Grille_Tarifs_Modulable!B1514:P1607,13,FALSE)*1.1,IF(Tableau1[[#This Row],[Tarificat° client]]="CHR",VLOOKUP(Tableau1[[#This Row],[EAN]],Grille_Tarifs_Modulable!B1514:P1607,8,FALSE)," "))</f>
        <v xml:space="preserve"> </v>
      </c>
      <c r="L1506" s="1">
        <v>72</v>
      </c>
      <c r="M1506" s="1">
        <v>72</v>
      </c>
      <c r="O1506" s="1"/>
    </row>
    <row r="1507" spans="1:15" ht="14.65" customHeight="1" x14ac:dyDescent="0.2">
      <c r="A1507" s="2">
        <v>43474</v>
      </c>
      <c r="B1507" s="1" t="s">
        <v>81</v>
      </c>
      <c r="C1507" s="1" t="s">
        <v>12</v>
      </c>
      <c r="F1507" s="1" t="s">
        <v>14</v>
      </c>
      <c r="G1507" s="1" t="s">
        <v>1251</v>
      </c>
      <c r="H1507" s="61">
        <v>70</v>
      </c>
      <c r="I1507" s="88">
        <f t="array" ref="I1507">INDEX(Grille_Tarifs_Modulable!$B$2:B1864,MATCH(Tableau1[[#This Row],[Designation]]&amp;Tableau1[[#This Row],[CL]],Grille_Tarifs_Modulable!$C$2:C1864&amp;Grille_Tarifs_Modulable!$F$2:F1864,0))</f>
        <v>3257150688009</v>
      </c>
      <c r="J150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07" s="1" t="str">
        <f>IF(Tableau1[[#This Row],[Tarificat° client]]="GROS",VLOOKUP(Tableau1[[#This Row],[EAN]],Grille_Tarifs_Modulable!B1515:P1608,9,FALSE)+VLOOKUP(Tableau1[[#This Row],[EAN]],Grille_Tarifs_Modulable!B1515:P1608,12,FALSE)+VLOOKUP(Tableau1[[#This Row],[EAN]],Grille_Tarifs_Modulable!B1515:P1608,13,FALSE)*1.1,IF(Tableau1[[#This Row],[Tarificat° client]]="CHR",VLOOKUP(Tableau1[[#This Row],[EAN]],Grille_Tarifs_Modulable!B1515:P1608,8,FALSE)," "))</f>
        <v xml:space="preserve"> </v>
      </c>
      <c r="L1507" s="1">
        <v>90</v>
      </c>
      <c r="M1507" s="1">
        <v>90</v>
      </c>
      <c r="O1507" s="1"/>
    </row>
    <row r="1508" spans="1:15" ht="14.65" customHeight="1" x14ac:dyDescent="0.2">
      <c r="A1508" s="2">
        <v>43558</v>
      </c>
      <c r="B1508" s="1" t="s">
        <v>13</v>
      </c>
      <c r="C1508" s="1" t="s">
        <v>12</v>
      </c>
      <c r="F1508" s="1" t="s">
        <v>14</v>
      </c>
      <c r="G1508" s="1" t="s">
        <v>1251</v>
      </c>
      <c r="H1508" s="61">
        <v>70</v>
      </c>
      <c r="I1508" s="88">
        <f t="array" ref="I1508">INDEX(Grille_Tarifs_Modulable!$B$2:B1882,MATCH(Tableau1[[#This Row],[Designation]]&amp;Tableau1[[#This Row],[CL]],Grille_Tarifs_Modulable!$C$2:C1882&amp;Grille_Tarifs_Modulable!$F$2:F1882,0))</f>
        <v>3257150688009</v>
      </c>
      <c r="J150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08" s="1" t="str">
        <f>IF(Tableau1[[#This Row],[Tarificat° client]]="GROS",VLOOKUP(Tableau1[[#This Row],[EAN]],Grille_Tarifs_Modulable!B1516:P1609,9,FALSE)+VLOOKUP(Tableau1[[#This Row],[EAN]],Grille_Tarifs_Modulable!B1516:P1609,12,FALSE)+VLOOKUP(Tableau1[[#This Row],[EAN]],Grille_Tarifs_Modulable!B1516:P1609,13,FALSE)*1.1,IF(Tableau1[[#This Row],[Tarificat° client]]="CHR",VLOOKUP(Tableau1[[#This Row],[EAN]],Grille_Tarifs_Modulable!B1516:P1609,8,FALSE)," "))</f>
        <v xml:space="preserve"> </v>
      </c>
      <c r="L1508" s="1">
        <v>36</v>
      </c>
      <c r="M1508" s="1">
        <v>36</v>
      </c>
      <c r="O1508" s="1"/>
    </row>
    <row r="1509" spans="1:15" ht="14.65" customHeight="1" x14ac:dyDescent="0.2">
      <c r="A1509" s="2">
        <v>43654</v>
      </c>
      <c r="B1509" s="1" t="s">
        <v>70</v>
      </c>
      <c r="C1509" s="1" t="s">
        <v>12</v>
      </c>
      <c r="F1509" s="1" t="s">
        <v>14</v>
      </c>
      <c r="G1509" s="1" t="s">
        <v>1251</v>
      </c>
      <c r="H1509" s="61">
        <v>70</v>
      </c>
      <c r="I1509" s="88">
        <f t="array" ref="I1509">INDEX(Grille_Tarifs_Modulable!$B$2:B2022,MATCH(Tableau1[[#This Row],[Designation]]&amp;Tableau1[[#This Row],[CL]],Grille_Tarifs_Modulable!$C$2:C2022&amp;Grille_Tarifs_Modulable!$F$2:F2022,0))</f>
        <v>3257150688009</v>
      </c>
      <c r="J150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09" s="1" t="str">
        <f>IF(Tableau1[[#This Row],[Tarificat° client]]="GROS",VLOOKUP(Tableau1[[#This Row],[EAN]],Grille_Tarifs_Modulable!B1517:P1610,9,FALSE)+VLOOKUP(Tableau1[[#This Row],[EAN]],Grille_Tarifs_Modulable!B1517:P1610,12,FALSE)+VLOOKUP(Tableau1[[#This Row],[EAN]],Grille_Tarifs_Modulable!B1517:P1610,13,FALSE)*1.1,IF(Tableau1[[#This Row],[Tarificat° client]]="CHR",VLOOKUP(Tableau1[[#This Row],[EAN]],Grille_Tarifs_Modulable!B1517:P1610,8,FALSE)," "))</f>
        <v xml:space="preserve"> </v>
      </c>
      <c r="L1509" s="1">
        <v>12</v>
      </c>
      <c r="M1509" s="1">
        <v>12</v>
      </c>
      <c r="O1509" s="1"/>
    </row>
    <row r="1510" spans="1:15" ht="14.65" customHeight="1" x14ac:dyDescent="0.2">
      <c r="A1510" s="2">
        <v>43741</v>
      </c>
      <c r="B1510" s="1" t="s">
        <v>34</v>
      </c>
      <c r="C1510" s="1" t="s">
        <v>12</v>
      </c>
      <c r="F1510" s="1" t="s">
        <v>14</v>
      </c>
      <c r="G1510" s="1" t="s">
        <v>1251</v>
      </c>
      <c r="H1510" s="61">
        <v>70</v>
      </c>
      <c r="I1510" s="88">
        <f t="array" ref="I1510">INDEX(Grille_Tarifs_Modulable!$B$2:B1857,MATCH(Tableau1[[#This Row],[Designation]]&amp;Tableau1[[#This Row],[CL]],Grille_Tarifs_Modulable!$C$2:C1857&amp;Grille_Tarifs_Modulable!$F$2:F1857,0))</f>
        <v>3257150688009</v>
      </c>
      <c r="J151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10" s="1" t="str">
        <f>IF(Tableau1[[#This Row],[Tarificat° client]]="GROS",VLOOKUP(Tableau1[[#This Row],[EAN]],Grille_Tarifs_Modulable!B1518:P1611,9,FALSE)+VLOOKUP(Tableau1[[#This Row],[EAN]],Grille_Tarifs_Modulable!B1518:P1611,12,FALSE)+VLOOKUP(Tableau1[[#This Row],[EAN]],Grille_Tarifs_Modulable!B1518:P1611,13,FALSE)*1.1,IF(Tableau1[[#This Row],[Tarificat° client]]="CHR",VLOOKUP(Tableau1[[#This Row],[EAN]],Grille_Tarifs_Modulable!B1518:P1611,8,FALSE)," "))</f>
        <v xml:space="preserve"> </v>
      </c>
      <c r="L1510" s="1">
        <v>72</v>
      </c>
      <c r="M1510" s="1">
        <v>72</v>
      </c>
      <c r="O1510" s="1"/>
    </row>
    <row r="1511" spans="1:15" ht="14.65" customHeight="1" x14ac:dyDescent="0.2">
      <c r="A1511" s="2">
        <v>43815</v>
      </c>
      <c r="B1511" s="1" t="s">
        <v>82</v>
      </c>
      <c r="C1511" s="1" t="s">
        <v>12</v>
      </c>
      <c r="F1511" s="1" t="s">
        <v>14</v>
      </c>
      <c r="G1511" s="1" t="s">
        <v>1251</v>
      </c>
      <c r="H1511" s="61">
        <v>70</v>
      </c>
      <c r="I1511" s="88">
        <f t="array" ref="I1511">INDEX(Grille_Tarifs_Modulable!$B$2:B1868,MATCH(Tableau1[[#This Row],[Designation]]&amp;Tableau1[[#This Row],[CL]],Grille_Tarifs_Modulable!$C$2:C1868&amp;Grille_Tarifs_Modulable!$F$2:F1868,0))</f>
        <v>3257150688009</v>
      </c>
      <c r="J151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11" s="1" t="str">
        <f>IF(Tableau1[[#This Row],[Tarificat° client]]="GROS",VLOOKUP(Tableau1[[#This Row],[EAN]],Grille_Tarifs_Modulable!B1519:P1612,9,FALSE)+VLOOKUP(Tableau1[[#This Row],[EAN]],Grille_Tarifs_Modulable!B1519:P1612,12,FALSE)+VLOOKUP(Tableau1[[#This Row],[EAN]],Grille_Tarifs_Modulable!B1519:P1612,13,FALSE)*1.1,IF(Tableau1[[#This Row],[Tarificat° client]]="CHR",VLOOKUP(Tableau1[[#This Row],[EAN]],Grille_Tarifs_Modulable!B1519:P1612,8,FALSE)," "))</f>
        <v xml:space="preserve"> </v>
      </c>
      <c r="L1511" s="1">
        <v>36</v>
      </c>
      <c r="M1511" s="1">
        <v>36</v>
      </c>
      <c r="O1511" s="1"/>
    </row>
    <row r="1512" spans="1:15" ht="14.65" customHeight="1" x14ac:dyDescent="0.2">
      <c r="A1512" s="2">
        <v>42599</v>
      </c>
      <c r="B1512" s="1" t="s">
        <v>1081</v>
      </c>
      <c r="C1512" s="1" t="s">
        <v>1082</v>
      </c>
      <c r="F1512" s="1" t="s">
        <v>314</v>
      </c>
      <c r="G1512" s="1" t="s">
        <v>942</v>
      </c>
      <c r="H1512" s="88">
        <v>2</v>
      </c>
      <c r="I1512" s="88" t="e">
        <f t="array" ref="I1512">INDEX(Grille_Tarifs_Modulable!$B$2:B1886,MATCH(Tableau1[[#This Row],[Designation]]&amp;Tableau1[[#This Row],[CL]],Grille_Tarifs_Modulable!$C$2:C1886&amp;Grille_Tarifs_Modulable!$F$2:F1886,0))</f>
        <v>#N/A</v>
      </c>
      <c r="J151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12" s="1" t="str">
        <f>IF(Tableau1[[#This Row],[Tarificat° client]]="GROS",VLOOKUP(Tableau1[[#This Row],[EAN]],Grille_Tarifs_Modulable!B1520:P1613,9,FALSE)+VLOOKUP(Tableau1[[#This Row],[EAN]],Grille_Tarifs_Modulable!B1520:P1613,12,FALSE)+VLOOKUP(Tableau1[[#This Row],[EAN]],Grille_Tarifs_Modulable!B1520:P1613,13,FALSE)*1.1,IF(Tableau1[[#This Row],[Tarificat° client]]="CHR",VLOOKUP(Tableau1[[#This Row],[EAN]],Grille_Tarifs_Modulable!B1520:P1613,8,FALSE)," "))</f>
        <v xml:space="preserve"> </v>
      </c>
      <c r="L1512" s="1">
        <v>1</v>
      </c>
      <c r="M1512" s="1">
        <v>1</v>
      </c>
      <c r="O1512" s="1"/>
    </row>
    <row r="1513" spans="1:15" ht="14.65" customHeight="1" x14ac:dyDescent="0.2">
      <c r="A1513" s="2">
        <v>42599</v>
      </c>
      <c r="B1513" s="1" t="s">
        <v>1122</v>
      </c>
      <c r="C1513" s="1" t="s">
        <v>978</v>
      </c>
      <c r="F1513" s="1" t="s">
        <v>979</v>
      </c>
      <c r="G1513" s="1" t="s">
        <v>942</v>
      </c>
      <c r="H1513" s="88">
        <v>2</v>
      </c>
      <c r="I1513" s="88" t="e">
        <f t="array" ref="I1513">INDEX(Grille_Tarifs_Modulable!$B$2:B2026,MATCH(Tableau1[[#This Row],[Designation]]&amp;Tableau1[[#This Row],[CL]],Grille_Tarifs_Modulable!$C$2:C2026&amp;Grille_Tarifs_Modulable!$F$2:F2026,0))</f>
        <v>#N/A</v>
      </c>
      <c r="J151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13" s="1" t="str">
        <f>IF(Tableau1[[#This Row],[Tarificat° client]]="GROS",VLOOKUP(Tableau1[[#This Row],[EAN]],Grille_Tarifs_Modulable!B1521:P1614,9,FALSE)+VLOOKUP(Tableau1[[#This Row],[EAN]],Grille_Tarifs_Modulable!B1521:P1614,12,FALSE)+VLOOKUP(Tableau1[[#This Row],[EAN]],Grille_Tarifs_Modulable!B1521:P1614,13,FALSE)*1.1,IF(Tableau1[[#This Row],[Tarificat° client]]="CHR",VLOOKUP(Tableau1[[#This Row],[EAN]],Grille_Tarifs_Modulable!B1521:P1614,8,FALSE)," "))</f>
        <v xml:space="preserve"> </v>
      </c>
      <c r="L1513" s="1">
        <v>1</v>
      </c>
      <c r="M1513" s="1">
        <v>1</v>
      </c>
      <c r="O1513" s="1"/>
    </row>
    <row r="1514" spans="1:15" ht="14.65" customHeight="1" x14ac:dyDescent="0.2">
      <c r="A1514" s="2">
        <v>42599</v>
      </c>
      <c r="B1514" s="1" t="s">
        <v>1150</v>
      </c>
      <c r="C1514" s="1" t="s">
        <v>18</v>
      </c>
      <c r="F1514" s="1" t="s">
        <v>20</v>
      </c>
      <c r="G1514" s="1" t="s">
        <v>942</v>
      </c>
      <c r="H1514" s="88">
        <v>2</v>
      </c>
      <c r="I1514" s="88" t="e">
        <f t="array" ref="I1514">INDEX(Grille_Tarifs_Modulable!$B$2:B1861,MATCH(Tableau1[[#This Row],[Designation]]&amp;Tableau1[[#This Row],[CL]],Grille_Tarifs_Modulable!$C$2:C1861&amp;Grille_Tarifs_Modulable!$F$2:F1861,0))</f>
        <v>#N/A</v>
      </c>
      <c r="J151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14" s="1" t="str">
        <f>IF(Tableau1[[#This Row],[Tarificat° client]]="GROS",VLOOKUP(Tableau1[[#This Row],[EAN]],Grille_Tarifs_Modulable!B1522:P1615,9,FALSE)+VLOOKUP(Tableau1[[#This Row],[EAN]],Grille_Tarifs_Modulable!B1522:P1615,12,FALSE)+VLOOKUP(Tableau1[[#This Row],[EAN]],Grille_Tarifs_Modulable!B1522:P1615,13,FALSE)*1.1,IF(Tableau1[[#This Row],[Tarificat° client]]="CHR",VLOOKUP(Tableau1[[#This Row],[EAN]],Grille_Tarifs_Modulable!B1522:P1615,8,FALSE)," "))</f>
        <v xml:space="preserve"> </v>
      </c>
      <c r="L1514" s="1">
        <v>1</v>
      </c>
      <c r="M1514" s="1">
        <v>1</v>
      </c>
      <c r="O1514" s="1"/>
    </row>
    <row r="1515" spans="1:15" ht="14.65" customHeight="1" x14ac:dyDescent="0.2">
      <c r="A1515" s="2">
        <v>42599</v>
      </c>
      <c r="B1515" s="1" t="s">
        <v>1151</v>
      </c>
      <c r="C1515" s="1" t="s">
        <v>6</v>
      </c>
      <c r="F1515" s="1" t="s">
        <v>8</v>
      </c>
      <c r="G1515" s="1" t="s">
        <v>942</v>
      </c>
      <c r="H1515" s="88">
        <v>2</v>
      </c>
      <c r="I1515" s="88" t="e">
        <f t="array" ref="I1515">INDEX(Grille_Tarifs_Modulable!$B$2:B1872,MATCH(Tableau1[[#This Row],[Designation]]&amp;Tableau1[[#This Row],[CL]],Grille_Tarifs_Modulable!$C$2:C1872&amp;Grille_Tarifs_Modulable!$F$2:F1872,0))</f>
        <v>#N/A</v>
      </c>
      <c r="J151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15" s="1" t="str">
        <f>IF(Tableau1[[#This Row],[Tarificat° client]]="GROS",VLOOKUP(Tableau1[[#This Row],[EAN]],Grille_Tarifs_Modulable!B1523:P1616,9,FALSE)+VLOOKUP(Tableau1[[#This Row],[EAN]],Grille_Tarifs_Modulable!B1523:P1616,12,FALSE)+VLOOKUP(Tableau1[[#This Row],[EAN]],Grille_Tarifs_Modulable!B1523:P1616,13,FALSE)*1.1,IF(Tableau1[[#This Row],[Tarificat° client]]="CHR",VLOOKUP(Tableau1[[#This Row],[EAN]],Grille_Tarifs_Modulable!B1523:P1616,8,FALSE)," "))</f>
        <v xml:space="preserve"> </v>
      </c>
      <c r="L1515" s="1">
        <v>1</v>
      </c>
      <c r="M1515" s="1">
        <v>1</v>
      </c>
      <c r="O1515" s="1"/>
    </row>
    <row r="1516" spans="1:15" ht="14.65" customHeight="1" x14ac:dyDescent="0.2">
      <c r="A1516" s="2">
        <v>42619</v>
      </c>
      <c r="B1516" s="1" t="s">
        <v>1086</v>
      </c>
      <c r="C1516" s="1" t="s">
        <v>1087</v>
      </c>
      <c r="F1516" s="1" t="s">
        <v>11</v>
      </c>
      <c r="G1516" s="1" t="s">
        <v>942</v>
      </c>
      <c r="H1516" s="88">
        <v>2</v>
      </c>
      <c r="I1516" s="88" t="e">
        <f t="array" ref="I1516">INDEX(Grille_Tarifs_Modulable!$B$2:B1890,MATCH(Tableau1[[#This Row],[Designation]]&amp;Tableau1[[#This Row],[CL]],Grille_Tarifs_Modulable!$C$2:C1890&amp;Grille_Tarifs_Modulable!$F$2:F1890,0))</f>
        <v>#N/A</v>
      </c>
      <c r="J151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16" s="1" t="str">
        <f>IF(Tableau1[[#This Row],[Tarificat° client]]="GROS",VLOOKUP(Tableau1[[#This Row],[EAN]],Grille_Tarifs_Modulable!B1524:P1617,9,FALSE)+VLOOKUP(Tableau1[[#This Row],[EAN]],Grille_Tarifs_Modulable!B1524:P1617,12,FALSE)+VLOOKUP(Tableau1[[#This Row],[EAN]],Grille_Tarifs_Modulable!B1524:P1617,13,FALSE)*1.1,IF(Tableau1[[#This Row],[Tarificat° client]]="CHR",VLOOKUP(Tableau1[[#This Row],[EAN]],Grille_Tarifs_Modulable!B1524:P1617,8,FALSE)," "))</f>
        <v xml:space="preserve"> </v>
      </c>
      <c r="L1516" s="1">
        <v>1</v>
      </c>
      <c r="M1516" s="1">
        <v>1</v>
      </c>
      <c r="O1516" s="1"/>
    </row>
    <row r="1517" spans="1:15" ht="14.65" customHeight="1" x14ac:dyDescent="0.2">
      <c r="A1517" s="2">
        <v>42619</v>
      </c>
      <c r="B1517" s="1" t="s">
        <v>1152</v>
      </c>
      <c r="C1517" s="1" t="s">
        <v>402</v>
      </c>
      <c r="F1517" s="1" t="s">
        <v>20</v>
      </c>
      <c r="G1517" s="1" t="s">
        <v>942</v>
      </c>
      <c r="H1517" s="88">
        <v>2</v>
      </c>
      <c r="I1517" s="88" t="e">
        <f t="array" ref="I1517">INDEX(Grille_Tarifs_Modulable!$B$2:B2030,MATCH(Tableau1[[#This Row],[Designation]]&amp;Tableau1[[#This Row],[CL]],Grille_Tarifs_Modulable!$C$2:C2030&amp;Grille_Tarifs_Modulable!$F$2:F2030,0))</f>
        <v>#N/A</v>
      </c>
      <c r="J151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17" s="1" t="str">
        <f>IF(Tableau1[[#This Row],[Tarificat° client]]="GROS",VLOOKUP(Tableau1[[#This Row],[EAN]],Grille_Tarifs_Modulable!B1525:P1618,9,FALSE)+VLOOKUP(Tableau1[[#This Row],[EAN]],Grille_Tarifs_Modulable!B1525:P1618,12,FALSE)+VLOOKUP(Tableau1[[#This Row],[EAN]],Grille_Tarifs_Modulable!B1525:P1618,13,FALSE)*1.1,IF(Tableau1[[#This Row],[Tarificat° client]]="CHR",VLOOKUP(Tableau1[[#This Row],[EAN]],Grille_Tarifs_Modulable!B1525:P1618,8,FALSE)," "))</f>
        <v xml:space="preserve"> </v>
      </c>
      <c r="L1517" s="1">
        <v>2</v>
      </c>
      <c r="M1517" s="1">
        <v>2</v>
      </c>
      <c r="O1517" s="1"/>
    </row>
    <row r="1518" spans="1:15" ht="14.65" customHeight="1" x14ac:dyDescent="0.2">
      <c r="A1518" s="2">
        <v>42622</v>
      </c>
      <c r="B1518" s="1" t="s">
        <v>1153</v>
      </c>
      <c r="C1518" s="1" t="s">
        <v>100</v>
      </c>
      <c r="F1518" s="1" t="s">
        <v>4</v>
      </c>
      <c r="G1518" s="1" t="s">
        <v>942</v>
      </c>
      <c r="H1518" s="88">
        <v>2</v>
      </c>
      <c r="I1518" s="88" t="e">
        <f t="array" ref="I1518">INDEX(Grille_Tarifs_Modulable!$B$2:B1865,MATCH(Tableau1[[#This Row],[Designation]]&amp;Tableau1[[#This Row],[CL]],Grille_Tarifs_Modulable!$C$2:C1865&amp;Grille_Tarifs_Modulable!$F$2:F1865,0))</f>
        <v>#N/A</v>
      </c>
      <c r="J151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18" s="1" t="str">
        <f>IF(Tableau1[[#This Row],[Tarificat° client]]="GROS",VLOOKUP(Tableau1[[#This Row],[EAN]],Grille_Tarifs_Modulable!B1526:P1619,9,FALSE)+VLOOKUP(Tableau1[[#This Row],[EAN]],Grille_Tarifs_Modulable!B1526:P1619,12,FALSE)+VLOOKUP(Tableau1[[#This Row],[EAN]],Grille_Tarifs_Modulable!B1526:P1619,13,FALSE)*1.1,IF(Tableau1[[#This Row],[Tarificat° client]]="CHR",VLOOKUP(Tableau1[[#This Row],[EAN]],Grille_Tarifs_Modulable!B1526:P1619,8,FALSE)," "))</f>
        <v xml:space="preserve"> </v>
      </c>
      <c r="L1518" s="1">
        <v>1</v>
      </c>
      <c r="M1518" s="1">
        <v>1</v>
      </c>
      <c r="O1518" s="1"/>
    </row>
    <row r="1519" spans="1:15" ht="14.65" customHeight="1" x14ac:dyDescent="0.2">
      <c r="A1519" s="2">
        <v>42626</v>
      </c>
      <c r="B1519" s="1" t="s">
        <v>1093</v>
      </c>
      <c r="C1519" s="1" t="s">
        <v>1094</v>
      </c>
      <c r="F1519" s="1" t="s">
        <v>314</v>
      </c>
      <c r="G1519" s="1" t="s">
        <v>942</v>
      </c>
      <c r="H1519" s="88">
        <v>2</v>
      </c>
      <c r="I1519" s="88" t="e">
        <f t="array" ref="I1519">INDEX(Grille_Tarifs_Modulable!$B$2:B1876,MATCH(Tableau1[[#This Row],[Designation]]&amp;Tableau1[[#This Row],[CL]],Grille_Tarifs_Modulable!$C$2:C1876&amp;Grille_Tarifs_Modulable!$F$2:F1876,0))</f>
        <v>#N/A</v>
      </c>
      <c r="J151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19" s="1" t="str">
        <f>IF(Tableau1[[#This Row],[Tarificat° client]]="GROS",VLOOKUP(Tableau1[[#This Row],[EAN]],Grille_Tarifs_Modulable!B1527:P1620,9,FALSE)+VLOOKUP(Tableau1[[#This Row],[EAN]],Grille_Tarifs_Modulable!B1527:P1620,12,FALSE)+VLOOKUP(Tableau1[[#This Row],[EAN]],Grille_Tarifs_Modulable!B1527:P1620,13,FALSE)*1.1,IF(Tableau1[[#This Row],[Tarificat° client]]="CHR",VLOOKUP(Tableau1[[#This Row],[EAN]],Grille_Tarifs_Modulable!B1527:P1620,8,FALSE)," "))</f>
        <v xml:space="preserve"> </v>
      </c>
      <c r="L1519" s="1">
        <v>1</v>
      </c>
      <c r="M1519" s="1">
        <v>1</v>
      </c>
      <c r="O1519" s="1"/>
    </row>
    <row r="1520" spans="1:15" ht="14.65" customHeight="1" x14ac:dyDescent="0.2">
      <c r="A1520" s="2">
        <v>42626</v>
      </c>
      <c r="B1520" s="1" t="s">
        <v>1127</v>
      </c>
      <c r="C1520" s="1" t="s">
        <v>312</v>
      </c>
      <c r="F1520" s="1" t="s">
        <v>314</v>
      </c>
      <c r="G1520" s="1" t="s">
        <v>942</v>
      </c>
      <c r="H1520" s="88">
        <v>2</v>
      </c>
      <c r="I1520" s="88" t="e">
        <f t="array" ref="I1520">INDEX(Grille_Tarifs_Modulable!$B$2:B1894,MATCH(Tableau1[[#This Row],[Designation]]&amp;Tableau1[[#This Row],[CL]],Grille_Tarifs_Modulable!$C$2:C1894&amp;Grille_Tarifs_Modulable!$F$2:F1894,0))</f>
        <v>#N/A</v>
      </c>
      <c r="J152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20" s="1" t="str">
        <f>IF(Tableau1[[#This Row],[Tarificat° client]]="GROS",VLOOKUP(Tableau1[[#This Row],[EAN]],Grille_Tarifs_Modulable!B1528:P1621,9,FALSE)+VLOOKUP(Tableau1[[#This Row],[EAN]],Grille_Tarifs_Modulable!B1528:P1621,12,FALSE)+VLOOKUP(Tableau1[[#This Row],[EAN]],Grille_Tarifs_Modulable!B1528:P1621,13,FALSE)*1.1,IF(Tableau1[[#This Row],[Tarificat° client]]="CHR",VLOOKUP(Tableau1[[#This Row],[EAN]],Grille_Tarifs_Modulable!B1528:P1621,8,FALSE)," "))</f>
        <v xml:space="preserve"> </v>
      </c>
      <c r="L1520" s="1">
        <v>1</v>
      </c>
      <c r="M1520" s="1">
        <v>1</v>
      </c>
      <c r="O1520" s="1"/>
    </row>
    <row r="1521" spans="1:15" ht="14.65" customHeight="1" x14ac:dyDescent="0.2">
      <c r="A1521" s="2">
        <v>42626</v>
      </c>
      <c r="B1521" s="1" t="s">
        <v>1154</v>
      </c>
      <c r="C1521" s="1" t="s">
        <v>331</v>
      </c>
      <c r="F1521" s="1" t="s">
        <v>314</v>
      </c>
      <c r="G1521" s="1" t="s">
        <v>942</v>
      </c>
      <c r="H1521" s="88">
        <v>2</v>
      </c>
      <c r="I1521" s="88" t="e">
        <f t="array" ref="I1521">INDEX(Grille_Tarifs_Modulable!$B$2:B2034,MATCH(Tableau1[[#This Row],[Designation]]&amp;Tableau1[[#This Row],[CL]],Grille_Tarifs_Modulable!$C$2:C2034&amp;Grille_Tarifs_Modulable!$F$2:F2034,0))</f>
        <v>#N/A</v>
      </c>
      <c r="J152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21" s="1" t="str">
        <f>IF(Tableau1[[#This Row],[Tarificat° client]]="GROS",VLOOKUP(Tableau1[[#This Row],[EAN]],Grille_Tarifs_Modulable!B1529:P1622,9,FALSE)+VLOOKUP(Tableau1[[#This Row],[EAN]],Grille_Tarifs_Modulable!B1529:P1622,12,FALSE)+VLOOKUP(Tableau1[[#This Row],[EAN]],Grille_Tarifs_Modulable!B1529:P1622,13,FALSE)*1.1,IF(Tableau1[[#This Row],[Tarificat° client]]="CHR",VLOOKUP(Tableau1[[#This Row],[EAN]],Grille_Tarifs_Modulable!B1529:P1622,8,FALSE)," "))</f>
        <v xml:space="preserve"> </v>
      </c>
      <c r="L1521" s="1">
        <v>1</v>
      </c>
      <c r="M1521" s="1">
        <v>1</v>
      </c>
      <c r="O1521" s="1"/>
    </row>
    <row r="1522" spans="1:15" ht="14.65" customHeight="1" x14ac:dyDescent="0.2">
      <c r="A1522" s="2">
        <v>42626</v>
      </c>
      <c r="B1522" s="1" t="s">
        <v>1155</v>
      </c>
      <c r="C1522" s="1" t="s">
        <v>15</v>
      </c>
      <c r="F1522" s="1" t="s">
        <v>4</v>
      </c>
      <c r="G1522" s="1" t="s">
        <v>942</v>
      </c>
      <c r="H1522" s="88">
        <v>2</v>
      </c>
      <c r="I1522" s="88" t="e">
        <f t="array" ref="I1522">INDEX(Grille_Tarifs_Modulable!$B$2:B1869,MATCH(Tableau1[[#This Row],[Designation]]&amp;Tableau1[[#This Row],[CL]],Grille_Tarifs_Modulable!$C$2:C1869&amp;Grille_Tarifs_Modulable!$F$2:F1869,0))</f>
        <v>#N/A</v>
      </c>
      <c r="J152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22" s="1" t="str">
        <f>IF(Tableau1[[#This Row],[Tarificat° client]]="GROS",VLOOKUP(Tableau1[[#This Row],[EAN]],Grille_Tarifs_Modulable!B1530:P1623,9,FALSE)+VLOOKUP(Tableau1[[#This Row],[EAN]],Grille_Tarifs_Modulable!B1530:P1623,12,FALSE)+VLOOKUP(Tableau1[[#This Row],[EAN]],Grille_Tarifs_Modulable!B1530:P1623,13,FALSE)*1.1,IF(Tableau1[[#This Row],[Tarificat° client]]="CHR",VLOOKUP(Tableau1[[#This Row],[EAN]],Grille_Tarifs_Modulable!B1530:P1623,8,FALSE)," "))</f>
        <v xml:space="preserve"> </v>
      </c>
      <c r="L1522" s="1">
        <v>1</v>
      </c>
      <c r="M1522" s="1">
        <v>1</v>
      </c>
      <c r="O1522" s="1"/>
    </row>
    <row r="1523" spans="1:15" ht="14.65" customHeight="1" x14ac:dyDescent="0.2">
      <c r="A1523" s="2">
        <v>42639</v>
      </c>
      <c r="B1523" s="1" t="s">
        <v>1098</v>
      </c>
      <c r="C1523" s="1" t="s">
        <v>1099</v>
      </c>
      <c r="F1523" s="1" t="s">
        <v>314</v>
      </c>
      <c r="G1523" s="1" t="s">
        <v>942</v>
      </c>
      <c r="H1523" s="88">
        <v>2</v>
      </c>
      <c r="I1523" s="88" t="e">
        <f t="array" ref="I1523">INDEX(Grille_Tarifs_Modulable!$B$2:B1880,MATCH(Tableau1[[#This Row],[Designation]]&amp;Tableau1[[#This Row],[CL]],Grille_Tarifs_Modulable!$C$2:C1880&amp;Grille_Tarifs_Modulable!$F$2:F1880,0))</f>
        <v>#N/A</v>
      </c>
      <c r="J152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23" s="1" t="str">
        <f>IF(Tableau1[[#This Row],[Tarificat° client]]="GROS",VLOOKUP(Tableau1[[#This Row],[EAN]],Grille_Tarifs_Modulable!B1531:P1624,9,FALSE)+VLOOKUP(Tableau1[[#This Row],[EAN]],Grille_Tarifs_Modulable!B1531:P1624,12,FALSE)+VLOOKUP(Tableau1[[#This Row],[EAN]],Grille_Tarifs_Modulable!B1531:P1624,13,FALSE)*1.1,IF(Tableau1[[#This Row],[Tarificat° client]]="CHR",VLOOKUP(Tableau1[[#This Row],[EAN]],Grille_Tarifs_Modulable!B1531:P1624,8,FALSE)," "))</f>
        <v xml:space="preserve"> </v>
      </c>
      <c r="L1523" s="1">
        <v>1</v>
      </c>
      <c r="M1523" s="1">
        <v>1</v>
      </c>
      <c r="O1523" s="1"/>
    </row>
    <row r="1524" spans="1:15" ht="14.65" customHeight="1" x14ac:dyDescent="0.2">
      <c r="A1524" s="2">
        <v>42656</v>
      </c>
      <c r="B1524" s="1" t="s">
        <v>1100</v>
      </c>
      <c r="C1524" s="1" t="s">
        <v>1101</v>
      </c>
      <c r="F1524" s="1" t="s">
        <v>8</v>
      </c>
      <c r="G1524" s="1" t="s">
        <v>942</v>
      </c>
      <c r="H1524" s="88">
        <v>2</v>
      </c>
      <c r="I1524" s="88" t="e">
        <f t="array" ref="I1524">INDEX(Grille_Tarifs_Modulable!$B$2:B1898,MATCH(Tableau1[[#This Row],[Designation]]&amp;Tableau1[[#This Row],[CL]],Grille_Tarifs_Modulable!$C$2:C1898&amp;Grille_Tarifs_Modulable!$F$2:F1898,0))</f>
        <v>#N/A</v>
      </c>
      <c r="J152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24" s="1" t="str">
        <f>IF(Tableau1[[#This Row],[Tarificat° client]]="GROS",VLOOKUP(Tableau1[[#This Row],[EAN]],Grille_Tarifs_Modulable!B1532:P1625,9,FALSE)+VLOOKUP(Tableau1[[#This Row],[EAN]],Grille_Tarifs_Modulable!B1532:P1625,12,FALSE)+VLOOKUP(Tableau1[[#This Row],[EAN]],Grille_Tarifs_Modulable!B1532:P1625,13,FALSE)*1.1,IF(Tableau1[[#This Row],[Tarificat° client]]="CHR",VLOOKUP(Tableau1[[#This Row],[EAN]],Grille_Tarifs_Modulable!B1532:P1625,8,FALSE)," "))</f>
        <v xml:space="preserve"> </v>
      </c>
      <c r="L1524" s="1">
        <v>1</v>
      </c>
      <c r="M1524" s="1">
        <v>1</v>
      </c>
      <c r="O1524" s="1"/>
    </row>
    <row r="1525" spans="1:15" ht="14.65" customHeight="1" x14ac:dyDescent="0.2">
      <c r="A1525" s="2">
        <v>42794</v>
      </c>
      <c r="B1525" s="1" t="s">
        <v>941</v>
      </c>
      <c r="C1525" s="1" t="s">
        <v>491</v>
      </c>
      <c r="F1525" s="1" t="s">
        <v>4</v>
      </c>
      <c r="G1525" s="1" t="s">
        <v>942</v>
      </c>
      <c r="H1525" s="88">
        <v>2</v>
      </c>
      <c r="I1525" s="88" t="e">
        <f t="array" ref="I1525">INDEX(Grille_Tarifs_Modulable!$B$2:B2038,MATCH(Tableau1[[#This Row],[Designation]]&amp;Tableau1[[#This Row],[CL]],Grille_Tarifs_Modulable!$C$2:C2038&amp;Grille_Tarifs_Modulable!$F$2:F2038,0))</f>
        <v>#N/A</v>
      </c>
      <c r="J152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25" s="1" t="str">
        <f>IF(Tableau1[[#This Row],[Tarificat° client]]="GROS",VLOOKUP(Tableau1[[#This Row],[EAN]],Grille_Tarifs_Modulable!B1533:P1626,9,FALSE)+VLOOKUP(Tableau1[[#This Row],[EAN]],Grille_Tarifs_Modulable!B1533:P1626,12,FALSE)+VLOOKUP(Tableau1[[#This Row],[EAN]],Grille_Tarifs_Modulable!B1533:P1626,13,FALSE)*1.1,IF(Tableau1[[#This Row],[Tarificat° client]]="CHR",VLOOKUP(Tableau1[[#This Row],[EAN]],Grille_Tarifs_Modulable!B1533:P1626,8,FALSE)," "))</f>
        <v xml:space="preserve"> </v>
      </c>
      <c r="L1525" s="1">
        <v>1</v>
      </c>
      <c r="M1525" s="1">
        <v>1</v>
      </c>
      <c r="O1525" s="1"/>
    </row>
    <row r="1526" spans="1:15" ht="14.65" customHeight="1" x14ac:dyDescent="0.2">
      <c r="A1526" s="2">
        <v>42690</v>
      </c>
      <c r="B1526" s="1" t="s">
        <v>1143</v>
      </c>
      <c r="C1526" s="1" t="s">
        <v>934</v>
      </c>
      <c r="F1526" s="1" t="s">
        <v>4</v>
      </c>
      <c r="G1526" s="1" t="s">
        <v>1244</v>
      </c>
      <c r="H1526" s="61">
        <v>20</v>
      </c>
      <c r="I1526" s="88">
        <f t="array" ref="I1526">INDEX(Grille_Tarifs_Modulable!$B$2:B1873,MATCH(Tableau1[[#This Row],[Designation]]&amp;Tableau1[[#This Row],[CL]],Grille_Tarifs_Modulable!$C$2:C1873&amp;Grille_Tarifs_Modulable!$F$2:F1873,0))</f>
        <v>4260310553856</v>
      </c>
      <c r="J152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26" s="1" t="str">
        <f>IF(Tableau1[[#This Row],[Tarificat° client]]="GROS",VLOOKUP(Tableau1[[#This Row],[EAN]],Grille_Tarifs_Modulable!B1534:P1627,9,FALSE)+VLOOKUP(Tableau1[[#This Row],[EAN]],Grille_Tarifs_Modulable!B1534:P1627,12,FALSE)+VLOOKUP(Tableau1[[#This Row],[EAN]],Grille_Tarifs_Modulable!B1534:P1627,13,FALSE)*1.1,IF(Tableau1[[#This Row],[Tarificat° client]]="CHR",VLOOKUP(Tableau1[[#This Row],[EAN]],Grille_Tarifs_Modulable!B1534:P1627,8,FALSE)," "))</f>
        <v xml:space="preserve"> </v>
      </c>
      <c r="L1526" s="1">
        <v>24</v>
      </c>
      <c r="M1526" s="1">
        <v>6.86</v>
      </c>
      <c r="O1526" s="1"/>
    </row>
    <row r="1527" spans="1:15" ht="14.65" customHeight="1" x14ac:dyDescent="0.2">
      <c r="A1527" s="2">
        <v>42718</v>
      </c>
      <c r="B1527" s="1" t="s">
        <v>1109</v>
      </c>
      <c r="C1527" s="1" t="s">
        <v>45</v>
      </c>
      <c r="F1527" s="1" t="s">
        <v>47</v>
      </c>
      <c r="G1527" s="1" t="s">
        <v>1244</v>
      </c>
      <c r="H1527" s="61">
        <v>20</v>
      </c>
      <c r="I1527" s="88">
        <f t="array" ref="I1527">INDEX(Grille_Tarifs_Modulable!$B$2:B1884,MATCH(Tableau1[[#This Row],[Designation]]&amp;Tableau1[[#This Row],[CL]],Grille_Tarifs_Modulable!$C$2:C1884&amp;Grille_Tarifs_Modulable!$F$2:F1884,0))</f>
        <v>4260310553856</v>
      </c>
      <c r="J152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27" s="1" t="str">
        <f>IF(Tableau1[[#This Row],[Tarificat° client]]="GROS",VLOOKUP(Tableau1[[#This Row],[EAN]],Grille_Tarifs_Modulable!B1535:P1628,9,FALSE)+VLOOKUP(Tableau1[[#This Row],[EAN]],Grille_Tarifs_Modulable!B1535:P1628,12,FALSE)+VLOOKUP(Tableau1[[#This Row],[EAN]],Grille_Tarifs_Modulable!B1535:P1628,13,FALSE)*1.1,IF(Tableau1[[#This Row],[Tarificat° client]]="CHR",VLOOKUP(Tableau1[[#This Row],[EAN]],Grille_Tarifs_Modulable!B1535:P1628,8,FALSE)," "))</f>
        <v xml:space="preserve"> </v>
      </c>
      <c r="L1527" s="1">
        <v>72</v>
      </c>
      <c r="M1527" s="1">
        <v>20.57</v>
      </c>
      <c r="O1527" s="1"/>
    </row>
    <row r="1528" spans="1:15" ht="14.65" customHeight="1" x14ac:dyDescent="0.2">
      <c r="A1528" s="2">
        <v>43614</v>
      </c>
      <c r="B1528" s="1" t="s">
        <v>403</v>
      </c>
      <c r="C1528" s="1" t="s">
        <v>402</v>
      </c>
      <c r="F1528" s="1" t="s">
        <v>20</v>
      </c>
      <c r="G1528" s="1" t="s">
        <v>401</v>
      </c>
      <c r="H1528" s="88">
        <v>0</v>
      </c>
      <c r="I1528" s="88" t="e">
        <f t="array" ref="I1528">INDEX(Grille_Tarifs_Modulable!$B$2:B1902,MATCH(Tableau1[[#This Row],[Designation]]&amp;Tableau1[[#This Row],[CL]],Grille_Tarifs_Modulable!$C$2:C1902&amp;Grille_Tarifs_Modulable!$F$2:F1902,0))</f>
        <v>#N/A</v>
      </c>
      <c r="J152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28" s="1" t="str">
        <f>IF(Tableau1[[#This Row],[Tarificat° client]]="GROS",VLOOKUP(Tableau1[[#This Row],[EAN]],Grille_Tarifs_Modulable!B1536:P1629,9,FALSE)+VLOOKUP(Tableau1[[#This Row],[EAN]],Grille_Tarifs_Modulable!B1536:P1629,12,FALSE)+VLOOKUP(Tableau1[[#This Row],[EAN]],Grille_Tarifs_Modulable!B1536:P1629,13,FALSE)*1.1,IF(Tableau1[[#This Row],[Tarificat° client]]="CHR",VLOOKUP(Tableau1[[#This Row],[EAN]],Grille_Tarifs_Modulable!B1536:P1629,8,FALSE)," "))</f>
        <v xml:space="preserve"> </v>
      </c>
      <c r="L1528" s="1">
        <v>1</v>
      </c>
      <c r="M1528" s="1">
        <v>1</v>
      </c>
      <c r="O1528" s="1"/>
    </row>
    <row r="1529" spans="1:15" ht="14.65" customHeight="1" x14ac:dyDescent="0.2">
      <c r="A1529" s="2">
        <v>42381</v>
      </c>
      <c r="B1529" s="1" t="s">
        <v>1052</v>
      </c>
      <c r="C1529" s="1" t="s">
        <v>1053</v>
      </c>
      <c r="F1529" s="1" t="s">
        <v>314</v>
      </c>
      <c r="G1529" s="1" t="s">
        <v>129</v>
      </c>
      <c r="H1529" s="116">
        <v>3</v>
      </c>
      <c r="I1529" s="88">
        <f t="array" ref="I1529">INDEX(Grille_Tarifs_Modulable!$B$2:B2042,MATCH(Tableau1[[#This Row],[Designation]]&amp;Tableau1[[#This Row],[CL]],Grille_Tarifs_Modulable!$C$2:C2042&amp;Grille_Tarifs_Modulable!$F$2:F2042,0))</f>
        <v>121</v>
      </c>
      <c r="J152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29" s="1" t="str">
        <f>IF(Tableau1[[#This Row],[Tarificat° client]]="GROS",VLOOKUP(Tableau1[[#This Row],[EAN]],Grille_Tarifs_Modulable!B1537:P1630,9,FALSE)+VLOOKUP(Tableau1[[#This Row],[EAN]],Grille_Tarifs_Modulable!B1537:P1630,12,FALSE)+VLOOKUP(Tableau1[[#This Row],[EAN]],Grille_Tarifs_Modulable!B1537:P1630,13,FALSE)*1.1,IF(Tableau1[[#This Row],[Tarificat° client]]="CHR",VLOOKUP(Tableau1[[#This Row],[EAN]],Grille_Tarifs_Modulable!B1537:P1630,8,FALSE)," "))</f>
        <v xml:space="preserve"> </v>
      </c>
      <c r="L1529" s="1">
        <v>2</v>
      </c>
      <c r="M1529" s="1">
        <v>2</v>
      </c>
      <c r="O1529" s="1"/>
    </row>
    <row r="1530" spans="1:15" ht="14.65" customHeight="1" x14ac:dyDescent="0.2">
      <c r="A1530" s="2">
        <v>42384</v>
      </c>
      <c r="B1530" s="1" t="s">
        <v>1054</v>
      </c>
      <c r="C1530" s="1" t="s">
        <v>907</v>
      </c>
      <c r="F1530" s="1" t="s">
        <v>314</v>
      </c>
      <c r="G1530" s="1" t="s">
        <v>129</v>
      </c>
      <c r="H1530" s="116">
        <v>3</v>
      </c>
      <c r="I1530" s="88">
        <f t="array" ref="I1530">INDEX(Grille_Tarifs_Modulable!$B$2:B1877,MATCH(Tableau1[[#This Row],[Designation]]&amp;Tableau1[[#This Row],[CL]],Grille_Tarifs_Modulable!$C$2:C1877&amp;Grille_Tarifs_Modulable!$F$2:F1877,0))</f>
        <v>121</v>
      </c>
      <c r="J153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30" s="1" t="str">
        <f>IF(Tableau1[[#This Row],[Tarificat° client]]="GROS",VLOOKUP(Tableau1[[#This Row],[EAN]],Grille_Tarifs_Modulable!B1538:P1631,9,FALSE)+VLOOKUP(Tableau1[[#This Row],[EAN]],Grille_Tarifs_Modulable!B1538:P1631,12,FALSE)+VLOOKUP(Tableau1[[#This Row],[EAN]],Grille_Tarifs_Modulable!B1538:P1631,13,FALSE)*1.1,IF(Tableau1[[#This Row],[Tarificat° client]]="CHR",VLOOKUP(Tableau1[[#This Row],[EAN]],Grille_Tarifs_Modulable!B1538:P1631,8,FALSE)," "))</f>
        <v xml:space="preserve"> </v>
      </c>
      <c r="L1530" s="1">
        <v>1</v>
      </c>
      <c r="M1530" s="1">
        <v>1</v>
      </c>
      <c r="O1530" s="1"/>
    </row>
    <row r="1531" spans="1:15" ht="14.65" customHeight="1" x14ac:dyDescent="0.2">
      <c r="A1531" s="2">
        <v>42404</v>
      </c>
      <c r="B1531" s="1" t="s">
        <v>1055</v>
      </c>
      <c r="C1531" s="1" t="s">
        <v>18</v>
      </c>
      <c r="F1531" s="1" t="s">
        <v>20</v>
      </c>
      <c r="G1531" s="1" t="s">
        <v>129</v>
      </c>
      <c r="H1531" s="116">
        <v>3</v>
      </c>
      <c r="I1531" s="88">
        <f t="array" ref="I1531">INDEX(Grille_Tarifs_Modulable!$B$2:B1888,MATCH(Tableau1[[#This Row],[Designation]]&amp;Tableau1[[#This Row],[CL]],Grille_Tarifs_Modulable!$C$2:C1888&amp;Grille_Tarifs_Modulable!$F$2:F1888,0))</f>
        <v>121</v>
      </c>
      <c r="J153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31" s="1" t="str">
        <f>IF(Tableau1[[#This Row],[Tarificat° client]]="GROS",VLOOKUP(Tableau1[[#This Row],[EAN]],Grille_Tarifs_Modulable!B1539:P1632,9,FALSE)+VLOOKUP(Tableau1[[#This Row],[EAN]],Grille_Tarifs_Modulable!B1539:P1632,12,FALSE)+VLOOKUP(Tableau1[[#This Row],[EAN]],Grille_Tarifs_Modulable!B1539:P1632,13,FALSE)*1.1,IF(Tableau1[[#This Row],[Tarificat° client]]="CHR",VLOOKUP(Tableau1[[#This Row],[EAN]],Grille_Tarifs_Modulable!B1539:P1632,8,FALSE)," "))</f>
        <v xml:space="preserve"> </v>
      </c>
      <c r="L1531" s="1">
        <v>1</v>
      </c>
      <c r="M1531" s="1">
        <v>1</v>
      </c>
      <c r="O1531" s="1"/>
    </row>
    <row r="1532" spans="1:15" ht="14.65" customHeight="1" x14ac:dyDescent="0.2">
      <c r="A1532" s="2">
        <v>42432</v>
      </c>
      <c r="B1532" s="1" t="s">
        <v>1056</v>
      </c>
      <c r="C1532" s="1" t="s">
        <v>561</v>
      </c>
      <c r="F1532" s="1" t="s">
        <v>286</v>
      </c>
      <c r="G1532" s="1" t="s">
        <v>129</v>
      </c>
      <c r="H1532" s="116">
        <v>3</v>
      </c>
      <c r="I1532" s="88">
        <f t="array" ref="I1532">INDEX(Grille_Tarifs_Modulable!$B$2:B1906,MATCH(Tableau1[[#This Row],[Designation]]&amp;Tableau1[[#This Row],[CL]],Grille_Tarifs_Modulable!$C$2:C1906&amp;Grille_Tarifs_Modulable!$F$2:F1906,0))</f>
        <v>121</v>
      </c>
      <c r="J153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32" s="1" t="str">
        <f>IF(Tableau1[[#This Row],[Tarificat° client]]="GROS",VLOOKUP(Tableau1[[#This Row],[EAN]],Grille_Tarifs_Modulable!B1540:P1633,9,FALSE)+VLOOKUP(Tableau1[[#This Row],[EAN]],Grille_Tarifs_Modulable!B1540:P1633,12,FALSE)+VLOOKUP(Tableau1[[#This Row],[EAN]],Grille_Tarifs_Modulable!B1540:P1633,13,FALSE)*1.1,IF(Tableau1[[#This Row],[Tarificat° client]]="CHR",VLOOKUP(Tableau1[[#This Row],[EAN]],Grille_Tarifs_Modulable!B1540:P1633,8,FALSE)," "))</f>
        <v xml:space="preserve"> </v>
      </c>
      <c r="L1532" s="1">
        <v>1</v>
      </c>
      <c r="M1532" s="1">
        <v>1</v>
      </c>
      <c r="O1532" s="1"/>
    </row>
    <row r="1533" spans="1:15" ht="14.65" customHeight="1" x14ac:dyDescent="0.2">
      <c r="A1533" s="2">
        <v>42439</v>
      </c>
      <c r="B1533" s="1" t="s">
        <v>1057</v>
      </c>
      <c r="C1533" s="1" t="s">
        <v>140</v>
      </c>
      <c r="F1533" s="1" t="s">
        <v>142</v>
      </c>
      <c r="G1533" s="1" t="s">
        <v>129</v>
      </c>
      <c r="H1533" s="116">
        <v>3</v>
      </c>
      <c r="I1533" s="88">
        <f t="array" ref="I1533">INDEX(Grille_Tarifs_Modulable!$B$2:B2046,MATCH(Tableau1[[#This Row],[Designation]]&amp;Tableau1[[#This Row],[CL]],Grille_Tarifs_Modulable!$C$2:C2046&amp;Grille_Tarifs_Modulable!$F$2:F2046,0))</f>
        <v>121</v>
      </c>
      <c r="J153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33" s="1" t="str">
        <f>IF(Tableau1[[#This Row],[Tarificat° client]]="GROS",VLOOKUP(Tableau1[[#This Row],[EAN]],Grille_Tarifs_Modulable!B1541:P1634,9,FALSE)+VLOOKUP(Tableau1[[#This Row],[EAN]],Grille_Tarifs_Modulable!B1541:P1634,12,FALSE)+VLOOKUP(Tableau1[[#This Row],[EAN]],Grille_Tarifs_Modulable!B1541:P1634,13,FALSE)*1.1,IF(Tableau1[[#This Row],[Tarificat° client]]="CHR",VLOOKUP(Tableau1[[#This Row],[EAN]],Grille_Tarifs_Modulable!B1541:P1634,8,FALSE)," "))</f>
        <v xml:space="preserve"> </v>
      </c>
      <c r="L1533" s="1">
        <v>1</v>
      </c>
      <c r="M1533" s="1">
        <v>1</v>
      </c>
      <c r="O1533" s="1"/>
    </row>
    <row r="1534" spans="1:15" ht="14.65" customHeight="1" x14ac:dyDescent="0.2">
      <c r="A1534" s="2">
        <v>42439</v>
      </c>
      <c r="B1534" s="1" t="s">
        <v>1058</v>
      </c>
      <c r="C1534" s="1" t="s">
        <v>788</v>
      </c>
      <c r="F1534" s="1" t="s">
        <v>789</v>
      </c>
      <c r="G1534" s="1" t="s">
        <v>129</v>
      </c>
      <c r="H1534" s="116">
        <v>3</v>
      </c>
      <c r="I1534" s="88">
        <f t="array" ref="I1534">INDEX(Grille_Tarifs_Modulable!$B$2:B1881,MATCH(Tableau1[[#This Row],[Designation]]&amp;Tableau1[[#This Row],[CL]],Grille_Tarifs_Modulable!$C$2:C1881&amp;Grille_Tarifs_Modulable!$F$2:F1881,0))</f>
        <v>121</v>
      </c>
      <c r="J153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34" s="1" t="str">
        <f>IF(Tableau1[[#This Row],[Tarificat° client]]="GROS",VLOOKUP(Tableau1[[#This Row],[EAN]],Grille_Tarifs_Modulable!B1542:P1635,9,FALSE)+VLOOKUP(Tableau1[[#This Row],[EAN]],Grille_Tarifs_Modulable!B1542:P1635,12,FALSE)+VLOOKUP(Tableau1[[#This Row],[EAN]],Grille_Tarifs_Modulable!B1542:P1635,13,FALSE)*1.1,IF(Tableau1[[#This Row],[Tarificat° client]]="CHR",VLOOKUP(Tableau1[[#This Row],[EAN]],Grille_Tarifs_Modulable!B1542:P1635,8,FALSE)," "))</f>
        <v xml:space="preserve"> </v>
      </c>
      <c r="L1534" s="1">
        <v>1</v>
      </c>
      <c r="M1534" s="1">
        <v>1</v>
      </c>
      <c r="O1534" s="1"/>
    </row>
    <row r="1535" spans="1:15" ht="14.65" customHeight="1" x14ac:dyDescent="0.2">
      <c r="A1535" s="2">
        <v>42472</v>
      </c>
      <c r="B1535" s="1" t="s">
        <v>1059</v>
      </c>
      <c r="C1535" s="1" t="s">
        <v>1060</v>
      </c>
      <c r="F1535" s="1" t="s">
        <v>821</v>
      </c>
      <c r="G1535" s="1" t="s">
        <v>129</v>
      </c>
      <c r="H1535" s="116">
        <v>3</v>
      </c>
      <c r="I1535" s="88">
        <f t="array" ref="I1535">INDEX(Grille_Tarifs_Modulable!$B$2:B1892,MATCH(Tableau1[[#This Row],[Designation]]&amp;Tableau1[[#This Row],[CL]],Grille_Tarifs_Modulable!$C$2:C1892&amp;Grille_Tarifs_Modulable!$F$2:F1892,0))</f>
        <v>121</v>
      </c>
      <c r="J153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35" s="1" t="str">
        <f>IF(Tableau1[[#This Row],[Tarificat° client]]="GROS",VLOOKUP(Tableau1[[#This Row],[EAN]],Grille_Tarifs_Modulable!B1543:P1636,9,FALSE)+VLOOKUP(Tableau1[[#This Row],[EAN]],Grille_Tarifs_Modulable!B1543:P1636,12,FALSE)+VLOOKUP(Tableau1[[#This Row],[EAN]],Grille_Tarifs_Modulable!B1543:P1636,13,FALSE)*1.1,IF(Tableau1[[#This Row],[Tarificat° client]]="CHR",VLOOKUP(Tableau1[[#This Row],[EAN]],Grille_Tarifs_Modulable!B1543:P1636,8,FALSE)," "))</f>
        <v xml:space="preserve"> </v>
      </c>
      <c r="L1535" s="1">
        <v>1</v>
      </c>
      <c r="M1535" s="1">
        <v>1</v>
      </c>
      <c r="O1535" s="1"/>
    </row>
    <row r="1536" spans="1:15" ht="14.65" customHeight="1" x14ac:dyDescent="0.2">
      <c r="A1536" s="2">
        <v>42479</v>
      </c>
      <c r="B1536" s="1" t="s">
        <v>1061</v>
      </c>
      <c r="C1536" s="1" t="s">
        <v>327</v>
      </c>
      <c r="F1536" s="1" t="s">
        <v>11</v>
      </c>
      <c r="G1536" s="1" t="s">
        <v>129</v>
      </c>
      <c r="H1536" s="116">
        <v>3</v>
      </c>
      <c r="I1536" s="88">
        <f t="array" ref="I1536">INDEX(Grille_Tarifs_Modulable!$B$2:B1910,MATCH(Tableau1[[#This Row],[Designation]]&amp;Tableau1[[#This Row],[CL]],Grille_Tarifs_Modulable!$C$2:C1910&amp;Grille_Tarifs_Modulable!$F$2:F1910,0))</f>
        <v>121</v>
      </c>
      <c r="J153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36" s="1" t="str">
        <f>IF(Tableau1[[#This Row],[Tarificat° client]]="GROS",VLOOKUP(Tableau1[[#This Row],[EAN]],Grille_Tarifs_Modulable!B1544:P1637,9,FALSE)+VLOOKUP(Tableau1[[#This Row],[EAN]],Grille_Tarifs_Modulable!B1544:P1637,12,FALSE)+VLOOKUP(Tableau1[[#This Row],[EAN]],Grille_Tarifs_Modulable!B1544:P1637,13,FALSE)*1.1,IF(Tableau1[[#This Row],[Tarificat° client]]="CHR",VLOOKUP(Tableau1[[#This Row],[EAN]],Grille_Tarifs_Modulable!B1544:P1637,8,FALSE)," "))</f>
        <v xml:space="preserve"> </v>
      </c>
      <c r="L1536" s="1">
        <v>1</v>
      </c>
      <c r="M1536" s="1">
        <v>1</v>
      </c>
      <c r="O1536" s="1"/>
    </row>
    <row r="1537" spans="1:15" ht="14.65" customHeight="1" x14ac:dyDescent="0.2">
      <c r="A1537" s="2">
        <v>42479</v>
      </c>
      <c r="B1537" s="1" t="s">
        <v>1062</v>
      </c>
      <c r="C1537" s="1" t="s">
        <v>473</v>
      </c>
      <c r="F1537" s="1" t="s">
        <v>286</v>
      </c>
      <c r="G1537" s="1" t="s">
        <v>129</v>
      </c>
      <c r="H1537" s="116">
        <v>3</v>
      </c>
      <c r="I1537" s="88">
        <f t="array" ref="I1537">INDEX(Grille_Tarifs_Modulable!$B$2:B2050,MATCH(Tableau1[[#This Row],[Designation]]&amp;Tableau1[[#This Row],[CL]],Grille_Tarifs_Modulable!$C$2:C2050&amp;Grille_Tarifs_Modulable!$F$2:F2050,0))</f>
        <v>121</v>
      </c>
      <c r="J153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37" s="1" t="str">
        <f>IF(Tableau1[[#This Row],[Tarificat° client]]="GROS",VLOOKUP(Tableau1[[#This Row],[EAN]],Grille_Tarifs_Modulable!B1545:P1638,9,FALSE)+VLOOKUP(Tableau1[[#This Row],[EAN]],Grille_Tarifs_Modulable!B1545:P1638,12,FALSE)+VLOOKUP(Tableau1[[#This Row],[EAN]],Grille_Tarifs_Modulable!B1545:P1638,13,FALSE)*1.1,IF(Tableau1[[#This Row],[Tarificat° client]]="CHR",VLOOKUP(Tableau1[[#This Row],[EAN]],Grille_Tarifs_Modulable!B1545:P1638,8,FALSE)," "))</f>
        <v xml:space="preserve"> </v>
      </c>
      <c r="L1537" s="1">
        <v>1</v>
      </c>
      <c r="M1537" s="1">
        <v>1</v>
      </c>
      <c r="O1537" s="1"/>
    </row>
    <row r="1538" spans="1:15" ht="14.65" customHeight="1" x14ac:dyDescent="0.2">
      <c r="A1538" s="2">
        <v>42479</v>
      </c>
      <c r="B1538" s="1" t="s">
        <v>1063</v>
      </c>
      <c r="C1538" s="1" t="s">
        <v>1064</v>
      </c>
      <c r="F1538" s="1" t="s">
        <v>1065</v>
      </c>
      <c r="G1538" s="1" t="s">
        <v>129</v>
      </c>
      <c r="H1538" s="116">
        <v>3</v>
      </c>
      <c r="I1538" s="88">
        <f t="array" ref="I1538">INDEX(Grille_Tarifs_Modulable!$B$2:B1885,MATCH(Tableau1[[#This Row],[Designation]]&amp;Tableau1[[#This Row],[CL]],Grille_Tarifs_Modulable!$C$2:C1885&amp;Grille_Tarifs_Modulable!$F$2:F1885,0))</f>
        <v>121</v>
      </c>
      <c r="J153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38" s="1" t="str">
        <f>IF(Tableau1[[#This Row],[Tarificat° client]]="GROS",VLOOKUP(Tableau1[[#This Row],[EAN]],Grille_Tarifs_Modulable!B1546:P1639,9,FALSE)+VLOOKUP(Tableau1[[#This Row],[EAN]],Grille_Tarifs_Modulable!B1546:P1639,12,FALSE)+VLOOKUP(Tableau1[[#This Row],[EAN]],Grille_Tarifs_Modulable!B1546:P1639,13,FALSE)*1.1,IF(Tableau1[[#This Row],[Tarificat° client]]="CHR",VLOOKUP(Tableau1[[#This Row],[EAN]],Grille_Tarifs_Modulable!B1546:P1639,8,FALSE)," "))</f>
        <v xml:space="preserve"> </v>
      </c>
      <c r="L1538" s="1">
        <v>1</v>
      </c>
      <c r="M1538" s="1">
        <v>1</v>
      </c>
      <c r="O1538" s="1"/>
    </row>
    <row r="1539" spans="1:15" ht="14.65" customHeight="1" x14ac:dyDescent="0.2">
      <c r="A1539" s="2">
        <v>42545</v>
      </c>
      <c r="B1539" s="1" t="s">
        <v>1066</v>
      </c>
      <c r="C1539" s="1" t="s">
        <v>1067</v>
      </c>
      <c r="F1539" s="1" t="s">
        <v>47</v>
      </c>
      <c r="G1539" s="1" t="s">
        <v>129</v>
      </c>
      <c r="H1539" s="116">
        <v>3</v>
      </c>
      <c r="I1539" s="88">
        <f t="array" ref="I1539">INDEX(Grille_Tarifs_Modulable!$B$2:B1896,MATCH(Tableau1[[#This Row],[Designation]]&amp;Tableau1[[#This Row],[CL]],Grille_Tarifs_Modulable!$C$2:C1896&amp;Grille_Tarifs_Modulable!$F$2:F1896,0))</f>
        <v>121</v>
      </c>
      <c r="J153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39" s="1" t="str">
        <f>IF(Tableau1[[#This Row],[Tarificat° client]]="GROS",VLOOKUP(Tableau1[[#This Row],[EAN]],Grille_Tarifs_Modulable!B1547:P1640,9,FALSE)+VLOOKUP(Tableau1[[#This Row],[EAN]],Grille_Tarifs_Modulable!B1547:P1640,12,FALSE)+VLOOKUP(Tableau1[[#This Row],[EAN]],Grille_Tarifs_Modulable!B1547:P1640,13,FALSE)*1.1,IF(Tableau1[[#This Row],[Tarificat° client]]="CHR",VLOOKUP(Tableau1[[#This Row],[EAN]],Grille_Tarifs_Modulable!B1547:P1640,8,FALSE)," "))</f>
        <v xml:space="preserve"> </v>
      </c>
      <c r="L1539" s="1">
        <v>1</v>
      </c>
      <c r="M1539" s="1">
        <v>1</v>
      </c>
      <c r="O1539" s="1"/>
    </row>
    <row r="1540" spans="1:15" ht="14.65" customHeight="1" x14ac:dyDescent="0.2">
      <c r="A1540" s="2">
        <v>42548</v>
      </c>
      <c r="B1540" s="1" t="s">
        <v>1068</v>
      </c>
      <c r="C1540" s="1" t="s">
        <v>1069</v>
      </c>
      <c r="F1540" s="1" t="s">
        <v>541</v>
      </c>
      <c r="G1540" s="1" t="s">
        <v>129</v>
      </c>
      <c r="H1540" s="116">
        <v>3</v>
      </c>
      <c r="I1540" s="88">
        <f t="array" ref="I1540">INDEX(Grille_Tarifs_Modulable!$B$2:B1914,MATCH(Tableau1[[#This Row],[Designation]]&amp;Tableau1[[#This Row],[CL]],Grille_Tarifs_Modulable!$C$2:C1914&amp;Grille_Tarifs_Modulable!$F$2:F1914,0))</f>
        <v>121</v>
      </c>
      <c r="J154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40" s="1" t="str">
        <f>IF(Tableau1[[#This Row],[Tarificat° client]]="GROS",VLOOKUP(Tableau1[[#This Row],[EAN]],Grille_Tarifs_Modulable!B1548:P1641,9,FALSE)+VLOOKUP(Tableau1[[#This Row],[EAN]],Grille_Tarifs_Modulable!B1548:P1641,12,FALSE)+VLOOKUP(Tableau1[[#This Row],[EAN]],Grille_Tarifs_Modulable!B1548:P1641,13,FALSE)*1.1,IF(Tableau1[[#This Row],[Tarificat° client]]="CHR",VLOOKUP(Tableau1[[#This Row],[EAN]],Grille_Tarifs_Modulable!B1548:P1641,8,FALSE)," "))</f>
        <v xml:space="preserve"> </v>
      </c>
      <c r="L1540" s="1">
        <v>1</v>
      </c>
      <c r="M1540" s="1">
        <v>1</v>
      </c>
      <c r="O1540" s="1"/>
    </row>
    <row r="1541" spans="1:15" ht="14.65" customHeight="1" x14ac:dyDescent="0.2">
      <c r="A1541" s="2">
        <v>42548</v>
      </c>
      <c r="B1541" s="1" t="s">
        <v>1070</v>
      </c>
      <c r="C1541" s="1" t="s">
        <v>1071</v>
      </c>
      <c r="F1541" s="1" t="s">
        <v>1072</v>
      </c>
      <c r="G1541" s="1" t="s">
        <v>129</v>
      </c>
      <c r="H1541" s="116">
        <v>3</v>
      </c>
      <c r="I1541" s="88">
        <f t="array" ref="I1541">INDEX(Grille_Tarifs_Modulable!$B$2:B2054,MATCH(Tableau1[[#This Row],[Designation]]&amp;Tableau1[[#This Row],[CL]],Grille_Tarifs_Modulable!$C$2:C2054&amp;Grille_Tarifs_Modulable!$F$2:F2054,0))</f>
        <v>121</v>
      </c>
      <c r="J154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41" s="1" t="str">
        <f>IF(Tableau1[[#This Row],[Tarificat° client]]="GROS",VLOOKUP(Tableau1[[#This Row],[EAN]],Grille_Tarifs_Modulable!B1549:P1642,9,FALSE)+VLOOKUP(Tableau1[[#This Row],[EAN]],Grille_Tarifs_Modulable!B1549:P1642,12,FALSE)+VLOOKUP(Tableau1[[#This Row],[EAN]],Grille_Tarifs_Modulable!B1549:P1642,13,FALSE)*1.1,IF(Tableau1[[#This Row],[Tarificat° client]]="CHR",VLOOKUP(Tableau1[[#This Row],[EAN]],Grille_Tarifs_Modulable!B1549:P1642,8,FALSE)," "))</f>
        <v xml:space="preserve"> </v>
      </c>
      <c r="L1541" s="1">
        <v>1</v>
      </c>
      <c r="M1541" s="1">
        <v>1</v>
      </c>
      <c r="O1541" s="1"/>
    </row>
    <row r="1542" spans="1:15" ht="14.65" customHeight="1" x14ac:dyDescent="0.2">
      <c r="A1542" s="2">
        <v>42558</v>
      </c>
      <c r="B1542" s="1" t="s">
        <v>1073</v>
      </c>
      <c r="C1542" s="1" t="s">
        <v>911</v>
      </c>
      <c r="F1542" s="1" t="s">
        <v>4</v>
      </c>
      <c r="G1542" s="1" t="s">
        <v>129</v>
      </c>
      <c r="H1542" s="116">
        <v>3</v>
      </c>
      <c r="I1542" s="88">
        <f t="array" ref="I1542">INDEX(Grille_Tarifs_Modulable!$B$2:B1889,MATCH(Tableau1[[#This Row],[Designation]]&amp;Tableau1[[#This Row],[CL]],Grille_Tarifs_Modulable!$C$2:C1889&amp;Grille_Tarifs_Modulable!$F$2:F1889,0))</f>
        <v>121</v>
      </c>
      <c r="J154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42" s="1" t="str">
        <f>IF(Tableau1[[#This Row],[Tarificat° client]]="GROS",VLOOKUP(Tableau1[[#This Row],[EAN]],Grille_Tarifs_Modulable!B1550:P1643,9,FALSE)+VLOOKUP(Tableau1[[#This Row],[EAN]],Grille_Tarifs_Modulable!B1550:P1643,12,FALSE)+VLOOKUP(Tableau1[[#This Row],[EAN]],Grille_Tarifs_Modulable!B1550:P1643,13,FALSE)*1.1,IF(Tableau1[[#This Row],[Tarificat° client]]="CHR",VLOOKUP(Tableau1[[#This Row],[EAN]],Grille_Tarifs_Modulable!B1550:P1643,8,FALSE)," "))</f>
        <v xml:space="preserve"> </v>
      </c>
      <c r="L1542" s="1">
        <v>1</v>
      </c>
      <c r="M1542" s="1">
        <v>1</v>
      </c>
      <c r="O1542" s="1"/>
    </row>
    <row r="1543" spans="1:15" ht="14.65" customHeight="1" x14ac:dyDescent="0.2">
      <c r="A1543" s="2">
        <v>42558</v>
      </c>
      <c r="B1543" s="1" t="s">
        <v>1074</v>
      </c>
      <c r="C1543" s="1" t="s">
        <v>1075</v>
      </c>
      <c r="F1543" s="1" t="s">
        <v>1076</v>
      </c>
      <c r="G1543" s="1" t="s">
        <v>129</v>
      </c>
      <c r="H1543" s="116">
        <v>3</v>
      </c>
      <c r="I1543" s="88">
        <f t="array" ref="I1543">INDEX(Grille_Tarifs_Modulable!$B$2:B1900,MATCH(Tableau1[[#This Row],[Designation]]&amp;Tableau1[[#This Row],[CL]],Grille_Tarifs_Modulable!$C$2:C1900&amp;Grille_Tarifs_Modulable!$F$2:F1900,0))</f>
        <v>121</v>
      </c>
      <c r="J154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43" s="1" t="str">
        <f>IF(Tableau1[[#This Row],[Tarificat° client]]="GROS",VLOOKUP(Tableau1[[#This Row],[EAN]],Grille_Tarifs_Modulable!B1551:P1644,9,FALSE)+VLOOKUP(Tableau1[[#This Row],[EAN]],Grille_Tarifs_Modulable!B1551:P1644,12,FALSE)+VLOOKUP(Tableau1[[#This Row],[EAN]],Grille_Tarifs_Modulable!B1551:P1644,13,FALSE)*1.1,IF(Tableau1[[#This Row],[Tarificat° client]]="CHR",VLOOKUP(Tableau1[[#This Row],[EAN]],Grille_Tarifs_Modulable!B1551:P1644,8,FALSE)," "))</f>
        <v xml:space="preserve"> </v>
      </c>
      <c r="L1543" s="1">
        <v>1</v>
      </c>
      <c r="M1543" s="1">
        <v>1</v>
      </c>
      <c r="O1543" s="1"/>
    </row>
    <row r="1544" spans="1:15" ht="14.65" customHeight="1" x14ac:dyDescent="0.2">
      <c r="A1544" s="2">
        <v>42570</v>
      </c>
      <c r="B1544" s="1" t="s">
        <v>1077</v>
      </c>
      <c r="C1544" s="1" t="s">
        <v>561</v>
      </c>
      <c r="F1544" s="1" t="s">
        <v>286</v>
      </c>
      <c r="G1544" s="1" t="s">
        <v>129</v>
      </c>
      <c r="H1544" s="116">
        <v>3</v>
      </c>
      <c r="I1544" s="88">
        <f t="array" ref="I1544">INDEX(Grille_Tarifs_Modulable!$B$2:B1918,MATCH(Tableau1[[#This Row],[Designation]]&amp;Tableau1[[#This Row],[CL]],Grille_Tarifs_Modulable!$C$2:C1918&amp;Grille_Tarifs_Modulable!$F$2:F1918,0))</f>
        <v>121</v>
      </c>
      <c r="J154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44" s="1" t="str">
        <f>IF(Tableau1[[#This Row],[Tarificat° client]]="GROS",VLOOKUP(Tableau1[[#This Row],[EAN]],Grille_Tarifs_Modulable!B1552:P1645,9,FALSE)+VLOOKUP(Tableau1[[#This Row],[EAN]],Grille_Tarifs_Modulable!B1552:P1645,12,FALSE)+VLOOKUP(Tableau1[[#This Row],[EAN]],Grille_Tarifs_Modulable!B1552:P1645,13,FALSE)*1.1,IF(Tableau1[[#This Row],[Tarificat° client]]="CHR",VLOOKUP(Tableau1[[#This Row],[EAN]],Grille_Tarifs_Modulable!B1552:P1645,8,FALSE)," "))</f>
        <v xml:space="preserve"> </v>
      </c>
      <c r="L1544" s="1">
        <v>1</v>
      </c>
      <c r="M1544" s="1">
        <v>1</v>
      </c>
      <c r="O1544" s="1"/>
    </row>
    <row r="1545" spans="1:15" ht="14.65" customHeight="1" x14ac:dyDescent="0.2">
      <c r="A1545" s="2">
        <v>42584</v>
      </c>
      <c r="B1545" s="1" t="s">
        <v>1078</v>
      </c>
      <c r="C1545" s="1" t="s">
        <v>1079</v>
      </c>
      <c r="F1545" s="1" t="s">
        <v>1080</v>
      </c>
      <c r="G1545" s="1" t="s">
        <v>129</v>
      </c>
      <c r="H1545" s="116">
        <v>3</v>
      </c>
      <c r="I1545" s="88">
        <f t="array" ref="I1545">INDEX(Grille_Tarifs_Modulable!$B$2:B2058,MATCH(Tableau1[[#This Row],[Designation]]&amp;Tableau1[[#This Row],[CL]],Grille_Tarifs_Modulable!$C$2:C2058&amp;Grille_Tarifs_Modulable!$F$2:F2058,0))</f>
        <v>121</v>
      </c>
      <c r="J154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45" s="1" t="str">
        <f>IF(Tableau1[[#This Row],[Tarificat° client]]="GROS",VLOOKUP(Tableau1[[#This Row],[EAN]],Grille_Tarifs_Modulable!B1553:P1646,9,FALSE)+VLOOKUP(Tableau1[[#This Row],[EAN]],Grille_Tarifs_Modulable!B1553:P1646,12,FALSE)+VLOOKUP(Tableau1[[#This Row],[EAN]],Grille_Tarifs_Modulable!B1553:P1646,13,FALSE)*1.1,IF(Tableau1[[#This Row],[Tarificat° client]]="CHR",VLOOKUP(Tableau1[[#This Row],[EAN]],Grille_Tarifs_Modulable!B1553:P1646,8,FALSE)," "))</f>
        <v xml:space="preserve"> </v>
      </c>
      <c r="L1545" s="1">
        <v>1</v>
      </c>
      <c r="M1545" s="1">
        <v>1</v>
      </c>
      <c r="O1545" s="1"/>
    </row>
    <row r="1546" spans="1:15" ht="14.65" customHeight="1" x14ac:dyDescent="0.2">
      <c r="A1546" s="2">
        <v>42599</v>
      </c>
      <c r="B1546" s="1" t="s">
        <v>1081</v>
      </c>
      <c r="C1546" s="1" t="s">
        <v>1082</v>
      </c>
      <c r="F1546" s="1" t="s">
        <v>314</v>
      </c>
      <c r="G1546" s="1" t="s">
        <v>129</v>
      </c>
      <c r="H1546" s="116">
        <v>3</v>
      </c>
      <c r="I1546" s="88">
        <f t="array" ref="I1546">INDEX(Grille_Tarifs_Modulable!$B$2:B1893,MATCH(Tableau1[[#This Row],[Designation]]&amp;Tableau1[[#This Row],[CL]],Grille_Tarifs_Modulable!$C$2:C1893&amp;Grille_Tarifs_Modulable!$F$2:F1893,0))</f>
        <v>121</v>
      </c>
      <c r="J154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46" s="1" t="str">
        <f>IF(Tableau1[[#This Row],[Tarificat° client]]="GROS",VLOOKUP(Tableau1[[#This Row],[EAN]],Grille_Tarifs_Modulable!B1554:P1647,9,FALSE)+VLOOKUP(Tableau1[[#This Row],[EAN]],Grille_Tarifs_Modulable!B1554:P1647,12,FALSE)+VLOOKUP(Tableau1[[#This Row],[EAN]],Grille_Tarifs_Modulable!B1554:P1647,13,FALSE)*1.1,IF(Tableau1[[#This Row],[Tarificat° client]]="CHR",VLOOKUP(Tableau1[[#This Row],[EAN]],Grille_Tarifs_Modulable!B1554:P1647,8,FALSE)," "))</f>
        <v xml:space="preserve"> </v>
      </c>
      <c r="L1546" s="1">
        <v>1</v>
      </c>
      <c r="M1546" s="1">
        <v>1</v>
      </c>
      <c r="O1546" s="1"/>
    </row>
    <row r="1547" spans="1:15" ht="14.65" customHeight="1" x14ac:dyDescent="0.2">
      <c r="A1547" s="2">
        <v>42599</v>
      </c>
      <c r="B1547" s="1" t="s">
        <v>1083</v>
      </c>
      <c r="C1547" s="1" t="s">
        <v>1084</v>
      </c>
      <c r="F1547" s="1" t="s">
        <v>947</v>
      </c>
      <c r="G1547" s="1" t="s">
        <v>129</v>
      </c>
      <c r="H1547" s="116">
        <v>3</v>
      </c>
      <c r="I1547" s="88">
        <f t="array" ref="I1547">INDEX(Grille_Tarifs_Modulable!$B$2:B1904,MATCH(Tableau1[[#This Row],[Designation]]&amp;Tableau1[[#This Row],[CL]],Grille_Tarifs_Modulable!$C$2:C1904&amp;Grille_Tarifs_Modulable!$F$2:F1904,0))</f>
        <v>121</v>
      </c>
      <c r="J154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47" s="1" t="str">
        <f>IF(Tableau1[[#This Row],[Tarificat° client]]="GROS",VLOOKUP(Tableau1[[#This Row],[EAN]],Grille_Tarifs_Modulable!B1555:P1648,9,FALSE)+VLOOKUP(Tableau1[[#This Row],[EAN]],Grille_Tarifs_Modulable!B1555:P1648,12,FALSE)+VLOOKUP(Tableau1[[#This Row],[EAN]],Grille_Tarifs_Modulable!B1555:P1648,13,FALSE)*1.1,IF(Tableau1[[#This Row],[Tarificat° client]]="CHR",VLOOKUP(Tableau1[[#This Row],[EAN]],Grille_Tarifs_Modulable!B1555:P1648,8,FALSE)," "))</f>
        <v xml:space="preserve"> </v>
      </c>
      <c r="L1547" s="1">
        <v>1</v>
      </c>
      <c r="M1547" s="1">
        <v>1</v>
      </c>
      <c r="O1547" s="1"/>
    </row>
    <row r="1548" spans="1:15" ht="14.65" customHeight="1" x14ac:dyDescent="0.2">
      <c r="A1548" s="2">
        <v>42607</v>
      </c>
      <c r="B1548" s="1" t="s">
        <v>1085</v>
      </c>
      <c r="C1548" s="1" t="s">
        <v>537</v>
      </c>
      <c r="F1548" s="1" t="s">
        <v>538</v>
      </c>
      <c r="G1548" s="1" t="s">
        <v>129</v>
      </c>
      <c r="H1548" s="116">
        <v>3</v>
      </c>
      <c r="I1548" s="88">
        <f t="array" ref="I1548">INDEX(Grille_Tarifs_Modulable!$B$2:B1922,MATCH(Tableau1[[#This Row],[Designation]]&amp;Tableau1[[#This Row],[CL]],Grille_Tarifs_Modulable!$C$2:C1922&amp;Grille_Tarifs_Modulable!$F$2:F1922,0))</f>
        <v>121</v>
      </c>
      <c r="J154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48" s="1" t="str">
        <f>IF(Tableau1[[#This Row],[Tarificat° client]]="GROS",VLOOKUP(Tableau1[[#This Row],[EAN]],Grille_Tarifs_Modulable!B1556:P1649,9,FALSE)+VLOOKUP(Tableau1[[#This Row],[EAN]],Grille_Tarifs_Modulable!B1556:P1649,12,FALSE)+VLOOKUP(Tableau1[[#This Row],[EAN]],Grille_Tarifs_Modulable!B1556:P1649,13,FALSE)*1.1,IF(Tableau1[[#This Row],[Tarificat° client]]="CHR",VLOOKUP(Tableau1[[#This Row],[EAN]],Grille_Tarifs_Modulable!B1556:P1649,8,FALSE)," "))</f>
        <v xml:space="preserve"> </v>
      </c>
      <c r="L1548" s="1">
        <v>1</v>
      </c>
      <c r="M1548" s="1">
        <v>1</v>
      </c>
      <c r="O1548" s="1"/>
    </row>
    <row r="1549" spans="1:15" ht="14.65" customHeight="1" x14ac:dyDescent="0.2">
      <c r="A1549" s="2">
        <v>42619</v>
      </c>
      <c r="B1549" s="1" t="s">
        <v>1086</v>
      </c>
      <c r="C1549" s="1" t="s">
        <v>1087</v>
      </c>
      <c r="F1549" s="1" t="s">
        <v>11</v>
      </c>
      <c r="G1549" s="1" t="s">
        <v>129</v>
      </c>
      <c r="H1549" s="116">
        <v>3</v>
      </c>
      <c r="I1549" s="88">
        <f t="array" ref="I1549">INDEX(Grille_Tarifs_Modulable!$B$2:B2062,MATCH(Tableau1[[#This Row],[Designation]]&amp;Tableau1[[#This Row],[CL]],Grille_Tarifs_Modulable!$C$2:C2062&amp;Grille_Tarifs_Modulable!$F$2:F2062,0))</f>
        <v>121</v>
      </c>
      <c r="J154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49" s="1" t="str">
        <f>IF(Tableau1[[#This Row],[Tarificat° client]]="GROS",VLOOKUP(Tableau1[[#This Row],[EAN]],Grille_Tarifs_Modulable!B1557:P1650,9,FALSE)+VLOOKUP(Tableau1[[#This Row],[EAN]],Grille_Tarifs_Modulable!B1557:P1650,12,FALSE)+VLOOKUP(Tableau1[[#This Row],[EAN]],Grille_Tarifs_Modulable!B1557:P1650,13,FALSE)*1.1,IF(Tableau1[[#This Row],[Tarificat° client]]="CHR",VLOOKUP(Tableau1[[#This Row],[EAN]],Grille_Tarifs_Modulable!B1557:P1650,8,FALSE)," "))</f>
        <v xml:space="preserve"> </v>
      </c>
      <c r="L1549" s="1">
        <v>1</v>
      </c>
      <c r="M1549" s="1">
        <v>1</v>
      </c>
      <c r="O1549" s="1"/>
    </row>
    <row r="1550" spans="1:15" ht="14.65" customHeight="1" x14ac:dyDescent="0.2">
      <c r="A1550" s="2">
        <v>42619</v>
      </c>
      <c r="B1550" s="1" t="s">
        <v>1088</v>
      </c>
      <c r="C1550" s="1" t="s">
        <v>1089</v>
      </c>
      <c r="D1550" s="1" t="s">
        <v>1256</v>
      </c>
      <c r="F1550" s="1" t="s">
        <v>1090</v>
      </c>
      <c r="G1550" s="1" t="s">
        <v>129</v>
      </c>
      <c r="H1550" s="116">
        <v>3</v>
      </c>
      <c r="I1550" s="88">
        <f t="array" ref="I1550">INDEX(Grille_Tarifs_Modulable!$B$2:B1897,MATCH(Tableau1[[#This Row],[Designation]]&amp;Tableau1[[#This Row],[CL]],Grille_Tarifs_Modulable!$C$2:C1897&amp;Grille_Tarifs_Modulable!$F$2:F1897,0))</f>
        <v>121</v>
      </c>
      <c r="J155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50" s="1" t="str">
        <f>IF(Tableau1[[#This Row],[Tarificat° client]]="GROS",VLOOKUP(Tableau1[[#This Row],[EAN]],Grille_Tarifs_Modulable!B1558:P1651,9,FALSE)+VLOOKUP(Tableau1[[#This Row],[EAN]],Grille_Tarifs_Modulable!B1558:P1651,12,FALSE)+VLOOKUP(Tableau1[[#This Row],[EAN]],Grille_Tarifs_Modulable!B1558:P1651,13,FALSE)*1.1,IF(Tableau1[[#This Row],[Tarificat° client]]="CHR",VLOOKUP(Tableau1[[#This Row],[EAN]],Grille_Tarifs_Modulable!B1558:P1651,8,FALSE)," "))</f>
        <v xml:space="preserve"> </v>
      </c>
      <c r="L1550" s="1">
        <v>1</v>
      </c>
      <c r="M1550" s="1">
        <v>1</v>
      </c>
      <c r="O1550" s="1"/>
    </row>
    <row r="1551" spans="1:15" ht="14.65" customHeight="1" x14ac:dyDescent="0.2">
      <c r="A1551" s="2">
        <v>42622</v>
      </c>
      <c r="B1551" s="1" t="s">
        <v>1091</v>
      </c>
      <c r="C1551" s="1" t="s">
        <v>331</v>
      </c>
      <c r="F1551" s="1" t="s">
        <v>314</v>
      </c>
      <c r="G1551" s="1" t="s">
        <v>129</v>
      </c>
      <c r="H1551" s="116">
        <v>3</v>
      </c>
      <c r="I1551" s="88">
        <f t="array" ref="I1551">INDEX(Grille_Tarifs_Modulable!$B$2:B1908,MATCH(Tableau1[[#This Row],[Designation]]&amp;Tableau1[[#This Row],[CL]],Grille_Tarifs_Modulable!$C$2:C1908&amp;Grille_Tarifs_Modulable!$F$2:F1908,0))</f>
        <v>121</v>
      </c>
      <c r="J155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51" s="1" t="str">
        <f>IF(Tableau1[[#This Row],[Tarificat° client]]="GROS",VLOOKUP(Tableau1[[#This Row],[EAN]],Grille_Tarifs_Modulable!B1559:P1652,9,FALSE)+VLOOKUP(Tableau1[[#This Row],[EAN]],Grille_Tarifs_Modulable!B1559:P1652,12,FALSE)+VLOOKUP(Tableau1[[#This Row],[EAN]],Grille_Tarifs_Modulable!B1559:P1652,13,FALSE)*1.1,IF(Tableau1[[#This Row],[Tarificat° client]]="CHR",VLOOKUP(Tableau1[[#This Row],[EAN]],Grille_Tarifs_Modulable!B1559:P1652,8,FALSE)," "))</f>
        <v xml:space="preserve"> </v>
      </c>
      <c r="L1551" s="1">
        <v>1</v>
      </c>
      <c r="M1551" s="1">
        <v>1</v>
      </c>
      <c r="O1551" s="1"/>
    </row>
    <row r="1552" spans="1:15" ht="14.65" customHeight="1" x14ac:dyDescent="0.2">
      <c r="A1552" s="2">
        <v>42622</v>
      </c>
      <c r="B1552" s="1" t="s">
        <v>1092</v>
      </c>
      <c r="C1552" s="1" t="s">
        <v>920</v>
      </c>
      <c r="F1552" s="1" t="s">
        <v>20</v>
      </c>
      <c r="G1552" s="1" t="s">
        <v>129</v>
      </c>
      <c r="H1552" s="116">
        <v>3</v>
      </c>
      <c r="I1552" s="88">
        <f t="array" ref="I1552">INDEX(Grille_Tarifs_Modulable!$B$2:B1926,MATCH(Tableau1[[#This Row],[Designation]]&amp;Tableau1[[#This Row],[CL]],Grille_Tarifs_Modulable!$C$2:C1926&amp;Grille_Tarifs_Modulable!$F$2:F1926,0))</f>
        <v>121</v>
      </c>
      <c r="J155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52" s="1" t="str">
        <f>IF(Tableau1[[#This Row],[Tarificat° client]]="GROS",VLOOKUP(Tableau1[[#This Row],[EAN]],Grille_Tarifs_Modulable!B1560:P1653,9,FALSE)+VLOOKUP(Tableau1[[#This Row],[EAN]],Grille_Tarifs_Modulable!B1560:P1653,12,FALSE)+VLOOKUP(Tableau1[[#This Row],[EAN]],Grille_Tarifs_Modulable!B1560:P1653,13,FALSE)*1.1,IF(Tableau1[[#This Row],[Tarificat° client]]="CHR",VLOOKUP(Tableau1[[#This Row],[EAN]],Grille_Tarifs_Modulable!B1560:P1653,8,FALSE)," "))</f>
        <v xml:space="preserve"> </v>
      </c>
      <c r="L1552" s="1">
        <v>1</v>
      </c>
      <c r="M1552" s="1">
        <v>1</v>
      </c>
      <c r="O1552" s="1"/>
    </row>
    <row r="1553" spans="1:15" ht="14.65" customHeight="1" x14ac:dyDescent="0.2">
      <c r="A1553" s="2">
        <v>42626</v>
      </c>
      <c r="B1553" s="1" t="s">
        <v>1093</v>
      </c>
      <c r="C1553" s="1" t="s">
        <v>1094</v>
      </c>
      <c r="F1553" s="1" t="s">
        <v>314</v>
      </c>
      <c r="G1553" s="1" t="s">
        <v>129</v>
      </c>
      <c r="H1553" s="116">
        <v>3</v>
      </c>
      <c r="I1553" s="88">
        <f t="array" ref="I1553">INDEX(Grille_Tarifs_Modulable!$B$2:B2066,MATCH(Tableau1[[#This Row],[Designation]]&amp;Tableau1[[#This Row],[CL]],Grille_Tarifs_Modulable!$C$2:C2066&amp;Grille_Tarifs_Modulable!$F$2:F2066,0))</f>
        <v>121</v>
      </c>
      <c r="J155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53" s="1" t="str">
        <f>IF(Tableau1[[#This Row],[Tarificat° client]]="GROS",VLOOKUP(Tableau1[[#This Row],[EAN]],Grille_Tarifs_Modulable!B1561:P1654,9,FALSE)+VLOOKUP(Tableau1[[#This Row],[EAN]],Grille_Tarifs_Modulable!B1561:P1654,12,FALSE)+VLOOKUP(Tableau1[[#This Row],[EAN]],Grille_Tarifs_Modulable!B1561:P1654,13,FALSE)*1.1,IF(Tableau1[[#This Row],[Tarificat° client]]="CHR",VLOOKUP(Tableau1[[#This Row],[EAN]],Grille_Tarifs_Modulable!B1561:P1654,8,FALSE)," "))</f>
        <v xml:space="preserve"> </v>
      </c>
      <c r="L1553" s="1">
        <v>1</v>
      </c>
      <c r="M1553" s="1">
        <v>1</v>
      </c>
      <c r="O1553" s="1"/>
    </row>
    <row r="1554" spans="1:15" ht="14.65" customHeight="1" x14ac:dyDescent="0.2">
      <c r="A1554" s="2">
        <v>42633</v>
      </c>
      <c r="B1554" s="1" t="s">
        <v>1095</v>
      </c>
      <c r="C1554" s="1" t="s">
        <v>1096</v>
      </c>
      <c r="F1554" s="1" t="s">
        <v>11</v>
      </c>
      <c r="G1554" s="1" t="s">
        <v>129</v>
      </c>
      <c r="H1554" s="116">
        <v>3</v>
      </c>
      <c r="I1554" s="88">
        <f t="array" ref="I1554">INDEX(Grille_Tarifs_Modulable!$B$2:B1901,MATCH(Tableau1[[#This Row],[Designation]]&amp;Tableau1[[#This Row],[CL]],Grille_Tarifs_Modulable!$C$2:C1901&amp;Grille_Tarifs_Modulable!$F$2:F1901,0))</f>
        <v>121</v>
      </c>
      <c r="J155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54" s="1" t="str">
        <f>IF(Tableau1[[#This Row],[Tarificat° client]]="GROS",VLOOKUP(Tableau1[[#This Row],[EAN]],Grille_Tarifs_Modulable!B1562:P1655,9,FALSE)+VLOOKUP(Tableau1[[#This Row],[EAN]],Grille_Tarifs_Modulable!B1562:P1655,12,FALSE)+VLOOKUP(Tableau1[[#This Row],[EAN]],Grille_Tarifs_Modulable!B1562:P1655,13,FALSE)*1.1,IF(Tableau1[[#This Row],[Tarificat° client]]="CHR",VLOOKUP(Tableau1[[#This Row],[EAN]],Grille_Tarifs_Modulable!B1562:P1655,8,FALSE)," "))</f>
        <v xml:space="preserve"> </v>
      </c>
      <c r="L1554" s="1">
        <v>1</v>
      </c>
      <c r="M1554" s="1">
        <v>1</v>
      </c>
      <c r="O1554" s="1"/>
    </row>
    <row r="1555" spans="1:15" ht="14.65" customHeight="1" x14ac:dyDescent="0.2">
      <c r="A1555" s="2">
        <v>42633</v>
      </c>
      <c r="B1555" s="1" t="s">
        <v>1097</v>
      </c>
      <c r="C1555" s="1" t="s">
        <v>284</v>
      </c>
      <c r="F1555" s="1" t="s">
        <v>286</v>
      </c>
      <c r="G1555" s="1" t="s">
        <v>129</v>
      </c>
      <c r="H1555" s="116">
        <v>3</v>
      </c>
      <c r="I1555" s="88">
        <f t="array" ref="I1555">INDEX(Grille_Tarifs_Modulable!$B$2:B1912,MATCH(Tableau1[[#This Row],[Designation]]&amp;Tableau1[[#This Row],[CL]],Grille_Tarifs_Modulable!$C$2:C1912&amp;Grille_Tarifs_Modulable!$F$2:F1912,0))</f>
        <v>121</v>
      </c>
      <c r="J155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55" s="1" t="str">
        <f>IF(Tableau1[[#This Row],[Tarificat° client]]="GROS",VLOOKUP(Tableau1[[#This Row],[EAN]],Grille_Tarifs_Modulable!B1563:P1656,9,FALSE)+VLOOKUP(Tableau1[[#This Row],[EAN]],Grille_Tarifs_Modulable!B1563:P1656,12,FALSE)+VLOOKUP(Tableau1[[#This Row],[EAN]],Grille_Tarifs_Modulable!B1563:P1656,13,FALSE)*1.1,IF(Tableau1[[#This Row],[Tarificat° client]]="CHR",VLOOKUP(Tableau1[[#This Row],[EAN]],Grille_Tarifs_Modulable!B1563:P1656,8,FALSE)," "))</f>
        <v xml:space="preserve"> </v>
      </c>
      <c r="L1555" s="1">
        <v>1</v>
      </c>
      <c r="M1555" s="1">
        <v>1</v>
      </c>
      <c r="O1555" s="1"/>
    </row>
    <row r="1556" spans="1:15" ht="14.65" customHeight="1" x14ac:dyDescent="0.2">
      <c r="A1556" s="2">
        <v>42639</v>
      </c>
      <c r="B1556" s="1" t="s">
        <v>1098</v>
      </c>
      <c r="C1556" s="1" t="s">
        <v>1099</v>
      </c>
      <c r="F1556" s="1" t="s">
        <v>314</v>
      </c>
      <c r="G1556" s="1" t="s">
        <v>129</v>
      </c>
      <c r="H1556" s="116">
        <v>3</v>
      </c>
      <c r="I1556" s="88">
        <f t="array" ref="I1556">INDEX(Grille_Tarifs_Modulable!$B$2:B1930,MATCH(Tableau1[[#This Row],[Designation]]&amp;Tableau1[[#This Row],[CL]],Grille_Tarifs_Modulable!$C$2:C1930&amp;Grille_Tarifs_Modulable!$F$2:F1930,0))</f>
        <v>121</v>
      </c>
      <c r="J155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56" s="1" t="str">
        <f>IF(Tableau1[[#This Row],[Tarificat° client]]="GROS",VLOOKUP(Tableau1[[#This Row],[EAN]],Grille_Tarifs_Modulable!B1564:P1657,9,FALSE)+VLOOKUP(Tableau1[[#This Row],[EAN]],Grille_Tarifs_Modulable!B1564:P1657,12,FALSE)+VLOOKUP(Tableau1[[#This Row],[EAN]],Grille_Tarifs_Modulable!B1564:P1657,13,FALSE)*1.1,IF(Tableau1[[#This Row],[Tarificat° client]]="CHR",VLOOKUP(Tableau1[[#This Row],[EAN]],Grille_Tarifs_Modulable!B1564:P1657,8,FALSE)," "))</f>
        <v xml:space="preserve"> </v>
      </c>
      <c r="L1556" s="1">
        <v>1</v>
      </c>
      <c r="M1556" s="1">
        <v>1</v>
      </c>
      <c r="O1556" s="1"/>
    </row>
    <row r="1557" spans="1:15" ht="14.65" customHeight="1" x14ac:dyDescent="0.2">
      <c r="A1557" s="2">
        <v>42656</v>
      </c>
      <c r="B1557" s="1" t="s">
        <v>1100</v>
      </c>
      <c r="C1557" s="1" t="s">
        <v>1101</v>
      </c>
      <c r="F1557" s="1" t="s">
        <v>8</v>
      </c>
      <c r="G1557" s="1" t="s">
        <v>129</v>
      </c>
      <c r="H1557" s="116">
        <v>3</v>
      </c>
      <c r="I1557" s="88">
        <f t="array" ref="I1557">INDEX(Grille_Tarifs_Modulable!$B$2:B2070,MATCH(Tableau1[[#This Row],[Designation]]&amp;Tableau1[[#This Row],[CL]],Grille_Tarifs_Modulable!$C$2:C2070&amp;Grille_Tarifs_Modulable!$F$2:F2070,0))</f>
        <v>121</v>
      </c>
      <c r="J155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57" s="1" t="str">
        <f>IF(Tableau1[[#This Row],[Tarificat° client]]="GROS",VLOOKUP(Tableau1[[#This Row],[EAN]],Grille_Tarifs_Modulable!B1565:P1658,9,FALSE)+VLOOKUP(Tableau1[[#This Row],[EAN]],Grille_Tarifs_Modulable!B1565:P1658,12,FALSE)+VLOOKUP(Tableau1[[#This Row],[EAN]],Grille_Tarifs_Modulable!B1565:P1658,13,FALSE)*1.1,IF(Tableau1[[#This Row],[Tarificat° client]]="CHR",VLOOKUP(Tableau1[[#This Row],[EAN]],Grille_Tarifs_Modulable!B1565:P1658,8,FALSE)," "))</f>
        <v xml:space="preserve"> </v>
      </c>
      <c r="L1557" s="1">
        <v>1</v>
      </c>
      <c r="M1557" s="1">
        <v>1</v>
      </c>
      <c r="O1557" s="1"/>
    </row>
    <row r="1558" spans="1:15" ht="14.65" customHeight="1" x14ac:dyDescent="0.2">
      <c r="A1558" s="2">
        <v>42656</v>
      </c>
      <c r="B1558" s="1" t="s">
        <v>1102</v>
      </c>
      <c r="C1558" s="1" t="s">
        <v>1103</v>
      </c>
      <c r="F1558" s="1" t="s">
        <v>1104</v>
      </c>
      <c r="G1558" s="1" t="s">
        <v>129</v>
      </c>
      <c r="H1558" s="116">
        <v>3</v>
      </c>
      <c r="I1558" s="88">
        <f t="array" ref="I1558">INDEX(Grille_Tarifs_Modulable!$B$2:B1905,MATCH(Tableau1[[#This Row],[Designation]]&amp;Tableau1[[#This Row],[CL]],Grille_Tarifs_Modulable!$C$2:C1905&amp;Grille_Tarifs_Modulable!$F$2:F1905,0))</f>
        <v>121</v>
      </c>
      <c r="J155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58" s="1" t="str">
        <f>IF(Tableau1[[#This Row],[Tarificat° client]]="GROS",VLOOKUP(Tableau1[[#This Row],[EAN]],Grille_Tarifs_Modulable!B1566:P1659,9,FALSE)+VLOOKUP(Tableau1[[#This Row],[EAN]],Grille_Tarifs_Modulable!B1566:P1659,12,FALSE)+VLOOKUP(Tableau1[[#This Row],[EAN]],Grille_Tarifs_Modulable!B1566:P1659,13,FALSE)*1.1,IF(Tableau1[[#This Row],[Tarificat° client]]="CHR",VLOOKUP(Tableau1[[#This Row],[EAN]],Grille_Tarifs_Modulable!B1566:P1659,8,FALSE)," "))</f>
        <v xml:space="preserve"> </v>
      </c>
      <c r="L1558" s="1">
        <v>1</v>
      </c>
      <c r="M1558" s="1">
        <v>1</v>
      </c>
      <c r="O1558" s="1"/>
    </row>
    <row r="1559" spans="1:15" ht="14.65" customHeight="1" x14ac:dyDescent="0.2">
      <c r="A1559" s="2">
        <v>42713</v>
      </c>
      <c r="B1559" s="1" t="s">
        <v>1105</v>
      </c>
      <c r="C1559" s="1" t="s">
        <v>1106</v>
      </c>
      <c r="F1559" s="1" t="s">
        <v>47</v>
      </c>
      <c r="G1559" s="1" t="s">
        <v>129</v>
      </c>
      <c r="H1559" s="116">
        <v>3</v>
      </c>
      <c r="I1559" s="88">
        <f t="array" ref="I1559">INDEX(Grille_Tarifs_Modulable!$B$2:B1916,MATCH(Tableau1[[#This Row],[Designation]]&amp;Tableau1[[#This Row],[CL]],Grille_Tarifs_Modulable!$C$2:C1916&amp;Grille_Tarifs_Modulable!$F$2:F1916,0))</f>
        <v>121</v>
      </c>
      <c r="J155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59" s="1" t="str">
        <f>IF(Tableau1[[#This Row],[Tarificat° client]]="GROS",VLOOKUP(Tableau1[[#This Row],[EAN]],Grille_Tarifs_Modulable!B1567:P1660,9,FALSE)+VLOOKUP(Tableau1[[#This Row],[EAN]],Grille_Tarifs_Modulable!B1567:P1660,12,FALSE)+VLOOKUP(Tableau1[[#This Row],[EAN]],Grille_Tarifs_Modulable!B1567:P1660,13,FALSE)*1.1,IF(Tableau1[[#This Row],[Tarificat° client]]="CHR",VLOOKUP(Tableau1[[#This Row],[EAN]],Grille_Tarifs_Modulable!B1567:P1660,8,FALSE)," "))</f>
        <v xml:space="preserve"> </v>
      </c>
      <c r="L1559" s="1">
        <v>1</v>
      </c>
      <c r="M1559" s="1">
        <v>1</v>
      </c>
      <c r="O1559" s="1"/>
    </row>
    <row r="1560" spans="1:15" ht="14.65" customHeight="1" x14ac:dyDescent="0.2">
      <c r="A1560" s="2">
        <v>42713</v>
      </c>
      <c r="B1560" s="1" t="s">
        <v>1107</v>
      </c>
      <c r="C1560" s="1" t="s">
        <v>876</v>
      </c>
      <c r="F1560" s="1" t="s">
        <v>314</v>
      </c>
      <c r="G1560" s="1" t="s">
        <v>129</v>
      </c>
      <c r="H1560" s="116">
        <v>3</v>
      </c>
      <c r="I1560" s="88">
        <f t="array" ref="I1560">INDEX(Grille_Tarifs_Modulable!$B$2:B1934,MATCH(Tableau1[[#This Row],[Designation]]&amp;Tableau1[[#This Row],[CL]],Grille_Tarifs_Modulable!$C$2:C1934&amp;Grille_Tarifs_Modulable!$F$2:F1934,0))</f>
        <v>121</v>
      </c>
      <c r="J156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60" s="1" t="str">
        <f>IF(Tableau1[[#This Row],[Tarificat° client]]="GROS",VLOOKUP(Tableau1[[#This Row],[EAN]],Grille_Tarifs_Modulable!B1568:P1661,9,FALSE)+VLOOKUP(Tableau1[[#This Row],[EAN]],Grille_Tarifs_Modulable!B1568:P1661,12,FALSE)+VLOOKUP(Tableau1[[#This Row],[EAN]],Grille_Tarifs_Modulable!B1568:P1661,13,FALSE)*1.1,IF(Tableau1[[#This Row],[Tarificat° client]]="CHR",VLOOKUP(Tableau1[[#This Row],[EAN]],Grille_Tarifs_Modulable!B1568:P1661,8,FALSE)," "))</f>
        <v xml:space="preserve"> </v>
      </c>
      <c r="L1560" s="1">
        <v>1</v>
      </c>
      <c r="M1560" s="1">
        <v>1</v>
      </c>
      <c r="O1560" s="1"/>
    </row>
    <row r="1561" spans="1:15" ht="14.65" customHeight="1" x14ac:dyDescent="0.2">
      <c r="A1561" s="2">
        <v>42800</v>
      </c>
      <c r="B1561" s="1" t="s">
        <v>783</v>
      </c>
      <c r="C1561" s="1" t="s">
        <v>784</v>
      </c>
      <c r="F1561" s="1" t="s">
        <v>20</v>
      </c>
      <c r="G1561" s="1" t="s">
        <v>129</v>
      </c>
      <c r="H1561" s="116">
        <v>3</v>
      </c>
      <c r="I1561" s="88">
        <f t="array" ref="I1561">INDEX(Grille_Tarifs_Modulable!$B$2:B2074,MATCH(Tableau1[[#This Row],[Designation]]&amp;Tableau1[[#This Row],[CL]],Grille_Tarifs_Modulable!$C$2:C2074&amp;Grille_Tarifs_Modulable!$F$2:F2074,0))</f>
        <v>121</v>
      </c>
      <c r="J156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61" s="1" t="str">
        <f>IF(Tableau1[[#This Row],[Tarificat° client]]="GROS",VLOOKUP(Tableau1[[#This Row],[EAN]],Grille_Tarifs_Modulable!B1569:P1662,9,FALSE)+VLOOKUP(Tableau1[[#This Row],[EAN]],Grille_Tarifs_Modulable!B1569:P1662,12,FALSE)+VLOOKUP(Tableau1[[#This Row],[EAN]],Grille_Tarifs_Modulable!B1569:P1662,13,FALSE)*1.1,IF(Tableau1[[#This Row],[Tarificat° client]]="CHR",VLOOKUP(Tableau1[[#This Row],[EAN]],Grille_Tarifs_Modulable!B1569:P1662,8,FALSE)," "))</f>
        <v xml:space="preserve"> </v>
      </c>
      <c r="L1561" s="1">
        <v>1</v>
      </c>
      <c r="M1561" s="1">
        <v>1</v>
      </c>
      <c r="O1561" s="1"/>
    </row>
    <row r="1562" spans="1:15" ht="14.65" customHeight="1" x14ac:dyDescent="0.2">
      <c r="A1562" s="2">
        <v>42825</v>
      </c>
      <c r="B1562" s="1" t="s">
        <v>785</v>
      </c>
      <c r="C1562" s="1" t="s">
        <v>605</v>
      </c>
      <c r="F1562" s="1" t="s">
        <v>606</v>
      </c>
      <c r="G1562" s="1" t="s">
        <v>129</v>
      </c>
      <c r="H1562" s="116">
        <v>3</v>
      </c>
      <c r="I1562" s="88">
        <f t="array" ref="I1562">INDEX(Grille_Tarifs_Modulable!$B$2:B1909,MATCH(Tableau1[[#This Row],[Designation]]&amp;Tableau1[[#This Row],[CL]],Grille_Tarifs_Modulable!$C$2:C1909&amp;Grille_Tarifs_Modulable!$F$2:F1909,0))</f>
        <v>121</v>
      </c>
      <c r="J156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62" s="1" t="str">
        <f>IF(Tableau1[[#This Row],[Tarificat° client]]="GROS",VLOOKUP(Tableau1[[#This Row],[EAN]],Grille_Tarifs_Modulable!B1570:P1663,9,FALSE)+VLOOKUP(Tableau1[[#This Row],[EAN]],Grille_Tarifs_Modulable!B1570:P1663,12,FALSE)+VLOOKUP(Tableau1[[#This Row],[EAN]],Grille_Tarifs_Modulable!B1570:P1663,13,FALSE)*1.1,IF(Tableau1[[#This Row],[Tarificat° client]]="CHR",VLOOKUP(Tableau1[[#This Row],[EAN]],Grille_Tarifs_Modulable!B1570:P1663,8,FALSE)," "))</f>
        <v xml:space="preserve"> </v>
      </c>
      <c r="L1562" s="1">
        <v>2</v>
      </c>
      <c r="M1562" s="1">
        <v>2</v>
      </c>
      <c r="O1562" s="1"/>
    </row>
    <row r="1563" spans="1:15" ht="14.65" customHeight="1" x14ac:dyDescent="0.2">
      <c r="A1563" s="2">
        <v>42825</v>
      </c>
      <c r="B1563" s="1" t="s">
        <v>786</v>
      </c>
      <c r="C1563" s="1" t="s">
        <v>297</v>
      </c>
      <c r="F1563" s="1" t="s">
        <v>37</v>
      </c>
      <c r="G1563" s="1" t="s">
        <v>129</v>
      </c>
      <c r="H1563" s="116">
        <v>3</v>
      </c>
      <c r="I1563" s="88">
        <f t="array" ref="I1563">INDEX(Grille_Tarifs_Modulable!$B$2:B1920,MATCH(Tableau1[[#This Row],[Designation]]&amp;Tableau1[[#This Row],[CL]],Grille_Tarifs_Modulable!$C$2:C1920&amp;Grille_Tarifs_Modulable!$F$2:F1920,0))</f>
        <v>121</v>
      </c>
      <c r="J156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63" s="1" t="str">
        <f>IF(Tableau1[[#This Row],[Tarificat° client]]="GROS",VLOOKUP(Tableau1[[#This Row],[EAN]],Grille_Tarifs_Modulable!B1571:P1664,9,FALSE)+VLOOKUP(Tableau1[[#This Row],[EAN]],Grille_Tarifs_Modulable!B1571:P1664,12,FALSE)+VLOOKUP(Tableau1[[#This Row],[EAN]],Grille_Tarifs_Modulable!B1571:P1664,13,FALSE)*1.1,IF(Tableau1[[#This Row],[Tarificat° client]]="CHR",VLOOKUP(Tableau1[[#This Row],[EAN]],Grille_Tarifs_Modulable!B1571:P1664,8,FALSE)," "))</f>
        <v xml:space="preserve"> </v>
      </c>
      <c r="L1563" s="1">
        <v>1</v>
      </c>
      <c r="M1563" s="1">
        <v>1</v>
      </c>
      <c r="O1563" s="1"/>
    </row>
    <row r="1564" spans="1:15" ht="14.65" customHeight="1" x14ac:dyDescent="0.2">
      <c r="A1564" s="2">
        <v>42825</v>
      </c>
      <c r="B1564" s="1" t="s">
        <v>787</v>
      </c>
      <c r="C1564" s="1" t="s">
        <v>788</v>
      </c>
      <c r="F1564" s="1" t="s">
        <v>789</v>
      </c>
      <c r="G1564" s="1" t="s">
        <v>129</v>
      </c>
      <c r="H1564" s="116">
        <v>3</v>
      </c>
      <c r="I1564" s="88">
        <f t="array" ref="I1564">INDEX(Grille_Tarifs_Modulable!$B$2:B1938,MATCH(Tableau1[[#This Row],[Designation]]&amp;Tableau1[[#This Row],[CL]],Grille_Tarifs_Modulable!$C$2:C1938&amp;Grille_Tarifs_Modulable!$F$2:F1938,0))</f>
        <v>121</v>
      </c>
      <c r="J156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64" s="1" t="str">
        <f>IF(Tableau1[[#This Row],[Tarificat° client]]="GROS",VLOOKUP(Tableau1[[#This Row],[EAN]],Grille_Tarifs_Modulable!B1572:P1665,9,FALSE)+VLOOKUP(Tableau1[[#This Row],[EAN]],Grille_Tarifs_Modulable!B1572:P1665,12,FALSE)+VLOOKUP(Tableau1[[#This Row],[EAN]],Grille_Tarifs_Modulable!B1572:P1665,13,FALSE)*1.1,IF(Tableau1[[#This Row],[Tarificat° client]]="CHR",VLOOKUP(Tableau1[[#This Row],[EAN]],Grille_Tarifs_Modulable!B1572:P1665,8,FALSE)," "))</f>
        <v xml:space="preserve"> </v>
      </c>
      <c r="L1564" s="1">
        <v>1</v>
      </c>
      <c r="M1564" s="1">
        <v>1</v>
      </c>
      <c r="O1564" s="1"/>
    </row>
    <row r="1565" spans="1:15" ht="14.65" customHeight="1" x14ac:dyDescent="0.2">
      <c r="A1565" s="2">
        <v>42825</v>
      </c>
      <c r="B1565" s="1" t="s">
        <v>790</v>
      </c>
      <c r="C1565" s="1" t="s">
        <v>71</v>
      </c>
      <c r="F1565" s="1" t="s">
        <v>20</v>
      </c>
      <c r="G1565" s="1" t="s">
        <v>129</v>
      </c>
      <c r="H1565" s="116">
        <v>3</v>
      </c>
      <c r="I1565" s="88">
        <f t="array" ref="I1565">INDEX(Grille_Tarifs_Modulable!$B$2:B2078,MATCH(Tableau1[[#This Row],[Designation]]&amp;Tableau1[[#This Row],[CL]],Grille_Tarifs_Modulable!$C$2:C2078&amp;Grille_Tarifs_Modulable!$F$2:F2078,0))</f>
        <v>121</v>
      </c>
      <c r="J156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65" s="1" t="str">
        <f>IF(Tableau1[[#This Row],[Tarificat° client]]="GROS",VLOOKUP(Tableau1[[#This Row],[EAN]],Grille_Tarifs_Modulable!B1573:P1666,9,FALSE)+VLOOKUP(Tableau1[[#This Row],[EAN]],Grille_Tarifs_Modulable!B1573:P1666,12,FALSE)+VLOOKUP(Tableau1[[#This Row],[EAN]],Grille_Tarifs_Modulable!B1573:P1666,13,FALSE)*1.1,IF(Tableau1[[#This Row],[Tarificat° client]]="CHR",VLOOKUP(Tableau1[[#This Row],[EAN]],Grille_Tarifs_Modulable!B1573:P1666,8,FALSE)," "))</f>
        <v xml:space="preserve"> </v>
      </c>
      <c r="L1565" s="1">
        <v>1</v>
      </c>
      <c r="M1565" s="1">
        <v>1</v>
      </c>
      <c r="O1565" s="1"/>
    </row>
    <row r="1566" spans="1:15" ht="14.65" customHeight="1" x14ac:dyDescent="0.2">
      <c r="A1566" s="2">
        <v>42825</v>
      </c>
      <c r="B1566" s="1" t="s">
        <v>791</v>
      </c>
      <c r="C1566" s="1" t="s">
        <v>284</v>
      </c>
      <c r="F1566" s="1" t="s">
        <v>286</v>
      </c>
      <c r="G1566" s="1" t="s">
        <v>129</v>
      </c>
      <c r="H1566" s="116">
        <v>3</v>
      </c>
      <c r="I1566" s="88">
        <f t="array" ref="I1566">INDEX(Grille_Tarifs_Modulable!$B$2:B1913,MATCH(Tableau1[[#This Row],[Designation]]&amp;Tableau1[[#This Row],[CL]],Grille_Tarifs_Modulable!$C$2:C1913&amp;Grille_Tarifs_Modulable!$F$2:F1913,0))</f>
        <v>121</v>
      </c>
      <c r="J156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66" s="1" t="str">
        <f>IF(Tableau1[[#This Row],[Tarificat° client]]="GROS",VLOOKUP(Tableau1[[#This Row],[EAN]],Grille_Tarifs_Modulable!B1574:P1667,9,FALSE)+VLOOKUP(Tableau1[[#This Row],[EAN]],Grille_Tarifs_Modulable!B1574:P1667,12,FALSE)+VLOOKUP(Tableau1[[#This Row],[EAN]],Grille_Tarifs_Modulable!B1574:P1667,13,FALSE)*1.1,IF(Tableau1[[#This Row],[Tarificat° client]]="CHR",VLOOKUP(Tableau1[[#This Row],[EAN]],Grille_Tarifs_Modulable!B1574:P1667,8,FALSE)," "))</f>
        <v xml:space="preserve"> </v>
      </c>
      <c r="L1566" s="1">
        <v>1</v>
      </c>
      <c r="M1566" s="1">
        <v>1</v>
      </c>
      <c r="O1566" s="1"/>
    </row>
    <row r="1567" spans="1:15" ht="14.65" customHeight="1" x14ac:dyDescent="0.2">
      <c r="A1567" s="2">
        <v>42825</v>
      </c>
      <c r="B1567" s="1" t="s">
        <v>792</v>
      </c>
      <c r="C1567" s="1" t="s">
        <v>6</v>
      </c>
      <c r="F1567" s="1" t="s">
        <v>8</v>
      </c>
      <c r="G1567" s="1" t="s">
        <v>129</v>
      </c>
      <c r="H1567" s="116">
        <v>3</v>
      </c>
      <c r="I1567" s="88">
        <f t="array" ref="I1567">INDEX(Grille_Tarifs_Modulable!$B$2:B1924,MATCH(Tableau1[[#This Row],[Designation]]&amp;Tableau1[[#This Row],[CL]],Grille_Tarifs_Modulable!$C$2:C1924&amp;Grille_Tarifs_Modulable!$F$2:F1924,0))</f>
        <v>121</v>
      </c>
      <c r="J156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67" s="1" t="str">
        <f>IF(Tableau1[[#This Row],[Tarificat° client]]="GROS",VLOOKUP(Tableau1[[#This Row],[EAN]],Grille_Tarifs_Modulable!B1575:P1668,9,FALSE)+VLOOKUP(Tableau1[[#This Row],[EAN]],Grille_Tarifs_Modulable!B1575:P1668,12,FALSE)+VLOOKUP(Tableau1[[#This Row],[EAN]],Grille_Tarifs_Modulable!B1575:P1668,13,FALSE)*1.1,IF(Tableau1[[#This Row],[Tarificat° client]]="CHR",VLOOKUP(Tableau1[[#This Row],[EAN]],Grille_Tarifs_Modulable!B1575:P1668,8,FALSE)," "))</f>
        <v xml:space="preserve"> </v>
      </c>
      <c r="L1567" s="1">
        <v>1</v>
      </c>
      <c r="M1567" s="1">
        <v>1</v>
      </c>
      <c r="O1567" s="1"/>
    </row>
    <row r="1568" spans="1:15" ht="14.65" customHeight="1" x14ac:dyDescent="0.2">
      <c r="A1568" s="2">
        <v>42825</v>
      </c>
      <c r="B1568" s="1" t="s">
        <v>793</v>
      </c>
      <c r="C1568" s="1" t="s">
        <v>794</v>
      </c>
      <c r="F1568" s="1" t="s">
        <v>314</v>
      </c>
      <c r="G1568" s="1" t="s">
        <v>129</v>
      </c>
      <c r="H1568" s="116">
        <v>3</v>
      </c>
      <c r="I1568" s="88">
        <f t="array" ref="I1568">INDEX(Grille_Tarifs_Modulable!$B$2:B1942,MATCH(Tableau1[[#This Row],[Designation]]&amp;Tableau1[[#This Row],[CL]],Grille_Tarifs_Modulable!$C$2:C1942&amp;Grille_Tarifs_Modulable!$F$2:F1942,0))</f>
        <v>121</v>
      </c>
      <c r="J156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68" s="1" t="str">
        <f>IF(Tableau1[[#This Row],[Tarificat° client]]="GROS",VLOOKUP(Tableau1[[#This Row],[EAN]],Grille_Tarifs_Modulable!B1576:P1669,9,FALSE)+VLOOKUP(Tableau1[[#This Row],[EAN]],Grille_Tarifs_Modulable!B1576:P1669,12,FALSE)+VLOOKUP(Tableau1[[#This Row],[EAN]],Grille_Tarifs_Modulable!B1576:P1669,13,FALSE)*1.1,IF(Tableau1[[#This Row],[Tarificat° client]]="CHR",VLOOKUP(Tableau1[[#This Row],[EAN]],Grille_Tarifs_Modulable!B1576:P1669,8,FALSE)," "))</f>
        <v xml:space="preserve"> </v>
      </c>
      <c r="L1568" s="1">
        <v>1</v>
      </c>
      <c r="M1568" s="1">
        <v>1</v>
      </c>
      <c r="O1568" s="1"/>
    </row>
    <row r="1569" spans="1:15" ht="14.65" customHeight="1" x14ac:dyDescent="0.2">
      <c r="A1569" s="2">
        <v>42825</v>
      </c>
      <c r="B1569" s="1" t="s">
        <v>795</v>
      </c>
      <c r="C1569" s="1" t="s">
        <v>796</v>
      </c>
      <c r="F1569" s="1" t="s">
        <v>314</v>
      </c>
      <c r="G1569" s="1" t="s">
        <v>129</v>
      </c>
      <c r="H1569" s="116">
        <v>3</v>
      </c>
      <c r="I1569" s="88">
        <f t="array" ref="I1569">INDEX(Grille_Tarifs_Modulable!$B$2:B2082,MATCH(Tableau1[[#This Row],[Designation]]&amp;Tableau1[[#This Row],[CL]],Grille_Tarifs_Modulable!$C$2:C2082&amp;Grille_Tarifs_Modulable!$F$2:F2082,0))</f>
        <v>121</v>
      </c>
      <c r="J156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69" s="1" t="str">
        <f>IF(Tableau1[[#This Row],[Tarificat° client]]="GROS",VLOOKUP(Tableau1[[#This Row],[EAN]],Grille_Tarifs_Modulable!B1577:P1670,9,FALSE)+VLOOKUP(Tableau1[[#This Row],[EAN]],Grille_Tarifs_Modulable!B1577:P1670,12,FALSE)+VLOOKUP(Tableau1[[#This Row],[EAN]],Grille_Tarifs_Modulable!B1577:P1670,13,FALSE)*1.1,IF(Tableau1[[#This Row],[Tarificat° client]]="CHR",VLOOKUP(Tableau1[[#This Row],[EAN]],Grille_Tarifs_Modulable!B1577:P1670,8,FALSE)," "))</f>
        <v xml:space="preserve"> </v>
      </c>
      <c r="L1569" s="1">
        <v>1</v>
      </c>
      <c r="M1569" s="1">
        <v>1</v>
      </c>
      <c r="O1569" s="1"/>
    </row>
    <row r="1570" spans="1:15" ht="14.65" customHeight="1" x14ac:dyDescent="0.2">
      <c r="A1570" s="2">
        <v>42825</v>
      </c>
      <c r="B1570" s="1" t="s">
        <v>797</v>
      </c>
      <c r="C1570" s="1" t="s">
        <v>798</v>
      </c>
      <c r="F1570" s="1" t="s">
        <v>799</v>
      </c>
      <c r="G1570" s="1" t="s">
        <v>129</v>
      </c>
      <c r="H1570" s="116">
        <v>3</v>
      </c>
      <c r="I1570" s="88">
        <f t="array" ref="I1570">INDEX(Grille_Tarifs_Modulable!$B$2:B1917,MATCH(Tableau1[[#This Row],[Designation]]&amp;Tableau1[[#This Row],[CL]],Grille_Tarifs_Modulable!$C$2:C1917&amp;Grille_Tarifs_Modulable!$F$2:F1917,0))</f>
        <v>121</v>
      </c>
      <c r="J157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70" s="1" t="str">
        <f>IF(Tableau1[[#This Row],[Tarificat° client]]="GROS",VLOOKUP(Tableau1[[#This Row],[EAN]],Grille_Tarifs_Modulable!B1578:P1671,9,FALSE)+VLOOKUP(Tableau1[[#This Row],[EAN]],Grille_Tarifs_Modulable!B1578:P1671,12,FALSE)+VLOOKUP(Tableau1[[#This Row],[EAN]],Grille_Tarifs_Modulable!B1578:P1671,13,FALSE)*1.1,IF(Tableau1[[#This Row],[Tarificat° client]]="CHR",VLOOKUP(Tableau1[[#This Row],[EAN]],Grille_Tarifs_Modulable!B1578:P1671,8,FALSE)," "))</f>
        <v xml:space="preserve"> </v>
      </c>
      <c r="L1570" s="1">
        <v>1</v>
      </c>
      <c r="M1570" s="1">
        <v>1</v>
      </c>
      <c r="O1570" s="1"/>
    </row>
    <row r="1571" spans="1:15" ht="14.65" customHeight="1" x14ac:dyDescent="0.2">
      <c r="A1571" s="2">
        <v>42825</v>
      </c>
      <c r="B1571" s="1" t="s">
        <v>800</v>
      </c>
      <c r="C1571" s="1" t="s">
        <v>801</v>
      </c>
      <c r="F1571" s="1" t="s">
        <v>286</v>
      </c>
      <c r="G1571" s="1" t="s">
        <v>129</v>
      </c>
      <c r="H1571" s="116">
        <v>3</v>
      </c>
      <c r="I1571" s="88">
        <f t="array" ref="I1571">INDEX(Grille_Tarifs_Modulable!$B$2:B1928,MATCH(Tableau1[[#This Row],[Designation]]&amp;Tableau1[[#This Row],[CL]],Grille_Tarifs_Modulable!$C$2:C1928&amp;Grille_Tarifs_Modulable!$F$2:F1928,0))</f>
        <v>121</v>
      </c>
      <c r="J157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71" s="1" t="str">
        <f>IF(Tableau1[[#This Row],[Tarificat° client]]="GROS",VLOOKUP(Tableau1[[#This Row],[EAN]],Grille_Tarifs_Modulable!B1579:P1672,9,FALSE)+VLOOKUP(Tableau1[[#This Row],[EAN]],Grille_Tarifs_Modulable!B1579:P1672,12,FALSE)+VLOOKUP(Tableau1[[#This Row],[EAN]],Grille_Tarifs_Modulable!B1579:P1672,13,FALSE)*1.1,IF(Tableau1[[#This Row],[Tarificat° client]]="CHR",VLOOKUP(Tableau1[[#This Row],[EAN]],Grille_Tarifs_Modulable!B1579:P1672,8,FALSE)," "))</f>
        <v xml:space="preserve"> </v>
      </c>
      <c r="L1571" s="1">
        <v>1</v>
      </c>
      <c r="M1571" s="1">
        <v>1</v>
      </c>
      <c r="O1571" s="1"/>
    </row>
    <row r="1572" spans="1:15" ht="14.65" customHeight="1" x14ac:dyDescent="0.2">
      <c r="A1572" s="2">
        <v>42825</v>
      </c>
      <c r="B1572" s="1" t="s">
        <v>802</v>
      </c>
      <c r="C1572" s="1" t="s">
        <v>803</v>
      </c>
      <c r="F1572" s="1" t="s">
        <v>121</v>
      </c>
      <c r="G1572" s="1" t="s">
        <v>129</v>
      </c>
      <c r="H1572" s="116">
        <v>3</v>
      </c>
      <c r="I1572" s="88">
        <f t="array" ref="I1572">INDEX(Grille_Tarifs_Modulable!$B$2:B1946,MATCH(Tableau1[[#This Row],[Designation]]&amp;Tableau1[[#This Row],[CL]],Grille_Tarifs_Modulable!$C$2:C1946&amp;Grille_Tarifs_Modulable!$F$2:F1946,0))</f>
        <v>121</v>
      </c>
      <c r="J157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72" s="1" t="str">
        <f>IF(Tableau1[[#This Row],[Tarificat° client]]="GROS",VLOOKUP(Tableau1[[#This Row],[EAN]],Grille_Tarifs_Modulable!B1580:P1673,9,FALSE)+VLOOKUP(Tableau1[[#This Row],[EAN]],Grille_Tarifs_Modulable!B1580:P1673,12,FALSE)+VLOOKUP(Tableau1[[#This Row],[EAN]],Grille_Tarifs_Modulable!B1580:P1673,13,FALSE)*1.1,IF(Tableau1[[#This Row],[Tarificat° client]]="CHR",VLOOKUP(Tableau1[[#This Row],[EAN]],Grille_Tarifs_Modulable!B1580:P1673,8,FALSE)," "))</f>
        <v xml:space="preserve"> </v>
      </c>
      <c r="L1572" s="1">
        <v>1</v>
      </c>
      <c r="M1572" s="1">
        <v>1</v>
      </c>
      <c r="O1572" s="1"/>
    </row>
    <row r="1573" spans="1:15" ht="14.65" customHeight="1" x14ac:dyDescent="0.2">
      <c r="A1573" s="2">
        <v>42828</v>
      </c>
      <c r="B1573" s="1" t="s">
        <v>804</v>
      </c>
      <c r="C1573" s="1" t="s">
        <v>794</v>
      </c>
      <c r="F1573" s="1" t="s">
        <v>314</v>
      </c>
      <c r="G1573" s="1" t="s">
        <v>129</v>
      </c>
      <c r="H1573" s="116">
        <v>3</v>
      </c>
      <c r="I1573" s="88">
        <f t="array" ref="I1573">INDEX(Grille_Tarifs_Modulable!$B$2:B2086,MATCH(Tableau1[[#This Row],[Designation]]&amp;Tableau1[[#This Row],[CL]],Grille_Tarifs_Modulable!$C$2:C2086&amp;Grille_Tarifs_Modulable!$F$2:F2086,0))</f>
        <v>121</v>
      </c>
      <c r="J157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73" s="1" t="str">
        <f>IF(Tableau1[[#This Row],[Tarificat° client]]="GROS",VLOOKUP(Tableau1[[#This Row],[EAN]],Grille_Tarifs_Modulable!B1581:P1674,9,FALSE)+VLOOKUP(Tableau1[[#This Row],[EAN]],Grille_Tarifs_Modulable!B1581:P1674,12,FALSE)+VLOOKUP(Tableau1[[#This Row],[EAN]],Grille_Tarifs_Modulable!B1581:P1674,13,FALSE)*1.1,IF(Tableau1[[#This Row],[Tarificat° client]]="CHR",VLOOKUP(Tableau1[[#This Row],[EAN]],Grille_Tarifs_Modulable!B1581:P1674,8,FALSE)," "))</f>
        <v xml:space="preserve"> </v>
      </c>
      <c r="L1573" s="1">
        <v>0</v>
      </c>
      <c r="M1573" s="1">
        <v>0</v>
      </c>
      <c r="O1573" s="1"/>
    </row>
    <row r="1574" spans="1:15" ht="14.65" customHeight="1" x14ac:dyDescent="0.2">
      <c r="A1574" s="2">
        <v>42831</v>
      </c>
      <c r="B1574" s="1" t="s">
        <v>805</v>
      </c>
      <c r="C1574" s="1" t="s">
        <v>794</v>
      </c>
      <c r="F1574" s="1" t="s">
        <v>314</v>
      </c>
      <c r="G1574" s="1" t="s">
        <v>129</v>
      </c>
      <c r="H1574" s="116">
        <v>3</v>
      </c>
      <c r="I1574" s="88">
        <f t="array" ref="I1574">INDEX(Grille_Tarifs_Modulable!$B$2:B1921,MATCH(Tableau1[[#This Row],[Designation]]&amp;Tableau1[[#This Row],[CL]],Grille_Tarifs_Modulable!$C$2:C1921&amp;Grille_Tarifs_Modulable!$F$2:F1921,0))</f>
        <v>121</v>
      </c>
      <c r="J157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74" s="1" t="str">
        <f>IF(Tableau1[[#This Row],[Tarificat° client]]="GROS",VLOOKUP(Tableau1[[#This Row],[EAN]],Grille_Tarifs_Modulable!B1582:P1675,9,FALSE)+VLOOKUP(Tableau1[[#This Row],[EAN]],Grille_Tarifs_Modulable!B1582:P1675,12,FALSE)+VLOOKUP(Tableau1[[#This Row],[EAN]],Grille_Tarifs_Modulable!B1582:P1675,13,FALSE)*1.1,IF(Tableau1[[#This Row],[Tarificat° client]]="CHR",VLOOKUP(Tableau1[[#This Row],[EAN]],Grille_Tarifs_Modulable!B1582:P1675,8,FALSE)," "))</f>
        <v xml:space="preserve"> </v>
      </c>
      <c r="L1574" s="1">
        <v>2</v>
      </c>
      <c r="M1574" s="1">
        <v>2</v>
      </c>
      <c r="O1574" s="1"/>
    </row>
    <row r="1575" spans="1:15" ht="14.65" customHeight="1" x14ac:dyDescent="0.2">
      <c r="A1575" s="2">
        <v>42836</v>
      </c>
      <c r="B1575" s="1" t="s">
        <v>806</v>
      </c>
      <c r="C1575" s="1" t="s">
        <v>807</v>
      </c>
      <c r="F1575" s="1" t="s">
        <v>808</v>
      </c>
      <c r="G1575" s="1" t="s">
        <v>129</v>
      </c>
      <c r="H1575" s="116">
        <v>3</v>
      </c>
      <c r="I1575" s="88">
        <f t="array" ref="I1575">INDEX(Grille_Tarifs_Modulable!$B$2:B1932,MATCH(Tableau1[[#This Row],[Designation]]&amp;Tableau1[[#This Row],[CL]],Grille_Tarifs_Modulable!$C$2:C1932&amp;Grille_Tarifs_Modulable!$F$2:F1932,0))</f>
        <v>121</v>
      </c>
      <c r="J157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75" s="1" t="str">
        <f>IF(Tableau1[[#This Row],[Tarificat° client]]="GROS",VLOOKUP(Tableau1[[#This Row],[EAN]],Grille_Tarifs_Modulable!B1583:P1676,9,FALSE)+VLOOKUP(Tableau1[[#This Row],[EAN]],Grille_Tarifs_Modulable!B1583:P1676,12,FALSE)+VLOOKUP(Tableau1[[#This Row],[EAN]],Grille_Tarifs_Modulable!B1583:P1676,13,FALSE)*1.1,IF(Tableau1[[#This Row],[Tarificat° client]]="CHR",VLOOKUP(Tableau1[[#This Row],[EAN]],Grille_Tarifs_Modulable!B1583:P1676,8,FALSE)," "))</f>
        <v xml:space="preserve"> </v>
      </c>
      <c r="L1575" s="1">
        <v>1</v>
      </c>
      <c r="M1575" s="1">
        <v>1</v>
      </c>
      <c r="O1575" s="1"/>
    </row>
    <row r="1576" spans="1:15" ht="14.65" customHeight="1" x14ac:dyDescent="0.2">
      <c r="A1576" s="2">
        <v>42836</v>
      </c>
      <c r="B1576" s="1" t="s">
        <v>809</v>
      </c>
      <c r="C1576" s="1" t="s">
        <v>305</v>
      </c>
      <c r="F1576" s="1" t="s">
        <v>47</v>
      </c>
      <c r="G1576" s="1" t="s">
        <v>129</v>
      </c>
      <c r="H1576" s="116">
        <v>3</v>
      </c>
      <c r="I1576" s="88">
        <f t="array" ref="I1576">INDEX(Grille_Tarifs_Modulable!$B$2:B1950,MATCH(Tableau1[[#This Row],[Designation]]&amp;Tableau1[[#This Row],[CL]],Grille_Tarifs_Modulable!$C$2:C1950&amp;Grille_Tarifs_Modulable!$F$2:F1950,0))</f>
        <v>121</v>
      </c>
      <c r="J157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76" s="1" t="str">
        <f>IF(Tableau1[[#This Row],[Tarificat° client]]="GROS",VLOOKUP(Tableau1[[#This Row],[EAN]],Grille_Tarifs_Modulable!B1584:P1677,9,FALSE)+VLOOKUP(Tableau1[[#This Row],[EAN]],Grille_Tarifs_Modulable!B1584:P1677,12,FALSE)+VLOOKUP(Tableau1[[#This Row],[EAN]],Grille_Tarifs_Modulable!B1584:P1677,13,FALSE)*1.1,IF(Tableau1[[#This Row],[Tarificat° client]]="CHR",VLOOKUP(Tableau1[[#This Row],[EAN]],Grille_Tarifs_Modulable!B1584:P1677,8,FALSE)," "))</f>
        <v xml:space="preserve"> </v>
      </c>
      <c r="L1576" s="1">
        <v>1</v>
      </c>
      <c r="M1576" s="1">
        <v>1</v>
      </c>
      <c r="O1576" s="1"/>
    </row>
    <row r="1577" spans="1:15" ht="14.65" customHeight="1" x14ac:dyDescent="0.2">
      <c r="A1577" s="2">
        <v>42838</v>
      </c>
      <c r="B1577" s="1" t="s">
        <v>810</v>
      </c>
      <c r="C1577" s="1" t="s">
        <v>811</v>
      </c>
      <c r="F1577" s="1" t="s">
        <v>47</v>
      </c>
      <c r="G1577" s="1" t="s">
        <v>129</v>
      </c>
      <c r="H1577" s="116">
        <v>3</v>
      </c>
      <c r="I1577" s="88">
        <f t="array" ref="I1577">INDEX(Grille_Tarifs_Modulable!$B$2:B2090,MATCH(Tableau1[[#This Row],[Designation]]&amp;Tableau1[[#This Row],[CL]],Grille_Tarifs_Modulable!$C$2:C2090&amp;Grille_Tarifs_Modulable!$F$2:F2090,0))</f>
        <v>121</v>
      </c>
      <c r="J157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77" s="1" t="str">
        <f>IF(Tableau1[[#This Row],[Tarificat° client]]="GROS",VLOOKUP(Tableau1[[#This Row],[EAN]],Grille_Tarifs_Modulable!B1585:P1678,9,FALSE)+VLOOKUP(Tableau1[[#This Row],[EAN]],Grille_Tarifs_Modulable!B1585:P1678,12,FALSE)+VLOOKUP(Tableau1[[#This Row],[EAN]],Grille_Tarifs_Modulable!B1585:P1678,13,FALSE)*1.1,IF(Tableau1[[#This Row],[Tarificat° client]]="CHR",VLOOKUP(Tableau1[[#This Row],[EAN]],Grille_Tarifs_Modulable!B1585:P1678,8,FALSE)," "))</f>
        <v xml:space="preserve"> </v>
      </c>
      <c r="L1577" s="1">
        <v>1</v>
      </c>
      <c r="M1577" s="1">
        <v>1</v>
      </c>
      <c r="O1577" s="1"/>
    </row>
    <row r="1578" spans="1:15" ht="14.65" customHeight="1" x14ac:dyDescent="0.2">
      <c r="A1578" s="2">
        <v>42838</v>
      </c>
      <c r="B1578" s="1" t="s">
        <v>812</v>
      </c>
      <c r="C1578" s="1" t="s">
        <v>813</v>
      </c>
      <c r="F1578" s="1" t="s">
        <v>37</v>
      </c>
      <c r="G1578" s="1" t="s">
        <v>129</v>
      </c>
      <c r="H1578" s="116">
        <v>3</v>
      </c>
      <c r="I1578" s="88">
        <f t="array" ref="I1578">INDEX(Grille_Tarifs_Modulable!$B$2:B1925,MATCH(Tableau1[[#This Row],[Designation]]&amp;Tableau1[[#This Row],[CL]],Grille_Tarifs_Modulable!$C$2:C1925&amp;Grille_Tarifs_Modulable!$F$2:F1925,0))</f>
        <v>121</v>
      </c>
      <c r="J157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78" s="1" t="str">
        <f>IF(Tableau1[[#This Row],[Tarificat° client]]="GROS",VLOOKUP(Tableau1[[#This Row],[EAN]],Grille_Tarifs_Modulable!B1586:P1679,9,FALSE)+VLOOKUP(Tableau1[[#This Row],[EAN]],Grille_Tarifs_Modulable!B1586:P1679,12,FALSE)+VLOOKUP(Tableau1[[#This Row],[EAN]],Grille_Tarifs_Modulable!B1586:P1679,13,FALSE)*1.1,IF(Tableau1[[#This Row],[Tarificat° client]]="CHR",VLOOKUP(Tableau1[[#This Row],[EAN]],Grille_Tarifs_Modulable!B1586:P1679,8,FALSE)," "))</f>
        <v xml:space="preserve"> </v>
      </c>
      <c r="L1578" s="1">
        <v>1</v>
      </c>
      <c r="M1578" s="1">
        <v>1</v>
      </c>
      <c r="O1578" s="1"/>
    </row>
    <row r="1579" spans="1:15" ht="14.65" customHeight="1" x14ac:dyDescent="0.2">
      <c r="A1579" s="2">
        <v>42838</v>
      </c>
      <c r="B1579" s="1" t="s">
        <v>814</v>
      </c>
      <c r="C1579" s="1" t="s">
        <v>815</v>
      </c>
      <c r="F1579" s="1" t="s">
        <v>816</v>
      </c>
      <c r="G1579" s="1" t="s">
        <v>129</v>
      </c>
      <c r="H1579" s="116">
        <v>3</v>
      </c>
      <c r="I1579" s="88">
        <f t="array" ref="I1579">INDEX(Grille_Tarifs_Modulable!$B$2:B1936,MATCH(Tableau1[[#This Row],[Designation]]&amp;Tableau1[[#This Row],[CL]],Grille_Tarifs_Modulable!$C$2:C1936&amp;Grille_Tarifs_Modulable!$F$2:F1936,0))</f>
        <v>121</v>
      </c>
      <c r="J157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79" s="1" t="str">
        <f>IF(Tableau1[[#This Row],[Tarificat° client]]="GROS",VLOOKUP(Tableau1[[#This Row],[EAN]],Grille_Tarifs_Modulable!B1587:P1680,9,FALSE)+VLOOKUP(Tableau1[[#This Row],[EAN]],Grille_Tarifs_Modulable!B1587:P1680,12,FALSE)+VLOOKUP(Tableau1[[#This Row],[EAN]],Grille_Tarifs_Modulable!B1587:P1680,13,FALSE)*1.1,IF(Tableau1[[#This Row],[Tarificat° client]]="CHR",VLOOKUP(Tableau1[[#This Row],[EAN]],Grille_Tarifs_Modulable!B1587:P1680,8,FALSE)," "))</f>
        <v xml:space="preserve"> </v>
      </c>
      <c r="L1579" s="1">
        <v>1</v>
      </c>
      <c r="M1579" s="1">
        <v>1</v>
      </c>
      <c r="O1579" s="1"/>
    </row>
    <row r="1580" spans="1:15" ht="14.65" customHeight="1" x14ac:dyDescent="0.2">
      <c r="A1580" s="2">
        <v>42838</v>
      </c>
      <c r="B1580" s="1" t="s">
        <v>817</v>
      </c>
      <c r="C1580" s="1" t="s">
        <v>818</v>
      </c>
      <c r="F1580" s="1" t="s">
        <v>273</v>
      </c>
      <c r="G1580" s="1" t="s">
        <v>129</v>
      </c>
      <c r="H1580" s="116">
        <v>3</v>
      </c>
      <c r="I1580" s="88">
        <f t="array" ref="I1580">INDEX(Grille_Tarifs_Modulable!$B$2:B1954,MATCH(Tableau1[[#This Row],[Designation]]&amp;Tableau1[[#This Row],[CL]],Grille_Tarifs_Modulable!$C$2:C1954&amp;Grille_Tarifs_Modulable!$F$2:F1954,0))</f>
        <v>121</v>
      </c>
      <c r="J158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80" s="1" t="str">
        <f>IF(Tableau1[[#This Row],[Tarificat° client]]="GROS",VLOOKUP(Tableau1[[#This Row],[EAN]],Grille_Tarifs_Modulable!B1588:P1681,9,FALSE)+VLOOKUP(Tableau1[[#This Row],[EAN]],Grille_Tarifs_Modulable!B1588:P1681,12,FALSE)+VLOOKUP(Tableau1[[#This Row],[EAN]],Grille_Tarifs_Modulable!B1588:P1681,13,FALSE)*1.1,IF(Tableau1[[#This Row],[Tarificat° client]]="CHR",VLOOKUP(Tableau1[[#This Row],[EAN]],Grille_Tarifs_Modulable!B1588:P1681,8,FALSE)," "))</f>
        <v xml:space="preserve"> </v>
      </c>
      <c r="L1580" s="1">
        <v>2</v>
      </c>
      <c r="M1580" s="1">
        <v>2</v>
      </c>
      <c r="O1580" s="1"/>
    </row>
    <row r="1581" spans="1:15" ht="14.65" customHeight="1" x14ac:dyDescent="0.2">
      <c r="A1581" s="2">
        <v>42838</v>
      </c>
      <c r="B1581" s="1" t="s">
        <v>819</v>
      </c>
      <c r="C1581" s="1" t="s">
        <v>820</v>
      </c>
      <c r="F1581" s="1" t="s">
        <v>821</v>
      </c>
      <c r="G1581" s="1" t="s">
        <v>129</v>
      </c>
      <c r="H1581" s="116">
        <v>3</v>
      </c>
      <c r="I1581" s="88">
        <f t="array" ref="I1581">INDEX(Grille_Tarifs_Modulable!$B$2:B2094,MATCH(Tableau1[[#This Row],[Designation]]&amp;Tableau1[[#This Row],[CL]],Grille_Tarifs_Modulable!$C$2:C2094&amp;Grille_Tarifs_Modulable!$F$2:F2094,0))</f>
        <v>121</v>
      </c>
      <c r="J158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81" s="1" t="str">
        <f>IF(Tableau1[[#This Row],[Tarificat° client]]="GROS",VLOOKUP(Tableau1[[#This Row],[EAN]],Grille_Tarifs_Modulable!B1589:P1682,9,FALSE)+VLOOKUP(Tableau1[[#This Row],[EAN]],Grille_Tarifs_Modulable!B1589:P1682,12,FALSE)+VLOOKUP(Tableau1[[#This Row],[EAN]],Grille_Tarifs_Modulable!B1589:P1682,13,FALSE)*1.1,IF(Tableau1[[#This Row],[Tarificat° client]]="CHR",VLOOKUP(Tableau1[[#This Row],[EAN]],Grille_Tarifs_Modulable!B1589:P1682,8,FALSE)," "))</f>
        <v xml:space="preserve"> </v>
      </c>
      <c r="L1581" s="1">
        <v>2</v>
      </c>
      <c r="M1581" s="1">
        <v>2</v>
      </c>
      <c r="O1581" s="1"/>
    </row>
    <row r="1582" spans="1:15" ht="14.65" customHeight="1" x14ac:dyDescent="0.2">
      <c r="A1582" s="2">
        <v>42839</v>
      </c>
      <c r="B1582" s="1" t="s">
        <v>822</v>
      </c>
      <c r="C1582" s="1" t="s">
        <v>823</v>
      </c>
      <c r="F1582" s="1" t="s">
        <v>824</v>
      </c>
      <c r="G1582" s="1" t="s">
        <v>129</v>
      </c>
      <c r="H1582" s="116">
        <v>3</v>
      </c>
      <c r="I1582" s="88">
        <f t="array" ref="I1582">INDEX(Grille_Tarifs_Modulable!$B$2:B1929,MATCH(Tableau1[[#This Row],[Designation]]&amp;Tableau1[[#This Row],[CL]],Grille_Tarifs_Modulable!$C$2:C1929&amp;Grille_Tarifs_Modulable!$F$2:F1929,0))</f>
        <v>121</v>
      </c>
      <c r="J158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82" s="1" t="str">
        <f>IF(Tableau1[[#This Row],[Tarificat° client]]="GROS",VLOOKUP(Tableau1[[#This Row],[EAN]],Grille_Tarifs_Modulable!B1590:P1683,9,FALSE)+VLOOKUP(Tableau1[[#This Row],[EAN]],Grille_Tarifs_Modulable!B1590:P1683,12,FALSE)+VLOOKUP(Tableau1[[#This Row],[EAN]],Grille_Tarifs_Modulable!B1590:P1683,13,FALSE)*1.1,IF(Tableau1[[#This Row],[Tarificat° client]]="CHR",VLOOKUP(Tableau1[[#This Row],[EAN]],Grille_Tarifs_Modulable!B1590:P1683,8,FALSE)," "))</f>
        <v xml:space="preserve"> </v>
      </c>
      <c r="L1582" s="1">
        <v>1</v>
      </c>
      <c r="M1582" s="1">
        <v>1</v>
      </c>
      <c r="O1582" s="1"/>
    </row>
    <row r="1583" spans="1:15" ht="14.65" customHeight="1" x14ac:dyDescent="0.2">
      <c r="A1583" s="2">
        <v>42849</v>
      </c>
      <c r="B1583" s="1" t="s">
        <v>825</v>
      </c>
      <c r="C1583" s="1" t="s">
        <v>826</v>
      </c>
      <c r="F1583" s="1" t="s">
        <v>827</v>
      </c>
      <c r="G1583" s="1" t="s">
        <v>129</v>
      </c>
      <c r="H1583" s="116">
        <v>3</v>
      </c>
      <c r="I1583" s="88">
        <f t="array" ref="I1583">INDEX(Grille_Tarifs_Modulable!$B$2:B1940,MATCH(Tableau1[[#This Row],[Designation]]&amp;Tableau1[[#This Row],[CL]],Grille_Tarifs_Modulable!$C$2:C1940&amp;Grille_Tarifs_Modulable!$F$2:F1940,0))</f>
        <v>121</v>
      </c>
      <c r="J158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83" s="1" t="str">
        <f>IF(Tableau1[[#This Row],[Tarificat° client]]="GROS",VLOOKUP(Tableau1[[#This Row],[EAN]],Grille_Tarifs_Modulable!B1591:P1684,9,FALSE)+VLOOKUP(Tableau1[[#This Row],[EAN]],Grille_Tarifs_Modulable!B1591:P1684,12,FALSE)+VLOOKUP(Tableau1[[#This Row],[EAN]],Grille_Tarifs_Modulable!B1591:P1684,13,FALSE)*1.1,IF(Tableau1[[#This Row],[Tarificat° client]]="CHR",VLOOKUP(Tableau1[[#This Row],[EAN]],Grille_Tarifs_Modulable!B1591:P1684,8,FALSE)," "))</f>
        <v xml:space="preserve"> </v>
      </c>
      <c r="L1583" s="1">
        <v>1</v>
      </c>
      <c r="M1583" s="1">
        <v>1</v>
      </c>
      <c r="O1583" s="1"/>
    </row>
    <row r="1584" spans="1:15" ht="14.65" customHeight="1" x14ac:dyDescent="0.2">
      <c r="A1584" s="2">
        <v>42871</v>
      </c>
      <c r="B1584" s="1" t="s">
        <v>828</v>
      </c>
      <c r="C1584" s="1" t="s">
        <v>829</v>
      </c>
      <c r="F1584" s="1" t="s">
        <v>830</v>
      </c>
      <c r="G1584" s="1" t="s">
        <v>129</v>
      </c>
      <c r="H1584" s="116">
        <v>3</v>
      </c>
      <c r="I1584" s="88">
        <f t="array" ref="I1584">INDEX(Grille_Tarifs_Modulable!$B$2:B1958,MATCH(Tableau1[[#This Row],[Designation]]&amp;Tableau1[[#This Row],[CL]],Grille_Tarifs_Modulable!$C$2:C1958&amp;Grille_Tarifs_Modulable!$F$2:F1958,0))</f>
        <v>121</v>
      </c>
      <c r="J158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84" s="1" t="str">
        <f>IF(Tableau1[[#This Row],[Tarificat° client]]="GROS",VLOOKUP(Tableau1[[#This Row],[EAN]],Grille_Tarifs_Modulable!B1592:P1685,9,FALSE)+VLOOKUP(Tableau1[[#This Row],[EAN]],Grille_Tarifs_Modulable!B1592:P1685,12,FALSE)+VLOOKUP(Tableau1[[#This Row],[EAN]],Grille_Tarifs_Modulable!B1592:P1685,13,FALSE)*1.1,IF(Tableau1[[#This Row],[Tarificat° client]]="CHR",VLOOKUP(Tableau1[[#This Row],[EAN]],Grille_Tarifs_Modulable!B1592:P1685,8,FALSE)," "))</f>
        <v xml:space="preserve"> </v>
      </c>
      <c r="L1584" s="1">
        <v>1</v>
      </c>
      <c r="M1584" s="1">
        <v>1</v>
      </c>
      <c r="O1584" s="1"/>
    </row>
    <row r="1585" spans="1:15" ht="14.65" customHeight="1" x14ac:dyDescent="0.2">
      <c r="A1585" s="2">
        <v>42878</v>
      </c>
      <c r="B1585" s="1" t="s">
        <v>831</v>
      </c>
      <c r="C1585" s="1" t="s">
        <v>832</v>
      </c>
      <c r="F1585" s="1" t="s">
        <v>8</v>
      </c>
      <c r="G1585" s="1" t="s">
        <v>129</v>
      </c>
      <c r="H1585" s="116">
        <v>3</v>
      </c>
      <c r="I1585" s="88">
        <f t="array" ref="I1585">INDEX(Grille_Tarifs_Modulable!$B$2:B2098,MATCH(Tableau1[[#This Row],[Designation]]&amp;Tableau1[[#This Row],[CL]],Grille_Tarifs_Modulable!$C$2:C2098&amp;Grille_Tarifs_Modulable!$F$2:F2098,0))</f>
        <v>121</v>
      </c>
      <c r="J158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85" s="1" t="str">
        <f>IF(Tableau1[[#This Row],[Tarificat° client]]="GROS",VLOOKUP(Tableau1[[#This Row],[EAN]],Grille_Tarifs_Modulable!B1593:P1686,9,FALSE)+VLOOKUP(Tableau1[[#This Row],[EAN]],Grille_Tarifs_Modulable!B1593:P1686,12,FALSE)+VLOOKUP(Tableau1[[#This Row],[EAN]],Grille_Tarifs_Modulable!B1593:P1686,13,FALSE)*1.1,IF(Tableau1[[#This Row],[Tarificat° client]]="CHR",VLOOKUP(Tableau1[[#This Row],[EAN]],Grille_Tarifs_Modulable!B1593:P1686,8,FALSE)," "))</f>
        <v xml:space="preserve"> </v>
      </c>
      <c r="L1585" s="1">
        <v>1</v>
      </c>
      <c r="M1585" s="1">
        <v>1</v>
      </c>
      <c r="O1585" s="1"/>
    </row>
    <row r="1586" spans="1:15" ht="14.65" customHeight="1" x14ac:dyDescent="0.2">
      <c r="A1586" s="2">
        <v>42886</v>
      </c>
      <c r="B1586" s="1" t="s">
        <v>833</v>
      </c>
      <c r="C1586" s="1" t="s">
        <v>834</v>
      </c>
      <c r="F1586" s="1" t="s">
        <v>20</v>
      </c>
      <c r="G1586" s="1" t="s">
        <v>129</v>
      </c>
      <c r="H1586" s="116">
        <v>3</v>
      </c>
      <c r="I1586" s="88">
        <f t="array" ref="I1586">INDEX(Grille_Tarifs_Modulable!$B$2:B1933,MATCH(Tableau1[[#This Row],[Designation]]&amp;Tableau1[[#This Row],[CL]],Grille_Tarifs_Modulable!$C$2:C1933&amp;Grille_Tarifs_Modulable!$F$2:F1933,0))</f>
        <v>121</v>
      </c>
      <c r="J158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86" s="1" t="str">
        <f>IF(Tableau1[[#This Row],[Tarificat° client]]="GROS",VLOOKUP(Tableau1[[#This Row],[EAN]],Grille_Tarifs_Modulable!B1594:P1687,9,FALSE)+VLOOKUP(Tableau1[[#This Row],[EAN]],Grille_Tarifs_Modulable!B1594:P1687,12,FALSE)+VLOOKUP(Tableau1[[#This Row],[EAN]],Grille_Tarifs_Modulable!B1594:P1687,13,FALSE)*1.1,IF(Tableau1[[#This Row],[Tarificat° client]]="CHR",VLOOKUP(Tableau1[[#This Row],[EAN]],Grille_Tarifs_Modulable!B1594:P1687,8,FALSE)," "))</f>
        <v xml:space="preserve"> </v>
      </c>
      <c r="L1586" s="1">
        <v>1</v>
      </c>
      <c r="M1586" s="1">
        <v>1</v>
      </c>
      <c r="O1586" s="1"/>
    </row>
    <row r="1587" spans="1:15" ht="14.65" customHeight="1" x14ac:dyDescent="0.2">
      <c r="A1587" s="2">
        <v>42886</v>
      </c>
      <c r="B1587" s="1" t="s">
        <v>835</v>
      </c>
      <c r="C1587" s="1" t="s">
        <v>836</v>
      </c>
      <c r="F1587" s="1" t="s">
        <v>837</v>
      </c>
      <c r="G1587" s="1" t="s">
        <v>129</v>
      </c>
      <c r="H1587" s="116">
        <v>3</v>
      </c>
      <c r="I1587" s="88">
        <f t="array" ref="I1587">INDEX(Grille_Tarifs_Modulable!$B$2:B1944,MATCH(Tableau1[[#This Row],[Designation]]&amp;Tableau1[[#This Row],[CL]],Grille_Tarifs_Modulable!$C$2:C1944&amp;Grille_Tarifs_Modulable!$F$2:F1944,0))</f>
        <v>121</v>
      </c>
      <c r="J158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87" s="1" t="str">
        <f>IF(Tableau1[[#This Row],[Tarificat° client]]="GROS",VLOOKUP(Tableau1[[#This Row],[EAN]],Grille_Tarifs_Modulable!B1595:P1688,9,FALSE)+VLOOKUP(Tableau1[[#This Row],[EAN]],Grille_Tarifs_Modulable!B1595:P1688,12,FALSE)+VLOOKUP(Tableau1[[#This Row],[EAN]],Grille_Tarifs_Modulable!B1595:P1688,13,FALSE)*1.1,IF(Tableau1[[#This Row],[Tarificat° client]]="CHR",VLOOKUP(Tableau1[[#This Row],[EAN]],Grille_Tarifs_Modulable!B1595:P1688,8,FALSE)," "))</f>
        <v xml:space="preserve"> </v>
      </c>
      <c r="L1587" s="1">
        <v>1</v>
      </c>
      <c r="M1587" s="1">
        <v>1</v>
      </c>
      <c r="O1587" s="1"/>
    </row>
    <row r="1588" spans="1:15" ht="14.65" customHeight="1" x14ac:dyDescent="0.2">
      <c r="A1588" s="2">
        <v>42986</v>
      </c>
      <c r="B1588" s="1" t="s">
        <v>838</v>
      </c>
      <c r="C1588" s="1" t="s">
        <v>435</v>
      </c>
      <c r="F1588" s="1" t="s">
        <v>20</v>
      </c>
      <c r="G1588" s="1" t="s">
        <v>129</v>
      </c>
      <c r="H1588" s="116">
        <v>3</v>
      </c>
      <c r="I1588" s="88">
        <f t="array" ref="I1588">INDEX(Grille_Tarifs_Modulable!$B$2:B1962,MATCH(Tableau1[[#This Row],[Designation]]&amp;Tableau1[[#This Row],[CL]],Grille_Tarifs_Modulable!$C$2:C1962&amp;Grille_Tarifs_Modulable!$F$2:F1962,0))</f>
        <v>121</v>
      </c>
      <c r="J158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88" s="1" t="str">
        <f>IF(Tableau1[[#This Row],[Tarificat° client]]="GROS",VLOOKUP(Tableau1[[#This Row],[EAN]],Grille_Tarifs_Modulable!B1596:P1689,9,FALSE)+VLOOKUP(Tableau1[[#This Row],[EAN]],Grille_Tarifs_Modulable!B1596:P1689,12,FALSE)+VLOOKUP(Tableau1[[#This Row],[EAN]],Grille_Tarifs_Modulable!B1596:P1689,13,FALSE)*1.1,IF(Tableau1[[#This Row],[Tarificat° client]]="CHR",VLOOKUP(Tableau1[[#This Row],[EAN]],Grille_Tarifs_Modulable!B1596:P1689,8,FALSE)," "))</f>
        <v xml:space="preserve"> </v>
      </c>
      <c r="L1588" s="1">
        <v>1</v>
      </c>
      <c r="M1588" s="1">
        <v>1</v>
      </c>
      <c r="O1588" s="1"/>
    </row>
    <row r="1589" spans="1:15" ht="14.65" customHeight="1" x14ac:dyDescent="0.2">
      <c r="A1589" s="2">
        <v>42986</v>
      </c>
      <c r="B1589" s="1" t="s">
        <v>839</v>
      </c>
      <c r="C1589" s="1" t="s">
        <v>98</v>
      </c>
      <c r="F1589" s="1" t="s">
        <v>20</v>
      </c>
      <c r="G1589" s="1" t="s">
        <v>129</v>
      </c>
      <c r="H1589" s="116">
        <v>3</v>
      </c>
      <c r="I1589" s="88">
        <f t="array" ref="I1589">INDEX(Grille_Tarifs_Modulable!$B$2:B2102,MATCH(Tableau1[[#This Row],[Designation]]&amp;Tableau1[[#This Row],[CL]],Grille_Tarifs_Modulable!$C$2:C2102&amp;Grille_Tarifs_Modulable!$F$2:F2102,0))</f>
        <v>121</v>
      </c>
      <c r="J158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89" s="1" t="str">
        <f>IF(Tableau1[[#This Row],[Tarificat° client]]="GROS",VLOOKUP(Tableau1[[#This Row],[EAN]],Grille_Tarifs_Modulable!B1597:P1690,9,FALSE)+VLOOKUP(Tableau1[[#This Row],[EAN]],Grille_Tarifs_Modulable!B1597:P1690,12,FALSE)+VLOOKUP(Tableau1[[#This Row],[EAN]],Grille_Tarifs_Modulable!B1597:P1690,13,FALSE)*1.1,IF(Tableau1[[#This Row],[Tarificat° client]]="CHR",VLOOKUP(Tableau1[[#This Row],[EAN]],Grille_Tarifs_Modulable!B1597:P1690,8,FALSE)," "))</f>
        <v xml:space="preserve"> </v>
      </c>
      <c r="L1589" s="1">
        <v>1</v>
      </c>
      <c r="M1589" s="1">
        <v>1</v>
      </c>
      <c r="O1589" s="1"/>
    </row>
    <row r="1590" spans="1:15" ht="14.65" customHeight="1" x14ac:dyDescent="0.2">
      <c r="A1590" s="2">
        <v>42986</v>
      </c>
      <c r="B1590" s="1" t="s">
        <v>840</v>
      </c>
      <c r="C1590" s="1" t="s">
        <v>315</v>
      </c>
      <c r="F1590" s="1" t="s">
        <v>317</v>
      </c>
      <c r="G1590" s="1" t="s">
        <v>129</v>
      </c>
      <c r="H1590" s="116">
        <v>3</v>
      </c>
      <c r="I1590" s="88">
        <f t="array" ref="I1590">INDEX(Grille_Tarifs_Modulable!$B$2:B1937,MATCH(Tableau1[[#This Row],[Designation]]&amp;Tableau1[[#This Row],[CL]],Grille_Tarifs_Modulable!$C$2:C1937&amp;Grille_Tarifs_Modulable!$F$2:F1937,0))</f>
        <v>121</v>
      </c>
      <c r="J159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90" s="1" t="str">
        <f>IF(Tableau1[[#This Row],[Tarificat° client]]="GROS",VLOOKUP(Tableau1[[#This Row],[EAN]],Grille_Tarifs_Modulable!B1598:P1691,9,FALSE)+VLOOKUP(Tableau1[[#This Row],[EAN]],Grille_Tarifs_Modulable!B1598:P1691,12,FALSE)+VLOOKUP(Tableau1[[#This Row],[EAN]],Grille_Tarifs_Modulable!B1598:P1691,13,FALSE)*1.1,IF(Tableau1[[#This Row],[Tarificat° client]]="CHR",VLOOKUP(Tableau1[[#This Row],[EAN]],Grille_Tarifs_Modulable!B1598:P1691,8,FALSE)," "))</f>
        <v xml:space="preserve"> </v>
      </c>
      <c r="L1590" s="1">
        <v>1</v>
      </c>
      <c r="M1590" s="1">
        <v>1</v>
      </c>
      <c r="O1590" s="1"/>
    </row>
    <row r="1591" spans="1:15" ht="14.65" customHeight="1" x14ac:dyDescent="0.2">
      <c r="A1591" s="2">
        <v>42986</v>
      </c>
      <c r="B1591" s="1" t="s">
        <v>841</v>
      </c>
      <c r="C1591" s="1" t="s">
        <v>842</v>
      </c>
      <c r="F1591" s="1" t="s">
        <v>8</v>
      </c>
      <c r="G1591" s="1" t="s">
        <v>129</v>
      </c>
      <c r="H1591" s="116">
        <v>3</v>
      </c>
      <c r="I1591" s="88">
        <f t="array" ref="I1591">INDEX(Grille_Tarifs_Modulable!$B$2:B1948,MATCH(Tableau1[[#This Row],[Designation]]&amp;Tableau1[[#This Row],[CL]],Grille_Tarifs_Modulable!$C$2:C1948&amp;Grille_Tarifs_Modulable!$F$2:F1948,0))</f>
        <v>121</v>
      </c>
      <c r="J159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91" s="1" t="str">
        <f>IF(Tableau1[[#This Row],[Tarificat° client]]="GROS",VLOOKUP(Tableau1[[#This Row],[EAN]],Grille_Tarifs_Modulable!B1599:P1692,9,FALSE)+VLOOKUP(Tableau1[[#This Row],[EAN]],Grille_Tarifs_Modulable!B1599:P1692,12,FALSE)+VLOOKUP(Tableau1[[#This Row],[EAN]],Grille_Tarifs_Modulable!B1599:P1692,13,FALSE)*1.1,IF(Tableau1[[#This Row],[Tarificat° client]]="CHR",VLOOKUP(Tableau1[[#This Row],[EAN]],Grille_Tarifs_Modulable!B1599:P1692,8,FALSE)," "))</f>
        <v xml:space="preserve"> </v>
      </c>
      <c r="L1591" s="1">
        <v>1</v>
      </c>
      <c r="M1591" s="1">
        <v>1</v>
      </c>
      <c r="O1591" s="1"/>
    </row>
    <row r="1592" spans="1:15" ht="14.65" customHeight="1" x14ac:dyDescent="0.2">
      <c r="A1592" s="2">
        <v>42986</v>
      </c>
      <c r="B1592" s="1" t="s">
        <v>843</v>
      </c>
      <c r="C1592" s="1" t="s">
        <v>299</v>
      </c>
      <c r="F1592" s="1" t="s">
        <v>301</v>
      </c>
      <c r="G1592" s="1" t="s">
        <v>129</v>
      </c>
      <c r="H1592" s="116">
        <v>3</v>
      </c>
      <c r="I1592" s="88">
        <f t="array" ref="I1592">INDEX(Grille_Tarifs_Modulable!$B$2:B1966,MATCH(Tableau1[[#This Row],[Designation]]&amp;Tableau1[[#This Row],[CL]],Grille_Tarifs_Modulable!$C$2:C1966&amp;Grille_Tarifs_Modulable!$F$2:F1966,0))</f>
        <v>121</v>
      </c>
      <c r="J159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92" s="1" t="str">
        <f>IF(Tableau1[[#This Row],[Tarificat° client]]="GROS",VLOOKUP(Tableau1[[#This Row],[EAN]],Grille_Tarifs_Modulable!B1600:P1693,9,FALSE)+VLOOKUP(Tableau1[[#This Row],[EAN]],Grille_Tarifs_Modulable!B1600:P1693,12,FALSE)+VLOOKUP(Tableau1[[#This Row],[EAN]],Grille_Tarifs_Modulable!B1600:P1693,13,FALSE)*1.1,IF(Tableau1[[#This Row],[Tarificat° client]]="CHR",VLOOKUP(Tableau1[[#This Row],[EAN]],Grille_Tarifs_Modulable!B1600:P1693,8,FALSE)," "))</f>
        <v xml:space="preserve"> </v>
      </c>
      <c r="L1592" s="1">
        <v>1</v>
      </c>
      <c r="M1592" s="1">
        <v>1</v>
      </c>
      <c r="O1592" s="1"/>
    </row>
    <row r="1593" spans="1:15" ht="14.65" customHeight="1" x14ac:dyDescent="0.2">
      <c r="A1593" s="2">
        <v>42986</v>
      </c>
      <c r="B1593" s="1" t="s">
        <v>844</v>
      </c>
      <c r="C1593" s="1" t="s">
        <v>801</v>
      </c>
      <c r="F1593" s="1" t="s">
        <v>286</v>
      </c>
      <c r="G1593" s="1" t="s">
        <v>129</v>
      </c>
      <c r="H1593" s="116">
        <v>3</v>
      </c>
      <c r="I1593" s="88">
        <f t="array" ref="I1593">INDEX(Grille_Tarifs_Modulable!$B$2:B2106,MATCH(Tableau1[[#This Row],[Designation]]&amp;Tableau1[[#This Row],[CL]],Grille_Tarifs_Modulable!$C$2:C2106&amp;Grille_Tarifs_Modulable!$F$2:F2106,0))</f>
        <v>121</v>
      </c>
      <c r="J159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93" s="1" t="str">
        <f>IF(Tableau1[[#This Row],[Tarificat° client]]="GROS",VLOOKUP(Tableau1[[#This Row],[EAN]],Grille_Tarifs_Modulable!B1601:P1694,9,FALSE)+VLOOKUP(Tableau1[[#This Row],[EAN]],Grille_Tarifs_Modulable!B1601:P1694,12,FALSE)+VLOOKUP(Tableau1[[#This Row],[EAN]],Grille_Tarifs_Modulable!B1601:P1694,13,FALSE)*1.1,IF(Tableau1[[#This Row],[Tarificat° client]]="CHR",VLOOKUP(Tableau1[[#This Row],[EAN]],Grille_Tarifs_Modulable!B1601:P1694,8,FALSE)," "))</f>
        <v xml:space="preserve"> </v>
      </c>
      <c r="L1593" s="1">
        <v>1</v>
      </c>
      <c r="M1593" s="1">
        <v>1</v>
      </c>
      <c r="O1593" s="1"/>
    </row>
    <row r="1594" spans="1:15" ht="14.65" customHeight="1" x14ac:dyDescent="0.2">
      <c r="A1594" s="2">
        <v>42986</v>
      </c>
      <c r="B1594" s="1" t="s">
        <v>845</v>
      </c>
      <c r="C1594" s="1" t="s">
        <v>846</v>
      </c>
      <c r="F1594" s="1" t="s">
        <v>20</v>
      </c>
      <c r="G1594" s="1" t="s">
        <v>129</v>
      </c>
      <c r="H1594" s="116">
        <v>3</v>
      </c>
      <c r="I1594" s="88">
        <f t="array" ref="I1594">INDEX(Grille_Tarifs_Modulable!$B$2:B1941,MATCH(Tableau1[[#This Row],[Designation]]&amp;Tableau1[[#This Row],[CL]],Grille_Tarifs_Modulable!$C$2:C1941&amp;Grille_Tarifs_Modulable!$F$2:F1941,0))</f>
        <v>121</v>
      </c>
      <c r="J159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94" s="1" t="str">
        <f>IF(Tableau1[[#This Row],[Tarificat° client]]="GROS",VLOOKUP(Tableau1[[#This Row],[EAN]],Grille_Tarifs_Modulable!B1602:P1695,9,FALSE)+VLOOKUP(Tableau1[[#This Row],[EAN]],Grille_Tarifs_Modulable!B1602:P1695,12,FALSE)+VLOOKUP(Tableau1[[#This Row],[EAN]],Grille_Tarifs_Modulable!B1602:P1695,13,FALSE)*1.1,IF(Tableau1[[#This Row],[Tarificat° client]]="CHR",VLOOKUP(Tableau1[[#This Row],[EAN]],Grille_Tarifs_Modulable!B1602:P1695,8,FALSE)," "))</f>
        <v xml:space="preserve"> </v>
      </c>
      <c r="L1594" s="1">
        <v>1</v>
      </c>
      <c r="M1594" s="1">
        <v>1</v>
      </c>
      <c r="O1594" s="1"/>
    </row>
    <row r="1595" spans="1:15" ht="14.65" customHeight="1" x14ac:dyDescent="0.2">
      <c r="A1595" s="2">
        <v>42986</v>
      </c>
      <c r="B1595" s="1" t="s">
        <v>847</v>
      </c>
      <c r="C1595" s="1" t="s">
        <v>315</v>
      </c>
      <c r="F1595" s="1" t="s">
        <v>317</v>
      </c>
      <c r="G1595" s="1" t="s">
        <v>129</v>
      </c>
      <c r="H1595" s="116">
        <v>3</v>
      </c>
      <c r="I1595" s="88">
        <f t="array" ref="I1595">INDEX(Grille_Tarifs_Modulable!$B$2:B1952,MATCH(Tableau1[[#This Row],[Designation]]&amp;Tableau1[[#This Row],[CL]],Grille_Tarifs_Modulable!$C$2:C1952&amp;Grille_Tarifs_Modulable!$F$2:F1952,0))</f>
        <v>121</v>
      </c>
      <c r="J159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95" s="1" t="str">
        <f>IF(Tableau1[[#This Row],[Tarificat° client]]="GROS",VLOOKUP(Tableau1[[#This Row],[EAN]],Grille_Tarifs_Modulable!B1603:P1696,9,FALSE)+VLOOKUP(Tableau1[[#This Row],[EAN]],Grille_Tarifs_Modulable!B1603:P1696,12,FALSE)+VLOOKUP(Tableau1[[#This Row],[EAN]],Grille_Tarifs_Modulable!B1603:P1696,13,FALSE)*1.1,IF(Tableau1[[#This Row],[Tarificat° client]]="CHR",VLOOKUP(Tableau1[[#This Row],[EAN]],Grille_Tarifs_Modulable!B1603:P1696,8,FALSE)," "))</f>
        <v xml:space="preserve"> </v>
      </c>
      <c r="L1595" s="1">
        <v>0</v>
      </c>
      <c r="M1595" s="1">
        <v>0</v>
      </c>
      <c r="O1595" s="1"/>
    </row>
    <row r="1596" spans="1:15" ht="14.65" customHeight="1" x14ac:dyDescent="0.2">
      <c r="A1596" s="2">
        <v>42986</v>
      </c>
      <c r="B1596" s="1" t="s">
        <v>848</v>
      </c>
      <c r="C1596" s="1" t="s">
        <v>315</v>
      </c>
      <c r="F1596" s="1" t="s">
        <v>317</v>
      </c>
      <c r="G1596" s="1" t="s">
        <v>129</v>
      </c>
      <c r="H1596" s="116">
        <v>3</v>
      </c>
      <c r="I1596" s="88">
        <f t="array" ref="I1596">INDEX(Grille_Tarifs_Modulable!$B$2:B1970,MATCH(Tableau1[[#This Row],[Designation]]&amp;Tableau1[[#This Row],[CL]],Grille_Tarifs_Modulable!$C$2:C1970&amp;Grille_Tarifs_Modulable!$F$2:F1970,0))</f>
        <v>121</v>
      </c>
      <c r="J159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96" s="1" t="str">
        <f>IF(Tableau1[[#This Row],[Tarificat° client]]="GROS",VLOOKUP(Tableau1[[#This Row],[EAN]],Grille_Tarifs_Modulable!B1604:P1697,9,FALSE)+VLOOKUP(Tableau1[[#This Row],[EAN]],Grille_Tarifs_Modulable!B1604:P1697,12,FALSE)+VLOOKUP(Tableau1[[#This Row],[EAN]],Grille_Tarifs_Modulable!B1604:P1697,13,FALSE)*1.1,IF(Tableau1[[#This Row],[Tarificat° client]]="CHR",VLOOKUP(Tableau1[[#This Row],[EAN]],Grille_Tarifs_Modulable!B1604:P1697,8,FALSE)," "))</f>
        <v xml:space="preserve"> </v>
      </c>
      <c r="L1596" s="1">
        <v>2</v>
      </c>
      <c r="M1596" s="1">
        <v>2</v>
      </c>
      <c r="O1596" s="1"/>
    </row>
    <row r="1597" spans="1:15" ht="14.65" customHeight="1" x14ac:dyDescent="0.2">
      <c r="A1597" s="2">
        <v>42990</v>
      </c>
      <c r="B1597" s="1" t="s">
        <v>849</v>
      </c>
      <c r="C1597" s="1" t="s">
        <v>318</v>
      </c>
      <c r="F1597" s="1" t="s">
        <v>320</v>
      </c>
      <c r="G1597" s="1" t="s">
        <v>129</v>
      </c>
      <c r="H1597" s="116">
        <v>3</v>
      </c>
      <c r="I1597" s="88">
        <f t="array" ref="I1597">INDEX(Grille_Tarifs_Modulable!$B$2:B2110,MATCH(Tableau1[[#This Row],[Designation]]&amp;Tableau1[[#This Row],[CL]],Grille_Tarifs_Modulable!$C$2:C2110&amp;Grille_Tarifs_Modulable!$F$2:F2110,0))</f>
        <v>121</v>
      </c>
      <c r="J159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97" s="1" t="str">
        <f>IF(Tableau1[[#This Row],[Tarificat° client]]="GROS",VLOOKUP(Tableau1[[#This Row],[EAN]],Grille_Tarifs_Modulable!B1605:P1698,9,FALSE)+VLOOKUP(Tableau1[[#This Row],[EAN]],Grille_Tarifs_Modulable!B1605:P1698,12,FALSE)+VLOOKUP(Tableau1[[#This Row],[EAN]],Grille_Tarifs_Modulable!B1605:P1698,13,FALSE)*1.1,IF(Tableau1[[#This Row],[Tarificat° client]]="CHR",VLOOKUP(Tableau1[[#This Row],[EAN]],Grille_Tarifs_Modulable!B1605:P1698,8,FALSE)," "))</f>
        <v xml:space="preserve"> </v>
      </c>
      <c r="L1597" s="1">
        <v>1</v>
      </c>
      <c r="M1597" s="1">
        <v>1</v>
      </c>
      <c r="O1597" s="1"/>
    </row>
    <row r="1598" spans="1:15" ht="14.65" customHeight="1" x14ac:dyDescent="0.2">
      <c r="A1598" s="2">
        <v>42990</v>
      </c>
      <c r="B1598" s="1" t="s">
        <v>850</v>
      </c>
      <c r="C1598" s="1" t="s">
        <v>458</v>
      </c>
      <c r="F1598" s="1" t="s">
        <v>20</v>
      </c>
      <c r="G1598" s="1" t="s">
        <v>129</v>
      </c>
      <c r="H1598" s="116">
        <v>3</v>
      </c>
      <c r="I1598" s="88">
        <f t="array" ref="I1598">INDEX(Grille_Tarifs_Modulable!$B$2:B1945,MATCH(Tableau1[[#This Row],[Designation]]&amp;Tableau1[[#This Row],[CL]],Grille_Tarifs_Modulable!$C$2:C1945&amp;Grille_Tarifs_Modulable!$F$2:F1945,0))</f>
        <v>121</v>
      </c>
      <c r="J159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98" s="1" t="str">
        <f>IF(Tableau1[[#This Row],[Tarificat° client]]="GROS",VLOOKUP(Tableau1[[#This Row],[EAN]],Grille_Tarifs_Modulable!B1606:P1699,9,FALSE)+VLOOKUP(Tableau1[[#This Row],[EAN]],Grille_Tarifs_Modulable!B1606:P1699,12,FALSE)+VLOOKUP(Tableau1[[#This Row],[EAN]],Grille_Tarifs_Modulable!B1606:P1699,13,FALSE)*1.1,IF(Tableau1[[#This Row],[Tarificat° client]]="CHR",VLOOKUP(Tableau1[[#This Row],[EAN]],Grille_Tarifs_Modulable!B1606:P1699,8,FALSE)," "))</f>
        <v xml:space="preserve"> </v>
      </c>
      <c r="L1598" s="1">
        <v>1</v>
      </c>
      <c r="M1598" s="1">
        <v>1</v>
      </c>
      <c r="O1598" s="1"/>
    </row>
    <row r="1599" spans="1:15" ht="14.65" customHeight="1" x14ac:dyDescent="0.2">
      <c r="A1599" s="2">
        <v>42990</v>
      </c>
      <c r="B1599" s="1" t="s">
        <v>851</v>
      </c>
      <c r="C1599" s="1" t="s">
        <v>852</v>
      </c>
      <c r="F1599" s="1" t="s">
        <v>8</v>
      </c>
      <c r="G1599" s="1" t="s">
        <v>129</v>
      </c>
      <c r="H1599" s="116">
        <v>3</v>
      </c>
      <c r="I1599" s="88">
        <f t="array" ref="I1599">INDEX(Grille_Tarifs_Modulable!$B$2:B1956,MATCH(Tableau1[[#This Row],[Designation]]&amp;Tableau1[[#This Row],[CL]],Grille_Tarifs_Modulable!$C$2:C1956&amp;Grille_Tarifs_Modulable!$F$2:F1956,0))</f>
        <v>121</v>
      </c>
      <c r="J159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599" s="1" t="str">
        <f>IF(Tableau1[[#This Row],[Tarificat° client]]="GROS",VLOOKUP(Tableau1[[#This Row],[EAN]],Grille_Tarifs_Modulable!B1607:P1700,9,FALSE)+VLOOKUP(Tableau1[[#This Row],[EAN]],Grille_Tarifs_Modulable!B1607:P1700,12,FALSE)+VLOOKUP(Tableau1[[#This Row],[EAN]],Grille_Tarifs_Modulable!B1607:P1700,13,FALSE)*1.1,IF(Tableau1[[#This Row],[Tarificat° client]]="CHR",VLOOKUP(Tableau1[[#This Row],[EAN]],Grille_Tarifs_Modulable!B1607:P1700,8,FALSE)," "))</f>
        <v xml:space="preserve"> </v>
      </c>
      <c r="L1599" s="1">
        <v>2</v>
      </c>
      <c r="M1599" s="1">
        <v>2</v>
      </c>
      <c r="O1599" s="1"/>
    </row>
    <row r="1600" spans="1:15" ht="14.65" customHeight="1" x14ac:dyDescent="0.2">
      <c r="A1600" s="2">
        <v>43006</v>
      </c>
      <c r="B1600" s="1" t="s">
        <v>853</v>
      </c>
      <c r="C1600" s="1" t="s">
        <v>854</v>
      </c>
      <c r="F1600" s="1" t="s">
        <v>855</v>
      </c>
      <c r="G1600" s="1" t="s">
        <v>129</v>
      </c>
      <c r="H1600" s="116">
        <v>3</v>
      </c>
      <c r="I1600" s="88">
        <f t="array" ref="I1600">INDEX(Grille_Tarifs_Modulable!$B$2:B1974,MATCH(Tableau1[[#This Row],[Designation]]&amp;Tableau1[[#This Row],[CL]],Grille_Tarifs_Modulable!$C$2:C1974&amp;Grille_Tarifs_Modulable!$F$2:F1974,0))</f>
        <v>121</v>
      </c>
      <c r="J160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00" s="1" t="str">
        <f>IF(Tableau1[[#This Row],[Tarificat° client]]="GROS",VLOOKUP(Tableau1[[#This Row],[EAN]],Grille_Tarifs_Modulable!B1608:P1701,9,FALSE)+VLOOKUP(Tableau1[[#This Row],[EAN]],Grille_Tarifs_Modulable!B1608:P1701,12,FALSE)+VLOOKUP(Tableau1[[#This Row],[EAN]],Grille_Tarifs_Modulable!B1608:P1701,13,FALSE)*1.1,IF(Tableau1[[#This Row],[Tarificat° client]]="CHR",VLOOKUP(Tableau1[[#This Row],[EAN]],Grille_Tarifs_Modulable!B1608:P1701,8,FALSE)," "))</f>
        <v xml:space="preserve"> </v>
      </c>
      <c r="L1600" s="1">
        <v>1</v>
      </c>
      <c r="M1600" s="1">
        <v>1</v>
      </c>
      <c r="O1600" s="1"/>
    </row>
    <row r="1601" spans="1:15" ht="14.65" customHeight="1" x14ac:dyDescent="0.2">
      <c r="A1601" s="2">
        <v>43006</v>
      </c>
      <c r="B1601" s="1" t="s">
        <v>856</v>
      </c>
      <c r="C1601" s="1" t="s">
        <v>857</v>
      </c>
      <c r="F1601" s="1" t="s">
        <v>858</v>
      </c>
      <c r="G1601" s="1" t="s">
        <v>129</v>
      </c>
      <c r="H1601" s="116">
        <v>3</v>
      </c>
      <c r="I1601" s="88">
        <f t="array" ref="I1601">INDEX(Grille_Tarifs_Modulable!$B$2:B2114,MATCH(Tableau1[[#This Row],[Designation]]&amp;Tableau1[[#This Row],[CL]],Grille_Tarifs_Modulable!$C$2:C2114&amp;Grille_Tarifs_Modulable!$F$2:F2114,0))</f>
        <v>121</v>
      </c>
      <c r="J160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01" s="1" t="str">
        <f>IF(Tableau1[[#This Row],[Tarificat° client]]="GROS",VLOOKUP(Tableau1[[#This Row],[EAN]],Grille_Tarifs_Modulable!B1609:P1702,9,FALSE)+VLOOKUP(Tableau1[[#This Row],[EAN]],Grille_Tarifs_Modulable!B1609:P1702,12,FALSE)+VLOOKUP(Tableau1[[#This Row],[EAN]],Grille_Tarifs_Modulable!B1609:P1702,13,FALSE)*1.1,IF(Tableau1[[#This Row],[Tarificat° client]]="CHR",VLOOKUP(Tableau1[[#This Row],[EAN]],Grille_Tarifs_Modulable!B1609:P1702,8,FALSE)," "))</f>
        <v xml:space="preserve"> </v>
      </c>
      <c r="L1601" s="1">
        <v>1</v>
      </c>
      <c r="M1601" s="1">
        <v>1</v>
      </c>
      <c r="O1601" s="1"/>
    </row>
    <row r="1602" spans="1:15" ht="14.65" customHeight="1" x14ac:dyDescent="0.2">
      <c r="A1602" s="2">
        <v>43006</v>
      </c>
      <c r="B1602" s="1" t="s">
        <v>859</v>
      </c>
      <c r="C1602" s="1" t="s">
        <v>399</v>
      </c>
      <c r="F1602" s="1" t="s">
        <v>4</v>
      </c>
      <c r="G1602" s="1" t="s">
        <v>129</v>
      </c>
      <c r="H1602" s="116">
        <v>3</v>
      </c>
      <c r="I1602" s="88">
        <f t="array" ref="I1602">INDEX(Grille_Tarifs_Modulable!$B$2:B1949,MATCH(Tableau1[[#This Row],[Designation]]&amp;Tableau1[[#This Row],[CL]],Grille_Tarifs_Modulable!$C$2:C1949&amp;Grille_Tarifs_Modulable!$F$2:F1949,0))</f>
        <v>121</v>
      </c>
      <c r="J160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02" s="1" t="str">
        <f>IF(Tableau1[[#This Row],[Tarificat° client]]="GROS",VLOOKUP(Tableau1[[#This Row],[EAN]],Grille_Tarifs_Modulable!B1610:P1703,9,FALSE)+VLOOKUP(Tableau1[[#This Row],[EAN]],Grille_Tarifs_Modulable!B1610:P1703,12,FALSE)+VLOOKUP(Tableau1[[#This Row],[EAN]],Grille_Tarifs_Modulable!B1610:P1703,13,FALSE)*1.1,IF(Tableau1[[#This Row],[Tarificat° client]]="CHR",VLOOKUP(Tableau1[[#This Row],[EAN]],Grille_Tarifs_Modulable!B1610:P1703,8,FALSE)," "))</f>
        <v xml:space="preserve"> </v>
      </c>
      <c r="L1602" s="1">
        <v>1</v>
      </c>
      <c r="M1602" s="1">
        <v>1</v>
      </c>
      <c r="O1602" s="1"/>
    </row>
    <row r="1603" spans="1:15" ht="14.65" customHeight="1" x14ac:dyDescent="0.2">
      <c r="A1603" s="2">
        <v>43007</v>
      </c>
      <c r="B1603" s="1" t="s">
        <v>860</v>
      </c>
      <c r="C1603" s="1" t="s">
        <v>861</v>
      </c>
      <c r="F1603" s="1" t="s">
        <v>47</v>
      </c>
      <c r="G1603" s="1" t="s">
        <v>129</v>
      </c>
      <c r="H1603" s="116">
        <v>3</v>
      </c>
      <c r="I1603" s="88">
        <f t="array" ref="I1603">INDEX(Grille_Tarifs_Modulable!$B$2:B1960,MATCH(Tableau1[[#This Row],[Designation]]&amp;Tableau1[[#This Row],[CL]],Grille_Tarifs_Modulable!$C$2:C1960&amp;Grille_Tarifs_Modulable!$F$2:F1960,0))</f>
        <v>121</v>
      </c>
      <c r="J160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03" s="1" t="str">
        <f>IF(Tableau1[[#This Row],[Tarificat° client]]="GROS",VLOOKUP(Tableau1[[#This Row],[EAN]],Grille_Tarifs_Modulable!B1611:P1704,9,FALSE)+VLOOKUP(Tableau1[[#This Row],[EAN]],Grille_Tarifs_Modulable!B1611:P1704,12,FALSE)+VLOOKUP(Tableau1[[#This Row],[EAN]],Grille_Tarifs_Modulable!B1611:P1704,13,FALSE)*1.1,IF(Tableau1[[#This Row],[Tarificat° client]]="CHR",VLOOKUP(Tableau1[[#This Row],[EAN]],Grille_Tarifs_Modulable!B1611:P1704,8,FALSE)," "))</f>
        <v xml:space="preserve"> </v>
      </c>
      <c r="L1603" s="1">
        <v>1</v>
      </c>
      <c r="M1603" s="1">
        <v>1</v>
      </c>
      <c r="O1603" s="1"/>
    </row>
    <row r="1604" spans="1:15" ht="14.65" customHeight="1" x14ac:dyDescent="0.2">
      <c r="A1604" s="2">
        <v>43007</v>
      </c>
      <c r="B1604" s="1" t="s">
        <v>862</v>
      </c>
      <c r="C1604" s="1" t="s">
        <v>863</v>
      </c>
      <c r="F1604" s="1" t="s">
        <v>864</v>
      </c>
      <c r="G1604" s="1" t="s">
        <v>129</v>
      </c>
      <c r="H1604" s="116">
        <v>3</v>
      </c>
      <c r="I1604" s="88">
        <f t="array" ref="I1604">INDEX(Grille_Tarifs_Modulable!$B$2:B1978,MATCH(Tableau1[[#This Row],[Designation]]&amp;Tableau1[[#This Row],[CL]],Grille_Tarifs_Modulable!$C$2:C1978&amp;Grille_Tarifs_Modulable!$F$2:F1978,0))</f>
        <v>121</v>
      </c>
      <c r="J160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04" s="1" t="str">
        <f>IF(Tableau1[[#This Row],[Tarificat° client]]="GROS",VLOOKUP(Tableau1[[#This Row],[EAN]],Grille_Tarifs_Modulable!B1612:P1705,9,FALSE)+VLOOKUP(Tableau1[[#This Row],[EAN]],Grille_Tarifs_Modulable!B1612:P1705,12,FALSE)+VLOOKUP(Tableau1[[#This Row],[EAN]],Grille_Tarifs_Modulable!B1612:P1705,13,FALSE)*1.1,IF(Tableau1[[#This Row],[Tarificat° client]]="CHR",VLOOKUP(Tableau1[[#This Row],[EAN]],Grille_Tarifs_Modulable!B1612:P1705,8,FALSE)," "))</f>
        <v xml:space="preserve"> </v>
      </c>
      <c r="L1604" s="1">
        <v>1</v>
      </c>
      <c r="M1604" s="1">
        <v>1</v>
      </c>
      <c r="O1604" s="1"/>
    </row>
    <row r="1605" spans="1:15" ht="14.65" customHeight="1" x14ac:dyDescent="0.2">
      <c r="A1605" s="2">
        <v>43007</v>
      </c>
      <c r="B1605" s="1" t="s">
        <v>865</v>
      </c>
      <c r="C1605" s="1" t="s">
        <v>866</v>
      </c>
      <c r="F1605" s="1" t="s">
        <v>867</v>
      </c>
      <c r="G1605" s="1" t="s">
        <v>129</v>
      </c>
      <c r="H1605" s="116">
        <v>3</v>
      </c>
      <c r="I1605" s="88">
        <f t="array" ref="I1605">INDEX(Grille_Tarifs_Modulable!$B$2:B2118,MATCH(Tableau1[[#This Row],[Designation]]&amp;Tableau1[[#This Row],[CL]],Grille_Tarifs_Modulable!$C$2:C2118&amp;Grille_Tarifs_Modulable!$F$2:F2118,0))</f>
        <v>121</v>
      </c>
      <c r="J160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05" s="1" t="str">
        <f>IF(Tableau1[[#This Row],[Tarificat° client]]="GROS",VLOOKUP(Tableau1[[#This Row],[EAN]],Grille_Tarifs_Modulable!B1613:P1706,9,FALSE)+VLOOKUP(Tableau1[[#This Row],[EAN]],Grille_Tarifs_Modulable!B1613:P1706,12,FALSE)+VLOOKUP(Tableau1[[#This Row],[EAN]],Grille_Tarifs_Modulable!B1613:P1706,13,FALSE)*1.1,IF(Tableau1[[#This Row],[Tarificat° client]]="CHR",VLOOKUP(Tableau1[[#This Row],[EAN]],Grille_Tarifs_Modulable!B1613:P1706,8,FALSE)," "))</f>
        <v xml:space="preserve"> </v>
      </c>
      <c r="L1605" s="1">
        <v>1</v>
      </c>
      <c r="M1605" s="1">
        <v>1</v>
      </c>
      <c r="O1605" s="1"/>
    </row>
    <row r="1606" spans="1:15" ht="14.65" customHeight="1" x14ac:dyDescent="0.2">
      <c r="A1606" s="2">
        <v>43007</v>
      </c>
      <c r="B1606" s="1" t="s">
        <v>868</v>
      </c>
      <c r="C1606" s="1" t="s">
        <v>869</v>
      </c>
      <c r="F1606" s="1" t="s">
        <v>867</v>
      </c>
      <c r="G1606" s="1" t="s">
        <v>129</v>
      </c>
      <c r="H1606" s="116">
        <v>3</v>
      </c>
      <c r="I1606" s="88">
        <f t="array" ref="I1606">INDEX(Grille_Tarifs_Modulable!$B$2:B1953,MATCH(Tableau1[[#This Row],[Designation]]&amp;Tableau1[[#This Row],[CL]],Grille_Tarifs_Modulable!$C$2:C1953&amp;Grille_Tarifs_Modulable!$F$2:F1953,0))</f>
        <v>121</v>
      </c>
      <c r="J160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06" s="1" t="str">
        <f>IF(Tableau1[[#This Row],[Tarificat° client]]="GROS",VLOOKUP(Tableau1[[#This Row],[EAN]],Grille_Tarifs_Modulable!B1614:P1707,9,FALSE)+VLOOKUP(Tableau1[[#This Row],[EAN]],Grille_Tarifs_Modulable!B1614:P1707,12,FALSE)+VLOOKUP(Tableau1[[#This Row],[EAN]],Grille_Tarifs_Modulable!B1614:P1707,13,FALSE)*1.1,IF(Tableau1[[#This Row],[Tarificat° client]]="CHR",VLOOKUP(Tableau1[[#This Row],[EAN]],Grille_Tarifs_Modulable!B1614:P1707,8,FALSE)," "))</f>
        <v xml:space="preserve"> </v>
      </c>
      <c r="L1606" s="1">
        <v>1</v>
      </c>
      <c r="M1606" s="1">
        <v>1</v>
      </c>
      <c r="O1606" s="1"/>
    </row>
    <row r="1607" spans="1:15" ht="14.65" customHeight="1" x14ac:dyDescent="0.2">
      <c r="A1607" s="2">
        <v>43007</v>
      </c>
      <c r="B1607" s="1" t="s">
        <v>870</v>
      </c>
      <c r="C1607" s="1" t="s">
        <v>151</v>
      </c>
      <c r="F1607" s="1" t="s">
        <v>153</v>
      </c>
      <c r="G1607" s="1" t="s">
        <v>129</v>
      </c>
      <c r="H1607" s="116">
        <v>3</v>
      </c>
      <c r="I1607" s="88">
        <f t="array" ref="I1607">INDEX(Grille_Tarifs_Modulable!$B$2:B1964,MATCH(Tableau1[[#This Row],[Designation]]&amp;Tableau1[[#This Row],[CL]],Grille_Tarifs_Modulable!$C$2:C1964&amp;Grille_Tarifs_Modulable!$F$2:F1964,0))</f>
        <v>121</v>
      </c>
      <c r="J160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07" s="1" t="str">
        <f>IF(Tableau1[[#This Row],[Tarificat° client]]="GROS",VLOOKUP(Tableau1[[#This Row],[EAN]],Grille_Tarifs_Modulable!B1615:P1708,9,FALSE)+VLOOKUP(Tableau1[[#This Row],[EAN]],Grille_Tarifs_Modulable!B1615:P1708,12,FALSE)+VLOOKUP(Tableau1[[#This Row],[EAN]],Grille_Tarifs_Modulable!B1615:P1708,13,FALSE)*1.1,IF(Tableau1[[#This Row],[Tarificat° client]]="CHR",VLOOKUP(Tableau1[[#This Row],[EAN]],Grille_Tarifs_Modulable!B1615:P1708,8,FALSE)," "))</f>
        <v xml:space="preserve"> </v>
      </c>
      <c r="L1607" s="1">
        <v>1</v>
      </c>
      <c r="M1607" s="1">
        <v>1</v>
      </c>
      <c r="O1607" s="1"/>
    </row>
    <row r="1608" spans="1:15" ht="14.65" customHeight="1" x14ac:dyDescent="0.2">
      <c r="A1608" s="2">
        <v>43007</v>
      </c>
      <c r="B1608" s="1" t="s">
        <v>871</v>
      </c>
      <c r="C1608" s="1" t="s">
        <v>872</v>
      </c>
      <c r="F1608" s="1" t="s">
        <v>20</v>
      </c>
      <c r="G1608" s="1" t="s">
        <v>129</v>
      </c>
      <c r="H1608" s="116">
        <v>3</v>
      </c>
      <c r="I1608" s="88">
        <f t="array" ref="I1608">INDEX(Grille_Tarifs_Modulable!$B$2:B1982,MATCH(Tableau1[[#This Row],[Designation]]&amp;Tableau1[[#This Row],[CL]],Grille_Tarifs_Modulable!$C$2:C1982&amp;Grille_Tarifs_Modulable!$F$2:F1982,0))</f>
        <v>121</v>
      </c>
      <c r="J160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08" s="1" t="str">
        <f>IF(Tableau1[[#This Row],[Tarificat° client]]="GROS",VLOOKUP(Tableau1[[#This Row],[EAN]],Grille_Tarifs_Modulable!B1616:P1709,9,FALSE)+VLOOKUP(Tableau1[[#This Row],[EAN]],Grille_Tarifs_Modulable!B1616:P1709,12,FALSE)+VLOOKUP(Tableau1[[#This Row],[EAN]],Grille_Tarifs_Modulable!B1616:P1709,13,FALSE)*1.1,IF(Tableau1[[#This Row],[Tarificat° client]]="CHR",VLOOKUP(Tableau1[[#This Row],[EAN]],Grille_Tarifs_Modulable!B1616:P1709,8,FALSE)," "))</f>
        <v xml:space="preserve"> </v>
      </c>
      <c r="L1608" s="1">
        <v>1</v>
      </c>
      <c r="M1608" s="1">
        <v>1</v>
      </c>
      <c r="O1608" s="1"/>
    </row>
    <row r="1609" spans="1:15" ht="14.65" customHeight="1" x14ac:dyDescent="0.2">
      <c r="A1609" s="2">
        <v>43011</v>
      </c>
      <c r="B1609" s="1" t="s">
        <v>873</v>
      </c>
      <c r="C1609" s="1" t="s">
        <v>874</v>
      </c>
      <c r="F1609" s="1" t="s">
        <v>11</v>
      </c>
      <c r="G1609" s="1" t="s">
        <v>129</v>
      </c>
      <c r="H1609" s="116">
        <v>3</v>
      </c>
      <c r="I1609" s="88">
        <f t="array" ref="I1609">INDEX(Grille_Tarifs_Modulable!$B$2:B2122,MATCH(Tableau1[[#This Row],[Designation]]&amp;Tableau1[[#This Row],[CL]],Grille_Tarifs_Modulable!$C$2:C2122&amp;Grille_Tarifs_Modulable!$F$2:F2122,0))</f>
        <v>121</v>
      </c>
      <c r="J160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09" s="1" t="str">
        <f>IF(Tableau1[[#This Row],[Tarificat° client]]="GROS",VLOOKUP(Tableau1[[#This Row],[EAN]],Grille_Tarifs_Modulable!B1617:P1710,9,FALSE)+VLOOKUP(Tableau1[[#This Row],[EAN]],Grille_Tarifs_Modulable!B1617:P1710,12,FALSE)+VLOOKUP(Tableau1[[#This Row],[EAN]],Grille_Tarifs_Modulable!B1617:P1710,13,FALSE)*1.1,IF(Tableau1[[#This Row],[Tarificat° client]]="CHR",VLOOKUP(Tableau1[[#This Row],[EAN]],Grille_Tarifs_Modulable!B1617:P1710,8,FALSE)," "))</f>
        <v xml:space="preserve"> </v>
      </c>
      <c r="L1609" s="1">
        <v>2</v>
      </c>
      <c r="M1609" s="1">
        <v>2</v>
      </c>
      <c r="O1609" s="1"/>
    </row>
    <row r="1610" spans="1:15" ht="14.65" customHeight="1" x14ac:dyDescent="0.2">
      <c r="A1610" s="2">
        <v>43014</v>
      </c>
      <c r="B1610" s="1" t="s">
        <v>875</v>
      </c>
      <c r="C1610" s="1" t="s">
        <v>876</v>
      </c>
      <c r="F1610" s="1" t="s">
        <v>877</v>
      </c>
      <c r="G1610" s="1" t="s">
        <v>129</v>
      </c>
      <c r="H1610" s="116">
        <v>3</v>
      </c>
      <c r="I1610" s="88">
        <f t="array" ref="I1610">INDEX(Grille_Tarifs_Modulable!$B$2:B1957,MATCH(Tableau1[[#This Row],[Designation]]&amp;Tableau1[[#This Row],[CL]],Grille_Tarifs_Modulable!$C$2:C1957&amp;Grille_Tarifs_Modulable!$F$2:F1957,0))</f>
        <v>121</v>
      </c>
      <c r="J161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10" s="1" t="str">
        <f>IF(Tableau1[[#This Row],[Tarificat° client]]="GROS",VLOOKUP(Tableau1[[#This Row],[EAN]],Grille_Tarifs_Modulable!B1618:P1711,9,FALSE)+VLOOKUP(Tableau1[[#This Row],[EAN]],Grille_Tarifs_Modulable!B1618:P1711,12,FALSE)+VLOOKUP(Tableau1[[#This Row],[EAN]],Grille_Tarifs_Modulable!B1618:P1711,13,FALSE)*1.1,IF(Tableau1[[#This Row],[Tarificat° client]]="CHR",VLOOKUP(Tableau1[[#This Row],[EAN]],Grille_Tarifs_Modulable!B1618:P1711,8,FALSE)," "))</f>
        <v xml:space="preserve"> </v>
      </c>
      <c r="L1610" s="1">
        <v>1</v>
      </c>
      <c r="M1610" s="1">
        <v>1</v>
      </c>
      <c r="O1610" s="1"/>
    </row>
    <row r="1611" spans="1:15" ht="14.65" customHeight="1" x14ac:dyDescent="0.2">
      <c r="A1611" s="2">
        <v>43017</v>
      </c>
      <c r="B1611" s="1" t="s">
        <v>878</v>
      </c>
      <c r="C1611" s="1" t="s">
        <v>593</v>
      </c>
      <c r="F1611" s="1" t="s">
        <v>11</v>
      </c>
      <c r="G1611" s="1" t="s">
        <v>129</v>
      </c>
      <c r="H1611" s="116">
        <v>3</v>
      </c>
      <c r="I1611" s="88">
        <f t="array" ref="I1611">INDEX(Grille_Tarifs_Modulable!$B$2:B1968,MATCH(Tableau1[[#This Row],[Designation]]&amp;Tableau1[[#This Row],[CL]],Grille_Tarifs_Modulable!$C$2:C1968&amp;Grille_Tarifs_Modulable!$F$2:F1968,0))</f>
        <v>121</v>
      </c>
      <c r="J161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11" s="1" t="str">
        <f>IF(Tableau1[[#This Row],[Tarificat° client]]="GROS",VLOOKUP(Tableau1[[#This Row],[EAN]],Grille_Tarifs_Modulable!B1619:P1712,9,FALSE)+VLOOKUP(Tableau1[[#This Row],[EAN]],Grille_Tarifs_Modulable!B1619:P1712,12,FALSE)+VLOOKUP(Tableau1[[#This Row],[EAN]],Grille_Tarifs_Modulable!B1619:P1712,13,FALSE)*1.1,IF(Tableau1[[#This Row],[Tarificat° client]]="CHR",VLOOKUP(Tableau1[[#This Row],[EAN]],Grille_Tarifs_Modulable!B1619:P1712,8,FALSE)," "))</f>
        <v xml:space="preserve"> </v>
      </c>
      <c r="L1611" s="1">
        <v>1</v>
      </c>
      <c r="M1611" s="1">
        <v>1</v>
      </c>
      <c r="O1611" s="1"/>
    </row>
    <row r="1612" spans="1:15" ht="14.65" customHeight="1" x14ac:dyDescent="0.2">
      <c r="A1612" s="2">
        <v>43031</v>
      </c>
      <c r="B1612" s="1" t="s">
        <v>879</v>
      </c>
      <c r="C1612" s="1" t="s">
        <v>880</v>
      </c>
      <c r="F1612" s="1" t="s">
        <v>4</v>
      </c>
      <c r="G1612" s="1" t="s">
        <v>129</v>
      </c>
      <c r="H1612" s="116">
        <v>3</v>
      </c>
      <c r="I1612" s="88">
        <f t="array" ref="I1612">INDEX(Grille_Tarifs_Modulable!$B$2:B1986,MATCH(Tableau1[[#This Row],[Designation]]&amp;Tableau1[[#This Row],[CL]],Grille_Tarifs_Modulable!$C$2:C1986&amp;Grille_Tarifs_Modulable!$F$2:F1986,0))</f>
        <v>121</v>
      </c>
      <c r="J161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12" s="1" t="str">
        <f>IF(Tableau1[[#This Row],[Tarificat° client]]="GROS",VLOOKUP(Tableau1[[#This Row],[EAN]],Grille_Tarifs_Modulable!B1620:P1713,9,FALSE)+VLOOKUP(Tableau1[[#This Row],[EAN]],Grille_Tarifs_Modulable!B1620:P1713,12,FALSE)+VLOOKUP(Tableau1[[#This Row],[EAN]],Grille_Tarifs_Modulable!B1620:P1713,13,FALSE)*1.1,IF(Tableau1[[#This Row],[Tarificat° client]]="CHR",VLOOKUP(Tableau1[[#This Row],[EAN]],Grille_Tarifs_Modulable!B1620:P1713,8,FALSE)," "))</f>
        <v xml:space="preserve"> </v>
      </c>
      <c r="L1612" s="1">
        <v>1</v>
      </c>
      <c r="M1612" s="1">
        <v>1</v>
      </c>
      <c r="O1612" s="1"/>
    </row>
    <row r="1613" spans="1:15" ht="14.65" customHeight="1" x14ac:dyDescent="0.2">
      <c r="A1613" s="2">
        <v>43031</v>
      </c>
      <c r="B1613" s="1" t="s">
        <v>881</v>
      </c>
      <c r="C1613" s="1" t="s">
        <v>882</v>
      </c>
      <c r="F1613" s="1" t="s">
        <v>883</v>
      </c>
      <c r="G1613" s="1" t="s">
        <v>129</v>
      </c>
      <c r="H1613" s="116">
        <v>3</v>
      </c>
      <c r="I1613" s="88">
        <f t="array" ref="I1613">INDEX(Grille_Tarifs_Modulable!$B$2:B2126,MATCH(Tableau1[[#This Row],[Designation]]&amp;Tableau1[[#This Row],[CL]],Grille_Tarifs_Modulable!$C$2:C2126&amp;Grille_Tarifs_Modulable!$F$2:F2126,0))</f>
        <v>121</v>
      </c>
      <c r="J161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13" s="1" t="str">
        <f>IF(Tableau1[[#This Row],[Tarificat° client]]="GROS",VLOOKUP(Tableau1[[#This Row],[EAN]],Grille_Tarifs_Modulable!B1621:P1714,9,FALSE)+VLOOKUP(Tableau1[[#This Row],[EAN]],Grille_Tarifs_Modulable!B1621:P1714,12,FALSE)+VLOOKUP(Tableau1[[#This Row],[EAN]],Grille_Tarifs_Modulable!B1621:P1714,13,FALSE)*1.1,IF(Tableau1[[#This Row],[Tarificat° client]]="CHR",VLOOKUP(Tableau1[[#This Row],[EAN]],Grille_Tarifs_Modulable!B1621:P1714,8,FALSE)," "))</f>
        <v xml:space="preserve"> </v>
      </c>
      <c r="L1613" s="1">
        <v>1</v>
      </c>
      <c r="M1613" s="1">
        <v>1</v>
      </c>
      <c r="O1613" s="1"/>
    </row>
    <row r="1614" spans="1:15" ht="14.65" customHeight="1" x14ac:dyDescent="0.2">
      <c r="A1614" s="2">
        <v>43046</v>
      </c>
      <c r="B1614" s="1" t="s">
        <v>884</v>
      </c>
      <c r="C1614" s="1" t="s">
        <v>885</v>
      </c>
      <c r="F1614" s="1" t="s">
        <v>886</v>
      </c>
      <c r="G1614" s="1" t="s">
        <v>129</v>
      </c>
      <c r="H1614" s="116">
        <v>3</v>
      </c>
      <c r="I1614" s="88">
        <f t="array" ref="I1614">INDEX(Grille_Tarifs_Modulable!$B$2:B1961,MATCH(Tableau1[[#This Row],[Designation]]&amp;Tableau1[[#This Row],[CL]],Grille_Tarifs_Modulable!$C$2:C1961&amp;Grille_Tarifs_Modulable!$F$2:F1961,0))</f>
        <v>121</v>
      </c>
      <c r="J161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14" s="1" t="str">
        <f>IF(Tableau1[[#This Row],[Tarificat° client]]="GROS",VLOOKUP(Tableau1[[#This Row],[EAN]],Grille_Tarifs_Modulable!B1622:P1715,9,FALSE)+VLOOKUP(Tableau1[[#This Row],[EAN]],Grille_Tarifs_Modulable!B1622:P1715,12,FALSE)+VLOOKUP(Tableau1[[#This Row],[EAN]],Grille_Tarifs_Modulable!B1622:P1715,13,FALSE)*1.1,IF(Tableau1[[#This Row],[Tarificat° client]]="CHR",VLOOKUP(Tableau1[[#This Row],[EAN]],Grille_Tarifs_Modulable!B1622:P1715,8,FALSE)," "))</f>
        <v xml:space="preserve"> </v>
      </c>
      <c r="L1614" s="1">
        <v>1</v>
      </c>
      <c r="M1614" s="1">
        <v>1</v>
      </c>
      <c r="O1614" s="1"/>
    </row>
    <row r="1615" spans="1:15" ht="14.65" customHeight="1" x14ac:dyDescent="0.2">
      <c r="A1615" s="2">
        <v>43046</v>
      </c>
      <c r="B1615" s="1" t="s">
        <v>887</v>
      </c>
      <c r="C1615" s="1" t="s">
        <v>351</v>
      </c>
      <c r="F1615" s="1" t="s">
        <v>30</v>
      </c>
      <c r="G1615" s="1" t="s">
        <v>129</v>
      </c>
      <c r="H1615" s="116">
        <v>3</v>
      </c>
      <c r="I1615" s="88">
        <f t="array" ref="I1615">INDEX(Grille_Tarifs_Modulable!$B$2:B1972,MATCH(Tableau1[[#This Row],[Designation]]&amp;Tableau1[[#This Row],[CL]],Grille_Tarifs_Modulable!$C$2:C1972&amp;Grille_Tarifs_Modulable!$F$2:F1972,0))</f>
        <v>121</v>
      </c>
      <c r="J161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15" s="1" t="str">
        <f>IF(Tableau1[[#This Row],[Tarificat° client]]="GROS",VLOOKUP(Tableau1[[#This Row],[EAN]],Grille_Tarifs_Modulable!B1623:P1716,9,FALSE)+VLOOKUP(Tableau1[[#This Row],[EAN]],Grille_Tarifs_Modulable!B1623:P1716,12,FALSE)+VLOOKUP(Tableau1[[#This Row],[EAN]],Grille_Tarifs_Modulable!B1623:P1716,13,FALSE)*1.1,IF(Tableau1[[#This Row],[Tarificat° client]]="CHR",VLOOKUP(Tableau1[[#This Row],[EAN]],Grille_Tarifs_Modulable!B1623:P1716,8,FALSE)," "))</f>
        <v xml:space="preserve"> </v>
      </c>
      <c r="L1615" s="1">
        <v>1</v>
      </c>
      <c r="M1615" s="1">
        <v>1</v>
      </c>
      <c r="O1615" s="1"/>
    </row>
    <row r="1616" spans="1:15" ht="14.65" customHeight="1" x14ac:dyDescent="0.2">
      <c r="A1616" s="2">
        <v>43077</v>
      </c>
      <c r="B1616" s="1" t="s">
        <v>888</v>
      </c>
      <c r="C1616" s="1" t="s">
        <v>889</v>
      </c>
      <c r="F1616" s="1" t="s">
        <v>890</v>
      </c>
      <c r="G1616" s="1" t="s">
        <v>129</v>
      </c>
      <c r="H1616" s="116">
        <v>3</v>
      </c>
      <c r="I1616" s="88">
        <f t="array" ref="I1616">INDEX(Grille_Tarifs_Modulable!$B$2:B1990,MATCH(Tableau1[[#This Row],[Designation]]&amp;Tableau1[[#This Row],[CL]],Grille_Tarifs_Modulable!$C$2:C1990&amp;Grille_Tarifs_Modulable!$F$2:F1990,0))</f>
        <v>121</v>
      </c>
      <c r="J161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16" s="1" t="str">
        <f>IF(Tableau1[[#This Row],[Tarificat° client]]="GROS",VLOOKUP(Tableau1[[#This Row],[EAN]],Grille_Tarifs_Modulable!B1624:P1717,9,FALSE)+VLOOKUP(Tableau1[[#This Row],[EAN]],Grille_Tarifs_Modulable!B1624:P1717,12,FALSE)+VLOOKUP(Tableau1[[#This Row],[EAN]],Grille_Tarifs_Modulable!B1624:P1717,13,FALSE)*1.1,IF(Tableau1[[#This Row],[Tarificat° client]]="CHR",VLOOKUP(Tableau1[[#This Row],[EAN]],Grille_Tarifs_Modulable!B1624:P1717,8,FALSE)," "))</f>
        <v xml:space="preserve"> </v>
      </c>
      <c r="L1616" s="1">
        <v>1</v>
      </c>
      <c r="M1616" s="1">
        <v>1</v>
      </c>
      <c r="O1616" s="1"/>
    </row>
    <row r="1617" spans="1:15" ht="14.65" customHeight="1" x14ac:dyDescent="0.2">
      <c r="A1617" s="2">
        <v>43077</v>
      </c>
      <c r="B1617" s="1" t="s">
        <v>891</v>
      </c>
      <c r="C1617" s="1" t="s">
        <v>140</v>
      </c>
      <c r="F1617" s="1" t="s">
        <v>142</v>
      </c>
      <c r="G1617" s="1" t="s">
        <v>129</v>
      </c>
      <c r="H1617" s="116">
        <v>3</v>
      </c>
      <c r="I1617" s="88">
        <f t="array" ref="I1617">INDEX(Grille_Tarifs_Modulable!$B$2:B2130,MATCH(Tableau1[[#This Row],[Designation]]&amp;Tableau1[[#This Row],[CL]],Grille_Tarifs_Modulable!$C$2:C2130&amp;Grille_Tarifs_Modulable!$F$2:F2130,0))</f>
        <v>121</v>
      </c>
      <c r="J161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17" s="1" t="str">
        <f>IF(Tableau1[[#This Row],[Tarificat° client]]="GROS",VLOOKUP(Tableau1[[#This Row],[EAN]],Grille_Tarifs_Modulable!B1625:P1718,9,FALSE)+VLOOKUP(Tableau1[[#This Row],[EAN]],Grille_Tarifs_Modulable!B1625:P1718,12,FALSE)+VLOOKUP(Tableau1[[#This Row],[EAN]],Grille_Tarifs_Modulable!B1625:P1718,13,FALSE)*1.1,IF(Tableau1[[#This Row],[Tarificat° client]]="CHR",VLOOKUP(Tableau1[[#This Row],[EAN]],Grille_Tarifs_Modulable!B1625:P1718,8,FALSE)," "))</f>
        <v xml:space="preserve"> </v>
      </c>
      <c r="L1617" s="1">
        <v>1</v>
      </c>
      <c r="M1617" s="1">
        <v>1</v>
      </c>
      <c r="O1617" s="1"/>
    </row>
    <row r="1618" spans="1:15" ht="14.65" customHeight="1" x14ac:dyDescent="0.2">
      <c r="A1618" s="2">
        <v>43077</v>
      </c>
      <c r="B1618" s="1" t="s">
        <v>892</v>
      </c>
      <c r="C1618" s="1" t="s">
        <v>893</v>
      </c>
      <c r="F1618" s="1" t="s">
        <v>11</v>
      </c>
      <c r="G1618" s="1" t="s">
        <v>129</v>
      </c>
      <c r="H1618" s="116">
        <v>3</v>
      </c>
      <c r="I1618" s="88">
        <f t="array" ref="I1618">INDEX(Grille_Tarifs_Modulable!$B$2:B1965,MATCH(Tableau1[[#This Row],[Designation]]&amp;Tableau1[[#This Row],[CL]],Grille_Tarifs_Modulable!$C$2:C1965&amp;Grille_Tarifs_Modulable!$F$2:F1965,0))</f>
        <v>121</v>
      </c>
      <c r="J161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18" s="1" t="str">
        <f>IF(Tableau1[[#This Row],[Tarificat° client]]="GROS",VLOOKUP(Tableau1[[#This Row],[EAN]],Grille_Tarifs_Modulable!B1626:P1719,9,FALSE)+VLOOKUP(Tableau1[[#This Row],[EAN]],Grille_Tarifs_Modulable!B1626:P1719,12,FALSE)+VLOOKUP(Tableau1[[#This Row],[EAN]],Grille_Tarifs_Modulable!B1626:P1719,13,FALSE)*1.1,IF(Tableau1[[#This Row],[Tarificat° client]]="CHR",VLOOKUP(Tableau1[[#This Row],[EAN]],Grille_Tarifs_Modulable!B1626:P1719,8,FALSE)," "))</f>
        <v xml:space="preserve"> </v>
      </c>
      <c r="L1618" s="1">
        <v>1</v>
      </c>
      <c r="M1618" s="1">
        <v>1</v>
      </c>
      <c r="O1618" s="1"/>
    </row>
    <row r="1619" spans="1:15" ht="14.65" customHeight="1" x14ac:dyDescent="0.2">
      <c r="A1619" s="2">
        <v>43083</v>
      </c>
      <c r="B1619" s="1" t="s">
        <v>894</v>
      </c>
      <c r="C1619" s="1" t="s">
        <v>402</v>
      </c>
      <c r="F1619" s="1" t="s">
        <v>20</v>
      </c>
      <c r="G1619" s="1" t="s">
        <v>129</v>
      </c>
      <c r="H1619" s="116">
        <v>3</v>
      </c>
      <c r="I1619" s="88">
        <f t="array" ref="I1619">INDEX(Grille_Tarifs_Modulable!$B$2:B1976,MATCH(Tableau1[[#This Row],[Designation]]&amp;Tableau1[[#This Row],[CL]],Grille_Tarifs_Modulable!$C$2:C1976&amp;Grille_Tarifs_Modulable!$F$2:F1976,0))</f>
        <v>121</v>
      </c>
      <c r="J161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19" s="1" t="str">
        <f>IF(Tableau1[[#This Row],[Tarificat° client]]="GROS",VLOOKUP(Tableau1[[#This Row],[EAN]],Grille_Tarifs_Modulable!B1627:P1720,9,FALSE)+VLOOKUP(Tableau1[[#This Row],[EAN]],Grille_Tarifs_Modulable!B1627:P1720,12,FALSE)+VLOOKUP(Tableau1[[#This Row],[EAN]],Grille_Tarifs_Modulable!B1627:P1720,13,FALSE)*1.1,IF(Tableau1[[#This Row],[Tarificat° client]]="CHR",VLOOKUP(Tableau1[[#This Row],[EAN]],Grille_Tarifs_Modulable!B1627:P1720,8,FALSE)," "))</f>
        <v xml:space="preserve"> </v>
      </c>
      <c r="L1619" s="1">
        <v>1</v>
      </c>
      <c r="M1619" s="1">
        <v>1</v>
      </c>
      <c r="O1619" s="1"/>
    </row>
    <row r="1620" spans="1:15" ht="14.65" customHeight="1" x14ac:dyDescent="0.2">
      <c r="A1620" s="2">
        <v>43091</v>
      </c>
      <c r="B1620" s="1" t="s">
        <v>895</v>
      </c>
      <c r="C1620" s="1" t="s">
        <v>546</v>
      </c>
      <c r="F1620" s="1" t="s">
        <v>547</v>
      </c>
      <c r="G1620" s="1" t="s">
        <v>129</v>
      </c>
      <c r="H1620" s="116">
        <v>3</v>
      </c>
      <c r="I1620" s="88">
        <f t="array" ref="I1620">INDEX(Grille_Tarifs_Modulable!$B$2:B1994,MATCH(Tableau1[[#This Row],[Designation]]&amp;Tableau1[[#This Row],[CL]],Grille_Tarifs_Modulable!$C$2:C1994&amp;Grille_Tarifs_Modulable!$F$2:F1994,0))</f>
        <v>121</v>
      </c>
      <c r="J162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20" s="1" t="str">
        <f>IF(Tableau1[[#This Row],[Tarificat° client]]="GROS",VLOOKUP(Tableau1[[#This Row],[EAN]],Grille_Tarifs_Modulable!B1628:P1721,9,FALSE)+VLOOKUP(Tableau1[[#This Row],[EAN]],Grille_Tarifs_Modulable!B1628:P1721,12,FALSE)+VLOOKUP(Tableau1[[#This Row],[EAN]],Grille_Tarifs_Modulable!B1628:P1721,13,FALSE)*1.1,IF(Tableau1[[#This Row],[Tarificat° client]]="CHR",VLOOKUP(Tableau1[[#This Row],[EAN]],Grille_Tarifs_Modulable!B1628:P1721,8,FALSE)," "))</f>
        <v xml:space="preserve"> </v>
      </c>
      <c r="L1620" s="1">
        <v>1</v>
      </c>
      <c r="M1620" s="1">
        <v>1</v>
      </c>
      <c r="O1620" s="1"/>
    </row>
    <row r="1621" spans="1:15" ht="14.65" customHeight="1" x14ac:dyDescent="0.2">
      <c r="A1621" s="2">
        <v>43091</v>
      </c>
      <c r="B1621" s="1" t="s">
        <v>896</v>
      </c>
      <c r="C1621" s="1" t="s">
        <v>897</v>
      </c>
      <c r="F1621" s="1" t="s">
        <v>11</v>
      </c>
      <c r="G1621" s="1" t="s">
        <v>129</v>
      </c>
      <c r="H1621" s="116">
        <v>3</v>
      </c>
      <c r="I1621" s="88">
        <f t="array" ref="I1621">INDEX(Grille_Tarifs_Modulable!$B$2:B2134,MATCH(Tableau1[[#This Row],[Designation]]&amp;Tableau1[[#This Row],[CL]],Grille_Tarifs_Modulable!$C$2:C2134&amp;Grille_Tarifs_Modulable!$F$2:F2134,0))</f>
        <v>121</v>
      </c>
      <c r="J162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21" s="1" t="str">
        <f>IF(Tableau1[[#This Row],[Tarificat° client]]="GROS",VLOOKUP(Tableau1[[#This Row],[EAN]],Grille_Tarifs_Modulable!B1629:P1722,9,FALSE)+VLOOKUP(Tableau1[[#This Row],[EAN]],Grille_Tarifs_Modulable!B1629:P1722,12,FALSE)+VLOOKUP(Tableau1[[#This Row],[EAN]],Grille_Tarifs_Modulable!B1629:P1722,13,FALSE)*1.1,IF(Tableau1[[#This Row],[Tarificat° client]]="CHR",VLOOKUP(Tableau1[[#This Row],[EAN]],Grille_Tarifs_Modulable!B1629:P1722,8,FALSE)," "))</f>
        <v xml:space="preserve"> </v>
      </c>
      <c r="L1621" s="1">
        <v>1</v>
      </c>
      <c r="M1621" s="1">
        <v>1</v>
      </c>
      <c r="O1621" s="1"/>
    </row>
    <row r="1622" spans="1:15" ht="14.65" customHeight="1" x14ac:dyDescent="0.2">
      <c r="A1622" s="2">
        <v>43091</v>
      </c>
      <c r="B1622" s="1" t="s">
        <v>898</v>
      </c>
      <c r="C1622" s="1" t="s">
        <v>172</v>
      </c>
      <c r="F1622" s="1" t="s">
        <v>172</v>
      </c>
      <c r="G1622" s="1" t="s">
        <v>129</v>
      </c>
      <c r="H1622" s="116">
        <v>3</v>
      </c>
      <c r="I1622" s="88">
        <f t="array" ref="I1622">INDEX(Grille_Tarifs_Modulable!$B$2:B1969,MATCH(Tableau1[[#This Row],[Designation]]&amp;Tableau1[[#This Row],[CL]],Grille_Tarifs_Modulable!$C$2:C1969&amp;Grille_Tarifs_Modulable!$F$2:F1969,0))</f>
        <v>121</v>
      </c>
      <c r="J162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22" s="1" t="str">
        <f>IF(Tableau1[[#This Row],[Tarificat° client]]="GROS",VLOOKUP(Tableau1[[#This Row],[EAN]],Grille_Tarifs_Modulable!B1630:P1723,9,FALSE)+VLOOKUP(Tableau1[[#This Row],[EAN]],Grille_Tarifs_Modulable!B1630:P1723,12,FALSE)+VLOOKUP(Tableau1[[#This Row],[EAN]],Grille_Tarifs_Modulable!B1630:P1723,13,FALSE)*1.1,IF(Tableau1[[#This Row],[Tarificat° client]]="CHR",VLOOKUP(Tableau1[[#This Row],[EAN]],Grille_Tarifs_Modulable!B1630:P1723,8,FALSE)," "))</f>
        <v xml:space="preserve"> </v>
      </c>
      <c r="L1622" s="1">
        <v>1</v>
      </c>
      <c r="M1622" s="1">
        <v>1</v>
      </c>
      <c r="O1622" s="1"/>
    </row>
    <row r="1623" spans="1:15" ht="14.65" customHeight="1" x14ac:dyDescent="0.2">
      <c r="A1623" s="2">
        <v>43091</v>
      </c>
      <c r="B1623" s="1" t="s">
        <v>899</v>
      </c>
      <c r="C1623" s="1" t="s">
        <v>900</v>
      </c>
      <c r="F1623" s="1" t="s">
        <v>383</v>
      </c>
      <c r="G1623" s="1" t="s">
        <v>129</v>
      </c>
      <c r="H1623" s="116">
        <v>3</v>
      </c>
      <c r="I1623" s="88">
        <f t="array" ref="I1623">INDEX(Grille_Tarifs_Modulable!$B$2:B1980,MATCH(Tableau1[[#This Row],[Designation]]&amp;Tableau1[[#This Row],[CL]],Grille_Tarifs_Modulable!$C$2:C1980&amp;Grille_Tarifs_Modulable!$F$2:F1980,0))</f>
        <v>121</v>
      </c>
      <c r="J162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23" s="1" t="str">
        <f>IF(Tableau1[[#This Row],[Tarificat° client]]="GROS",VLOOKUP(Tableau1[[#This Row],[EAN]],Grille_Tarifs_Modulable!B1631:P1724,9,FALSE)+VLOOKUP(Tableau1[[#This Row],[EAN]],Grille_Tarifs_Modulable!B1631:P1724,12,FALSE)+VLOOKUP(Tableau1[[#This Row],[EAN]],Grille_Tarifs_Modulable!B1631:P1724,13,FALSE)*1.1,IF(Tableau1[[#This Row],[Tarificat° client]]="CHR",VLOOKUP(Tableau1[[#This Row],[EAN]],Grille_Tarifs_Modulable!B1631:P1724,8,FALSE)," "))</f>
        <v xml:space="preserve"> </v>
      </c>
      <c r="L1623" s="1">
        <v>1</v>
      </c>
      <c r="M1623" s="1">
        <v>1</v>
      </c>
      <c r="O1623" s="1"/>
    </row>
    <row r="1624" spans="1:15" ht="14.65" customHeight="1" x14ac:dyDescent="0.2">
      <c r="A1624" s="2">
        <v>43091</v>
      </c>
      <c r="B1624" s="1" t="s">
        <v>901</v>
      </c>
      <c r="C1624" s="1" t="s">
        <v>381</v>
      </c>
      <c r="F1624" s="1" t="s">
        <v>383</v>
      </c>
      <c r="G1624" s="1" t="s">
        <v>129</v>
      </c>
      <c r="H1624" s="116">
        <v>3</v>
      </c>
      <c r="I1624" s="88">
        <f t="array" ref="I1624">INDEX(Grille_Tarifs_Modulable!$B$2:B1998,MATCH(Tableau1[[#This Row],[Designation]]&amp;Tableau1[[#This Row],[CL]],Grille_Tarifs_Modulable!$C$2:C1998&amp;Grille_Tarifs_Modulable!$F$2:F1998,0))</f>
        <v>121</v>
      </c>
      <c r="J162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24" s="1" t="str">
        <f>IF(Tableau1[[#This Row],[Tarificat° client]]="GROS",VLOOKUP(Tableau1[[#This Row],[EAN]],Grille_Tarifs_Modulable!B1632:P1725,9,FALSE)+VLOOKUP(Tableau1[[#This Row],[EAN]],Grille_Tarifs_Modulable!B1632:P1725,12,FALSE)+VLOOKUP(Tableau1[[#This Row],[EAN]],Grille_Tarifs_Modulable!B1632:P1725,13,FALSE)*1.1,IF(Tableau1[[#This Row],[Tarificat° client]]="CHR",VLOOKUP(Tableau1[[#This Row],[EAN]],Grille_Tarifs_Modulable!B1632:P1725,8,FALSE)," "))</f>
        <v xml:space="preserve"> </v>
      </c>
      <c r="L1624" s="1">
        <v>1</v>
      </c>
      <c r="M1624" s="1">
        <v>1</v>
      </c>
      <c r="O1624" s="1"/>
    </row>
    <row r="1625" spans="1:15" ht="14.65" customHeight="1" x14ac:dyDescent="0.2">
      <c r="A1625" s="2">
        <v>43091</v>
      </c>
      <c r="B1625" s="1" t="s">
        <v>902</v>
      </c>
      <c r="C1625" s="1" t="s">
        <v>903</v>
      </c>
      <c r="F1625" s="1" t="s">
        <v>11</v>
      </c>
      <c r="G1625" s="1" t="s">
        <v>129</v>
      </c>
      <c r="H1625" s="116">
        <v>3</v>
      </c>
      <c r="I1625" s="88">
        <f t="array" ref="I1625">INDEX(Grille_Tarifs_Modulable!$B$2:B2138,MATCH(Tableau1[[#This Row],[Designation]]&amp;Tableau1[[#This Row],[CL]],Grille_Tarifs_Modulable!$C$2:C2138&amp;Grille_Tarifs_Modulable!$F$2:F2138,0))</f>
        <v>121</v>
      </c>
      <c r="J162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25" s="1" t="str">
        <f>IF(Tableau1[[#This Row],[Tarificat° client]]="GROS",VLOOKUP(Tableau1[[#This Row],[EAN]],Grille_Tarifs_Modulable!B1633:P1726,9,FALSE)+VLOOKUP(Tableau1[[#This Row],[EAN]],Grille_Tarifs_Modulable!B1633:P1726,12,FALSE)+VLOOKUP(Tableau1[[#This Row],[EAN]],Grille_Tarifs_Modulable!B1633:P1726,13,FALSE)*1.1,IF(Tableau1[[#This Row],[Tarificat° client]]="CHR",VLOOKUP(Tableau1[[#This Row],[EAN]],Grille_Tarifs_Modulable!B1633:P1726,8,FALSE)," "))</f>
        <v xml:space="preserve"> </v>
      </c>
      <c r="L1625" s="1">
        <v>1</v>
      </c>
      <c r="M1625" s="1">
        <v>1</v>
      </c>
      <c r="O1625" s="1"/>
    </row>
    <row r="1626" spans="1:15" ht="14.65" customHeight="1" x14ac:dyDescent="0.2">
      <c r="A1626" s="2">
        <v>43091</v>
      </c>
      <c r="B1626" s="1" t="s">
        <v>904</v>
      </c>
      <c r="C1626" s="1" t="s">
        <v>794</v>
      </c>
      <c r="F1626" s="1" t="s">
        <v>314</v>
      </c>
      <c r="G1626" s="1" t="s">
        <v>129</v>
      </c>
      <c r="H1626" s="116">
        <v>3</v>
      </c>
      <c r="I1626" s="88">
        <f t="array" ref="I1626">INDEX(Grille_Tarifs_Modulable!$B$2:B1973,MATCH(Tableau1[[#This Row],[Designation]]&amp;Tableau1[[#This Row],[CL]],Grille_Tarifs_Modulable!$C$2:C1973&amp;Grille_Tarifs_Modulable!$F$2:F1973,0))</f>
        <v>121</v>
      </c>
      <c r="J162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26" s="1" t="str">
        <f>IF(Tableau1[[#This Row],[Tarificat° client]]="GROS",VLOOKUP(Tableau1[[#This Row],[EAN]],Grille_Tarifs_Modulable!B1634:P1727,9,FALSE)+VLOOKUP(Tableau1[[#This Row],[EAN]],Grille_Tarifs_Modulable!B1634:P1727,12,FALSE)+VLOOKUP(Tableau1[[#This Row],[EAN]],Grille_Tarifs_Modulable!B1634:P1727,13,FALSE)*1.1,IF(Tableau1[[#This Row],[Tarificat° client]]="CHR",VLOOKUP(Tableau1[[#This Row],[EAN]],Grille_Tarifs_Modulable!B1634:P1727,8,FALSE)," "))</f>
        <v xml:space="preserve"> </v>
      </c>
      <c r="L1626" s="1">
        <v>1</v>
      </c>
      <c r="M1626" s="1">
        <v>1</v>
      </c>
      <c r="O1626" s="1"/>
    </row>
    <row r="1627" spans="1:15" ht="14.65" customHeight="1" x14ac:dyDescent="0.2">
      <c r="A1627" s="2">
        <v>43091</v>
      </c>
      <c r="B1627" s="1" t="s">
        <v>905</v>
      </c>
      <c r="C1627" s="1" t="s">
        <v>62</v>
      </c>
      <c r="F1627" s="1" t="s">
        <v>64</v>
      </c>
      <c r="G1627" s="1" t="s">
        <v>129</v>
      </c>
      <c r="H1627" s="116">
        <v>3</v>
      </c>
      <c r="I1627" s="88">
        <f t="array" ref="I1627">INDEX(Grille_Tarifs_Modulable!$B$2:B1984,MATCH(Tableau1[[#This Row],[Designation]]&amp;Tableau1[[#This Row],[CL]],Grille_Tarifs_Modulable!$C$2:C1984&amp;Grille_Tarifs_Modulable!$F$2:F1984,0))</f>
        <v>121</v>
      </c>
      <c r="J162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27" s="1" t="str">
        <f>IF(Tableau1[[#This Row],[Tarificat° client]]="GROS",VLOOKUP(Tableau1[[#This Row],[EAN]],Grille_Tarifs_Modulable!B1635:P1728,9,FALSE)+VLOOKUP(Tableau1[[#This Row],[EAN]],Grille_Tarifs_Modulable!B1635:P1728,12,FALSE)+VLOOKUP(Tableau1[[#This Row],[EAN]],Grille_Tarifs_Modulable!B1635:P1728,13,FALSE)*1.1,IF(Tableau1[[#This Row],[Tarificat° client]]="CHR",VLOOKUP(Tableau1[[#This Row],[EAN]],Grille_Tarifs_Modulable!B1635:P1728,8,FALSE)," "))</f>
        <v xml:space="preserve"> </v>
      </c>
      <c r="L1627" s="1">
        <v>3</v>
      </c>
      <c r="M1627" s="1">
        <v>3</v>
      </c>
      <c r="O1627" s="1"/>
    </row>
    <row r="1628" spans="1:15" ht="14.65" customHeight="1" x14ac:dyDescent="0.2">
      <c r="A1628" s="2">
        <v>43091</v>
      </c>
      <c r="B1628" s="1" t="s">
        <v>906</v>
      </c>
      <c r="C1628" s="1" t="s">
        <v>907</v>
      </c>
      <c r="F1628" s="1" t="s">
        <v>314</v>
      </c>
      <c r="G1628" s="1" t="s">
        <v>129</v>
      </c>
      <c r="H1628" s="116">
        <v>3</v>
      </c>
      <c r="I1628" s="88">
        <f t="array" ref="I1628">INDEX(Grille_Tarifs_Modulable!$B$2:B2002,MATCH(Tableau1[[#This Row],[Designation]]&amp;Tableau1[[#This Row],[CL]],Grille_Tarifs_Modulable!$C$2:C2002&amp;Grille_Tarifs_Modulable!$F$2:F2002,0))</f>
        <v>121</v>
      </c>
      <c r="J162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28" s="1" t="str">
        <f>IF(Tableau1[[#This Row],[Tarificat° client]]="GROS",VLOOKUP(Tableau1[[#This Row],[EAN]],Grille_Tarifs_Modulable!B1636:P1729,9,FALSE)+VLOOKUP(Tableau1[[#This Row],[EAN]],Grille_Tarifs_Modulable!B1636:P1729,12,FALSE)+VLOOKUP(Tableau1[[#This Row],[EAN]],Grille_Tarifs_Modulable!B1636:P1729,13,FALSE)*1.1,IF(Tableau1[[#This Row],[Tarificat° client]]="CHR",VLOOKUP(Tableau1[[#This Row],[EAN]],Grille_Tarifs_Modulable!B1636:P1729,8,FALSE)," "))</f>
        <v xml:space="preserve"> </v>
      </c>
      <c r="L1628" s="1">
        <v>6</v>
      </c>
      <c r="M1628" s="1">
        <v>6</v>
      </c>
      <c r="O1628" s="1"/>
    </row>
    <row r="1629" spans="1:15" ht="14.65" customHeight="1" x14ac:dyDescent="0.2">
      <c r="A1629" s="2">
        <v>43091</v>
      </c>
      <c r="B1629" s="1" t="s">
        <v>908</v>
      </c>
      <c r="C1629" s="1" t="s">
        <v>405</v>
      </c>
      <c r="F1629" s="1" t="s">
        <v>11</v>
      </c>
      <c r="G1629" s="1" t="s">
        <v>129</v>
      </c>
      <c r="H1629" s="116">
        <v>3</v>
      </c>
      <c r="I1629" s="88">
        <f t="array" ref="I1629">INDEX(Grille_Tarifs_Modulable!$B$2:B2142,MATCH(Tableau1[[#This Row],[Designation]]&amp;Tableau1[[#This Row],[CL]],Grille_Tarifs_Modulable!$C$2:C2142&amp;Grille_Tarifs_Modulable!$F$2:F2142,0))</f>
        <v>121</v>
      </c>
      <c r="J162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29" s="1" t="str">
        <f>IF(Tableau1[[#This Row],[Tarificat° client]]="GROS",VLOOKUP(Tableau1[[#This Row],[EAN]],Grille_Tarifs_Modulable!B1637:P1730,9,FALSE)+VLOOKUP(Tableau1[[#This Row],[EAN]],Grille_Tarifs_Modulable!B1637:P1730,12,FALSE)+VLOOKUP(Tableau1[[#This Row],[EAN]],Grille_Tarifs_Modulable!B1637:P1730,13,FALSE)*1.1,IF(Tableau1[[#This Row],[Tarificat° client]]="CHR",VLOOKUP(Tableau1[[#This Row],[EAN]],Grille_Tarifs_Modulable!B1637:P1730,8,FALSE)," "))</f>
        <v xml:space="preserve"> </v>
      </c>
      <c r="L1629" s="1">
        <v>3</v>
      </c>
      <c r="M1629" s="1">
        <v>3</v>
      </c>
      <c r="O1629" s="1"/>
    </row>
    <row r="1630" spans="1:15" ht="14.65" customHeight="1" x14ac:dyDescent="0.2">
      <c r="A1630" s="2">
        <v>43091</v>
      </c>
      <c r="B1630" s="1" t="s">
        <v>909</v>
      </c>
      <c r="C1630" s="1" t="s">
        <v>151</v>
      </c>
      <c r="F1630" s="1" t="s">
        <v>153</v>
      </c>
      <c r="G1630" s="1" t="s">
        <v>129</v>
      </c>
      <c r="H1630" s="116">
        <v>3</v>
      </c>
      <c r="I1630" s="88">
        <f t="array" ref="I1630">INDEX(Grille_Tarifs_Modulable!$B$2:B1977,MATCH(Tableau1[[#This Row],[Designation]]&amp;Tableau1[[#This Row],[CL]],Grille_Tarifs_Modulable!$C$2:C1977&amp;Grille_Tarifs_Modulable!$F$2:F1977,0))</f>
        <v>121</v>
      </c>
      <c r="J163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30" s="1" t="str">
        <f>IF(Tableau1[[#This Row],[Tarificat° client]]="GROS",VLOOKUP(Tableau1[[#This Row],[EAN]],Grille_Tarifs_Modulable!B1638:P1731,9,FALSE)+VLOOKUP(Tableau1[[#This Row],[EAN]],Grille_Tarifs_Modulable!B1638:P1731,12,FALSE)+VLOOKUP(Tableau1[[#This Row],[EAN]],Grille_Tarifs_Modulable!B1638:P1731,13,FALSE)*1.1,IF(Tableau1[[#This Row],[Tarificat° client]]="CHR",VLOOKUP(Tableau1[[#This Row],[EAN]],Grille_Tarifs_Modulable!B1638:P1731,8,FALSE)," "))</f>
        <v xml:space="preserve"> </v>
      </c>
      <c r="L1630" s="1">
        <v>1</v>
      </c>
      <c r="M1630" s="1">
        <v>1</v>
      </c>
      <c r="O1630" s="1"/>
    </row>
    <row r="1631" spans="1:15" ht="14.65" customHeight="1" x14ac:dyDescent="0.2">
      <c r="A1631" s="2">
        <v>43091</v>
      </c>
      <c r="B1631" s="1" t="s">
        <v>910</v>
      </c>
      <c r="C1631" s="1" t="s">
        <v>911</v>
      </c>
      <c r="F1631" s="1" t="s">
        <v>4</v>
      </c>
      <c r="G1631" s="1" t="s">
        <v>129</v>
      </c>
      <c r="H1631" s="116">
        <v>3</v>
      </c>
      <c r="I1631" s="88">
        <f t="array" ref="I1631">INDEX(Grille_Tarifs_Modulable!$B$2:B1988,MATCH(Tableau1[[#This Row],[Designation]]&amp;Tableau1[[#This Row],[CL]],Grille_Tarifs_Modulable!$C$2:C1988&amp;Grille_Tarifs_Modulable!$F$2:F1988,0))</f>
        <v>121</v>
      </c>
      <c r="J163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31" s="1" t="str">
        <f>IF(Tableau1[[#This Row],[Tarificat° client]]="GROS",VLOOKUP(Tableau1[[#This Row],[EAN]],Grille_Tarifs_Modulable!B1639:P1732,9,FALSE)+VLOOKUP(Tableau1[[#This Row],[EAN]],Grille_Tarifs_Modulable!B1639:P1732,12,FALSE)+VLOOKUP(Tableau1[[#This Row],[EAN]],Grille_Tarifs_Modulable!B1639:P1732,13,FALSE)*1.1,IF(Tableau1[[#This Row],[Tarificat° client]]="CHR",VLOOKUP(Tableau1[[#This Row],[EAN]],Grille_Tarifs_Modulable!B1639:P1732,8,FALSE)," "))</f>
        <v xml:space="preserve"> </v>
      </c>
      <c r="L1631" s="1">
        <v>2</v>
      </c>
      <c r="M1631" s="1">
        <v>2</v>
      </c>
      <c r="O1631" s="1"/>
    </row>
    <row r="1632" spans="1:15" ht="14.65" customHeight="1" x14ac:dyDescent="0.2">
      <c r="A1632" s="2">
        <v>43104</v>
      </c>
      <c r="B1632" s="1" t="s">
        <v>536</v>
      </c>
      <c r="C1632" s="1" t="s">
        <v>537</v>
      </c>
      <c r="F1632" s="1" t="s">
        <v>538</v>
      </c>
      <c r="G1632" s="1" t="s">
        <v>129</v>
      </c>
      <c r="H1632" s="116">
        <v>3</v>
      </c>
      <c r="I1632" s="88">
        <f t="array" ref="I1632">INDEX(Grille_Tarifs_Modulable!$B$2:B2006,MATCH(Tableau1[[#This Row],[Designation]]&amp;Tableau1[[#This Row],[CL]],Grille_Tarifs_Modulable!$C$2:C2006&amp;Grille_Tarifs_Modulable!$F$2:F2006,0))</f>
        <v>121</v>
      </c>
      <c r="J163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32" s="1" t="str">
        <f>IF(Tableau1[[#This Row],[Tarificat° client]]="GROS",VLOOKUP(Tableau1[[#This Row],[EAN]],Grille_Tarifs_Modulable!B1640:P1733,9,FALSE)+VLOOKUP(Tableau1[[#This Row],[EAN]],Grille_Tarifs_Modulable!B1640:P1733,12,FALSE)+VLOOKUP(Tableau1[[#This Row],[EAN]],Grille_Tarifs_Modulable!B1640:P1733,13,FALSE)*1.1,IF(Tableau1[[#This Row],[Tarificat° client]]="CHR",VLOOKUP(Tableau1[[#This Row],[EAN]],Grille_Tarifs_Modulable!B1640:P1733,8,FALSE)," "))</f>
        <v xml:space="preserve"> </v>
      </c>
      <c r="L1632" s="1">
        <v>1</v>
      </c>
      <c r="M1632" s="1">
        <v>1</v>
      </c>
      <c r="O1632" s="1"/>
    </row>
    <row r="1633" spans="1:15" ht="14.65" customHeight="1" x14ac:dyDescent="0.2">
      <c r="A1633" s="2">
        <v>43126</v>
      </c>
      <c r="B1633" s="1" t="s">
        <v>539</v>
      </c>
      <c r="C1633" s="1" t="s">
        <v>504</v>
      </c>
      <c r="F1633" s="1" t="s">
        <v>61</v>
      </c>
      <c r="G1633" s="1" t="s">
        <v>129</v>
      </c>
      <c r="H1633" s="116">
        <v>3</v>
      </c>
      <c r="I1633" s="88">
        <f t="array" ref="I1633">INDEX(Grille_Tarifs_Modulable!$B$2:B2146,MATCH(Tableau1[[#This Row],[Designation]]&amp;Tableau1[[#This Row],[CL]],Grille_Tarifs_Modulable!$C$2:C2146&amp;Grille_Tarifs_Modulable!$F$2:F2146,0))</f>
        <v>121</v>
      </c>
      <c r="J163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33" s="1" t="str">
        <f>IF(Tableau1[[#This Row],[Tarificat° client]]="GROS",VLOOKUP(Tableau1[[#This Row],[EAN]],Grille_Tarifs_Modulable!B1641:P1734,9,FALSE)+VLOOKUP(Tableau1[[#This Row],[EAN]],Grille_Tarifs_Modulable!B1641:P1734,12,FALSE)+VLOOKUP(Tableau1[[#This Row],[EAN]],Grille_Tarifs_Modulable!B1641:P1734,13,FALSE)*1.1,IF(Tableau1[[#This Row],[Tarificat° client]]="CHR",VLOOKUP(Tableau1[[#This Row],[EAN]],Grille_Tarifs_Modulable!B1641:P1734,8,FALSE)," "))</f>
        <v xml:space="preserve"> </v>
      </c>
      <c r="L1633" s="1">
        <v>1</v>
      </c>
      <c r="M1633" s="1">
        <v>1</v>
      </c>
      <c r="O1633" s="1"/>
    </row>
    <row r="1634" spans="1:15" ht="14.65" customHeight="1" x14ac:dyDescent="0.2">
      <c r="A1634" s="2">
        <v>43147</v>
      </c>
      <c r="B1634" s="1" t="s">
        <v>540</v>
      </c>
      <c r="C1634" s="1" t="s">
        <v>146</v>
      </c>
      <c r="F1634" s="1" t="s">
        <v>541</v>
      </c>
      <c r="G1634" s="1" t="s">
        <v>129</v>
      </c>
      <c r="H1634" s="116">
        <v>3</v>
      </c>
      <c r="I1634" s="88">
        <f t="array" ref="I1634">INDEX(Grille_Tarifs_Modulable!$B$2:B1981,MATCH(Tableau1[[#This Row],[Designation]]&amp;Tableau1[[#This Row],[CL]],Grille_Tarifs_Modulable!$C$2:C1981&amp;Grille_Tarifs_Modulable!$F$2:F1981,0))</f>
        <v>121</v>
      </c>
      <c r="J163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34" s="1" t="str">
        <f>IF(Tableau1[[#This Row],[Tarificat° client]]="GROS",VLOOKUP(Tableau1[[#This Row],[EAN]],Grille_Tarifs_Modulable!B1642:P1735,9,FALSE)+VLOOKUP(Tableau1[[#This Row],[EAN]],Grille_Tarifs_Modulable!B1642:P1735,12,FALSE)+VLOOKUP(Tableau1[[#This Row],[EAN]],Grille_Tarifs_Modulable!B1642:P1735,13,FALSE)*1.1,IF(Tableau1[[#This Row],[Tarificat° client]]="CHR",VLOOKUP(Tableau1[[#This Row],[EAN]],Grille_Tarifs_Modulable!B1642:P1735,8,FALSE)," "))</f>
        <v xml:space="preserve"> </v>
      </c>
      <c r="L1634" s="1">
        <v>1</v>
      </c>
      <c r="M1634" s="1">
        <v>1</v>
      </c>
      <c r="O1634" s="1"/>
    </row>
    <row r="1635" spans="1:15" ht="14.65" customHeight="1" x14ac:dyDescent="0.2">
      <c r="A1635" s="2">
        <v>43186</v>
      </c>
      <c r="B1635" s="1" t="s">
        <v>542</v>
      </c>
      <c r="C1635" s="1" t="s">
        <v>437</v>
      </c>
      <c r="F1635" s="1" t="s">
        <v>438</v>
      </c>
      <c r="G1635" s="1" t="s">
        <v>129</v>
      </c>
      <c r="H1635" s="116">
        <v>3</v>
      </c>
      <c r="I1635" s="88">
        <f t="array" ref="I1635">INDEX(Grille_Tarifs_Modulable!$B$2:B1992,MATCH(Tableau1[[#This Row],[Designation]]&amp;Tableau1[[#This Row],[CL]],Grille_Tarifs_Modulable!$C$2:C1992&amp;Grille_Tarifs_Modulable!$F$2:F1992,0))</f>
        <v>121</v>
      </c>
      <c r="J163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35" s="1" t="str">
        <f>IF(Tableau1[[#This Row],[Tarificat° client]]="GROS",VLOOKUP(Tableau1[[#This Row],[EAN]],Grille_Tarifs_Modulable!B1643:P1736,9,FALSE)+VLOOKUP(Tableau1[[#This Row],[EAN]],Grille_Tarifs_Modulable!B1643:P1736,12,FALSE)+VLOOKUP(Tableau1[[#This Row],[EAN]],Grille_Tarifs_Modulable!B1643:P1736,13,FALSE)*1.1,IF(Tableau1[[#This Row],[Tarificat° client]]="CHR",VLOOKUP(Tableau1[[#This Row],[EAN]],Grille_Tarifs_Modulable!B1643:P1736,8,FALSE)," "))</f>
        <v xml:space="preserve"> </v>
      </c>
      <c r="L1635" s="1">
        <v>1</v>
      </c>
      <c r="M1635" s="1">
        <v>1</v>
      </c>
      <c r="O1635" s="1"/>
    </row>
    <row r="1636" spans="1:15" ht="14.65" customHeight="1" x14ac:dyDescent="0.2">
      <c r="A1636" s="2">
        <v>43186</v>
      </c>
      <c r="B1636" s="1" t="s">
        <v>543</v>
      </c>
      <c r="C1636" s="1" t="s">
        <v>299</v>
      </c>
      <c r="F1636" s="1" t="s">
        <v>301</v>
      </c>
      <c r="G1636" s="1" t="s">
        <v>129</v>
      </c>
      <c r="H1636" s="116">
        <v>3</v>
      </c>
      <c r="I1636" s="88">
        <f t="array" ref="I1636">INDEX(Grille_Tarifs_Modulable!$B$2:B2010,MATCH(Tableau1[[#This Row],[Designation]]&amp;Tableau1[[#This Row],[CL]],Grille_Tarifs_Modulable!$C$2:C2010&amp;Grille_Tarifs_Modulable!$F$2:F2010,0))</f>
        <v>121</v>
      </c>
      <c r="J163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36" s="1" t="str">
        <f>IF(Tableau1[[#This Row],[Tarificat° client]]="GROS",VLOOKUP(Tableau1[[#This Row],[EAN]],Grille_Tarifs_Modulable!B1644:P1737,9,FALSE)+VLOOKUP(Tableau1[[#This Row],[EAN]],Grille_Tarifs_Modulable!B1644:P1737,12,FALSE)+VLOOKUP(Tableau1[[#This Row],[EAN]],Grille_Tarifs_Modulable!B1644:P1737,13,FALSE)*1.1,IF(Tableau1[[#This Row],[Tarificat° client]]="CHR",VLOOKUP(Tableau1[[#This Row],[EAN]],Grille_Tarifs_Modulable!B1644:P1737,8,FALSE)," "))</f>
        <v xml:space="preserve"> </v>
      </c>
      <c r="L1636" s="1">
        <v>1</v>
      </c>
      <c r="M1636" s="1">
        <v>1</v>
      </c>
      <c r="O1636" s="1"/>
    </row>
    <row r="1637" spans="1:15" ht="14.65" customHeight="1" x14ac:dyDescent="0.2">
      <c r="A1637" s="2">
        <v>43186</v>
      </c>
      <c r="B1637" s="1" t="s">
        <v>544</v>
      </c>
      <c r="C1637" s="1" t="s">
        <v>297</v>
      </c>
      <c r="F1637" s="1" t="s">
        <v>37</v>
      </c>
      <c r="G1637" s="1" t="s">
        <v>129</v>
      </c>
      <c r="H1637" s="116">
        <v>3</v>
      </c>
      <c r="I1637" s="88">
        <f t="array" ref="I1637">INDEX(Grille_Tarifs_Modulable!$B$2:B2150,MATCH(Tableau1[[#This Row],[Designation]]&amp;Tableau1[[#This Row],[CL]],Grille_Tarifs_Modulable!$C$2:C2150&amp;Grille_Tarifs_Modulable!$F$2:F2150,0))</f>
        <v>121</v>
      </c>
      <c r="J163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37" s="1" t="str">
        <f>IF(Tableau1[[#This Row],[Tarificat° client]]="GROS",VLOOKUP(Tableau1[[#This Row],[EAN]],Grille_Tarifs_Modulable!B1645:P1738,9,FALSE)+VLOOKUP(Tableau1[[#This Row],[EAN]],Grille_Tarifs_Modulable!B1645:P1738,12,FALSE)+VLOOKUP(Tableau1[[#This Row],[EAN]],Grille_Tarifs_Modulable!B1645:P1738,13,FALSE)*1.1,IF(Tableau1[[#This Row],[Tarificat° client]]="CHR",VLOOKUP(Tableau1[[#This Row],[EAN]],Grille_Tarifs_Modulable!B1645:P1738,8,FALSE)," "))</f>
        <v xml:space="preserve"> </v>
      </c>
      <c r="L1637" s="1">
        <v>2</v>
      </c>
      <c r="M1637" s="1">
        <v>2</v>
      </c>
      <c r="O1637" s="1"/>
    </row>
    <row r="1638" spans="1:15" ht="14.65" customHeight="1" x14ac:dyDescent="0.2">
      <c r="A1638" s="2">
        <v>43217</v>
      </c>
      <c r="B1638" s="1" t="s">
        <v>545</v>
      </c>
      <c r="C1638" s="1" t="s">
        <v>546</v>
      </c>
      <c r="F1638" s="1" t="s">
        <v>547</v>
      </c>
      <c r="G1638" s="1" t="s">
        <v>129</v>
      </c>
      <c r="H1638" s="116">
        <v>3</v>
      </c>
      <c r="I1638" s="88">
        <f t="array" ref="I1638">INDEX(Grille_Tarifs_Modulable!$B$2:B1985,MATCH(Tableau1[[#This Row],[Designation]]&amp;Tableau1[[#This Row],[CL]],Grille_Tarifs_Modulable!$C$2:C1985&amp;Grille_Tarifs_Modulable!$F$2:F1985,0))</f>
        <v>121</v>
      </c>
      <c r="J163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38" s="1" t="str">
        <f>IF(Tableau1[[#This Row],[Tarificat° client]]="GROS",VLOOKUP(Tableau1[[#This Row],[EAN]],Grille_Tarifs_Modulable!B1646:P1739,9,FALSE)+VLOOKUP(Tableau1[[#This Row],[EAN]],Grille_Tarifs_Modulable!B1646:P1739,12,FALSE)+VLOOKUP(Tableau1[[#This Row],[EAN]],Grille_Tarifs_Modulable!B1646:P1739,13,FALSE)*1.1,IF(Tableau1[[#This Row],[Tarificat° client]]="CHR",VLOOKUP(Tableau1[[#This Row],[EAN]],Grille_Tarifs_Modulable!B1646:P1739,8,FALSE)," "))</f>
        <v xml:space="preserve"> </v>
      </c>
      <c r="L1638" s="1">
        <v>1</v>
      </c>
      <c r="M1638" s="1">
        <v>1</v>
      </c>
      <c r="O1638" s="1"/>
    </row>
    <row r="1639" spans="1:15" ht="14.65" customHeight="1" x14ac:dyDescent="0.2">
      <c r="A1639" s="2">
        <v>43217</v>
      </c>
      <c r="B1639" s="1" t="s">
        <v>548</v>
      </c>
      <c r="C1639" s="1" t="s">
        <v>345</v>
      </c>
      <c r="F1639" s="1" t="s">
        <v>8</v>
      </c>
      <c r="G1639" s="1" t="s">
        <v>129</v>
      </c>
      <c r="H1639" s="116">
        <v>3</v>
      </c>
      <c r="I1639" s="88">
        <f t="array" ref="I1639">INDEX(Grille_Tarifs_Modulable!$B$2:B1996,MATCH(Tableau1[[#This Row],[Designation]]&amp;Tableau1[[#This Row],[CL]],Grille_Tarifs_Modulable!$C$2:C1996&amp;Grille_Tarifs_Modulable!$F$2:F1996,0))</f>
        <v>121</v>
      </c>
      <c r="J163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39" s="1" t="str">
        <f>IF(Tableau1[[#This Row],[Tarificat° client]]="GROS",VLOOKUP(Tableau1[[#This Row],[EAN]],Grille_Tarifs_Modulable!B1647:P1740,9,FALSE)+VLOOKUP(Tableau1[[#This Row],[EAN]],Grille_Tarifs_Modulable!B1647:P1740,12,FALSE)+VLOOKUP(Tableau1[[#This Row],[EAN]],Grille_Tarifs_Modulable!B1647:P1740,13,FALSE)*1.1,IF(Tableau1[[#This Row],[Tarificat° client]]="CHR",VLOOKUP(Tableau1[[#This Row],[EAN]],Grille_Tarifs_Modulable!B1647:P1740,8,FALSE)," "))</f>
        <v xml:space="preserve"> </v>
      </c>
      <c r="L1639" s="1">
        <v>1</v>
      </c>
      <c r="M1639" s="1">
        <v>1</v>
      </c>
      <c r="O1639" s="1"/>
    </row>
    <row r="1640" spans="1:15" ht="14.65" customHeight="1" x14ac:dyDescent="0.2">
      <c r="A1640" s="2">
        <v>43217</v>
      </c>
      <c r="B1640" s="1" t="s">
        <v>549</v>
      </c>
      <c r="C1640" s="1" t="s">
        <v>550</v>
      </c>
      <c r="F1640" s="1" t="s">
        <v>551</v>
      </c>
      <c r="G1640" s="1" t="s">
        <v>129</v>
      </c>
      <c r="H1640" s="116">
        <v>3</v>
      </c>
      <c r="I1640" s="88">
        <f t="array" ref="I1640">INDEX(Grille_Tarifs_Modulable!$B$2:B2014,MATCH(Tableau1[[#This Row],[Designation]]&amp;Tableau1[[#This Row],[CL]],Grille_Tarifs_Modulable!$C$2:C2014&amp;Grille_Tarifs_Modulable!$F$2:F2014,0))</f>
        <v>121</v>
      </c>
      <c r="J164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40" s="1" t="str">
        <f>IF(Tableau1[[#This Row],[Tarificat° client]]="GROS",VLOOKUP(Tableau1[[#This Row],[EAN]],Grille_Tarifs_Modulable!B1648:P1741,9,FALSE)+VLOOKUP(Tableau1[[#This Row],[EAN]],Grille_Tarifs_Modulable!B1648:P1741,12,FALSE)+VLOOKUP(Tableau1[[#This Row],[EAN]],Grille_Tarifs_Modulable!B1648:P1741,13,FALSE)*1.1,IF(Tableau1[[#This Row],[Tarificat° client]]="CHR",VLOOKUP(Tableau1[[#This Row],[EAN]],Grille_Tarifs_Modulable!B1648:P1741,8,FALSE)," "))</f>
        <v xml:space="preserve"> </v>
      </c>
      <c r="L1640" s="1">
        <v>1</v>
      </c>
      <c r="M1640" s="1">
        <v>1</v>
      </c>
      <c r="O1640" s="1"/>
    </row>
    <row r="1641" spans="1:15" ht="14.65" customHeight="1" x14ac:dyDescent="0.2">
      <c r="A1641" s="2">
        <v>43217</v>
      </c>
      <c r="B1641" s="1" t="s">
        <v>552</v>
      </c>
      <c r="C1641" s="1" t="s">
        <v>553</v>
      </c>
      <c r="F1641" s="1" t="s">
        <v>47</v>
      </c>
      <c r="G1641" s="1" t="s">
        <v>129</v>
      </c>
      <c r="H1641" s="116">
        <v>3</v>
      </c>
      <c r="I1641" s="88">
        <f t="array" ref="I1641">INDEX(Grille_Tarifs_Modulable!$B$2:B2154,MATCH(Tableau1[[#This Row],[Designation]]&amp;Tableau1[[#This Row],[CL]],Grille_Tarifs_Modulable!$C$2:C2154&amp;Grille_Tarifs_Modulable!$F$2:F2154,0))</f>
        <v>121</v>
      </c>
      <c r="J164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41" s="1" t="str">
        <f>IF(Tableau1[[#This Row],[Tarificat° client]]="GROS",VLOOKUP(Tableau1[[#This Row],[EAN]],Grille_Tarifs_Modulable!B1649:P1742,9,FALSE)+VLOOKUP(Tableau1[[#This Row],[EAN]],Grille_Tarifs_Modulable!B1649:P1742,12,FALSE)+VLOOKUP(Tableau1[[#This Row],[EAN]],Grille_Tarifs_Modulable!B1649:P1742,13,FALSE)*1.1,IF(Tableau1[[#This Row],[Tarificat° client]]="CHR",VLOOKUP(Tableau1[[#This Row],[EAN]],Grille_Tarifs_Modulable!B1649:P1742,8,FALSE)," "))</f>
        <v xml:space="preserve"> </v>
      </c>
      <c r="L1641" s="1">
        <v>1</v>
      </c>
      <c r="M1641" s="1">
        <v>1</v>
      </c>
      <c r="O1641" s="1"/>
    </row>
    <row r="1642" spans="1:15" ht="14.65" customHeight="1" x14ac:dyDescent="0.2">
      <c r="A1642" s="2">
        <v>43217</v>
      </c>
      <c r="B1642" s="1" t="s">
        <v>554</v>
      </c>
      <c r="C1642" s="1" t="s">
        <v>555</v>
      </c>
      <c r="F1642" s="1" t="s">
        <v>47</v>
      </c>
      <c r="G1642" s="1" t="s">
        <v>129</v>
      </c>
      <c r="H1642" s="116">
        <v>3</v>
      </c>
      <c r="I1642" s="88">
        <f t="array" ref="I1642">INDEX(Grille_Tarifs_Modulable!$B$2:B1989,MATCH(Tableau1[[#This Row],[Designation]]&amp;Tableau1[[#This Row],[CL]],Grille_Tarifs_Modulable!$C$2:C1989&amp;Grille_Tarifs_Modulable!$F$2:F1989,0))</f>
        <v>121</v>
      </c>
      <c r="J164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42" s="1" t="str">
        <f>IF(Tableau1[[#This Row],[Tarificat° client]]="GROS",VLOOKUP(Tableau1[[#This Row],[EAN]],Grille_Tarifs_Modulable!B1650:P1743,9,FALSE)+VLOOKUP(Tableau1[[#This Row],[EAN]],Grille_Tarifs_Modulable!B1650:P1743,12,FALSE)+VLOOKUP(Tableau1[[#This Row],[EAN]],Grille_Tarifs_Modulable!B1650:P1743,13,FALSE)*1.1,IF(Tableau1[[#This Row],[Tarificat° client]]="CHR",VLOOKUP(Tableau1[[#This Row],[EAN]],Grille_Tarifs_Modulable!B1650:P1743,8,FALSE)," "))</f>
        <v xml:space="preserve"> </v>
      </c>
      <c r="L1642" s="1">
        <v>1</v>
      </c>
      <c r="M1642" s="1">
        <v>1</v>
      </c>
      <c r="O1642" s="1"/>
    </row>
    <row r="1643" spans="1:15" ht="14.65" customHeight="1" x14ac:dyDescent="0.2">
      <c r="A1643" s="2">
        <v>43217</v>
      </c>
      <c r="B1643" s="1" t="s">
        <v>556</v>
      </c>
      <c r="C1643" s="1" t="s">
        <v>172</v>
      </c>
      <c r="F1643" s="1" t="s">
        <v>172</v>
      </c>
      <c r="G1643" s="1" t="s">
        <v>129</v>
      </c>
      <c r="H1643" s="116">
        <v>3</v>
      </c>
      <c r="I1643" s="88">
        <f t="array" ref="I1643">INDEX(Grille_Tarifs_Modulable!$B$2:B2000,MATCH(Tableau1[[#This Row],[Designation]]&amp;Tableau1[[#This Row],[CL]],Grille_Tarifs_Modulable!$C$2:C2000&amp;Grille_Tarifs_Modulable!$F$2:F2000,0))</f>
        <v>121</v>
      </c>
      <c r="J164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43" s="1" t="str">
        <f>IF(Tableau1[[#This Row],[Tarificat° client]]="GROS",VLOOKUP(Tableau1[[#This Row],[EAN]],Grille_Tarifs_Modulable!B1651:P1744,9,FALSE)+VLOOKUP(Tableau1[[#This Row],[EAN]],Grille_Tarifs_Modulable!B1651:P1744,12,FALSE)+VLOOKUP(Tableau1[[#This Row],[EAN]],Grille_Tarifs_Modulable!B1651:P1744,13,FALSE)*1.1,IF(Tableau1[[#This Row],[Tarificat° client]]="CHR",VLOOKUP(Tableau1[[#This Row],[EAN]],Grille_Tarifs_Modulable!B1651:P1744,8,FALSE)," "))</f>
        <v xml:space="preserve"> </v>
      </c>
      <c r="L1643" s="1">
        <v>1</v>
      </c>
      <c r="M1643" s="1">
        <v>1</v>
      </c>
      <c r="O1643" s="1"/>
    </row>
    <row r="1644" spans="1:15" ht="14.65" customHeight="1" x14ac:dyDescent="0.2">
      <c r="A1644" s="2">
        <v>43249</v>
      </c>
      <c r="B1644" s="1" t="s">
        <v>557</v>
      </c>
      <c r="C1644" s="1" t="s">
        <v>276</v>
      </c>
      <c r="F1644" s="1" t="s">
        <v>47</v>
      </c>
      <c r="G1644" s="1" t="s">
        <v>129</v>
      </c>
      <c r="H1644" s="116">
        <v>3</v>
      </c>
      <c r="I1644" s="88">
        <f t="array" ref="I1644">INDEX(Grille_Tarifs_Modulable!$B$2:B2018,MATCH(Tableau1[[#This Row],[Designation]]&amp;Tableau1[[#This Row],[CL]],Grille_Tarifs_Modulable!$C$2:C2018&amp;Grille_Tarifs_Modulable!$F$2:F2018,0))</f>
        <v>121</v>
      </c>
      <c r="J164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44" s="1" t="str">
        <f>IF(Tableau1[[#This Row],[Tarificat° client]]="GROS",VLOOKUP(Tableau1[[#This Row],[EAN]],Grille_Tarifs_Modulable!B1652:P1745,9,FALSE)+VLOOKUP(Tableau1[[#This Row],[EAN]],Grille_Tarifs_Modulable!B1652:P1745,12,FALSE)+VLOOKUP(Tableau1[[#This Row],[EAN]],Grille_Tarifs_Modulable!B1652:P1745,13,FALSE)*1.1,IF(Tableau1[[#This Row],[Tarificat° client]]="CHR",VLOOKUP(Tableau1[[#This Row],[EAN]],Grille_Tarifs_Modulable!B1652:P1745,8,FALSE)," "))</f>
        <v xml:space="preserve"> </v>
      </c>
      <c r="L1644" s="1">
        <v>1</v>
      </c>
      <c r="M1644" s="1">
        <v>1</v>
      </c>
      <c r="O1644" s="1"/>
    </row>
    <row r="1645" spans="1:15" ht="14.65" customHeight="1" x14ac:dyDescent="0.2">
      <c r="A1645" s="2">
        <v>43266</v>
      </c>
      <c r="B1645" s="1" t="s">
        <v>558</v>
      </c>
      <c r="C1645" s="1" t="s">
        <v>321</v>
      </c>
      <c r="F1645" s="1" t="s">
        <v>323</v>
      </c>
      <c r="G1645" s="1" t="s">
        <v>129</v>
      </c>
      <c r="H1645" s="116">
        <v>3</v>
      </c>
      <c r="I1645" s="88">
        <f t="array" ref="I1645">INDEX(Grille_Tarifs_Modulable!$B$2:B2158,MATCH(Tableau1[[#This Row],[Designation]]&amp;Tableau1[[#This Row],[CL]],Grille_Tarifs_Modulable!$C$2:C2158&amp;Grille_Tarifs_Modulable!$F$2:F2158,0))</f>
        <v>121</v>
      </c>
      <c r="J164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45" s="1" t="str">
        <f>IF(Tableau1[[#This Row],[Tarificat° client]]="GROS",VLOOKUP(Tableau1[[#This Row],[EAN]],Grille_Tarifs_Modulable!B1653:P1746,9,FALSE)+VLOOKUP(Tableau1[[#This Row],[EAN]],Grille_Tarifs_Modulable!B1653:P1746,12,FALSE)+VLOOKUP(Tableau1[[#This Row],[EAN]],Grille_Tarifs_Modulable!B1653:P1746,13,FALSE)*1.1,IF(Tableau1[[#This Row],[Tarificat° client]]="CHR",VLOOKUP(Tableau1[[#This Row],[EAN]],Grille_Tarifs_Modulable!B1653:P1746,8,FALSE)," "))</f>
        <v xml:space="preserve"> </v>
      </c>
      <c r="L1645" s="1">
        <v>1</v>
      </c>
      <c r="M1645" s="1">
        <v>1</v>
      </c>
      <c r="O1645" s="1"/>
    </row>
    <row r="1646" spans="1:15" ht="14.65" customHeight="1" x14ac:dyDescent="0.2">
      <c r="A1646" s="2">
        <v>43266</v>
      </c>
      <c r="B1646" s="1" t="s">
        <v>559</v>
      </c>
      <c r="C1646" s="1" t="s">
        <v>473</v>
      </c>
      <c r="F1646" s="1" t="s">
        <v>286</v>
      </c>
      <c r="G1646" s="1" t="s">
        <v>129</v>
      </c>
      <c r="H1646" s="116">
        <v>3</v>
      </c>
      <c r="I1646" s="88">
        <f t="array" ref="I1646">INDEX(Grille_Tarifs_Modulable!$B$2:B1993,MATCH(Tableau1[[#This Row],[Designation]]&amp;Tableau1[[#This Row],[CL]],Grille_Tarifs_Modulable!$C$2:C1993&amp;Grille_Tarifs_Modulable!$F$2:F1993,0))</f>
        <v>121</v>
      </c>
      <c r="J164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46" s="1" t="str">
        <f>IF(Tableau1[[#This Row],[Tarificat° client]]="GROS",VLOOKUP(Tableau1[[#This Row],[EAN]],Grille_Tarifs_Modulable!B1654:P1747,9,FALSE)+VLOOKUP(Tableau1[[#This Row],[EAN]],Grille_Tarifs_Modulable!B1654:P1747,12,FALSE)+VLOOKUP(Tableau1[[#This Row],[EAN]],Grille_Tarifs_Modulable!B1654:P1747,13,FALSE)*1.1,IF(Tableau1[[#This Row],[Tarificat° client]]="CHR",VLOOKUP(Tableau1[[#This Row],[EAN]],Grille_Tarifs_Modulable!B1654:P1747,8,FALSE)," "))</f>
        <v xml:space="preserve"> </v>
      </c>
      <c r="L1646" s="1">
        <v>5</v>
      </c>
      <c r="M1646" s="1">
        <v>5</v>
      </c>
      <c r="O1646" s="1"/>
    </row>
    <row r="1647" spans="1:15" ht="14.65" customHeight="1" x14ac:dyDescent="0.2">
      <c r="A1647" s="2">
        <v>43266</v>
      </c>
      <c r="B1647" s="1" t="s">
        <v>560</v>
      </c>
      <c r="C1647" s="1" t="s">
        <v>561</v>
      </c>
      <c r="F1647" s="1" t="s">
        <v>286</v>
      </c>
      <c r="G1647" s="1" t="s">
        <v>129</v>
      </c>
      <c r="H1647" s="116">
        <v>3</v>
      </c>
      <c r="I1647" s="88">
        <f t="array" ref="I1647">INDEX(Grille_Tarifs_Modulable!$B$2:B2004,MATCH(Tableau1[[#This Row],[Designation]]&amp;Tableau1[[#This Row],[CL]],Grille_Tarifs_Modulable!$C$2:C2004&amp;Grille_Tarifs_Modulable!$F$2:F2004,0))</f>
        <v>121</v>
      </c>
      <c r="J164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47" s="1" t="str">
        <f>IF(Tableau1[[#This Row],[Tarificat° client]]="GROS",VLOOKUP(Tableau1[[#This Row],[EAN]],Grille_Tarifs_Modulable!B1655:P1748,9,FALSE)+VLOOKUP(Tableau1[[#This Row],[EAN]],Grille_Tarifs_Modulable!B1655:P1748,12,FALSE)+VLOOKUP(Tableau1[[#This Row],[EAN]],Grille_Tarifs_Modulable!B1655:P1748,13,FALSE)*1.1,IF(Tableau1[[#This Row],[Tarificat° client]]="CHR",VLOOKUP(Tableau1[[#This Row],[EAN]],Grille_Tarifs_Modulable!B1655:P1748,8,FALSE)," "))</f>
        <v xml:space="preserve"> </v>
      </c>
      <c r="L1647" s="1">
        <v>1</v>
      </c>
      <c r="M1647" s="1">
        <v>1</v>
      </c>
      <c r="O1647" s="1"/>
    </row>
    <row r="1648" spans="1:15" ht="14.65" customHeight="1" x14ac:dyDescent="0.2">
      <c r="A1648" s="2">
        <v>43266</v>
      </c>
      <c r="B1648" s="1" t="s">
        <v>562</v>
      </c>
      <c r="C1648" s="1" t="s">
        <v>546</v>
      </c>
      <c r="F1648" s="1" t="s">
        <v>547</v>
      </c>
      <c r="G1648" s="1" t="s">
        <v>129</v>
      </c>
      <c r="H1648" s="116">
        <v>3</v>
      </c>
      <c r="I1648" s="88">
        <f t="array" ref="I1648">INDEX(Grille_Tarifs_Modulable!$B$2:B2022,MATCH(Tableau1[[#This Row],[Designation]]&amp;Tableau1[[#This Row],[CL]],Grille_Tarifs_Modulable!$C$2:C2022&amp;Grille_Tarifs_Modulable!$F$2:F2022,0))</f>
        <v>121</v>
      </c>
      <c r="J164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48" s="1" t="str">
        <f>IF(Tableau1[[#This Row],[Tarificat° client]]="GROS",VLOOKUP(Tableau1[[#This Row],[EAN]],Grille_Tarifs_Modulable!B1656:P1749,9,FALSE)+VLOOKUP(Tableau1[[#This Row],[EAN]],Grille_Tarifs_Modulable!B1656:P1749,12,FALSE)+VLOOKUP(Tableau1[[#This Row],[EAN]],Grille_Tarifs_Modulable!B1656:P1749,13,FALSE)*1.1,IF(Tableau1[[#This Row],[Tarificat° client]]="CHR",VLOOKUP(Tableau1[[#This Row],[EAN]],Grille_Tarifs_Modulable!B1656:P1749,8,FALSE)," "))</f>
        <v xml:space="preserve"> </v>
      </c>
      <c r="L1648" s="1">
        <v>0</v>
      </c>
      <c r="M1648" s="1">
        <v>0</v>
      </c>
      <c r="O1648" s="1"/>
    </row>
    <row r="1649" spans="1:15" ht="14.65" customHeight="1" x14ac:dyDescent="0.2">
      <c r="A1649" s="2">
        <v>43266</v>
      </c>
      <c r="B1649" s="1" t="s">
        <v>563</v>
      </c>
      <c r="C1649" s="1" t="s">
        <v>564</v>
      </c>
      <c r="F1649" s="1" t="s">
        <v>565</v>
      </c>
      <c r="G1649" s="1" t="s">
        <v>129</v>
      </c>
      <c r="H1649" s="116">
        <v>3</v>
      </c>
      <c r="I1649" s="88">
        <f t="array" ref="I1649">INDEX(Grille_Tarifs_Modulable!$B$2:B2162,MATCH(Tableau1[[#This Row],[Designation]]&amp;Tableau1[[#This Row],[CL]],Grille_Tarifs_Modulable!$C$2:C2162&amp;Grille_Tarifs_Modulable!$F$2:F2162,0))</f>
        <v>121</v>
      </c>
      <c r="J164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49" s="1" t="str">
        <f>IF(Tableau1[[#This Row],[Tarificat° client]]="GROS",VLOOKUP(Tableau1[[#This Row],[EAN]],Grille_Tarifs_Modulable!B1657:P1750,9,FALSE)+VLOOKUP(Tableau1[[#This Row],[EAN]],Grille_Tarifs_Modulable!B1657:P1750,12,FALSE)+VLOOKUP(Tableau1[[#This Row],[EAN]],Grille_Tarifs_Modulable!B1657:P1750,13,FALSE)*1.1,IF(Tableau1[[#This Row],[Tarificat° client]]="CHR",VLOOKUP(Tableau1[[#This Row],[EAN]],Grille_Tarifs_Modulable!B1657:P1750,8,FALSE)," "))</f>
        <v xml:space="preserve"> </v>
      </c>
      <c r="L1649" s="1">
        <v>1</v>
      </c>
      <c r="M1649" s="1">
        <v>1</v>
      </c>
      <c r="O1649" s="1"/>
    </row>
    <row r="1650" spans="1:15" ht="14.65" customHeight="1" x14ac:dyDescent="0.2">
      <c r="A1650" s="2">
        <v>43272</v>
      </c>
      <c r="B1650" s="1" t="s">
        <v>566</v>
      </c>
      <c r="C1650" s="1" t="s">
        <v>2</v>
      </c>
      <c r="F1650" s="1" t="s">
        <v>4</v>
      </c>
      <c r="G1650" s="1" t="s">
        <v>129</v>
      </c>
      <c r="H1650" s="116">
        <v>3</v>
      </c>
      <c r="I1650" s="88">
        <f t="array" ref="I1650">INDEX(Grille_Tarifs_Modulable!$B$2:B1997,MATCH(Tableau1[[#This Row],[Designation]]&amp;Tableau1[[#This Row],[CL]],Grille_Tarifs_Modulable!$C$2:C1997&amp;Grille_Tarifs_Modulable!$F$2:F1997,0))</f>
        <v>121</v>
      </c>
      <c r="J165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50" s="1" t="str">
        <f>IF(Tableau1[[#This Row],[Tarificat° client]]="GROS",VLOOKUP(Tableau1[[#This Row],[EAN]],Grille_Tarifs_Modulable!B1658:P1751,9,FALSE)+VLOOKUP(Tableau1[[#This Row],[EAN]],Grille_Tarifs_Modulable!B1658:P1751,12,FALSE)+VLOOKUP(Tableau1[[#This Row],[EAN]],Grille_Tarifs_Modulable!B1658:P1751,13,FALSE)*1.1,IF(Tableau1[[#This Row],[Tarificat° client]]="CHR",VLOOKUP(Tableau1[[#This Row],[EAN]],Grille_Tarifs_Modulable!B1658:P1751,8,FALSE)," "))</f>
        <v xml:space="preserve"> </v>
      </c>
      <c r="L1650" s="1">
        <v>2</v>
      </c>
      <c r="M1650" s="1">
        <v>2</v>
      </c>
      <c r="O1650" s="1"/>
    </row>
    <row r="1651" spans="1:15" ht="14.65" customHeight="1" x14ac:dyDescent="0.2">
      <c r="A1651" s="2">
        <v>43272</v>
      </c>
      <c r="B1651" s="1" t="s">
        <v>567</v>
      </c>
      <c r="C1651" s="1" t="s">
        <v>568</v>
      </c>
      <c r="F1651" s="1" t="s">
        <v>4</v>
      </c>
      <c r="G1651" s="1" t="s">
        <v>129</v>
      </c>
      <c r="H1651" s="116">
        <v>3</v>
      </c>
      <c r="I1651" s="88">
        <f t="array" ref="I1651">INDEX(Grille_Tarifs_Modulable!$B$2:B2008,MATCH(Tableau1[[#This Row],[Designation]]&amp;Tableau1[[#This Row],[CL]],Grille_Tarifs_Modulable!$C$2:C2008&amp;Grille_Tarifs_Modulable!$F$2:F2008,0))</f>
        <v>121</v>
      </c>
      <c r="J165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51" s="1" t="str">
        <f>IF(Tableau1[[#This Row],[Tarificat° client]]="GROS",VLOOKUP(Tableau1[[#This Row],[EAN]],Grille_Tarifs_Modulable!B1659:P1752,9,FALSE)+VLOOKUP(Tableau1[[#This Row],[EAN]],Grille_Tarifs_Modulable!B1659:P1752,12,FALSE)+VLOOKUP(Tableau1[[#This Row],[EAN]],Grille_Tarifs_Modulable!B1659:P1752,13,FALSE)*1.1,IF(Tableau1[[#This Row],[Tarificat° client]]="CHR",VLOOKUP(Tableau1[[#This Row],[EAN]],Grille_Tarifs_Modulable!B1659:P1752,8,FALSE)," "))</f>
        <v xml:space="preserve"> </v>
      </c>
      <c r="L1651" s="1">
        <v>2</v>
      </c>
      <c r="M1651" s="1">
        <v>2</v>
      </c>
      <c r="O1651" s="1"/>
    </row>
    <row r="1652" spans="1:15" ht="14.65" customHeight="1" x14ac:dyDescent="0.2">
      <c r="A1652" s="2">
        <v>43272</v>
      </c>
      <c r="B1652" s="1" t="s">
        <v>569</v>
      </c>
      <c r="C1652" s="1" t="s">
        <v>148</v>
      </c>
      <c r="F1652" s="1" t="s">
        <v>150</v>
      </c>
      <c r="G1652" s="1" t="s">
        <v>129</v>
      </c>
      <c r="H1652" s="116">
        <v>3</v>
      </c>
      <c r="I1652" s="88">
        <f t="array" ref="I1652">INDEX(Grille_Tarifs_Modulable!$B$2:B2026,MATCH(Tableau1[[#This Row],[Designation]]&amp;Tableau1[[#This Row],[CL]],Grille_Tarifs_Modulable!$C$2:C2026&amp;Grille_Tarifs_Modulable!$F$2:F2026,0))</f>
        <v>121</v>
      </c>
      <c r="J165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52" s="1" t="str">
        <f>IF(Tableau1[[#This Row],[Tarificat° client]]="GROS",VLOOKUP(Tableau1[[#This Row],[EAN]],Grille_Tarifs_Modulable!B1660:P1753,9,FALSE)+VLOOKUP(Tableau1[[#This Row],[EAN]],Grille_Tarifs_Modulable!B1660:P1753,12,FALSE)+VLOOKUP(Tableau1[[#This Row],[EAN]],Grille_Tarifs_Modulable!B1660:P1753,13,FALSE)*1.1,IF(Tableau1[[#This Row],[Tarificat° client]]="CHR",VLOOKUP(Tableau1[[#This Row],[EAN]],Grille_Tarifs_Modulable!B1660:P1753,8,FALSE)," "))</f>
        <v xml:space="preserve"> </v>
      </c>
      <c r="L1652" s="1">
        <v>2</v>
      </c>
      <c r="M1652" s="1">
        <v>2</v>
      </c>
      <c r="O1652" s="1"/>
    </row>
    <row r="1653" spans="1:15" ht="14.65" customHeight="1" x14ac:dyDescent="0.2">
      <c r="A1653" s="2">
        <v>43272</v>
      </c>
      <c r="B1653" s="1" t="s">
        <v>570</v>
      </c>
      <c r="C1653" s="1" t="s">
        <v>327</v>
      </c>
      <c r="F1653" s="1" t="s">
        <v>11</v>
      </c>
      <c r="G1653" s="1" t="s">
        <v>129</v>
      </c>
      <c r="H1653" s="116">
        <v>3</v>
      </c>
      <c r="I1653" s="88">
        <f t="array" ref="I1653">INDEX(Grille_Tarifs_Modulable!$B$2:B2166,MATCH(Tableau1[[#This Row],[Designation]]&amp;Tableau1[[#This Row],[CL]],Grille_Tarifs_Modulable!$C$2:C2166&amp;Grille_Tarifs_Modulable!$F$2:F2166,0))</f>
        <v>121</v>
      </c>
      <c r="J165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53" s="1" t="str">
        <f>IF(Tableau1[[#This Row],[Tarificat° client]]="GROS",VLOOKUP(Tableau1[[#This Row],[EAN]],Grille_Tarifs_Modulable!B1661:P1754,9,FALSE)+VLOOKUP(Tableau1[[#This Row],[EAN]],Grille_Tarifs_Modulable!B1661:P1754,12,FALSE)+VLOOKUP(Tableau1[[#This Row],[EAN]],Grille_Tarifs_Modulable!B1661:P1754,13,FALSE)*1.1,IF(Tableau1[[#This Row],[Tarificat° client]]="CHR",VLOOKUP(Tableau1[[#This Row],[EAN]],Grille_Tarifs_Modulable!B1661:P1754,8,FALSE)," "))</f>
        <v xml:space="preserve"> </v>
      </c>
      <c r="L1653" s="1">
        <v>5</v>
      </c>
      <c r="M1653" s="1">
        <v>5</v>
      </c>
      <c r="O1653" s="1"/>
    </row>
    <row r="1654" spans="1:15" ht="14.65" customHeight="1" x14ac:dyDescent="0.2">
      <c r="A1654" s="2">
        <v>43272</v>
      </c>
      <c r="B1654" s="1" t="s">
        <v>571</v>
      </c>
      <c r="C1654" s="1" t="s">
        <v>572</v>
      </c>
      <c r="F1654" s="1" t="s">
        <v>165</v>
      </c>
      <c r="G1654" s="1" t="s">
        <v>129</v>
      </c>
      <c r="H1654" s="116">
        <v>3</v>
      </c>
      <c r="I1654" s="88">
        <f t="array" ref="I1654">INDEX(Grille_Tarifs_Modulable!$B$2:B2001,MATCH(Tableau1[[#This Row],[Designation]]&amp;Tableau1[[#This Row],[CL]],Grille_Tarifs_Modulable!$C$2:C2001&amp;Grille_Tarifs_Modulable!$F$2:F2001,0))</f>
        <v>121</v>
      </c>
      <c r="J165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54" s="1" t="str">
        <f>IF(Tableau1[[#This Row],[Tarificat° client]]="GROS",VLOOKUP(Tableau1[[#This Row],[EAN]],Grille_Tarifs_Modulable!B1662:P1755,9,FALSE)+VLOOKUP(Tableau1[[#This Row],[EAN]],Grille_Tarifs_Modulable!B1662:P1755,12,FALSE)+VLOOKUP(Tableau1[[#This Row],[EAN]],Grille_Tarifs_Modulable!B1662:P1755,13,FALSE)*1.1,IF(Tableau1[[#This Row],[Tarificat° client]]="CHR",VLOOKUP(Tableau1[[#This Row],[EAN]],Grille_Tarifs_Modulable!B1662:P1755,8,FALSE)," "))</f>
        <v xml:space="preserve"> </v>
      </c>
      <c r="L1654" s="1">
        <v>2</v>
      </c>
      <c r="M1654" s="1">
        <v>2</v>
      </c>
      <c r="O1654" s="1"/>
    </row>
    <row r="1655" spans="1:15" ht="14.65" customHeight="1" x14ac:dyDescent="0.2">
      <c r="A1655" s="2">
        <v>43272</v>
      </c>
      <c r="B1655" s="1" t="s">
        <v>573</v>
      </c>
      <c r="C1655" s="1" t="s">
        <v>553</v>
      </c>
      <c r="F1655" s="1" t="s">
        <v>47</v>
      </c>
      <c r="G1655" s="1" t="s">
        <v>129</v>
      </c>
      <c r="H1655" s="116">
        <v>3</v>
      </c>
      <c r="I1655" s="88">
        <f t="array" ref="I1655">INDEX(Grille_Tarifs_Modulable!$B$2:B2012,MATCH(Tableau1[[#This Row],[Designation]]&amp;Tableau1[[#This Row],[CL]],Grille_Tarifs_Modulable!$C$2:C2012&amp;Grille_Tarifs_Modulable!$F$2:F2012,0))</f>
        <v>121</v>
      </c>
      <c r="J165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55" s="1" t="str">
        <f>IF(Tableau1[[#This Row],[Tarificat° client]]="GROS",VLOOKUP(Tableau1[[#This Row],[EAN]],Grille_Tarifs_Modulable!B1663:P1756,9,FALSE)+VLOOKUP(Tableau1[[#This Row],[EAN]],Grille_Tarifs_Modulable!B1663:P1756,12,FALSE)+VLOOKUP(Tableau1[[#This Row],[EAN]],Grille_Tarifs_Modulable!B1663:P1756,13,FALSE)*1.1,IF(Tableau1[[#This Row],[Tarificat° client]]="CHR",VLOOKUP(Tableau1[[#This Row],[EAN]],Grille_Tarifs_Modulable!B1663:P1756,8,FALSE)," "))</f>
        <v xml:space="preserve"> </v>
      </c>
      <c r="L1655" s="1">
        <v>1</v>
      </c>
      <c r="M1655" s="1">
        <v>1</v>
      </c>
      <c r="O1655" s="1"/>
    </row>
    <row r="1656" spans="1:15" ht="14.65" customHeight="1" x14ac:dyDescent="0.2">
      <c r="A1656" s="2">
        <v>43272</v>
      </c>
      <c r="B1656" s="1" t="s">
        <v>574</v>
      </c>
      <c r="C1656" s="1" t="s">
        <v>318</v>
      </c>
      <c r="F1656" s="1" t="s">
        <v>320</v>
      </c>
      <c r="G1656" s="1" t="s">
        <v>129</v>
      </c>
      <c r="H1656" s="116">
        <v>3</v>
      </c>
      <c r="I1656" s="88">
        <f t="array" ref="I1656">INDEX(Grille_Tarifs_Modulable!$B$2:B2030,MATCH(Tableau1[[#This Row],[Designation]]&amp;Tableau1[[#This Row],[CL]],Grille_Tarifs_Modulable!$C$2:C2030&amp;Grille_Tarifs_Modulable!$F$2:F2030,0))</f>
        <v>121</v>
      </c>
      <c r="J165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56" s="1" t="str">
        <f>IF(Tableau1[[#This Row],[Tarificat° client]]="GROS",VLOOKUP(Tableau1[[#This Row],[EAN]],Grille_Tarifs_Modulable!B1664:P1757,9,FALSE)+VLOOKUP(Tableau1[[#This Row],[EAN]],Grille_Tarifs_Modulable!B1664:P1757,12,FALSE)+VLOOKUP(Tableau1[[#This Row],[EAN]],Grille_Tarifs_Modulable!B1664:P1757,13,FALSE)*1.1,IF(Tableau1[[#This Row],[Tarificat° client]]="CHR",VLOOKUP(Tableau1[[#This Row],[EAN]],Grille_Tarifs_Modulable!B1664:P1757,8,FALSE)," "))</f>
        <v xml:space="preserve"> </v>
      </c>
      <c r="L1656" s="1">
        <v>5</v>
      </c>
      <c r="M1656" s="1">
        <v>5</v>
      </c>
      <c r="O1656" s="1"/>
    </row>
    <row r="1657" spans="1:15" ht="14.65" customHeight="1" x14ac:dyDescent="0.2">
      <c r="A1657" s="2">
        <v>43278</v>
      </c>
      <c r="B1657" s="1" t="s">
        <v>575</v>
      </c>
      <c r="C1657" s="1" t="s">
        <v>537</v>
      </c>
      <c r="F1657" s="1" t="s">
        <v>538</v>
      </c>
      <c r="G1657" s="1" t="s">
        <v>129</v>
      </c>
      <c r="H1657" s="116">
        <v>3</v>
      </c>
      <c r="I1657" s="88">
        <f t="array" ref="I1657">INDEX(Grille_Tarifs_Modulable!$B$2:B2170,MATCH(Tableau1[[#This Row],[Designation]]&amp;Tableau1[[#This Row],[CL]],Grille_Tarifs_Modulable!$C$2:C2170&amp;Grille_Tarifs_Modulable!$F$2:F2170,0))</f>
        <v>121</v>
      </c>
      <c r="J165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57" s="1" t="str">
        <f>IF(Tableau1[[#This Row],[Tarificat° client]]="GROS",VLOOKUP(Tableau1[[#This Row],[EAN]],Grille_Tarifs_Modulable!B1665:P1758,9,FALSE)+VLOOKUP(Tableau1[[#This Row],[EAN]],Grille_Tarifs_Modulable!B1665:P1758,12,FALSE)+VLOOKUP(Tableau1[[#This Row],[EAN]],Grille_Tarifs_Modulable!B1665:P1758,13,FALSE)*1.1,IF(Tableau1[[#This Row],[Tarificat° client]]="CHR",VLOOKUP(Tableau1[[#This Row],[EAN]],Grille_Tarifs_Modulable!B1665:P1758,8,FALSE)," "))</f>
        <v xml:space="preserve"> </v>
      </c>
      <c r="L1657" s="1">
        <v>1</v>
      </c>
      <c r="M1657" s="1">
        <v>1</v>
      </c>
      <c r="O1657" s="1"/>
    </row>
    <row r="1658" spans="1:15" ht="14.65" customHeight="1" x14ac:dyDescent="0.2">
      <c r="A1658" s="2">
        <v>43383</v>
      </c>
      <c r="B1658" s="1" t="s">
        <v>576</v>
      </c>
      <c r="C1658" s="1" t="s">
        <v>18</v>
      </c>
      <c r="F1658" s="1" t="s">
        <v>20</v>
      </c>
      <c r="G1658" s="1" t="s">
        <v>129</v>
      </c>
      <c r="H1658" s="116">
        <v>3</v>
      </c>
      <c r="I1658" s="88">
        <f t="array" ref="I1658">INDEX(Grille_Tarifs_Modulable!$B$2:B2005,MATCH(Tableau1[[#This Row],[Designation]]&amp;Tableau1[[#This Row],[CL]],Grille_Tarifs_Modulable!$C$2:C2005&amp;Grille_Tarifs_Modulable!$F$2:F2005,0))</f>
        <v>121</v>
      </c>
      <c r="J165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58" s="1" t="str">
        <f>IF(Tableau1[[#This Row],[Tarificat° client]]="GROS",VLOOKUP(Tableau1[[#This Row],[EAN]],Grille_Tarifs_Modulable!B1666:P1759,9,FALSE)+VLOOKUP(Tableau1[[#This Row],[EAN]],Grille_Tarifs_Modulable!B1666:P1759,12,FALSE)+VLOOKUP(Tableau1[[#This Row],[EAN]],Grille_Tarifs_Modulable!B1666:P1759,13,FALSE)*1.1,IF(Tableau1[[#This Row],[Tarificat° client]]="CHR",VLOOKUP(Tableau1[[#This Row],[EAN]],Grille_Tarifs_Modulable!B1666:P1759,8,FALSE)," "))</f>
        <v xml:space="preserve"> </v>
      </c>
      <c r="L1658" s="1">
        <v>1</v>
      </c>
      <c r="M1658" s="1">
        <v>1</v>
      </c>
      <c r="O1658" s="1"/>
    </row>
    <row r="1659" spans="1:15" ht="14.65" customHeight="1" x14ac:dyDescent="0.2">
      <c r="A1659" s="2">
        <v>43383</v>
      </c>
      <c r="B1659" s="1" t="s">
        <v>577</v>
      </c>
      <c r="C1659" s="1" t="s">
        <v>578</v>
      </c>
      <c r="F1659" s="1" t="s">
        <v>165</v>
      </c>
      <c r="G1659" s="1" t="s">
        <v>129</v>
      </c>
      <c r="H1659" s="116">
        <v>3</v>
      </c>
      <c r="I1659" s="88">
        <f t="array" ref="I1659">INDEX(Grille_Tarifs_Modulable!$B$2:B2016,MATCH(Tableau1[[#This Row],[Designation]]&amp;Tableau1[[#This Row],[CL]],Grille_Tarifs_Modulable!$C$2:C2016&amp;Grille_Tarifs_Modulable!$F$2:F2016,0))</f>
        <v>121</v>
      </c>
      <c r="J165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59" s="1" t="str">
        <f>IF(Tableau1[[#This Row],[Tarificat° client]]="GROS",VLOOKUP(Tableau1[[#This Row],[EAN]],Grille_Tarifs_Modulable!B1667:P1760,9,FALSE)+VLOOKUP(Tableau1[[#This Row],[EAN]],Grille_Tarifs_Modulable!B1667:P1760,12,FALSE)+VLOOKUP(Tableau1[[#This Row],[EAN]],Grille_Tarifs_Modulable!B1667:P1760,13,FALSE)*1.1,IF(Tableau1[[#This Row],[Tarificat° client]]="CHR",VLOOKUP(Tableau1[[#This Row],[EAN]],Grille_Tarifs_Modulable!B1667:P1760,8,FALSE)," "))</f>
        <v xml:space="preserve"> </v>
      </c>
      <c r="L1659" s="1">
        <v>1</v>
      </c>
      <c r="M1659" s="1">
        <v>1</v>
      </c>
      <c r="O1659" s="1"/>
    </row>
    <row r="1660" spans="1:15" ht="14.65" customHeight="1" x14ac:dyDescent="0.2">
      <c r="A1660" s="2">
        <v>43383</v>
      </c>
      <c r="B1660" s="1" t="s">
        <v>579</v>
      </c>
      <c r="C1660" s="1" t="s">
        <v>172</v>
      </c>
      <c r="F1660" s="1" t="s">
        <v>172</v>
      </c>
      <c r="G1660" s="1" t="s">
        <v>129</v>
      </c>
      <c r="H1660" s="116">
        <v>3</v>
      </c>
      <c r="I1660" s="88">
        <f t="array" ref="I1660">INDEX(Grille_Tarifs_Modulable!$B$2:B2034,MATCH(Tableau1[[#This Row],[Designation]]&amp;Tableau1[[#This Row],[CL]],Grille_Tarifs_Modulable!$C$2:C2034&amp;Grille_Tarifs_Modulable!$F$2:F2034,0))</f>
        <v>121</v>
      </c>
      <c r="J166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60" s="1" t="str">
        <f>IF(Tableau1[[#This Row],[Tarificat° client]]="GROS",VLOOKUP(Tableau1[[#This Row],[EAN]],Grille_Tarifs_Modulable!B1668:P1761,9,FALSE)+VLOOKUP(Tableau1[[#This Row],[EAN]],Grille_Tarifs_Modulable!B1668:P1761,12,FALSE)+VLOOKUP(Tableau1[[#This Row],[EAN]],Grille_Tarifs_Modulable!B1668:P1761,13,FALSE)*1.1,IF(Tableau1[[#This Row],[Tarificat° client]]="CHR",VLOOKUP(Tableau1[[#This Row],[EAN]],Grille_Tarifs_Modulable!B1668:P1761,8,FALSE)," "))</f>
        <v xml:space="preserve"> </v>
      </c>
      <c r="L1660" s="1">
        <v>1</v>
      </c>
      <c r="M1660" s="1">
        <v>1</v>
      </c>
      <c r="O1660" s="1"/>
    </row>
    <row r="1661" spans="1:15" ht="14.65" customHeight="1" x14ac:dyDescent="0.2">
      <c r="A1661" s="2">
        <v>43383</v>
      </c>
      <c r="B1661" s="1" t="s">
        <v>580</v>
      </c>
      <c r="C1661" s="1" t="s">
        <v>568</v>
      </c>
      <c r="F1661" s="1" t="s">
        <v>4</v>
      </c>
      <c r="G1661" s="1" t="s">
        <v>129</v>
      </c>
      <c r="H1661" s="116">
        <v>3</v>
      </c>
      <c r="I1661" s="88">
        <f t="array" ref="I1661">INDEX(Grille_Tarifs_Modulable!$B$2:B2174,MATCH(Tableau1[[#This Row],[Designation]]&amp;Tableau1[[#This Row],[CL]],Grille_Tarifs_Modulable!$C$2:C2174&amp;Grille_Tarifs_Modulable!$F$2:F2174,0))</f>
        <v>121</v>
      </c>
      <c r="J166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61" s="1" t="str">
        <f>IF(Tableau1[[#This Row],[Tarificat° client]]="GROS",VLOOKUP(Tableau1[[#This Row],[EAN]],Grille_Tarifs_Modulable!B1669:P1762,9,FALSE)+VLOOKUP(Tableau1[[#This Row],[EAN]],Grille_Tarifs_Modulable!B1669:P1762,12,FALSE)+VLOOKUP(Tableau1[[#This Row],[EAN]],Grille_Tarifs_Modulable!B1669:P1762,13,FALSE)*1.1,IF(Tableau1[[#This Row],[Tarificat° client]]="CHR",VLOOKUP(Tableau1[[#This Row],[EAN]],Grille_Tarifs_Modulable!B1669:P1762,8,FALSE)," "))</f>
        <v xml:space="preserve"> </v>
      </c>
      <c r="L1661" s="1">
        <v>4</v>
      </c>
      <c r="M1661" s="1">
        <v>4</v>
      </c>
      <c r="O1661" s="1"/>
    </row>
    <row r="1662" spans="1:15" ht="14.65" customHeight="1" x14ac:dyDescent="0.2">
      <c r="A1662" s="2">
        <v>43383</v>
      </c>
      <c r="B1662" s="1" t="s">
        <v>581</v>
      </c>
      <c r="C1662" s="1" t="s">
        <v>375</v>
      </c>
      <c r="F1662" s="1" t="s">
        <v>4</v>
      </c>
      <c r="G1662" s="1" t="s">
        <v>129</v>
      </c>
      <c r="H1662" s="116">
        <v>3</v>
      </c>
      <c r="I1662" s="88">
        <f t="array" ref="I1662">INDEX(Grille_Tarifs_Modulable!$B$2:B2009,MATCH(Tableau1[[#This Row],[Designation]]&amp;Tableau1[[#This Row],[CL]],Grille_Tarifs_Modulable!$C$2:C2009&amp;Grille_Tarifs_Modulable!$F$2:F2009,0))</f>
        <v>121</v>
      </c>
      <c r="J166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62" s="1" t="str">
        <f>IF(Tableau1[[#This Row],[Tarificat° client]]="GROS",VLOOKUP(Tableau1[[#This Row],[EAN]],Grille_Tarifs_Modulable!B1670:P1763,9,FALSE)+VLOOKUP(Tableau1[[#This Row],[EAN]],Grille_Tarifs_Modulable!B1670:P1763,12,FALSE)+VLOOKUP(Tableau1[[#This Row],[EAN]],Grille_Tarifs_Modulable!B1670:P1763,13,FALSE)*1.1,IF(Tableau1[[#This Row],[Tarificat° client]]="CHR",VLOOKUP(Tableau1[[#This Row],[EAN]],Grille_Tarifs_Modulable!B1670:P1763,8,FALSE)," "))</f>
        <v xml:space="preserve"> </v>
      </c>
      <c r="L1662" s="1">
        <v>1</v>
      </c>
      <c r="M1662" s="1">
        <v>1</v>
      </c>
      <c r="O1662" s="1"/>
    </row>
    <row r="1663" spans="1:15" ht="14.65" customHeight="1" x14ac:dyDescent="0.2">
      <c r="A1663" s="2">
        <v>43383</v>
      </c>
      <c r="B1663" s="1" t="s">
        <v>582</v>
      </c>
      <c r="C1663" s="1" t="s">
        <v>583</v>
      </c>
      <c r="F1663" s="1" t="s">
        <v>20</v>
      </c>
      <c r="G1663" s="1" t="s">
        <v>129</v>
      </c>
      <c r="H1663" s="116">
        <v>3</v>
      </c>
      <c r="I1663" s="88">
        <f t="array" ref="I1663">INDEX(Grille_Tarifs_Modulable!$B$2:B2020,MATCH(Tableau1[[#This Row],[Designation]]&amp;Tableau1[[#This Row],[CL]],Grille_Tarifs_Modulable!$C$2:C2020&amp;Grille_Tarifs_Modulable!$F$2:F2020,0))</f>
        <v>121</v>
      </c>
      <c r="J166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63" s="1" t="str">
        <f>IF(Tableau1[[#This Row],[Tarificat° client]]="GROS",VLOOKUP(Tableau1[[#This Row],[EAN]],Grille_Tarifs_Modulable!B1671:P1764,9,FALSE)+VLOOKUP(Tableau1[[#This Row],[EAN]],Grille_Tarifs_Modulable!B1671:P1764,12,FALSE)+VLOOKUP(Tableau1[[#This Row],[EAN]],Grille_Tarifs_Modulable!B1671:P1764,13,FALSE)*1.1,IF(Tableau1[[#This Row],[Tarificat° client]]="CHR",VLOOKUP(Tableau1[[#This Row],[EAN]],Grille_Tarifs_Modulable!B1671:P1764,8,FALSE)," "))</f>
        <v xml:space="preserve"> </v>
      </c>
      <c r="L1663" s="1">
        <v>1</v>
      </c>
      <c r="M1663" s="1">
        <v>1</v>
      </c>
      <c r="O1663" s="1"/>
    </row>
    <row r="1664" spans="1:15" ht="14.65" customHeight="1" x14ac:dyDescent="0.2">
      <c r="A1664" s="2">
        <v>43383</v>
      </c>
      <c r="B1664" s="1" t="s">
        <v>584</v>
      </c>
      <c r="C1664" s="1" t="s">
        <v>295</v>
      </c>
      <c r="F1664" s="1" t="s">
        <v>11</v>
      </c>
      <c r="G1664" s="1" t="s">
        <v>129</v>
      </c>
      <c r="H1664" s="116">
        <v>3</v>
      </c>
      <c r="I1664" s="88">
        <f t="array" ref="I1664">INDEX(Grille_Tarifs_Modulable!$B$2:B2038,MATCH(Tableau1[[#This Row],[Designation]]&amp;Tableau1[[#This Row],[CL]],Grille_Tarifs_Modulable!$C$2:C2038&amp;Grille_Tarifs_Modulable!$F$2:F2038,0))</f>
        <v>121</v>
      </c>
      <c r="J166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64" s="1" t="str">
        <f>IF(Tableau1[[#This Row],[Tarificat° client]]="GROS",VLOOKUP(Tableau1[[#This Row],[EAN]],Grille_Tarifs_Modulable!B1672:P1765,9,FALSE)+VLOOKUP(Tableau1[[#This Row],[EAN]],Grille_Tarifs_Modulable!B1672:P1765,12,FALSE)+VLOOKUP(Tableau1[[#This Row],[EAN]],Grille_Tarifs_Modulable!B1672:P1765,13,FALSE)*1.1,IF(Tableau1[[#This Row],[Tarificat° client]]="CHR",VLOOKUP(Tableau1[[#This Row],[EAN]],Grille_Tarifs_Modulable!B1672:P1765,8,FALSE)," "))</f>
        <v xml:space="preserve"> </v>
      </c>
      <c r="L1664" s="1">
        <v>1</v>
      </c>
      <c r="M1664" s="1">
        <v>1</v>
      </c>
      <c r="O1664" s="1"/>
    </row>
    <row r="1665" spans="1:15" ht="14.65" customHeight="1" x14ac:dyDescent="0.2">
      <c r="A1665" s="2">
        <v>43383</v>
      </c>
      <c r="B1665" s="1" t="s">
        <v>585</v>
      </c>
      <c r="C1665" s="1" t="s">
        <v>148</v>
      </c>
      <c r="F1665" s="1" t="s">
        <v>150</v>
      </c>
      <c r="G1665" s="1" t="s">
        <v>129</v>
      </c>
      <c r="H1665" s="116">
        <v>3</v>
      </c>
      <c r="I1665" s="88">
        <f t="array" ref="I1665">INDEX(Grille_Tarifs_Modulable!$B$2:B2178,MATCH(Tableau1[[#This Row],[Designation]]&amp;Tableau1[[#This Row],[CL]],Grille_Tarifs_Modulable!$C$2:C2178&amp;Grille_Tarifs_Modulable!$F$2:F2178,0))</f>
        <v>121</v>
      </c>
      <c r="J166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65" s="1" t="str">
        <f>IF(Tableau1[[#This Row],[Tarificat° client]]="GROS",VLOOKUP(Tableau1[[#This Row],[EAN]],Grille_Tarifs_Modulable!B1673:P1766,9,FALSE)+VLOOKUP(Tableau1[[#This Row],[EAN]],Grille_Tarifs_Modulable!B1673:P1766,12,FALSE)+VLOOKUP(Tableau1[[#This Row],[EAN]],Grille_Tarifs_Modulable!B1673:P1766,13,FALSE)*1.1,IF(Tableau1[[#This Row],[Tarificat° client]]="CHR",VLOOKUP(Tableau1[[#This Row],[EAN]],Grille_Tarifs_Modulable!B1673:P1766,8,FALSE)," "))</f>
        <v xml:space="preserve"> </v>
      </c>
      <c r="L1665" s="1">
        <v>4</v>
      </c>
      <c r="M1665" s="1">
        <v>4</v>
      </c>
      <c r="O1665" s="1"/>
    </row>
    <row r="1666" spans="1:15" ht="14.65" customHeight="1" x14ac:dyDescent="0.2">
      <c r="A1666" s="2">
        <v>43383</v>
      </c>
      <c r="B1666" s="1" t="s">
        <v>586</v>
      </c>
      <c r="C1666" s="1" t="s">
        <v>422</v>
      </c>
      <c r="F1666" s="1" t="s">
        <v>20</v>
      </c>
      <c r="G1666" s="1" t="s">
        <v>129</v>
      </c>
      <c r="H1666" s="116">
        <v>3</v>
      </c>
      <c r="I1666" s="88">
        <f t="array" ref="I1666">INDEX(Grille_Tarifs_Modulable!$B$2:B2013,MATCH(Tableau1[[#This Row],[Designation]]&amp;Tableau1[[#This Row],[CL]],Grille_Tarifs_Modulable!$C$2:C2013&amp;Grille_Tarifs_Modulable!$F$2:F2013,0))</f>
        <v>121</v>
      </c>
      <c r="J166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66" s="1" t="str">
        <f>IF(Tableau1[[#This Row],[Tarificat° client]]="GROS",VLOOKUP(Tableau1[[#This Row],[EAN]],Grille_Tarifs_Modulable!B1674:P1767,9,FALSE)+VLOOKUP(Tableau1[[#This Row],[EAN]],Grille_Tarifs_Modulable!B1674:P1767,12,FALSE)+VLOOKUP(Tableau1[[#This Row],[EAN]],Grille_Tarifs_Modulable!B1674:P1767,13,FALSE)*1.1,IF(Tableau1[[#This Row],[Tarificat° client]]="CHR",VLOOKUP(Tableau1[[#This Row],[EAN]],Grille_Tarifs_Modulable!B1674:P1767,8,FALSE)," "))</f>
        <v xml:space="preserve"> </v>
      </c>
      <c r="L1666" s="1">
        <v>1</v>
      </c>
      <c r="M1666" s="1">
        <v>1</v>
      </c>
      <c r="O1666" s="1"/>
    </row>
    <row r="1667" spans="1:15" ht="14.65" customHeight="1" x14ac:dyDescent="0.2">
      <c r="A1667" s="2">
        <v>43383</v>
      </c>
      <c r="B1667" s="1" t="s">
        <v>587</v>
      </c>
      <c r="C1667" s="1" t="s">
        <v>588</v>
      </c>
      <c r="F1667" s="1" t="s">
        <v>589</v>
      </c>
      <c r="G1667" s="1" t="s">
        <v>129</v>
      </c>
      <c r="H1667" s="116">
        <v>3</v>
      </c>
      <c r="I1667" s="88">
        <f t="array" ref="I1667">INDEX(Grille_Tarifs_Modulable!$B$2:B2024,MATCH(Tableau1[[#This Row],[Designation]]&amp;Tableau1[[#This Row],[CL]],Grille_Tarifs_Modulable!$C$2:C2024&amp;Grille_Tarifs_Modulable!$F$2:F2024,0))</f>
        <v>121</v>
      </c>
      <c r="J166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67" s="1" t="str">
        <f>IF(Tableau1[[#This Row],[Tarificat° client]]="GROS",VLOOKUP(Tableau1[[#This Row],[EAN]],Grille_Tarifs_Modulable!B1675:P1768,9,FALSE)+VLOOKUP(Tableau1[[#This Row],[EAN]],Grille_Tarifs_Modulable!B1675:P1768,12,FALSE)+VLOOKUP(Tableau1[[#This Row],[EAN]],Grille_Tarifs_Modulable!B1675:P1768,13,FALSE)*1.1,IF(Tableau1[[#This Row],[Tarificat° client]]="CHR",VLOOKUP(Tableau1[[#This Row],[EAN]],Grille_Tarifs_Modulable!B1675:P1768,8,FALSE)," "))</f>
        <v xml:space="preserve"> </v>
      </c>
      <c r="L1667" s="1">
        <v>1</v>
      </c>
      <c r="M1667" s="1">
        <v>1</v>
      </c>
      <c r="O1667" s="1"/>
    </row>
    <row r="1668" spans="1:15" ht="14.65" customHeight="1" x14ac:dyDescent="0.2">
      <c r="A1668" s="2">
        <v>43383</v>
      </c>
      <c r="B1668" s="1" t="s">
        <v>590</v>
      </c>
      <c r="C1668" s="1" t="s">
        <v>207</v>
      </c>
      <c r="F1668" s="1" t="s">
        <v>20</v>
      </c>
      <c r="G1668" s="1" t="s">
        <v>129</v>
      </c>
      <c r="H1668" s="116">
        <v>3</v>
      </c>
      <c r="I1668" s="88">
        <f t="array" ref="I1668">INDEX(Grille_Tarifs_Modulable!$B$2:B2042,MATCH(Tableau1[[#This Row],[Designation]]&amp;Tableau1[[#This Row],[CL]],Grille_Tarifs_Modulable!$C$2:C2042&amp;Grille_Tarifs_Modulable!$F$2:F2042,0))</f>
        <v>121</v>
      </c>
      <c r="J166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68" s="1" t="str">
        <f>IF(Tableau1[[#This Row],[Tarificat° client]]="GROS",VLOOKUP(Tableau1[[#This Row],[EAN]],Grille_Tarifs_Modulable!B1676:P1769,9,FALSE)+VLOOKUP(Tableau1[[#This Row],[EAN]],Grille_Tarifs_Modulable!B1676:P1769,12,FALSE)+VLOOKUP(Tableau1[[#This Row],[EAN]],Grille_Tarifs_Modulable!B1676:P1769,13,FALSE)*1.1,IF(Tableau1[[#This Row],[Tarificat° client]]="CHR",VLOOKUP(Tableau1[[#This Row],[EAN]],Grille_Tarifs_Modulable!B1676:P1769,8,FALSE)," "))</f>
        <v xml:space="preserve"> </v>
      </c>
      <c r="L1668" s="1">
        <v>1</v>
      </c>
      <c r="M1668" s="1">
        <v>1</v>
      </c>
      <c r="O1668" s="1"/>
    </row>
    <row r="1669" spans="1:15" ht="14.65" customHeight="1" x14ac:dyDescent="0.2">
      <c r="A1669" s="2">
        <v>43383</v>
      </c>
      <c r="B1669" s="1" t="s">
        <v>591</v>
      </c>
      <c r="C1669" s="1" t="s">
        <v>299</v>
      </c>
      <c r="F1669" s="1" t="s">
        <v>301</v>
      </c>
      <c r="G1669" s="1" t="s">
        <v>129</v>
      </c>
      <c r="H1669" s="116">
        <v>3</v>
      </c>
      <c r="I1669" s="88">
        <f t="array" ref="I1669">INDEX(Grille_Tarifs_Modulable!$B$2:B2182,MATCH(Tableau1[[#This Row],[Designation]]&amp;Tableau1[[#This Row],[CL]],Grille_Tarifs_Modulable!$C$2:C2182&amp;Grille_Tarifs_Modulable!$F$2:F2182,0))</f>
        <v>121</v>
      </c>
      <c r="J166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69" s="1" t="str">
        <f>IF(Tableau1[[#This Row],[Tarificat° client]]="GROS",VLOOKUP(Tableau1[[#This Row],[EAN]],Grille_Tarifs_Modulable!B1677:P1770,9,FALSE)+VLOOKUP(Tableau1[[#This Row],[EAN]],Grille_Tarifs_Modulable!B1677:P1770,12,FALSE)+VLOOKUP(Tableau1[[#This Row],[EAN]],Grille_Tarifs_Modulable!B1677:P1770,13,FALSE)*1.1,IF(Tableau1[[#This Row],[Tarificat° client]]="CHR",VLOOKUP(Tableau1[[#This Row],[EAN]],Grille_Tarifs_Modulable!B1677:P1770,8,FALSE)," "))</f>
        <v xml:space="preserve"> </v>
      </c>
      <c r="L1669" s="1">
        <v>1</v>
      </c>
      <c r="M1669" s="1">
        <v>1</v>
      </c>
      <c r="O1669" s="1"/>
    </row>
    <row r="1670" spans="1:15" ht="14.65" customHeight="1" x14ac:dyDescent="0.2">
      <c r="A1670" s="2">
        <v>43383</v>
      </c>
      <c r="B1670" s="1" t="s">
        <v>592</v>
      </c>
      <c r="C1670" s="1" t="s">
        <v>593</v>
      </c>
      <c r="F1670" s="1" t="s">
        <v>11</v>
      </c>
      <c r="G1670" s="1" t="s">
        <v>129</v>
      </c>
      <c r="H1670" s="116">
        <v>3</v>
      </c>
      <c r="I1670" s="88">
        <f t="array" ref="I1670">INDEX(Grille_Tarifs_Modulable!$B$2:B2017,MATCH(Tableau1[[#This Row],[Designation]]&amp;Tableau1[[#This Row],[CL]],Grille_Tarifs_Modulable!$C$2:C2017&amp;Grille_Tarifs_Modulable!$F$2:F2017,0))</f>
        <v>121</v>
      </c>
      <c r="J167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70" s="1" t="str">
        <f>IF(Tableau1[[#This Row],[Tarificat° client]]="GROS",VLOOKUP(Tableau1[[#This Row],[EAN]],Grille_Tarifs_Modulable!B1678:P1771,9,FALSE)+VLOOKUP(Tableau1[[#This Row],[EAN]],Grille_Tarifs_Modulable!B1678:P1771,12,FALSE)+VLOOKUP(Tableau1[[#This Row],[EAN]],Grille_Tarifs_Modulable!B1678:P1771,13,FALSE)*1.1,IF(Tableau1[[#This Row],[Tarificat° client]]="CHR",VLOOKUP(Tableau1[[#This Row],[EAN]],Grille_Tarifs_Modulable!B1678:P1771,8,FALSE)," "))</f>
        <v xml:space="preserve"> </v>
      </c>
      <c r="L1670" s="1">
        <v>1</v>
      </c>
      <c r="M1670" s="1">
        <v>1</v>
      </c>
      <c r="O1670" s="1"/>
    </row>
    <row r="1671" spans="1:15" ht="14.65" customHeight="1" x14ac:dyDescent="0.2">
      <c r="A1671" s="2">
        <v>43383</v>
      </c>
      <c r="B1671" s="1" t="s">
        <v>594</v>
      </c>
      <c r="C1671" s="1" t="s">
        <v>293</v>
      </c>
      <c r="F1671" s="1" t="s">
        <v>11</v>
      </c>
      <c r="G1671" s="1" t="s">
        <v>129</v>
      </c>
      <c r="H1671" s="116">
        <v>3</v>
      </c>
      <c r="I1671" s="88">
        <f t="array" ref="I1671">INDEX(Grille_Tarifs_Modulable!$B$2:B2028,MATCH(Tableau1[[#This Row],[Designation]]&amp;Tableau1[[#This Row],[CL]],Grille_Tarifs_Modulable!$C$2:C2028&amp;Grille_Tarifs_Modulable!$F$2:F2028,0))</f>
        <v>121</v>
      </c>
      <c r="J167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71" s="1" t="str">
        <f>IF(Tableau1[[#This Row],[Tarificat° client]]="GROS",VLOOKUP(Tableau1[[#This Row],[EAN]],Grille_Tarifs_Modulable!B1679:P1772,9,FALSE)+VLOOKUP(Tableau1[[#This Row],[EAN]],Grille_Tarifs_Modulable!B1679:P1772,12,FALSE)+VLOOKUP(Tableau1[[#This Row],[EAN]],Grille_Tarifs_Modulable!B1679:P1772,13,FALSE)*1.1,IF(Tableau1[[#This Row],[Tarificat° client]]="CHR",VLOOKUP(Tableau1[[#This Row],[EAN]],Grille_Tarifs_Modulable!B1679:P1772,8,FALSE)," "))</f>
        <v xml:space="preserve"> </v>
      </c>
      <c r="L1671" s="1">
        <v>2</v>
      </c>
      <c r="M1671" s="1">
        <v>2</v>
      </c>
      <c r="O1671" s="1"/>
    </row>
    <row r="1672" spans="1:15" ht="14.65" customHeight="1" x14ac:dyDescent="0.2">
      <c r="A1672" s="2">
        <v>43383</v>
      </c>
      <c r="B1672" s="1" t="s">
        <v>595</v>
      </c>
      <c r="C1672" s="1" t="s">
        <v>561</v>
      </c>
      <c r="F1672" s="1" t="s">
        <v>286</v>
      </c>
      <c r="G1672" s="1" t="s">
        <v>129</v>
      </c>
      <c r="H1672" s="116">
        <v>3</v>
      </c>
      <c r="I1672" s="88">
        <f t="array" ref="I1672">INDEX(Grille_Tarifs_Modulable!$B$2:B2046,MATCH(Tableau1[[#This Row],[Designation]]&amp;Tableau1[[#This Row],[CL]],Grille_Tarifs_Modulable!$C$2:C2046&amp;Grille_Tarifs_Modulable!$F$2:F2046,0))</f>
        <v>121</v>
      </c>
      <c r="J167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72" s="1" t="str">
        <f>IF(Tableau1[[#This Row],[Tarificat° client]]="GROS",VLOOKUP(Tableau1[[#This Row],[EAN]],Grille_Tarifs_Modulable!B1680:P1773,9,FALSE)+VLOOKUP(Tableau1[[#This Row],[EAN]],Grille_Tarifs_Modulable!B1680:P1773,12,FALSE)+VLOOKUP(Tableau1[[#This Row],[EAN]],Grille_Tarifs_Modulable!B1680:P1773,13,FALSE)*1.1,IF(Tableau1[[#This Row],[Tarificat° client]]="CHR",VLOOKUP(Tableau1[[#This Row],[EAN]],Grille_Tarifs_Modulable!B1680:P1773,8,FALSE)," "))</f>
        <v xml:space="preserve"> </v>
      </c>
      <c r="L1672" s="1">
        <v>1</v>
      </c>
      <c r="M1672" s="1">
        <v>1</v>
      </c>
      <c r="O1672" s="1"/>
    </row>
    <row r="1673" spans="1:15" ht="14.65" customHeight="1" x14ac:dyDescent="0.2">
      <c r="A1673" s="2">
        <v>43383</v>
      </c>
      <c r="B1673" s="1" t="s">
        <v>596</v>
      </c>
      <c r="C1673" s="1" t="s">
        <v>564</v>
      </c>
      <c r="F1673" s="1" t="s">
        <v>565</v>
      </c>
      <c r="G1673" s="1" t="s">
        <v>129</v>
      </c>
      <c r="H1673" s="116">
        <v>3</v>
      </c>
      <c r="I1673" s="88">
        <f t="array" ref="I1673">INDEX(Grille_Tarifs_Modulable!$B$2:B2186,MATCH(Tableau1[[#This Row],[Designation]]&amp;Tableau1[[#This Row],[CL]],Grille_Tarifs_Modulable!$C$2:C2186&amp;Grille_Tarifs_Modulable!$F$2:F2186,0))</f>
        <v>121</v>
      </c>
      <c r="J167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73" s="1" t="str">
        <f>IF(Tableau1[[#This Row],[Tarificat° client]]="GROS",VLOOKUP(Tableau1[[#This Row],[EAN]],Grille_Tarifs_Modulable!B1681:P1774,9,FALSE)+VLOOKUP(Tableau1[[#This Row],[EAN]],Grille_Tarifs_Modulable!B1681:P1774,12,FALSE)+VLOOKUP(Tableau1[[#This Row],[EAN]],Grille_Tarifs_Modulable!B1681:P1774,13,FALSE)*1.1,IF(Tableau1[[#This Row],[Tarificat° client]]="CHR",VLOOKUP(Tableau1[[#This Row],[EAN]],Grille_Tarifs_Modulable!B1681:P1774,8,FALSE)," "))</f>
        <v xml:space="preserve"> </v>
      </c>
      <c r="L1673" s="1">
        <v>1</v>
      </c>
      <c r="M1673" s="1">
        <v>1</v>
      </c>
      <c r="O1673" s="1"/>
    </row>
    <row r="1674" spans="1:15" ht="14.65" customHeight="1" x14ac:dyDescent="0.2">
      <c r="A1674" s="2">
        <v>43383</v>
      </c>
      <c r="B1674" s="1" t="s">
        <v>597</v>
      </c>
      <c r="C1674" s="1" t="s">
        <v>287</v>
      </c>
      <c r="F1674" s="1" t="s">
        <v>11</v>
      </c>
      <c r="G1674" s="1" t="s">
        <v>129</v>
      </c>
      <c r="H1674" s="116">
        <v>3</v>
      </c>
      <c r="I1674" s="88">
        <f t="array" ref="I1674">INDEX(Grille_Tarifs_Modulable!$B$2:B2021,MATCH(Tableau1[[#This Row],[Designation]]&amp;Tableau1[[#This Row],[CL]],Grille_Tarifs_Modulable!$C$2:C2021&amp;Grille_Tarifs_Modulable!$F$2:F2021,0))</f>
        <v>121</v>
      </c>
      <c r="J167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74" s="1" t="str">
        <f>IF(Tableau1[[#This Row],[Tarificat° client]]="GROS",VLOOKUP(Tableau1[[#This Row],[EAN]],Grille_Tarifs_Modulable!B1682:P1775,9,FALSE)+VLOOKUP(Tableau1[[#This Row],[EAN]],Grille_Tarifs_Modulable!B1682:P1775,12,FALSE)+VLOOKUP(Tableau1[[#This Row],[EAN]],Grille_Tarifs_Modulable!B1682:P1775,13,FALSE)*1.1,IF(Tableau1[[#This Row],[Tarificat° client]]="CHR",VLOOKUP(Tableau1[[#This Row],[EAN]],Grille_Tarifs_Modulable!B1682:P1775,8,FALSE)," "))</f>
        <v xml:space="preserve"> </v>
      </c>
      <c r="L1674" s="1">
        <v>1</v>
      </c>
      <c r="M1674" s="1">
        <v>1</v>
      </c>
      <c r="O1674" s="1"/>
    </row>
    <row r="1675" spans="1:15" ht="14.65" customHeight="1" x14ac:dyDescent="0.2">
      <c r="A1675" s="2">
        <v>43383</v>
      </c>
      <c r="B1675" s="1" t="s">
        <v>598</v>
      </c>
      <c r="C1675" s="1" t="s">
        <v>501</v>
      </c>
      <c r="F1675" s="1" t="s">
        <v>502</v>
      </c>
      <c r="G1675" s="1" t="s">
        <v>129</v>
      </c>
      <c r="H1675" s="116">
        <v>3</v>
      </c>
      <c r="I1675" s="88">
        <f t="array" ref="I1675">INDEX(Grille_Tarifs_Modulable!$B$2:B2032,MATCH(Tableau1[[#This Row],[Designation]]&amp;Tableau1[[#This Row],[CL]],Grille_Tarifs_Modulable!$C$2:C2032&amp;Grille_Tarifs_Modulable!$F$2:F2032,0))</f>
        <v>121</v>
      </c>
      <c r="J167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75" s="1" t="str">
        <f>IF(Tableau1[[#This Row],[Tarificat° client]]="GROS",VLOOKUP(Tableau1[[#This Row],[EAN]],Grille_Tarifs_Modulable!B1683:P1776,9,FALSE)+VLOOKUP(Tableau1[[#This Row],[EAN]],Grille_Tarifs_Modulable!B1683:P1776,12,FALSE)+VLOOKUP(Tableau1[[#This Row],[EAN]],Grille_Tarifs_Modulable!B1683:P1776,13,FALSE)*1.1,IF(Tableau1[[#This Row],[Tarificat° client]]="CHR",VLOOKUP(Tableau1[[#This Row],[EAN]],Grille_Tarifs_Modulable!B1683:P1776,8,FALSE)," "))</f>
        <v xml:space="preserve"> </v>
      </c>
      <c r="L1675" s="1">
        <v>1</v>
      </c>
      <c r="M1675" s="1">
        <v>1</v>
      </c>
      <c r="O1675" s="1"/>
    </row>
    <row r="1676" spans="1:15" ht="14.65" customHeight="1" x14ac:dyDescent="0.2">
      <c r="A1676" s="2">
        <v>43410</v>
      </c>
      <c r="B1676" s="1" t="s">
        <v>599</v>
      </c>
      <c r="C1676" s="1" t="s">
        <v>600</v>
      </c>
      <c r="F1676" s="1" t="s">
        <v>601</v>
      </c>
      <c r="G1676" s="1" t="s">
        <v>129</v>
      </c>
      <c r="H1676" s="116">
        <v>3</v>
      </c>
      <c r="I1676" s="88">
        <f t="array" ref="I1676">INDEX(Grille_Tarifs_Modulable!$B$2:B2050,MATCH(Tableau1[[#This Row],[Designation]]&amp;Tableau1[[#This Row],[CL]],Grille_Tarifs_Modulable!$C$2:C2050&amp;Grille_Tarifs_Modulable!$F$2:F2050,0))</f>
        <v>121</v>
      </c>
      <c r="J167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76" s="1" t="str">
        <f>IF(Tableau1[[#This Row],[Tarificat° client]]="GROS",VLOOKUP(Tableau1[[#This Row],[EAN]],Grille_Tarifs_Modulable!B1684:P1777,9,FALSE)+VLOOKUP(Tableau1[[#This Row],[EAN]],Grille_Tarifs_Modulable!B1684:P1777,12,FALSE)+VLOOKUP(Tableau1[[#This Row],[EAN]],Grille_Tarifs_Modulable!B1684:P1777,13,FALSE)*1.1,IF(Tableau1[[#This Row],[Tarificat° client]]="CHR",VLOOKUP(Tableau1[[#This Row],[EAN]],Grille_Tarifs_Modulable!B1684:P1777,8,FALSE)," "))</f>
        <v xml:space="preserve"> </v>
      </c>
      <c r="L1676" s="1">
        <v>2</v>
      </c>
      <c r="M1676" s="1">
        <v>2</v>
      </c>
      <c r="O1676" s="1"/>
    </row>
    <row r="1677" spans="1:15" ht="14.65" customHeight="1" x14ac:dyDescent="0.2">
      <c r="A1677" s="2">
        <v>43410</v>
      </c>
      <c r="B1677" s="1" t="s">
        <v>602</v>
      </c>
      <c r="C1677" s="1" t="s">
        <v>315</v>
      </c>
      <c r="F1677" s="1" t="s">
        <v>317</v>
      </c>
      <c r="G1677" s="1" t="s">
        <v>129</v>
      </c>
      <c r="H1677" s="116">
        <v>3</v>
      </c>
      <c r="I1677" s="88">
        <f t="array" ref="I1677">INDEX(Grille_Tarifs_Modulable!$B$2:B2190,MATCH(Tableau1[[#This Row],[Designation]]&amp;Tableau1[[#This Row],[CL]],Grille_Tarifs_Modulable!$C$2:C2190&amp;Grille_Tarifs_Modulable!$F$2:F2190,0))</f>
        <v>121</v>
      </c>
      <c r="J167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77" s="1" t="str">
        <f>IF(Tableau1[[#This Row],[Tarificat° client]]="GROS",VLOOKUP(Tableau1[[#This Row],[EAN]],Grille_Tarifs_Modulable!B1685:P1778,9,FALSE)+VLOOKUP(Tableau1[[#This Row],[EAN]],Grille_Tarifs_Modulable!B1685:P1778,12,FALSE)+VLOOKUP(Tableau1[[#This Row],[EAN]],Grille_Tarifs_Modulable!B1685:P1778,13,FALSE)*1.1,IF(Tableau1[[#This Row],[Tarificat° client]]="CHR",VLOOKUP(Tableau1[[#This Row],[EAN]],Grille_Tarifs_Modulable!B1685:P1778,8,FALSE)," "))</f>
        <v xml:space="preserve"> </v>
      </c>
      <c r="L1677" s="1">
        <v>1</v>
      </c>
      <c r="M1677" s="1">
        <v>1</v>
      </c>
      <c r="O1677" s="1"/>
    </row>
    <row r="1678" spans="1:15" ht="14.65" customHeight="1" x14ac:dyDescent="0.2">
      <c r="A1678" s="2">
        <v>43410</v>
      </c>
      <c r="B1678" s="1" t="s">
        <v>603</v>
      </c>
      <c r="C1678" s="1" t="s">
        <v>321</v>
      </c>
      <c r="F1678" s="1" t="s">
        <v>323</v>
      </c>
      <c r="G1678" s="1" t="s">
        <v>129</v>
      </c>
      <c r="H1678" s="116">
        <v>3</v>
      </c>
      <c r="I1678" s="88">
        <f t="array" ref="I1678">INDEX(Grille_Tarifs_Modulable!$B$2:B2025,MATCH(Tableau1[[#This Row],[Designation]]&amp;Tableau1[[#This Row],[CL]],Grille_Tarifs_Modulable!$C$2:C2025&amp;Grille_Tarifs_Modulable!$F$2:F2025,0))</f>
        <v>121</v>
      </c>
      <c r="J167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78" s="1" t="str">
        <f>IF(Tableau1[[#This Row],[Tarificat° client]]="GROS",VLOOKUP(Tableau1[[#This Row],[EAN]],Grille_Tarifs_Modulable!B1686:P1779,9,FALSE)+VLOOKUP(Tableau1[[#This Row],[EAN]],Grille_Tarifs_Modulable!B1686:P1779,12,FALSE)+VLOOKUP(Tableau1[[#This Row],[EAN]],Grille_Tarifs_Modulable!B1686:P1779,13,FALSE)*1.1,IF(Tableau1[[#This Row],[Tarificat° client]]="CHR",VLOOKUP(Tableau1[[#This Row],[EAN]],Grille_Tarifs_Modulable!B1686:P1779,8,FALSE)," "))</f>
        <v xml:space="preserve"> </v>
      </c>
      <c r="L1678" s="1">
        <v>4</v>
      </c>
      <c r="M1678" s="1">
        <v>4</v>
      </c>
      <c r="O1678" s="1"/>
    </row>
    <row r="1679" spans="1:15" ht="14.65" customHeight="1" x14ac:dyDescent="0.2">
      <c r="A1679" s="2">
        <v>43410</v>
      </c>
      <c r="B1679" s="1" t="s">
        <v>604</v>
      </c>
      <c r="C1679" s="1" t="s">
        <v>605</v>
      </c>
      <c r="F1679" s="1" t="s">
        <v>606</v>
      </c>
      <c r="G1679" s="1" t="s">
        <v>129</v>
      </c>
      <c r="H1679" s="116">
        <v>3</v>
      </c>
      <c r="I1679" s="88">
        <f t="array" ref="I1679">INDEX(Grille_Tarifs_Modulable!$B$2:B2036,MATCH(Tableau1[[#This Row],[Designation]]&amp;Tableau1[[#This Row],[CL]],Grille_Tarifs_Modulable!$C$2:C2036&amp;Grille_Tarifs_Modulable!$F$2:F2036,0))</f>
        <v>121</v>
      </c>
      <c r="J167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79" s="1" t="str">
        <f>IF(Tableau1[[#This Row],[Tarificat° client]]="GROS",VLOOKUP(Tableau1[[#This Row],[EAN]],Grille_Tarifs_Modulable!B1687:P1780,9,FALSE)+VLOOKUP(Tableau1[[#This Row],[EAN]],Grille_Tarifs_Modulable!B1687:P1780,12,FALSE)+VLOOKUP(Tableau1[[#This Row],[EAN]],Grille_Tarifs_Modulable!B1687:P1780,13,FALSE)*1.1,IF(Tableau1[[#This Row],[Tarificat° client]]="CHR",VLOOKUP(Tableau1[[#This Row],[EAN]],Grille_Tarifs_Modulable!B1687:P1780,8,FALSE)," "))</f>
        <v xml:space="preserve"> </v>
      </c>
      <c r="L1679" s="1">
        <v>1</v>
      </c>
      <c r="M1679" s="1">
        <v>1</v>
      </c>
      <c r="O1679" s="1"/>
    </row>
    <row r="1680" spans="1:15" ht="14.65" customHeight="1" x14ac:dyDescent="0.2">
      <c r="A1680" s="2">
        <v>43410</v>
      </c>
      <c r="B1680" s="1" t="s">
        <v>607</v>
      </c>
      <c r="C1680" s="1" t="s">
        <v>143</v>
      </c>
      <c r="F1680" s="1" t="s">
        <v>145</v>
      </c>
      <c r="G1680" s="1" t="s">
        <v>129</v>
      </c>
      <c r="H1680" s="116">
        <v>3</v>
      </c>
      <c r="I1680" s="88">
        <f t="array" ref="I1680">INDEX(Grille_Tarifs_Modulable!$B$2:B2054,MATCH(Tableau1[[#This Row],[Designation]]&amp;Tableau1[[#This Row],[CL]],Grille_Tarifs_Modulable!$C$2:C2054&amp;Grille_Tarifs_Modulable!$F$2:F2054,0))</f>
        <v>121</v>
      </c>
      <c r="J168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80" s="1" t="str">
        <f>IF(Tableau1[[#This Row],[Tarificat° client]]="GROS",VLOOKUP(Tableau1[[#This Row],[EAN]],Grille_Tarifs_Modulable!B1688:P1781,9,FALSE)+VLOOKUP(Tableau1[[#This Row],[EAN]],Grille_Tarifs_Modulable!B1688:P1781,12,FALSE)+VLOOKUP(Tableau1[[#This Row],[EAN]],Grille_Tarifs_Modulable!B1688:P1781,13,FALSE)*1.1,IF(Tableau1[[#This Row],[Tarificat° client]]="CHR",VLOOKUP(Tableau1[[#This Row],[EAN]],Grille_Tarifs_Modulable!B1688:P1781,8,FALSE)," "))</f>
        <v xml:space="preserve"> </v>
      </c>
      <c r="L1680" s="1">
        <v>1</v>
      </c>
      <c r="M1680" s="1">
        <v>1</v>
      </c>
      <c r="O1680" s="1"/>
    </row>
    <row r="1681" spans="1:15" ht="14.65" customHeight="1" x14ac:dyDescent="0.2">
      <c r="A1681" s="2">
        <v>43410</v>
      </c>
      <c r="B1681" s="1" t="s">
        <v>608</v>
      </c>
      <c r="C1681" s="1" t="s">
        <v>609</v>
      </c>
      <c r="F1681" s="1" t="s">
        <v>610</v>
      </c>
      <c r="G1681" s="1" t="s">
        <v>129</v>
      </c>
      <c r="H1681" s="116">
        <v>3</v>
      </c>
      <c r="I1681" s="88">
        <f t="array" ref="I1681">INDEX(Grille_Tarifs_Modulable!$B$2:B2194,MATCH(Tableau1[[#This Row],[Designation]]&amp;Tableau1[[#This Row],[CL]],Grille_Tarifs_Modulable!$C$2:C2194&amp;Grille_Tarifs_Modulable!$F$2:F2194,0))</f>
        <v>121</v>
      </c>
      <c r="J168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81" s="1" t="str">
        <f>IF(Tableau1[[#This Row],[Tarificat° client]]="GROS",VLOOKUP(Tableau1[[#This Row],[EAN]],Grille_Tarifs_Modulable!B1689:P1782,9,FALSE)+VLOOKUP(Tableau1[[#This Row],[EAN]],Grille_Tarifs_Modulable!B1689:P1782,12,FALSE)+VLOOKUP(Tableau1[[#This Row],[EAN]],Grille_Tarifs_Modulable!B1689:P1782,13,FALSE)*1.1,IF(Tableau1[[#This Row],[Tarificat° client]]="CHR",VLOOKUP(Tableau1[[#This Row],[EAN]],Grille_Tarifs_Modulable!B1689:P1782,8,FALSE)," "))</f>
        <v xml:space="preserve"> </v>
      </c>
      <c r="L1681" s="1">
        <v>2</v>
      </c>
      <c r="M1681" s="1">
        <v>2</v>
      </c>
      <c r="O1681" s="1"/>
    </row>
    <row r="1682" spans="1:15" ht="14.65" customHeight="1" x14ac:dyDescent="0.2">
      <c r="A1682" s="2">
        <v>43412</v>
      </c>
      <c r="B1682" s="1" t="s">
        <v>611</v>
      </c>
      <c r="C1682" s="1" t="s">
        <v>130</v>
      </c>
      <c r="F1682" s="1" t="s">
        <v>132</v>
      </c>
      <c r="G1682" s="1" t="s">
        <v>129</v>
      </c>
      <c r="H1682" s="116">
        <v>3</v>
      </c>
      <c r="I1682" s="88">
        <f t="array" ref="I1682">INDEX(Grille_Tarifs_Modulable!$B$2:B2029,MATCH(Tableau1[[#This Row],[Designation]]&amp;Tableau1[[#This Row],[CL]],Grille_Tarifs_Modulable!$C$2:C2029&amp;Grille_Tarifs_Modulable!$F$2:F2029,0))</f>
        <v>121</v>
      </c>
      <c r="J168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82" s="1" t="str">
        <f>IF(Tableau1[[#This Row],[Tarificat° client]]="GROS",VLOOKUP(Tableau1[[#This Row],[EAN]],Grille_Tarifs_Modulable!B1690:P1783,9,FALSE)+VLOOKUP(Tableau1[[#This Row],[EAN]],Grille_Tarifs_Modulable!B1690:P1783,12,FALSE)+VLOOKUP(Tableau1[[#This Row],[EAN]],Grille_Tarifs_Modulable!B1690:P1783,13,FALSE)*1.1,IF(Tableau1[[#This Row],[Tarificat° client]]="CHR",VLOOKUP(Tableau1[[#This Row],[EAN]],Grille_Tarifs_Modulable!B1690:P1783,8,FALSE)," "))</f>
        <v xml:space="preserve"> </v>
      </c>
      <c r="L1682" s="1">
        <v>2</v>
      </c>
      <c r="M1682" s="1">
        <v>2</v>
      </c>
      <c r="O1682" s="1"/>
    </row>
    <row r="1683" spans="1:15" ht="14.65" customHeight="1" x14ac:dyDescent="0.2">
      <c r="A1683" s="2">
        <v>43417</v>
      </c>
      <c r="B1683" s="1" t="s">
        <v>612</v>
      </c>
      <c r="C1683" s="1" t="s">
        <v>613</v>
      </c>
      <c r="F1683" s="1" t="s">
        <v>614</v>
      </c>
      <c r="G1683" s="1" t="s">
        <v>129</v>
      </c>
      <c r="H1683" s="116">
        <v>3</v>
      </c>
      <c r="I1683" s="88">
        <f t="array" ref="I1683">INDEX(Grille_Tarifs_Modulable!$B$2:B2040,MATCH(Tableau1[[#This Row],[Designation]]&amp;Tableau1[[#This Row],[CL]],Grille_Tarifs_Modulable!$C$2:C2040&amp;Grille_Tarifs_Modulable!$F$2:F2040,0))</f>
        <v>121</v>
      </c>
      <c r="J168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83" s="1" t="str">
        <f>IF(Tableau1[[#This Row],[Tarificat° client]]="GROS",VLOOKUP(Tableau1[[#This Row],[EAN]],Grille_Tarifs_Modulable!B1691:P1784,9,FALSE)+VLOOKUP(Tableau1[[#This Row],[EAN]],Grille_Tarifs_Modulable!B1691:P1784,12,FALSE)+VLOOKUP(Tableau1[[#This Row],[EAN]],Grille_Tarifs_Modulable!B1691:P1784,13,FALSE)*1.1,IF(Tableau1[[#This Row],[Tarificat° client]]="CHR",VLOOKUP(Tableau1[[#This Row],[EAN]],Grille_Tarifs_Modulable!B1691:P1784,8,FALSE)," "))</f>
        <v xml:space="preserve"> </v>
      </c>
      <c r="L1683" s="1">
        <v>6</v>
      </c>
      <c r="M1683" s="1">
        <v>6</v>
      </c>
      <c r="O1683" s="1"/>
    </row>
    <row r="1684" spans="1:15" ht="14.65" customHeight="1" x14ac:dyDescent="0.2">
      <c r="A1684" s="2">
        <v>43427</v>
      </c>
      <c r="B1684" s="1" t="s">
        <v>615</v>
      </c>
      <c r="C1684" s="1" t="s">
        <v>151</v>
      </c>
      <c r="F1684" s="1" t="s">
        <v>153</v>
      </c>
      <c r="G1684" s="1" t="s">
        <v>129</v>
      </c>
      <c r="H1684" s="116">
        <v>3</v>
      </c>
      <c r="I1684" s="88">
        <f t="array" ref="I1684">INDEX(Grille_Tarifs_Modulable!$B$2:B2058,MATCH(Tableau1[[#This Row],[Designation]]&amp;Tableau1[[#This Row],[CL]],Grille_Tarifs_Modulable!$C$2:C2058&amp;Grille_Tarifs_Modulable!$F$2:F2058,0))</f>
        <v>121</v>
      </c>
      <c r="J168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84" s="1" t="str">
        <f>IF(Tableau1[[#This Row],[Tarificat° client]]="GROS",VLOOKUP(Tableau1[[#This Row],[EAN]],Grille_Tarifs_Modulable!B1692:P1785,9,FALSE)+VLOOKUP(Tableau1[[#This Row],[EAN]],Grille_Tarifs_Modulable!B1692:P1785,12,FALSE)+VLOOKUP(Tableau1[[#This Row],[EAN]],Grille_Tarifs_Modulable!B1692:P1785,13,FALSE)*1.1,IF(Tableau1[[#This Row],[Tarificat° client]]="CHR",VLOOKUP(Tableau1[[#This Row],[EAN]],Grille_Tarifs_Modulable!B1692:P1785,8,FALSE)," "))</f>
        <v xml:space="preserve"> </v>
      </c>
      <c r="L1684" s="1">
        <v>2</v>
      </c>
      <c r="M1684" s="1">
        <v>2</v>
      </c>
      <c r="O1684" s="1"/>
    </row>
    <row r="1685" spans="1:15" ht="14.65" customHeight="1" x14ac:dyDescent="0.2">
      <c r="A1685" s="2">
        <v>43430</v>
      </c>
      <c r="B1685" s="1" t="s">
        <v>616</v>
      </c>
      <c r="C1685" s="1" t="s">
        <v>130</v>
      </c>
      <c r="F1685" s="1" t="s">
        <v>132</v>
      </c>
      <c r="G1685" s="1" t="s">
        <v>129</v>
      </c>
      <c r="H1685" s="116">
        <v>3</v>
      </c>
      <c r="I1685" s="88">
        <f t="array" ref="I1685">INDEX(Grille_Tarifs_Modulable!$B$2:B2198,MATCH(Tableau1[[#This Row],[Designation]]&amp;Tableau1[[#This Row],[CL]],Grille_Tarifs_Modulable!$C$2:C2198&amp;Grille_Tarifs_Modulable!$F$2:F2198,0))</f>
        <v>121</v>
      </c>
      <c r="J168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85" s="1" t="str">
        <f>IF(Tableau1[[#This Row],[Tarificat° client]]="GROS",VLOOKUP(Tableau1[[#This Row],[EAN]],Grille_Tarifs_Modulable!B1693:P1786,9,FALSE)+VLOOKUP(Tableau1[[#This Row],[EAN]],Grille_Tarifs_Modulable!B1693:P1786,12,FALSE)+VLOOKUP(Tableau1[[#This Row],[EAN]],Grille_Tarifs_Modulable!B1693:P1786,13,FALSE)*1.1,IF(Tableau1[[#This Row],[Tarificat° client]]="CHR",VLOOKUP(Tableau1[[#This Row],[EAN]],Grille_Tarifs_Modulable!B1693:P1786,8,FALSE)," "))</f>
        <v xml:space="preserve"> </v>
      </c>
      <c r="L1685" s="1">
        <v>2</v>
      </c>
      <c r="M1685" s="1">
        <v>2</v>
      </c>
      <c r="O1685" s="1"/>
    </row>
    <row r="1686" spans="1:15" ht="14.65" customHeight="1" x14ac:dyDescent="0.2">
      <c r="A1686" s="2">
        <v>43465</v>
      </c>
      <c r="B1686" s="1" t="s">
        <v>617</v>
      </c>
      <c r="C1686" s="1" t="s">
        <v>2</v>
      </c>
      <c r="F1686" s="1" t="s">
        <v>4</v>
      </c>
      <c r="G1686" s="1" t="s">
        <v>129</v>
      </c>
      <c r="H1686" s="116">
        <v>3</v>
      </c>
      <c r="I1686" s="88">
        <f t="array" ref="I1686">INDEX(Grille_Tarifs_Modulable!$B$2:B2033,MATCH(Tableau1[[#This Row],[Designation]]&amp;Tableau1[[#This Row],[CL]],Grille_Tarifs_Modulable!$C$2:C2033&amp;Grille_Tarifs_Modulable!$F$2:F2033,0))</f>
        <v>121</v>
      </c>
      <c r="J168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86" s="1" t="str">
        <f>IF(Tableau1[[#This Row],[Tarificat° client]]="GROS",VLOOKUP(Tableau1[[#This Row],[EAN]],Grille_Tarifs_Modulable!B1694:P1787,9,FALSE)+VLOOKUP(Tableau1[[#This Row],[EAN]],Grille_Tarifs_Modulable!B1694:P1787,12,FALSE)+VLOOKUP(Tableau1[[#This Row],[EAN]],Grille_Tarifs_Modulable!B1694:P1787,13,FALSE)*1.1,IF(Tableau1[[#This Row],[Tarificat° client]]="CHR",VLOOKUP(Tableau1[[#This Row],[EAN]],Grille_Tarifs_Modulable!B1694:P1787,8,FALSE)," "))</f>
        <v xml:space="preserve"> </v>
      </c>
      <c r="L1686" s="1">
        <v>1</v>
      </c>
      <c r="M1686" s="1">
        <v>1</v>
      </c>
      <c r="O1686" s="1"/>
    </row>
    <row r="1687" spans="1:15" ht="14.65" customHeight="1" x14ac:dyDescent="0.2">
      <c r="A1687" s="2">
        <v>43465</v>
      </c>
      <c r="B1687" s="1" t="s">
        <v>618</v>
      </c>
      <c r="C1687" s="1" t="s">
        <v>136</v>
      </c>
      <c r="F1687" s="1" t="s">
        <v>135</v>
      </c>
      <c r="G1687" s="1" t="s">
        <v>129</v>
      </c>
      <c r="H1687" s="116">
        <v>3</v>
      </c>
      <c r="I1687" s="88">
        <f t="array" ref="I1687">INDEX(Grille_Tarifs_Modulable!$B$2:B2044,MATCH(Tableau1[[#This Row],[Designation]]&amp;Tableau1[[#This Row],[CL]],Grille_Tarifs_Modulable!$C$2:C2044&amp;Grille_Tarifs_Modulable!$F$2:F2044,0))</f>
        <v>121</v>
      </c>
      <c r="J168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87" s="1" t="str">
        <f>IF(Tableau1[[#This Row],[Tarificat° client]]="GROS",VLOOKUP(Tableau1[[#This Row],[EAN]],Grille_Tarifs_Modulable!B1695:P1788,9,FALSE)+VLOOKUP(Tableau1[[#This Row],[EAN]],Grille_Tarifs_Modulable!B1695:P1788,12,FALSE)+VLOOKUP(Tableau1[[#This Row],[EAN]],Grille_Tarifs_Modulable!B1695:P1788,13,FALSE)*1.1,IF(Tableau1[[#This Row],[Tarificat° client]]="CHR",VLOOKUP(Tableau1[[#This Row],[EAN]],Grille_Tarifs_Modulable!B1695:P1788,8,FALSE)," "))</f>
        <v xml:space="preserve"> </v>
      </c>
      <c r="L1687" s="1">
        <v>1</v>
      </c>
      <c r="M1687" s="1">
        <v>1</v>
      </c>
      <c r="O1687" s="1"/>
    </row>
    <row r="1688" spans="1:15" ht="14.65" customHeight="1" x14ac:dyDescent="0.2">
      <c r="A1688" s="2">
        <v>43465</v>
      </c>
      <c r="B1688" s="1" t="s">
        <v>619</v>
      </c>
      <c r="C1688" s="1" t="s">
        <v>71</v>
      </c>
      <c r="F1688" s="1" t="s">
        <v>20</v>
      </c>
      <c r="G1688" s="1" t="s">
        <v>129</v>
      </c>
      <c r="H1688" s="116">
        <v>3</v>
      </c>
      <c r="I1688" s="88">
        <f t="array" ref="I1688">INDEX(Grille_Tarifs_Modulable!$B$2:B2062,MATCH(Tableau1[[#This Row],[Designation]]&amp;Tableau1[[#This Row],[CL]],Grille_Tarifs_Modulable!$C$2:C2062&amp;Grille_Tarifs_Modulable!$F$2:F2062,0))</f>
        <v>121</v>
      </c>
      <c r="J168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88" s="1" t="str">
        <f>IF(Tableau1[[#This Row],[Tarificat° client]]="GROS",VLOOKUP(Tableau1[[#This Row],[EAN]],Grille_Tarifs_Modulable!B1696:P1789,9,FALSE)+VLOOKUP(Tableau1[[#This Row],[EAN]],Grille_Tarifs_Modulable!B1696:P1789,12,FALSE)+VLOOKUP(Tableau1[[#This Row],[EAN]],Grille_Tarifs_Modulable!B1696:P1789,13,FALSE)*1.1,IF(Tableau1[[#This Row],[Tarificat° client]]="CHR",VLOOKUP(Tableau1[[#This Row],[EAN]],Grille_Tarifs_Modulable!B1696:P1789,8,FALSE)," "))</f>
        <v xml:space="preserve"> </v>
      </c>
      <c r="L1688" s="1">
        <v>1</v>
      </c>
      <c r="M1688" s="1">
        <v>1</v>
      </c>
      <c r="O1688" s="1"/>
    </row>
    <row r="1689" spans="1:15" ht="14.65" customHeight="1" x14ac:dyDescent="0.2">
      <c r="A1689" s="2">
        <v>43467</v>
      </c>
      <c r="B1689" s="1" t="s">
        <v>131</v>
      </c>
      <c r="C1689" s="1" t="s">
        <v>130</v>
      </c>
      <c r="F1689" s="1" t="s">
        <v>132</v>
      </c>
      <c r="G1689" s="1" t="s">
        <v>129</v>
      </c>
      <c r="H1689" s="116">
        <v>3</v>
      </c>
      <c r="I1689" s="88">
        <f t="array" ref="I1689">INDEX(Grille_Tarifs_Modulable!$B$2:B2202,MATCH(Tableau1[[#This Row],[Designation]]&amp;Tableau1[[#This Row],[CL]],Grille_Tarifs_Modulable!$C$2:C2202&amp;Grille_Tarifs_Modulable!$F$2:F2202,0))</f>
        <v>121</v>
      </c>
      <c r="J168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89" s="1" t="str">
        <f>IF(Tableau1[[#This Row],[Tarificat° client]]="GROS",VLOOKUP(Tableau1[[#This Row],[EAN]],Grille_Tarifs_Modulable!B1697:P1790,9,FALSE)+VLOOKUP(Tableau1[[#This Row],[EAN]],Grille_Tarifs_Modulable!B1697:P1790,12,FALSE)+VLOOKUP(Tableau1[[#This Row],[EAN]],Grille_Tarifs_Modulable!B1697:P1790,13,FALSE)*1.1,IF(Tableau1[[#This Row],[Tarificat° client]]="CHR",VLOOKUP(Tableau1[[#This Row],[EAN]],Grille_Tarifs_Modulable!B1697:P1790,8,FALSE)," "))</f>
        <v xml:space="preserve"> </v>
      </c>
      <c r="L1689" s="1">
        <v>2</v>
      </c>
      <c r="M1689" s="1">
        <v>2</v>
      </c>
      <c r="O1689" s="1"/>
    </row>
    <row r="1690" spans="1:15" ht="14.65" customHeight="1" x14ac:dyDescent="0.2">
      <c r="A1690" s="2">
        <v>43535</v>
      </c>
      <c r="B1690" s="1" t="s">
        <v>139</v>
      </c>
      <c r="C1690" s="1" t="s">
        <v>138</v>
      </c>
      <c r="F1690" s="1" t="s">
        <v>47</v>
      </c>
      <c r="G1690" s="1" t="s">
        <v>129</v>
      </c>
      <c r="H1690" s="116">
        <v>3</v>
      </c>
      <c r="I1690" s="88">
        <f t="array" ref="I1690">INDEX(Grille_Tarifs_Modulable!$B$2:B2037,MATCH(Tableau1[[#This Row],[Designation]]&amp;Tableau1[[#This Row],[CL]],Grille_Tarifs_Modulable!$C$2:C2037&amp;Grille_Tarifs_Modulable!$F$2:F2037,0))</f>
        <v>121</v>
      </c>
      <c r="J169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90" s="1" t="str">
        <f>IF(Tableau1[[#This Row],[Tarificat° client]]="GROS",VLOOKUP(Tableau1[[#This Row],[EAN]],Grille_Tarifs_Modulable!B1698:P1791,9,FALSE)+VLOOKUP(Tableau1[[#This Row],[EAN]],Grille_Tarifs_Modulable!B1698:P1791,12,FALSE)+VLOOKUP(Tableau1[[#This Row],[EAN]],Grille_Tarifs_Modulable!B1698:P1791,13,FALSE)*1.1,IF(Tableau1[[#This Row],[Tarificat° client]]="CHR",VLOOKUP(Tableau1[[#This Row],[EAN]],Grille_Tarifs_Modulable!B1698:P1791,8,FALSE)," "))</f>
        <v xml:space="preserve"> </v>
      </c>
      <c r="L1690" s="1">
        <v>1</v>
      </c>
      <c r="M1690" s="1">
        <v>1</v>
      </c>
      <c r="O1690" s="1"/>
    </row>
    <row r="1691" spans="1:15" ht="14.65" customHeight="1" x14ac:dyDescent="0.2">
      <c r="A1691" s="2">
        <v>43535</v>
      </c>
      <c r="B1691" s="1" t="s">
        <v>134</v>
      </c>
      <c r="C1691" s="1" t="s">
        <v>133</v>
      </c>
      <c r="F1691" s="1" t="s">
        <v>135</v>
      </c>
      <c r="G1691" s="1" t="s">
        <v>129</v>
      </c>
      <c r="H1691" s="116">
        <v>3</v>
      </c>
      <c r="I1691" s="88">
        <f t="array" ref="I1691">INDEX(Grille_Tarifs_Modulable!$B$2:B2048,MATCH(Tableau1[[#This Row],[Designation]]&amp;Tableau1[[#This Row],[CL]],Grille_Tarifs_Modulable!$C$2:C2048&amp;Grille_Tarifs_Modulable!$F$2:F2048,0))</f>
        <v>121</v>
      </c>
      <c r="J169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91" s="1" t="str">
        <f>IF(Tableau1[[#This Row],[Tarificat° client]]="GROS",VLOOKUP(Tableau1[[#This Row],[EAN]],Grille_Tarifs_Modulable!B1699:P1792,9,FALSE)+VLOOKUP(Tableau1[[#This Row],[EAN]],Grille_Tarifs_Modulable!B1699:P1792,12,FALSE)+VLOOKUP(Tableau1[[#This Row],[EAN]],Grille_Tarifs_Modulable!B1699:P1792,13,FALSE)*1.1,IF(Tableau1[[#This Row],[Tarificat° client]]="CHR",VLOOKUP(Tableau1[[#This Row],[EAN]],Grille_Tarifs_Modulable!B1699:P1792,8,FALSE)," "))</f>
        <v xml:space="preserve"> </v>
      </c>
      <c r="L1691" s="1">
        <v>1</v>
      </c>
      <c r="M1691" s="1">
        <v>1</v>
      </c>
      <c r="O1691" s="1"/>
    </row>
    <row r="1692" spans="1:15" ht="14.65" customHeight="1" x14ac:dyDescent="0.2">
      <c r="A1692" s="2">
        <v>43535</v>
      </c>
      <c r="B1692" s="1" t="s">
        <v>137</v>
      </c>
      <c r="C1692" s="1" t="s">
        <v>136</v>
      </c>
      <c r="F1692" s="1" t="s">
        <v>135</v>
      </c>
      <c r="G1692" s="1" t="s">
        <v>129</v>
      </c>
      <c r="H1692" s="116">
        <v>3</v>
      </c>
      <c r="I1692" s="88">
        <f t="array" ref="I1692">INDEX(Grille_Tarifs_Modulable!$B$2:B2066,MATCH(Tableau1[[#This Row],[Designation]]&amp;Tableau1[[#This Row],[CL]],Grille_Tarifs_Modulable!$C$2:C2066&amp;Grille_Tarifs_Modulable!$F$2:F2066,0))</f>
        <v>121</v>
      </c>
      <c r="J169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92" s="1" t="str">
        <f>IF(Tableau1[[#This Row],[Tarificat° client]]="GROS",VLOOKUP(Tableau1[[#This Row],[EAN]],Grille_Tarifs_Modulable!B1700:P1793,9,FALSE)+VLOOKUP(Tableau1[[#This Row],[EAN]],Grille_Tarifs_Modulable!B1700:P1793,12,FALSE)+VLOOKUP(Tableau1[[#This Row],[EAN]],Grille_Tarifs_Modulable!B1700:P1793,13,FALSE)*1.1,IF(Tableau1[[#This Row],[Tarificat° client]]="CHR",VLOOKUP(Tableau1[[#This Row],[EAN]],Grille_Tarifs_Modulable!B1700:P1793,8,FALSE)," "))</f>
        <v xml:space="preserve"> </v>
      </c>
      <c r="L1692" s="1">
        <v>1</v>
      </c>
      <c r="M1692" s="1">
        <v>1</v>
      </c>
      <c r="O1692" s="1"/>
    </row>
    <row r="1693" spans="1:15" ht="14.65" customHeight="1" x14ac:dyDescent="0.2">
      <c r="A1693" s="2">
        <v>43592</v>
      </c>
      <c r="B1693" s="1" t="s">
        <v>144</v>
      </c>
      <c r="C1693" s="1" t="s">
        <v>143</v>
      </c>
      <c r="F1693" s="1" t="s">
        <v>145</v>
      </c>
      <c r="G1693" s="1" t="s">
        <v>129</v>
      </c>
      <c r="H1693" s="116">
        <v>3</v>
      </c>
      <c r="I1693" s="88">
        <f t="array" ref="I1693">INDEX(Grille_Tarifs_Modulable!$B$2:B2206,MATCH(Tableau1[[#This Row],[Designation]]&amp;Tableau1[[#This Row],[CL]],Grille_Tarifs_Modulable!$C$2:C2206&amp;Grille_Tarifs_Modulable!$F$2:F2206,0))</f>
        <v>121</v>
      </c>
      <c r="J169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93" s="1" t="str">
        <f>IF(Tableau1[[#This Row],[Tarificat° client]]="GROS",VLOOKUP(Tableau1[[#This Row],[EAN]],Grille_Tarifs_Modulable!B1701:P1794,9,FALSE)+VLOOKUP(Tableau1[[#This Row],[EAN]],Grille_Tarifs_Modulable!B1701:P1794,12,FALSE)+VLOOKUP(Tableau1[[#This Row],[EAN]],Grille_Tarifs_Modulable!B1701:P1794,13,FALSE)*1.1,IF(Tableau1[[#This Row],[Tarificat° client]]="CHR",VLOOKUP(Tableau1[[#This Row],[EAN]],Grille_Tarifs_Modulable!B1701:P1794,8,FALSE)," "))</f>
        <v xml:space="preserve"> </v>
      </c>
      <c r="L1693" s="1">
        <v>1</v>
      </c>
      <c r="M1693" s="1">
        <v>1</v>
      </c>
      <c r="O1693" s="1"/>
    </row>
    <row r="1694" spans="1:15" ht="14.65" customHeight="1" x14ac:dyDescent="0.2">
      <c r="A1694" s="2">
        <v>43592</v>
      </c>
      <c r="B1694" s="1" t="s">
        <v>141</v>
      </c>
      <c r="C1694" s="1" t="s">
        <v>140</v>
      </c>
      <c r="F1694" s="1" t="s">
        <v>142</v>
      </c>
      <c r="G1694" s="1" t="s">
        <v>129</v>
      </c>
      <c r="H1694" s="116">
        <v>3</v>
      </c>
      <c r="I1694" s="88">
        <f t="array" ref="I1694">INDEX(Grille_Tarifs_Modulable!$B$2:B2041,MATCH(Tableau1[[#This Row],[Designation]]&amp;Tableau1[[#This Row],[CL]],Grille_Tarifs_Modulable!$C$2:C2041&amp;Grille_Tarifs_Modulable!$F$2:F2041,0))</f>
        <v>121</v>
      </c>
      <c r="J169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94" s="1" t="str">
        <f>IF(Tableau1[[#This Row],[Tarificat° client]]="GROS",VLOOKUP(Tableau1[[#This Row],[EAN]],Grille_Tarifs_Modulable!B1702:P1795,9,FALSE)+VLOOKUP(Tableau1[[#This Row],[EAN]],Grille_Tarifs_Modulable!B1702:P1795,12,FALSE)+VLOOKUP(Tableau1[[#This Row],[EAN]],Grille_Tarifs_Modulable!B1702:P1795,13,FALSE)*1.1,IF(Tableau1[[#This Row],[Tarificat° client]]="CHR",VLOOKUP(Tableau1[[#This Row],[EAN]],Grille_Tarifs_Modulable!B1702:P1795,8,FALSE)," "))</f>
        <v xml:space="preserve"> </v>
      </c>
      <c r="L1694" s="1">
        <v>1</v>
      </c>
      <c r="M1694" s="1">
        <v>1</v>
      </c>
      <c r="O1694" s="1"/>
    </row>
    <row r="1695" spans="1:15" ht="14.65" customHeight="1" x14ac:dyDescent="0.2">
      <c r="A1695" s="2">
        <v>43614</v>
      </c>
      <c r="B1695" s="1" t="s">
        <v>147</v>
      </c>
      <c r="C1695" s="1" t="s">
        <v>146</v>
      </c>
      <c r="F1695" s="1" t="s">
        <v>61</v>
      </c>
      <c r="G1695" s="1" t="s">
        <v>129</v>
      </c>
      <c r="H1695" s="116">
        <v>3</v>
      </c>
      <c r="I1695" s="88">
        <f t="array" ref="I1695">INDEX(Grille_Tarifs_Modulable!$B$2:B2052,MATCH(Tableau1[[#This Row],[Designation]]&amp;Tableau1[[#This Row],[CL]],Grille_Tarifs_Modulable!$C$2:C2052&amp;Grille_Tarifs_Modulable!$F$2:F2052,0))</f>
        <v>121</v>
      </c>
      <c r="J169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95" s="1" t="str">
        <f>IF(Tableau1[[#This Row],[Tarificat° client]]="GROS",VLOOKUP(Tableau1[[#This Row],[EAN]],Grille_Tarifs_Modulable!B1703:P1796,9,FALSE)+VLOOKUP(Tableau1[[#This Row],[EAN]],Grille_Tarifs_Modulable!B1703:P1796,12,FALSE)+VLOOKUP(Tableau1[[#This Row],[EAN]],Grille_Tarifs_Modulable!B1703:P1796,13,FALSE)*1.1,IF(Tableau1[[#This Row],[Tarificat° client]]="CHR",VLOOKUP(Tableau1[[#This Row],[EAN]],Grille_Tarifs_Modulable!B1703:P1796,8,FALSE)," "))</f>
        <v xml:space="preserve"> </v>
      </c>
      <c r="L1695" s="1">
        <v>4</v>
      </c>
      <c r="M1695" s="1">
        <v>4</v>
      </c>
      <c r="O1695" s="1"/>
    </row>
    <row r="1696" spans="1:15" ht="14.65" customHeight="1" x14ac:dyDescent="0.2">
      <c r="A1696" s="2">
        <v>43616</v>
      </c>
      <c r="B1696" s="1" t="s">
        <v>149</v>
      </c>
      <c r="C1696" s="1" t="s">
        <v>148</v>
      </c>
      <c r="F1696" s="1" t="s">
        <v>150</v>
      </c>
      <c r="G1696" s="1" t="s">
        <v>129</v>
      </c>
      <c r="H1696" s="116">
        <v>3</v>
      </c>
      <c r="I1696" s="88">
        <f t="array" ref="I1696">INDEX(Grille_Tarifs_Modulable!$B$2:B2070,MATCH(Tableau1[[#This Row],[Designation]]&amp;Tableau1[[#This Row],[CL]],Grille_Tarifs_Modulable!$C$2:C2070&amp;Grille_Tarifs_Modulable!$F$2:F2070,0))</f>
        <v>121</v>
      </c>
      <c r="J169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96" s="1" t="str">
        <f>IF(Tableau1[[#This Row],[Tarificat° client]]="GROS",VLOOKUP(Tableau1[[#This Row],[EAN]],Grille_Tarifs_Modulable!B1704:P1797,9,FALSE)+VLOOKUP(Tableau1[[#This Row],[EAN]],Grille_Tarifs_Modulable!B1704:P1797,12,FALSE)+VLOOKUP(Tableau1[[#This Row],[EAN]],Grille_Tarifs_Modulable!B1704:P1797,13,FALSE)*1.1,IF(Tableau1[[#This Row],[Tarificat° client]]="CHR",VLOOKUP(Tableau1[[#This Row],[EAN]],Grille_Tarifs_Modulable!B1704:P1797,8,FALSE)," "))</f>
        <v xml:space="preserve"> </v>
      </c>
      <c r="L1696" s="1">
        <v>1</v>
      </c>
      <c r="M1696" s="1">
        <v>1</v>
      </c>
      <c r="O1696" s="1"/>
    </row>
    <row r="1697" spans="1:15" ht="14.65" customHeight="1" x14ac:dyDescent="0.2">
      <c r="A1697" s="2">
        <v>43654</v>
      </c>
      <c r="B1697" s="1" t="s">
        <v>152</v>
      </c>
      <c r="C1697" s="1" t="s">
        <v>151</v>
      </c>
      <c r="F1697" s="1" t="s">
        <v>153</v>
      </c>
      <c r="G1697" s="1" t="s">
        <v>129</v>
      </c>
      <c r="H1697" s="116">
        <v>3</v>
      </c>
      <c r="I1697" s="88">
        <f t="array" ref="I1697">INDEX(Grille_Tarifs_Modulable!$B$2:B2210,MATCH(Tableau1[[#This Row],[Designation]]&amp;Tableau1[[#This Row],[CL]],Grille_Tarifs_Modulable!$C$2:C2210&amp;Grille_Tarifs_Modulable!$F$2:F2210,0))</f>
        <v>121</v>
      </c>
      <c r="J169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97" s="1" t="str">
        <f>IF(Tableau1[[#This Row],[Tarificat° client]]="GROS",VLOOKUP(Tableau1[[#This Row],[EAN]],Grille_Tarifs_Modulable!B1705:P1798,9,FALSE)+VLOOKUP(Tableau1[[#This Row],[EAN]],Grille_Tarifs_Modulable!B1705:P1798,12,FALSE)+VLOOKUP(Tableau1[[#This Row],[EAN]],Grille_Tarifs_Modulable!B1705:P1798,13,FALSE)*1.1,IF(Tableau1[[#This Row],[Tarificat° client]]="CHR",VLOOKUP(Tableau1[[#This Row],[EAN]],Grille_Tarifs_Modulable!B1705:P1798,8,FALSE)," "))</f>
        <v xml:space="preserve"> </v>
      </c>
      <c r="L1697" s="1">
        <v>1</v>
      </c>
      <c r="M1697" s="1">
        <v>1</v>
      </c>
      <c r="O1697" s="1"/>
    </row>
    <row r="1698" spans="1:15" ht="14.65" customHeight="1" x14ac:dyDescent="0.2">
      <c r="A1698" s="2">
        <v>43819</v>
      </c>
      <c r="B1698" s="1" t="s">
        <v>159</v>
      </c>
      <c r="C1698" s="1" t="s">
        <v>158</v>
      </c>
      <c r="F1698" s="1" t="s">
        <v>160</v>
      </c>
      <c r="G1698" s="1" t="s">
        <v>129</v>
      </c>
      <c r="H1698" s="116">
        <v>3</v>
      </c>
      <c r="I1698" s="88">
        <f t="array" ref="I1698">INDEX(Grille_Tarifs_Modulable!$B$2:B2045,MATCH(Tableau1[[#This Row],[Designation]]&amp;Tableau1[[#This Row],[CL]],Grille_Tarifs_Modulable!$C$2:C2045&amp;Grille_Tarifs_Modulable!$F$2:F2045,0))</f>
        <v>121</v>
      </c>
      <c r="J169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98" s="1" t="str">
        <f>IF(Tableau1[[#This Row],[Tarificat° client]]="GROS",VLOOKUP(Tableau1[[#This Row],[EAN]],Grille_Tarifs_Modulable!B1706:P1799,9,FALSE)+VLOOKUP(Tableau1[[#This Row],[EAN]],Grille_Tarifs_Modulable!B1706:P1799,12,FALSE)+VLOOKUP(Tableau1[[#This Row],[EAN]],Grille_Tarifs_Modulable!B1706:P1799,13,FALSE)*1.1,IF(Tableau1[[#This Row],[Tarificat° client]]="CHR",VLOOKUP(Tableau1[[#This Row],[EAN]],Grille_Tarifs_Modulable!B1706:P1799,8,FALSE)," "))</f>
        <v xml:space="preserve"> </v>
      </c>
      <c r="L1698" s="1">
        <v>1</v>
      </c>
      <c r="M1698" s="1">
        <v>1</v>
      </c>
      <c r="O1698" s="1"/>
    </row>
    <row r="1699" spans="1:15" ht="14.65" customHeight="1" x14ac:dyDescent="0.2">
      <c r="A1699" s="2">
        <v>43819</v>
      </c>
      <c r="B1699" s="1" t="s">
        <v>155</v>
      </c>
      <c r="C1699" s="1" t="s">
        <v>154</v>
      </c>
      <c r="F1699" s="1" t="s">
        <v>156</v>
      </c>
      <c r="G1699" s="1" t="s">
        <v>129</v>
      </c>
      <c r="H1699" s="116">
        <v>3</v>
      </c>
      <c r="I1699" s="88">
        <f t="array" ref="I1699">INDEX(Grille_Tarifs_Modulable!$B$2:B2056,MATCH(Tableau1[[#This Row],[Designation]]&amp;Tableau1[[#This Row],[CL]],Grille_Tarifs_Modulable!$C$2:C2056&amp;Grille_Tarifs_Modulable!$F$2:F2056,0))</f>
        <v>121</v>
      </c>
      <c r="J169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699" s="1" t="str">
        <f>IF(Tableau1[[#This Row],[Tarificat° client]]="GROS",VLOOKUP(Tableau1[[#This Row],[EAN]],Grille_Tarifs_Modulable!B1707:P1800,9,FALSE)+VLOOKUP(Tableau1[[#This Row],[EAN]],Grille_Tarifs_Modulable!B1707:P1800,12,FALSE)+VLOOKUP(Tableau1[[#This Row],[EAN]],Grille_Tarifs_Modulable!B1707:P1800,13,FALSE)*1.1,IF(Tableau1[[#This Row],[Tarificat° client]]="CHR",VLOOKUP(Tableau1[[#This Row],[EAN]],Grille_Tarifs_Modulable!B1707:P1800,8,FALSE)," "))</f>
        <v xml:space="preserve"> </v>
      </c>
      <c r="L1699" s="1">
        <v>1</v>
      </c>
      <c r="M1699" s="1">
        <v>1</v>
      </c>
      <c r="O1699" s="1"/>
    </row>
    <row r="1700" spans="1:15" ht="14.65" customHeight="1" x14ac:dyDescent="0.2">
      <c r="A1700" s="2">
        <v>43819</v>
      </c>
      <c r="B1700" s="1" t="s">
        <v>157</v>
      </c>
      <c r="C1700" s="1" t="s">
        <v>140</v>
      </c>
      <c r="F1700" s="1" t="s">
        <v>142</v>
      </c>
      <c r="G1700" s="1" t="s">
        <v>129</v>
      </c>
      <c r="H1700" s="116">
        <v>3</v>
      </c>
      <c r="I1700" s="88">
        <f t="array" ref="I1700">INDEX(Grille_Tarifs_Modulable!$B$2:B2074,MATCH(Tableau1[[#This Row],[Designation]]&amp;Tableau1[[#This Row],[CL]],Grille_Tarifs_Modulable!$C$2:C2074&amp;Grille_Tarifs_Modulable!$F$2:F2074,0))</f>
        <v>121</v>
      </c>
      <c r="J170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00" s="1" t="str">
        <f>IF(Tableau1[[#This Row],[Tarificat° client]]="GROS",VLOOKUP(Tableau1[[#This Row],[EAN]],Grille_Tarifs_Modulable!B1708:P1801,9,FALSE)+VLOOKUP(Tableau1[[#This Row],[EAN]],Grille_Tarifs_Modulable!B1708:P1801,12,FALSE)+VLOOKUP(Tableau1[[#This Row],[EAN]],Grille_Tarifs_Modulable!B1708:P1801,13,FALSE)*1.1,IF(Tableau1[[#This Row],[Tarificat° client]]="CHR",VLOOKUP(Tableau1[[#This Row],[EAN]],Grille_Tarifs_Modulable!B1708:P1801,8,FALSE)," "))</f>
        <v xml:space="preserve"> </v>
      </c>
      <c r="L1700" s="1">
        <v>1</v>
      </c>
      <c r="M1700" s="1">
        <v>1</v>
      </c>
      <c r="O1700" s="1"/>
    </row>
    <row r="1701" spans="1:15" ht="14.65" customHeight="1" x14ac:dyDescent="0.2">
      <c r="A1701" s="2">
        <v>43535</v>
      </c>
      <c r="B1701" s="1" t="s">
        <v>272</v>
      </c>
      <c r="C1701" s="1" t="s">
        <v>271</v>
      </c>
      <c r="F1701" s="1" t="s">
        <v>273</v>
      </c>
      <c r="G1701" s="1" t="s">
        <v>270</v>
      </c>
      <c r="H1701" s="116">
        <v>1</v>
      </c>
      <c r="I1701" s="88">
        <f t="array" ref="I1701">INDEX(Grille_Tarifs_Modulable!$B$2:B2214,MATCH(Tableau1[[#This Row],[Designation]]&amp;Tableau1[[#This Row],[CL]],Grille_Tarifs_Modulable!$C$2:C2214&amp;Grille_Tarifs_Modulable!$F$2:F2214,0))</f>
        <v>122</v>
      </c>
      <c r="J170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01" s="1" t="str">
        <f>IF(Tableau1[[#This Row],[Tarificat° client]]="GROS",VLOOKUP(Tableau1[[#This Row],[EAN]],Grille_Tarifs_Modulable!B1709:P1802,9,FALSE)+VLOOKUP(Tableau1[[#This Row],[EAN]],Grille_Tarifs_Modulable!B1709:P1802,12,FALSE)+VLOOKUP(Tableau1[[#This Row],[EAN]],Grille_Tarifs_Modulable!B1709:P1802,13,FALSE)*1.1,IF(Tableau1[[#This Row],[Tarificat° client]]="CHR",VLOOKUP(Tableau1[[#This Row],[EAN]],Grille_Tarifs_Modulable!B1709:P1802,8,FALSE)," "))</f>
        <v xml:space="preserve"> </v>
      </c>
      <c r="L1701" s="1">
        <v>1</v>
      </c>
      <c r="M1701" s="1">
        <v>1</v>
      </c>
      <c r="O1701" s="1"/>
    </row>
    <row r="1702" spans="1:15" ht="14.65" customHeight="1" x14ac:dyDescent="0.2">
      <c r="A1702" s="2">
        <v>43552</v>
      </c>
      <c r="B1702" s="1" t="s">
        <v>275</v>
      </c>
      <c r="C1702" s="1" t="s">
        <v>274</v>
      </c>
      <c r="F1702" s="1" t="s">
        <v>20</v>
      </c>
      <c r="G1702" s="1" t="s">
        <v>270</v>
      </c>
      <c r="H1702" s="116">
        <v>1</v>
      </c>
      <c r="I1702" s="88">
        <f t="array" ref="I1702">INDEX(Grille_Tarifs_Modulable!$B$2:B2049,MATCH(Tableau1[[#This Row],[Designation]]&amp;Tableau1[[#This Row],[CL]],Grille_Tarifs_Modulable!$C$2:C2049&amp;Grille_Tarifs_Modulable!$F$2:F2049,0))</f>
        <v>122</v>
      </c>
      <c r="J170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02" s="1" t="str">
        <f>IF(Tableau1[[#This Row],[Tarificat° client]]="GROS",VLOOKUP(Tableau1[[#This Row],[EAN]],Grille_Tarifs_Modulable!B1710:P1803,9,FALSE)+VLOOKUP(Tableau1[[#This Row],[EAN]],Grille_Tarifs_Modulable!B1710:P1803,12,FALSE)+VLOOKUP(Tableau1[[#This Row],[EAN]],Grille_Tarifs_Modulable!B1710:P1803,13,FALSE)*1.1,IF(Tableau1[[#This Row],[Tarificat° client]]="CHR",VLOOKUP(Tableau1[[#This Row],[EAN]],Grille_Tarifs_Modulable!B1710:P1803,8,FALSE)," "))</f>
        <v xml:space="preserve"> </v>
      </c>
      <c r="L1702" s="1">
        <v>1</v>
      </c>
      <c r="M1702" s="1">
        <v>1</v>
      </c>
      <c r="O1702" s="1"/>
    </row>
    <row r="1703" spans="1:15" ht="14.65" customHeight="1" x14ac:dyDescent="0.2">
      <c r="A1703" s="2">
        <v>43557</v>
      </c>
      <c r="B1703" s="1" t="s">
        <v>277</v>
      </c>
      <c r="C1703" s="1" t="s">
        <v>276</v>
      </c>
      <c r="F1703" s="1" t="s">
        <v>8</v>
      </c>
      <c r="G1703" s="1" t="s">
        <v>270</v>
      </c>
      <c r="H1703" s="116">
        <v>1</v>
      </c>
      <c r="I1703" s="88">
        <f t="array" ref="I1703">INDEX(Grille_Tarifs_Modulable!$B$2:B2060,MATCH(Tableau1[[#This Row],[Designation]]&amp;Tableau1[[#This Row],[CL]],Grille_Tarifs_Modulable!$C$2:C2060&amp;Grille_Tarifs_Modulable!$F$2:F2060,0))</f>
        <v>122</v>
      </c>
      <c r="J170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03" s="1" t="str">
        <f>IF(Tableau1[[#This Row],[Tarificat° client]]="GROS",VLOOKUP(Tableau1[[#This Row],[EAN]],Grille_Tarifs_Modulable!B1711:P1804,9,FALSE)+VLOOKUP(Tableau1[[#This Row],[EAN]],Grille_Tarifs_Modulable!B1711:P1804,12,FALSE)+VLOOKUP(Tableau1[[#This Row],[EAN]],Grille_Tarifs_Modulable!B1711:P1804,13,FALSE)*1.1,IF(Tableau1[[#This Row],[Tarificat° client]]="CHR",VLOOKUP(Tableau1[[#This Row],[EAN]],Grille_Tarifs_Modulable!B1711:P1804,8,FALSE)," "))</f>
        <v xml:space="preserve"> </v>
      </c>
      <c r="L1703" s="1">
        <v>1</v>
      </c>
      <c r="M1703" s="1">
        <v>1</v>
      </c>
      <c r="O1703" s="1"/>
    </row>
    <row r="1704" spans="1:15" ht="14.65" customHeight="1" x14ac:dyDescent="0.2">
      <c r="A1704" s="2">
        <v>43592</v>
      </c>
      <c r="B1704" s="1" t="s">
        <v>281</v>
      </c>
      <c r="C1704" s="1" t="s">
        <v>280</v>
      </c>
      <c r="F1704" s="1" t="s">
        <v>229</v>
      </c>
      <c r="G1704" s="1" t="s">
        <v>270</v>
      </c>
      <c r="H1704" s="116">
        <v>1</v>
      </c>
      <c r="I1704" s="88">
        <f t="array" ref="I1704">INDEX(Grille_Tarifs_Modulable!$B$2:B2078,MATCH(Tableau1[[#This Row],[Designation]]&amp;Tableau1[[#This Row],[CL]],Grille_Tarifs_Modulable!$C$2:C2078&amp;Grille_Tarifs_Modulable!$F$2:F2078,0))</f>
        <v>122</v>
      </c>
      <c r="J170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04" s="1" t="str">
        <f>IF(Tableau1[[#This Row],[Tarificat° client]]="GROS",VLOOKUP(Tableau1[[#This Row],[EAN]],Grille_Tarifs_Modulable!B1712:P1805,9,FALSE)+VLOOKUP(Tableau1[[#This Row],[EAN]],Grille_Tarifs_Modulable!B1712:P1805,12,FALSE)+VLOOKUP(Tableau1[[#This Row],[EAN]],Grille_Tarifs_Modulable!B1712:P1805,13,FALSE)*1.1,IF(Tableau1[[#This Row],[Tarificat° client]]="CHR",VLOOKUP(Tableau1[[#This Row],[EAN]],Grille_Tarifs_Modulable!B1712:P1805,8,FALSE)," "))</f>
        <v xml:space="preserve"> </v>
      </c>
      <c r="L1704" s="1">
        <v>1</v>
      </c>
      <c r="M1704" s="1">
        <v>1</v>
      </c>
      <c r="O1704" s="1"/>
    </row>
    <row r="1705" spans="1:15" ht="14.65" customHeight="1" x14ac:dyDescent="0.2">
      <c r="A1705" s="2">
        <v>43592</v>
      </c>
      <c r="B1705" s="1" t="s">
        <v>279</v>
      </c>
      <c r="C1705" s="1" t="s">
        <v>271</v>
      </c>
      <c r="F1705" s="1" t="s">
        <v>273</v>
      </c>
      <c r="G1705" s="1" t="s">
        <v>270</v>
      </c>
      <c r="H1705" s="116">
        <v>1</v>
      </c>
      <c r="I1705" s="88">
        <f t="array" ref="I1705">INDEX(Grille_Tarifs_Modulable!$B$2:B2218,MATCH(Tableau1[[#This Row],[Designation]]&amp;Tableau1[[#This Row],[CL]],Grille_Tarifs_Modulable!$C$2:C2218&amp;Grille_Tarifs_Modulable!$F$2:F2218,0))</f>
        <v>122</v>
      </c>
      <c r="J170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05" s="1" t="str">
        <f>IF(Tableau1[[#This Row],[Tarificat° client]]="GROS",VLOOKUP(Tableau1[[#This Row],[EAN]],Grille_Tarifs_Modulable!B1713:P1806,9,FALSE)+VLOOKUP(Tableau1[[#This Row],[EAN]],Grille_Tarifs_Modulable!B1713:P1806,12,FALSE)+VLOOKUP(Tableau1[[#This Row],[EAN]],Grille_Tarifs_Modulable!B1713:P1806,13,FALSE)*1.1,IF(Tableau1[[#This Row],[Tarificat° client]]="CHR",VLOOKUP(Tableau1[[#This Row],[EAN]],Grille_Tarifs_Modulable!B1713:P1806,8,FALSE)," "))</f>
        <v xml:space="preserve"> </v>
      </c>
      <c r="L1705" s="1">
        <v>1</v>
      </c>
      <c r="M1705" s="1">
        <v>1</v>
      </c>
      <c r="O1705" s="1"/>
    </row>
    <row r="1706" spans="1:15" ht="14.65" customHeight="1" x14ac:dyDescent="0.2">
      <c r="A1706" s="2">
        <v>43592</v>
      </c>
      <c r="B1706" s="1" t="s">
        <v>278</v>
      </c>
      <c r="C1706" s="1" t="s">
        <v>15</v>
      </c>
      <c r="F1706" s="1" t="s">
        <v>4</v>
      </c>
      <c r="G1706" s="1" t="s">
        <v>270</v>
      </c>
      <c r="H1706" s="116">
        <v>1</v>
      </c>
      <c r="I1706" s="88">
        <f t="array" ref="I1706">INDEX(Grille_Tarifs_Modulable!$B$2:B2053,MATCH(Tableau1[[#This Row],[Designation]]&amp;Tableau1[[#This Row],[CL]],Grille_Tarifs_Modulable!$C$2:C2053&amp;Grille_Tarifs_Modulable!$F$2:F2053,0))</f>
        <v>122</v>
      </c>
      <c r="J170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06" s="1" t="str">
        <f>IF(Tableau1[[#This Row],[Tarificat° client]]="GROS",VLOOKUP(Tableau1[[#This Row],[EAN]],Grille_Tarifs_Modulable!B1714:P1807,9,FALSE)+VLOOKUP(Tableau1[[#This Row],[EAN]],Grille_Tarifs_Modulable!B1714:P1807,12,FALSE)+VLOOKUP(Tableau1[[#This Row],[EAN]],Grille_Tarifs_Modulable!B1714:P1807,13,FALSE)*1.1,IF(Tableau1[[#This Row],[Tarificat° client]]="CHR",VLOOKUP(Tableau1[[#This Row],[EAN]],Grille_Tarifs_Modulable!B1714:P1807,8,FALSE)," "))</f>
        <v xml:space="preserve"> </v>
      </c>
      <c r="L1706" s="1">
        <v>2</v>
      </c>
      <c r="M1706" s="1">
        <v>2</v>
      </c>
      <c r="O1706" s="1"/>
    </row>
    <row r="1707" spans="1:15" ht="14.65" customHeight="1" x14ac:dyDescent="0.2">
      <c r="A1707" s="2">
        <v>43614</v>
      </c>
      <c r="B1707" s="1" t="s">
        <v>288</v>
      </c>
      <c r="C1707" s="1" t="s">
        <v>287</v>
      </c>
      <c r="F1707" s="1" t="s">
        <v>11</v>
      </c>
      <c r="G1707" s="1" t="s">
        <v>270</v>
      </c>
      <c r="H1707" s="116">
        <v>1</v>
      </c>
      <c r="I1707" s="88">
        <f t="array" ref="I1707">INDEX(Grille_Tarifs_Modulable!$B$2:B2064,MATCH(Tableau1[[#This Row],[Designation]]&amp;Tableau1[[#This Row],[CL]],Grille_Tarifs_Modulable!$C$2:C2064&amp;Grille_Tarifs_Modulable!$F$2:F2064,0))</f>
        <v>122</v>
      </c>
      <c r="J170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07" s="1" t="str">
        <f>IF(Tableau1[[#This Row],[Tarificat° client]]="GROS",VLOOKUP(Tableau1[[#This Row],[EAN]],Grille_Tarifs_Modulable!B1715:P1808,9,FALSE)+VLOOKUP(Tableau1[[#This Row],[EAN]],Grille_Tarifs_Modulable!B1715:P1808,12,FALSE)+VLOOKUP(Tableau1[[#This Row],[EAN]],Grille_Tarifs_Modulable!B1715:P1808,13,FALSE)*1.1,IF(Tableau1[[#This Row],[Tarificat° client]]="CHR",VLOOKUP(Tableau1[[#This Row],[EAN]],Grille_Tarifs_Modulable!B1715:P1808,8,FALSE)," "))</f>
        <v xml:space="preserve"> </v>
      </c>
      <c r="L1707" s="1">
        <v>1</v>
      </c>
      <c r="M1707" s="1">
        <v>1</v>
      </c>
      <c r="O1707" s="1"/>
    </row>
    <row r="1708" spans="1:15" ht="14.65" customHeight="1" x14ac:dyDescent="0.2">
      <c r="A1708" s="2">
        <v>43614</v>
      </c>
      <c r="B1708" s="1" t="s">
        <v>294</v>
      </c>
      <c r="C1708" s="1" t="s">
        <v>293</v>
      </c>
      <c r="F1708" s="1" t="s">
        <v>11</v>
      </c>
      <c r="G1708" s="1" t="s">
        <v>270</v>
      </c>
      <c r="H1708" s="116">
        <v>1</v>
      </c>
      <c r="I1708" s="88">
        <f t="array" ref="I1708">INDEX(Grille_Tarifs_Modulable!$B$2:B2082,MATCH(Tableau1[[#This Row],[Designation]]&amp;Tableau1[[#This Row],[CL]],Grille_Tarifs_Modulable!$C$2:C2082&amp;Grille_Tarifs_Modulable!$F$2:F2082,0))</f>
        <v>122</v>
      </c>
      <c r="J170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08" s="1" t="str">
        <f>IF(Tableau1[[#This Row],[Tarificat° client]]="GROS",VLOOKUP(Tableau1[[#This Row],[EAN]],Grille_Tarifs_Modulable!B1716:P1809,9,FALSE)+VLOOKUP(Tableau1[[#This Row],[EAN]],Grille_Tarifs_Modulable!B1716:P1809,12,FALSE)+VLOOKUP(Tableau1[[#This Row],[EAN]],Grille_Tarifs_Modulable!B1716:P1809,13,FALSE)*1.1,IF(Tableau1[[#This Row],[Tarificat° client]]="CHR",VLOOKUP(Tableau1[[#This Row],[EAN]],Grille_Tarifs_Modulable!B1716:P1809,8,FALSE)," "))</f>
        <v xml:space="preserve"> </v>
      </c>
      <c r="L1708" s="1">
        <v>2</v>
      </c>
      <c r="M1708" s="1">
        <v>2</v>
      </c>
      <c r="O1708" s="1"/>
    </row>
    <row r="1709" spans="1:15" ht="14.65" customHeight="1" x14ac:dyDescent="0.2">
      <c r="A1709" s="2">
        <v>43614</v>
      </c>
      <c r="B1709" s="1" t="s">
        <v>283</v>
      </c>
      <c r="C1709" s="1" t="s">
        <v>282</v>
      </c>
      <c r="F1709" s="1" t="s">
        <v>47</v>
      </c>
      <c r="G1709" s="1" t="s">
        <v>270</v>
      </c>
      <c r="H1709" s="116">
        <v>1</v>
      </c>
      <c r="I1709" s="88">
        <f t="array" ref="I1709">INDEX(Grille_Tarifs_Modulable!$B$2:B2222,MATCH(Tableau1[[#This Row],[Designation]]&amp;Tableau1[[#This Row],[CL]],Grille_Tarifs_Modulable!$C$2:C2222&amp;Grille_Tarifs_Modulable!$F$2:F2222,0))</f>
        <v>122</v>
      </c>
      <c r="J170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09" s="1" t="str">
        <f>IF(Tableau1[[#This Row],[Tarificat° client]]="GROS",VLOOKUP(Tableau1[[#This Row],[EAN]],Grille_Tarifs_Modulable!B1717:P1810,9,FALSE)+VLOOKUP(Tableau1[[#This Row],[EAN]],Grille_Tarifs_Modulable!B1717:P1810,12,FALSE)+VLOOKUP(Tableau1[[#This Row],[EAN]],Grille_Tarifs_Modulable!B1717:P1810,13,FALSE)*1.1,IF(Tableau1[[#This Row],[Tarificat° client]]="CHR",VLOOKUP(Tableau1[[#This Row],[EAN]],Grille_Tarifs_Modulable!B1717:P1810,8,FALSE)," "))</f>
        <v xml:space="preserve"> </v>
      </c>
      <c r="L1709" s="1">
        <v>6</v>
      </c>
      <c r="M1709" s="1">
        <v>6</v>
      </c>
      <c r="O1709" s="1"/>
    </row>
    <row r="1710" spans="1:15" ht="14.65" customHeight="1" x14ac:dyDescent="0.2">
      <c r="A1710" s="2">
        <v>43614</v>
      </c>
      <c r="B1710" s="1" t="s">
        <v>285</v>
      </c>
      <c r="C1710" s="1" t="s">
        <v>284</v>
      </c>
      <c r="F1710" s="1" t="s">
        <v>286</v>
      </c>
      <c r="G1710" s="1" t="s">
        <v>270</v>
      </c>
      <c r="H1710" s="116">
        <v>1</v>
      </c>
      <c r="I1710" s="88">
        <f t="array" ref="I1710">INDEX(Grille_Tarifs_Modulable!$B$2:B2057,MATCH(Tableau1[[#This Row],[Designation]]&amp;Tableau1[[#This Row],[CL]],Grille_Tarifs_Modulable!$C$2:C2057&amp;Grille_Tarifs_Modulable!$F$2:F2057,0))</f>
        <v>122</v>
      </c>
      <c r="J171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10" s="1" t="str">
        <f>IF(Tableau1[[#This Row],[Tarificat° client]]="GROS",VLOOKUP(Tableau1[[#This Row],[EAN]],Grille_Tarifs_Modulable!B1718:P1811,9,FALSE)+VLOOKUP(Tableau1[[#This Row],[EAN]],Grille_Tarifs_Modulable!B1718:P1811,12,FALSE)+VLOOKUP(Tableau1[[#This Row],[EAN]],Grille_Tarifs_Modulable!B1718:P1811,13,FALSE)*1.1,IF(Tableau1[[#This Row],[Tarificat° client]]="CHR",VLOOKUP(Tableau1[[#This Row],[EAN]],Grille_Tarifs_Modulable!B1718:P1811,8,FALSE)," "))</f>
        <v xml:space="preserve"> </v>
      </c>
      <c r="L1710" s="1">
        <v>6</v>
      </c>
      <c r="M1710" s="1">
        <v>6</v>
      </c>
      <c r="O1710" s="1"/>
    </row>
    <row r="1711" spans="1:15" ht="14.65" customHeight="1" x14ac:dyDescent="0.2">
      <c r="A1711" s="2">
        <v>43614</v>
      </c>
      <c r="B1711" s="1" t="s">
        <v>290</v>
      </c>
      <c r="C1711" s="1" t="s">
        <v>289</v>
      </c>
      <c r="F1711" s="1" t="s">
        <v>20</v>
      </c>
      <c r="G1711" s="1" t="s">
        <v>270</v>
      </c>
      <c r="H1711" s="116">
        <v>1</v>
      </c>
      <c r="I1711" s="88">
        <f t="array" ref="I1711">INDEX(Grille_Tarifs_Modulable!$B$2:B2068,MATCH(Tableau1[[#This Row],[Designation]]&amp;Tableau1[[#This Row],[CL]],Grille_Tarifs_Modulable!$C$2:C2068&amp;Grille_Tarifs_Modulable!$F$2:F2068,0))</f>
        <v>122</v>
      </c>
      <c r="J171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11" s="1" t="str">
        <f>IF(Tableau1[[#This Row],[Tarificat° client]]="GROS",VLOOKUP(Tableau1[[#This Row],[EAN]],Grille_Tarifs_Modulable!B1719:P1812,9,FALSE)+VLOOKUP(Tableau1[[#This Row],[EAN]],Grille_Tarifs_Modulable!B1719:P1812,12,FALSE)+VLOOKUP(Tableau1[[#This Row],[EAN]],Grille_Tarifs_Modulable!B1719:P1812,13,FALSE)*1.1,IF(Tableau1[[#This Row],[Tarificat° client]]="CHR",VLOOKUP(Tableau1[[#This Row],[EAN]],Grille_Tarifs_Modulable!B1719:P1812,8,FALSE)," "))</f>
        <v xml:space="preserve"> </v>
      </c>
      <c r="L1711" s="1">
        <v>1</v>
      </c>
      <c r="M1711" s="1">
        <v>1</v>
      </c>
      <c r="O1711" s="1"/>
    </row>
    <row r="1712" spans="1:15" ht="14.65" customHeight="1" x14ac:dyDescent="0.2">
      <c r="A1712" s="2">
        <v>43614</v>
      </c>
      <c r="B1712" s="1" t="s">
        <v>292</v>
      </c>
      <c r="C1712" s="1" t="s">
        <v>291</v>
      </c>
      <c r="F1712" s="1" t="s">
        <v>20</v>
      </c>
      <c r="G1712" s="1" t="s">
        <v>270</v>
      </c>
      <c r="H1712" s="116">
        <v>1</v>
      </c>
      <c r="I1712" s="88">
        <f t="array" ref="I1712">INDEX(Grille_Tarifs_Modulable!$B$2:B2086,MATCH(Tableau1[[#This Row],[Designation]]&amp;Tableau1[[#This Row],[CL]],Grille_Tarifs_Modulable!$C$2:C2086&amp;Grille_Tarifs_Modulable!$F$2:F2086,0))</f>
        <v>122</v>
      </c>
      <c r="J171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12" s="1" t="str">
        <f>IF(Tableau1[[#This Row],[Tarificat° client]]="GROS",VLOOKUP(Tableau1[[#This Row],[EAN]],Grille_Tarifs_Modulable!B1720:P1813,9,FALSE)+VLOOKUP(Tableau1[[#This Row],[EAN]],Grille_Tarifs_Modulable!B1720:P1813,12,FALSE)+VLOOKUP(Tableau1[[#This Row],[EAN]],Grille_Tarifs_Modulable!B1720:P1813,13,FALSE)*1.1,IF(Tableau1[[#This Row],[Tarificat° client]]="CHR",VLOOKUP(Tableau1[[#This Row],[EAN]],Grille_Tarifs_Modulable!B1720:P1813,8,FALSE)," "))</f>
        <v xml:space="preserve"> </v>
      </c>
      <c r="L1712" s="1">
        <v>1</v>
      </c>
      <c r="M1712" s="1">
        <v>1</v>
      </c>
      <c r="O1712" s="1"/>
    </row>
    <row r="1713" spans="1:15" ht="14.65" customHeight="1" x14ac:dyDescent="0.2">
      <c r="A1713" s="2">
        <v>43616</v>
      </c>
      <c r="B1713" s="1" t="s">
        <v>296</v>
      </c>
      <c r="C1713" s="1" t="s">
        <v>295</v>
      </c>
      <c r="F1713" s="1" t="s">
        <v>11</v>
      </c>
      <c r="G1713" s="1" t="s">
        <v>270</v>
      </c>
      <c r="H1713" s="116">
        <v>1</v>
      </c>
      <c r="I1713" s="88">
        <f t="array" ref="I1713">INDEX(Grille_Tarifs_Modulable!$B$2:B2226,MATCH(Tableau1[[#This Row],[Designation]]&amp;Tableau1[[#This Row],[CL]],Grille_Tarifs_Modulable!$C$2:C2226&amp;Grille_Tarifs_Modulable!$F$2:F2226,0))</f>
        <v>122</v>
      </c>
      <c r="J171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13" s="1" t="str">
        <f>IF(Tableau1[[#This Row],[Tarificat° client]]="GROS",VLOOKUP(Tableau1[[#This Row],[EAN]],Grille_Tarifs_Modulable!B1721:P1814,9,FALSE)+VLOOKUP(Tableau1[[#This Row],[EAN]],Grille_Tarifs_Modulable!B1721:P1814,12,FALSE)+VLOOKUP(Tableau1[[#This Row],[EAN]],Grille_Tarifs_Modulable!B1721:P1814,13,FALSE)*1.1,IF(Tableau1[[#This Row],[Tarificat° client]]="CHR",VLOOKUP(Tableau1[[#This Row],[EAN]],Grille_Tarifs_Modulable!B1721:P1814,8,FALSE)," "))</f>
        <v xml:space="preserve"> </v>
      </c>
      <c r="L1713" s="1">
        <v>1</v>
      </c>
      <c r="M1713" s="1">
        <v>1</v>
      </c>
      <c r="O1713" s="1"/>
    </row>
    <row r="1714" spans="1:15" ht="14.65" customHeight="1" x14ac:dyDescent="0.2">
      <c r="A1714" s="2">
        <v>43616</v>
      </c>
      <c r="B1714" s="1" t="s">
        <v>306</v>
      </c>
      <c r="C1714" s="1" t="s">
        <v>305</v>
      </c>
      <c r="F1714" s="1" t="s">
        <v>47</v>
      </c>
      <c r="G1714" s="1" t="s">
        <v>270</v>
      </c>
      <c r="H1714" s="116">
        <v>1</v>
      </c>
      <c r="I1714" s="88">
        <f t="array" ref="I1714">INDEX(Grille_Tarifs_Modulable!$B$2:B2061,MATCH(Tableau1[[#This Row],[Designation]]&amp;Tableau1[[#This Row],[CL]],Grille_Tarifs_Modulable!$C$2:C2061&amp;Grille_Tarifs_Modulable!$F$2:F2061,0))</f>
        <v>122</v>
      </c>
      <c r="J171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14" s="1" t="str">
        <f>IF(Tableau1[[#This Row],[Tarificat° client]]="GROS",VLOOKUP(Tableau1[[#This Row],[EAN]],Grille_Tarifs_Modulable!B1722:P1815,9,FALSE)+VLOOKUP(Tableau1[[#This Row],[EAN]],Grille_Tarifs_Modulable!B1722:P1815,12,FALSE)+VLOOKUP(Tableau1[[#This Row],[EAN]],Grille_Tarifs_Modulable!B1722:P1815,13,FALSE)*1.1,IF(Tableau1[[#This Row],[Tarificat° client]]="CHR",VLOOKUP(Tableau1[[#This Row],[EAN]],Grille_Tarifs_Modulable!B1722:P1815,8,FALSE)," "))</f>
        <v xml:space="preserve"> </v>
      </c>
      <c r="L1714" s="1">
        <v>1</v>
      </c>
      <c r="M1714" s="1">
        <v>1</v>
      </c>
      <c r="O1714" s="1"/>
    </row>
    <row r="1715" spans="1:15" ht="14.65" customHeight="1" x14ac:dyDescent="0.2">
      <c r="A1715" s="2">
        <v>43616</v>
      </c>
      <c r="B1715" s="1" t="s">
        <v>300</v>
      </c>
      <c r="C1715" s="1" t="s">
        <v>299</v>
      </c>
      <c r="F1715" s="1" t="s">
        <v>301</v>
      </c>
      <c r="G1715" s="1" t="s">
        <v>270</v>
      </c>
      <c r="H1715" s="116">
        <v>1</v>
      </c>
      <c r="I1715" s="88">
        <f t="array" ref="I1715">INDEX(Grille_Tarifs_Modulable!$B$2:B2072,MATCH(Tableau1[[#This Row],[Designation]]&amp;Tableau1[[#This Row],[CL]],Grille_Tarifs_Modulable!$C$2:C2072&amp;Grille_Tarifs_Modulable!$F$2:F2072,0))</f>
        <v>122</v>
      </c>
      <c r="J171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15" s="1" t="str">
        <f>IF(Tableau1[[#This Row],[Tarificat° client]]="GROS",VLOOKUP(Tableau1[[#This Row],[EAN]],Grille_Tarifs_Modulable!B1723:P1816,9,FALSE)+VLOOKUP(Tableau1[[#This Row],[EAN]],Grille_Tarifs_Modulable!B1723:P1816,12,FALSE)+VLOOKUP(Tableau1[[#This Row],[EAN]],Grille_Tarifs_Modulable!B1723:P1816,13,FALSE)*1.1,IF(Tableau1[[#This Row],[Tarificat° client]]="CHR",VLOOKUP(Tableau1[[#This Row],[EAN]],Grille_Tarifs_Modulable!B1723:P1816,8,FALSE)," "))</f>
        <v xml:space="preserve"> </v>
      </c>
      <c r="L1715" s="1">
        <v>3</v>
      </c>
      <c r="M1715" s="1">
        <v>3</v>
      </c>
      <c r="O1715" s="1"/>
    </row>
    <row r="1716" spans="1:15" ht="14.65" customHeight="1" x14ac:dyDescent="0.2">
      <c r="A1716" s="2">
        <v>43616</v>
      </c>
      <c r="B1716" s="1" t="s">
        <v>303</v>
      </c>
      <c r="C1716" s="1" t="s">
        <v>302</v>
      </c>
      <c r="F1716" s="1" t="s">
        <v>304</v>
      </c>
      <c r="G1716" s="1" t="s">
        <v>270</v>
      </c>
      <c r="H1716" s="116">
        <v>1</v>
      </c>
      <c r="I1716" s="88">
        <f t="array" ref="I1716">INDEX(Grille_Tarifs_Modulable!$B$2:B2090,MATCH(Tableau1[[#This Row],[Designation]]&amp;Tableau1[[#This Row],[CL]],Grille_Tarifs_Modulable!$C$2:C2090&amp;Grille_Tarifs_Modulable!$F$2:F2090,0))</f>
        <v>122</v>
      </c>
      <c r="J171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16" s="1" t="str">
        <f>IF(Tableau1[[#This Row],[Tarificat° client]]="GROS",VLOOKUP(Tableau1[[#This Row],[EAN]],Grille_Tarifs_Modulable!B1724:P1817,9,FALSE)+VLOOKUP(Tableau1[[#This Row],[EAN]],Grille_Tarifs_Modulable!B1724:P1817,12,FALSE)+VLOOKUP(Tableau1[[#This Row],[EAN]],Grille_Tarifs_Modulable!B1724:P1817,13,FALSE)*1.1,IF(Tableau1[[#This Row],[Tarificat° client]]="CHR",VLOOKUP(Tableau1[[#This Row],[EAN]],Grille_Tarifs_Modulable!B1724:P1817,8,FALSE)," "))</f>
        <v xml:space="preserve"> </v>
      </c>
      <c r="L1716" s="1">
        <v>6</v>
      </c>
      <c r="M1716" s="1">
        <v>6</v>
      </c>
      <c r="O1716" s="1"/>
    </row>
    <row r="1717" spans="1:15" ht="14.65" customHeight="1" x14ac:dyDescent="0.2">
      <c r="A1717" s="2">
        <v>43616</v>
      </c>
      <c r="B1717" s="1" t="s">
        <v>298</v>
      </c>
      <c r="C1717" s="1" t="s">
        <v>297</v>
      </c>
      <c r="F1717" s="1" t="s">
        <v>37</v>
      </c>
      <c r="G1717" s="1" t="s">
        <v>270</v>
      </c>
      <c r="H1717" s="116">
        <v>1</v>
      </c>
      <c r="I1717" s="88">
        <f t="array" ref="I1717">INDEX(Grille_Tarifs_Modulable!$B$2:B2230,MATCH(Tableau1[[#This Row],[Designation]]&amp;Tableau1[[#This Row],[CL]],Grille_Tarifs_Modulable!$C$2:C2230&amp;Grille_Tarifs_Modulable!$F$2:F2230,0))</f>
        <v>122</v>
      </c>
      <c r="J171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17" s="1" t="str">
        <f>IF(Tableau1[[#This Row],[Tarificat° client]]="GROS",VLOOKUP(Tableau1[[#This Row],[EAN]],Grille_Tarifs_Modulable!B1725:P1818,9,FALSE)+VLOOKUP(Tableau1[[#This Row],[EAN]],Grille_Tarifs_Modulable!B1725:P1818,12,FALSE)+VLOOKUP(Tableau1[[#This Row],[EAN]],Grille_Tarifs_Modulable!B1725:P1818,13,FALSE)*1.1,IF(Tableau1[[#This Row],[Tarificat° client]]="CHR",VLOOKUP(Tableau1[[#This Row],[EAN]],Grille_Tarifs_Modulable!B1725:P1818,8,FALSE)," "))</f>
        <v xml:space="preserve"> </v>
      </c>
      <c r="L1717" s="1">
        <v>4</v>
      </c>
      <c r="M1717" s="1">
        <v>4</v>
      </c>
      <c r="O1717" s="1"/>
    </row>
    <row r="1718" spans="1:15" ht="14.65" customHeight="1" x14ac:dyDescent="0.2">
      <c r="A1718" s="2">
        <v>43629</v>
      </c>
      <c r="B1718" s="1" t="s">
        <v>308</v>
      </c>
      <c r="C1718" s="1" t="s">
        <v>307</v>
      </c>
      <c r="F1718" s="1" t="s">
        <v>11</v>
      </c>
      <c r="G1718" s="1" t="s">
        <v>270</v>
      </c>
      <c r="H1718" s="116">
        <v>1</v>
      </c>
      <c r="I1718" s="88">
        <f t="array" ref="I1718">INDEX(Grille_Tarifs_Modulable!$B$2:B2065,MATCH(Tableau1[[#This Row],[Designation]]&amp;Tableau1[[#This Row],[CL]],Grille_Tarifs_Modulable!$C$2:C2065&amp;Grille_Tarifs_Modulable!$F$2:F2065,0))</f>
        <v>122</v>
      </c>
      <c r="J171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18" s="1" t="str">
        <f>IF(Tableau1[[#This Row],[Tarificat° client]]="GROS",VLOOKUP(Tableau1[[#This Row],[EAN]],Grille_Tarifs_Modulable!B1726:P1819,9,FALSE)+VLOOKUP(Tableau1[[#This Row],[EAN]],Grille_Tarifs_Modulable!B1726:P1819,12,FALSE)+VLOOKUP(Tableau1[[#This Row],[EAN]],Grille_Tarifs_Modulable!B1726:P1819,13,FALSE)*1.1,IF(Tableau1[[#This Row],[Tarificat° client]]="CHR",VLOOKUP(Tableau1[[#This Row],[EAN]],Grille_Tarifs_Modulable!B1726:P1819,8,FALSE)," "))</f>
        <v xml:space="preserve"> </v>
      </c>
      <c r="L1718" s="1">
        <v>1</v>
      </c>
      <c r="M1718" s="1">
        <v>1</v>
      </c>
      <c r="O1718" s="1"/>
    </row>
    <row r="1719" spans="1:15" ht="14.65" customHeight="1" x14ac:dyDescent="0.2">
      <c r="A1719" s="2">
        <v>43634</v>
      </c>
      <c r="B1719" s="1" t="s">
        <v>319</v>
      </c>
      <c r="C1719" s="1" t="s">
        <v>318</v>
      </c>
      <c r="F1719" s="1" t="s">
        <v>320</v>
      </c>
      <c r="G1719" s="1" t="s">
        <v>270</v>
      </c>
      <c r="H1719" s="116">
        <v>1</v>
      </c>
      <c r="I1719" s="88">
        <f t="array" ref="I1719">INDEX(Grille_Tarifs_Modulable!$B$2:B2076,MATCH(Tableau1[[#This Row],[Designation]]&amp;Tableau1[[#This Row],[CL]],Grille_Tarifs_Modulable!$C$2:C2076&amp;Grille_Tarifs_Modulable!$F$2:F2076,0))</f>
        <v>122</v>
      </c>
      <c r="J171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19" s="1" t="str">
        <f>IF(Tableau1[[#This Row],[Tarificat° client]]="GROS",VLOOKUP(Tableau1[[#This Row],[EAN]],Grille_Tarifs_Modulable!B1727:P1820,9,FALSE)+VLOOKUP(Tableau1[[#This Row],[EAN]],Grille_Tarifs_Modulable!B1727:P1820,12,FALSE)+VLOOKUP(Tableau1[[#This Row],[EAN]],Grille_Tarifs_Modulable!B1727:P1820,13,FALSE)*1.1,IF(Tableau1[[#This Row],[Tarificat° client]]="CHR",VLOOKUP(Tableau1[[#This Row],[EAN]],Grille_Tarifs_Modulable!B1727:P1820,8,FALSE)," "))</f>
        <v xml:space="preserve"> </v>
      </c>
      <c r="L1719" s="1">
        <v>6</v>
      </c>
      <c r="M1719" s="1">
        <v>6</v>
      </c>
      <c r="O1719" s="1"/>
    </row>
    <row r="1720" spans="1:15" ht="14.65" customHeight="1" x14ac:dyDescent="0.2">
      <c r="A1720" s="2">
        <v>43634</v>
      </c>
      <c r="B1720" s="1" t="s">
        <v>322</v>
      </c>
      <c r="C1720" s="1" t="s">
        <v>321</v>
      </c>
      <c r="F1720" s="1" t="s">
        <v>323</v>
      </c>
      <c r="G1720" s="1" t="s">
        <v>270</v>
      </c>
      <c r="H1720" s="116">
        <v>1</v>
      </c>
      <c r="I1720" s="88">
        <f t="array" ref="I1720">INDEX(Grille_Tarifs_Modulable!$B$2:B2094,MATCH(Tableau1[[#This Row],[Designation]]&amp;Tableau1[[#This Row],[CL]],Grille_Tarifs_Modulable!$C$2:C2094&amp;Grille_Tarifs_Modulable!$F$2:F2094,0))</f>
        <v>122</v>
      </c>
      <c r="J172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20" s="1" t="str">
        <f>IF(Tableau1[[#This Row],[Tarificat° client]]="GROS",VLOOKUP(Tableau1[[#This Row],[EAN]],Grille_Tarifs_Modulable!B1728:P1821,9,FALSE)+VLOOKUP(Tableau1[[#This Row],[EAN]],Grille_Tarifs_Modulable!B1728:P1821,12,FALSE)+VLOOKUP(Tableau1[[#This Row],[EAN]],Grille_Tarifs_Modulable!B1728:P1821,13,FALSE)*1.1,IF(Tableau1[[#This Row],[Tarificat° client]]="CHR",VLOOKUP(Tableau1[[#This Row],[EAN]],Grille_Tarifs_Modulable!B1728:P1821,8,FALSE)," "))</f>
        <v xml:space="preserve"> </v>
      </c>
      <c r="L1720" s="1">
        <v>6</v>
      </c>
      <c r="M1720" s="1">
        <v>6</v>
      </c>
      <c r="O1720" s="1"/>
    </row>
    <row r="1721" spans="1:15" ht="14.65" customHeight="1" x14ac:dyDescent="0.2">
      <c r="A1721" s="2">
        <v>43634</v>
      </c>
      <c r="B1721" s="1" t="s">
        <v>310</v>
      </c>
      <c r="C1721" s="1" t="s">
        <v>309</v>
      </c>
      <c r="F1721" s="1" t="s">
        <v>311</v>
      </c>
      <c r="G1721" s="1" t="s">
        <v>270</v>
      </c>
      <c r="H1721" s="116">
        <v>1</v>
      </c>
      <c r="I1721" s="88">
        <f t="array" ref="I1721">INDEX(Grille_Tarifs_Modulable!$B$2:B2234,MATCH(Tableau1[[#This Row],[Designation]]&amp;Tableau1[[#This Row],[CL]],Grille_Tarifs_Modulable!$C$2:C2234&amp;Grille_Tarifs_Modulable!$F$2:F2234,0))</f>
        <v>122</v>
      </c>
      <c r="J172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21" s="1" t="str">
        <f>IF(Tableau1[[#This Row],[Tarificat° client]]="GROS",VLOOKUP(Tableau1[[#This Row],[EAN]],Grille_Tarifs_Modulable!B1729:P1822,9,FALSE)+VLOOKUP(Tableau1[[#This Row],[EAN]],Grille_Tarifs_Modulable!B1729:P1822,12,FALSE)+VLOOKUP(Tableau1[[#This Row],[EAN]],Grille_Tarifs_Modulable!B1729:P1822,13,FALSE)*1.1,IF(Tableau1[[#This Row],[Tarificat° client]]="CHR",VLOOKUP(Tableau1[[#This Row],[EAN]],Grille_Tarifs_Modulable!B1729:P1822,8,FALSE)," "))</f>
        <v xml:space="preserve"> </v>
      </c>
      <c r="L1721" s="1">
        <v>1</v>
      </c>
      <c r="M1721" s="1">
        <v>1</v>
      </c>
      <c r="O1721" s="1"/>
    </row>
    <row r="1722" spans="1:15" ht="14.65" customHeight="1" x14ac:dyDescent="0.2">
      <c r="A1722" s="2">
        <v>43634</v>
      </c>
      <c r="B1722" s="1" t="s">
        <v>313</v>
      </c>
      <c r="C1722" s="1" t="s">
        <v>312</v>
      </c>
      <c r="F1722" s="1" t="s">
        <v>314</v>
      </c>
      <c r="G1722" s="1" t="s">
        <v>270</v>
      </c>
      <c r="H1722" s="116">
        <v>1</v>
      </c>
      <c r="I1722" s="88">
        <f t="array" ref="I1722">INDEX(Grille_Tarifs_Modulable!$B$2:B2069,MATCH(Tableau1[[#This Row],[Designation]]&amp;Tableau1[[#This Row],[CL]],Grille_Tarifs_Modulable!$C$2:C2069&amp;Grille_Tarifs_Modulable!$F$2:F2069,0))</f>
        <v>122</v>
      </c>
      <c r="J172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22" s="1" t="str">
        <f>IF(Tableau1[[#This Row],[Tarificat° client]]="GROS",VLOOKUP(Tableau1[[#This Row],[EAN]],Grille_Tarifs_Modulable!B1730:P1823,9,FALSE)+VLOOKUP(Tableau1[[#This Row],[EAN]],Grille_Tarifs_Modulable!B1730:P1823,12,FALSE)+VLOOKUP(Tableau1[[#This Row],[EAN]],Grille_Tarifs_Modulable!B1730:P1823,13,FALSE)*1.1,IF(Tableau1[[#This Row],[Tarificat° client]]="CHR",VLOOKUP(Tableau1[[#This Row],[EAN]],Grille_Tarifs_Modulable!B1730:P1823,8,FALSE)," "))</f>
        <v xml:space="preserve"> </v>
      </c>
      <c r="L1722" s="1">
        <v>1</v>
      </c>
      <c r="M1722" s="1">
        <v>1</v>
      </c>
      <c r="O1722" s="1"/>
    </row>
    <row r="1723" spans="1:15" ht="14.65" customHeight="1" x14ac:dyDescent="0.2">
      <c r="A1723" s="2">
        <v>43634</v>
      </c>
      <c r="B1723" s="1" t="s">
        <v>324</v>
      </c>
      <c r="C1723" s="1" t="s">
        <v>15</v>
      </c>
      <c r="F1723" s="1" t="s">
        <v>4</v>
      </c>
      <c r="G1723" s="1" t="s">
        <v>270</v>
      </c>
      <c r="H1723" s="116">
        <v>1</v>
      </c>
      <c r="I1723" s="88">
        <f t="array" ref="I1723">INDEX(Grille_Tarifs_Modulable!$B$2:B2080,MATCH(Tableau1[[#This Row],[Designation]]&amp;Tableau1[[#This Row],[CL]],Grille_Tarifs_Modulable!$C$2:C2080&amp;Grille_Tarifs_Modulable!$F$2:F2080,0))</f>
        <v>122</v>
      </c>
      <c r="J172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23" s="1" t="str">
        <f>IF(Tableau1[[#This Row],[Tarificat° client]]="GROS",VLOOKUP(Tableau1[[#This Row],[EAN]],Grille_Tarifs_Modulable!B1731:P1824,9,FALSE)+VLOOKUP(Tableau1[[#This Row],[EAN]],Grille_Tarifs_Modulable!B1731:P1824,12,FALSE)+VLOOKUP(Tableau1[[#This Row],[EAN]],Grille_Tarifs_Modulable!B1731:P1824,13,FALSE)*1.1,IF(Tableau1[[#This Row],[Tarificat° client]]="CHR",VLOOKUP(Tableau1[[#This Row],[EAN]],Grille_Tarifs_Modulable!B1731:P1824,8,FALSE)," "))</f>
        <v xml:space="preserve"> </v>
      </c>
      <c r="L1723" s="1">
        <v>3</v>
      </c>
      <c r="M1723" s="1">
        <v>3</v>
      </c>
      <c r="O1723" s="1"/>
    </row>
    <row r="1724" spans="1:15" ht="14.65" customHeight="1" x14ac:dyDescent="0.2">
      <c r="A1724" s="2">
        <v>43634</v>
      </c>
      <c r="B1724" s="1" t="s">
        <v>325</v>
      </c>
      <c r="C1724" s="1" t="s">
        <v>108</v>
      </c>
      <c r="F1724" s="1" t="s">
        <v>4</v>
      </c>
      <c r="G1724" s="1" t="s">
        <v>270</v>
      </c>
      <c r="H1724" s="116">
        <v>1</v>
      </c>
      <c r="I1724" s="88">
        <f t="array" ref="I1724">INDEX(Grille_Tarifs_Modulable!$B$2:B2098,MATCH(Tableau1[[#This Row],[Designation]]&amp;Tableau1[[#This Row],[CL]],Grille_Tarifs_Modulable!$C$2:C2098&amp;Grille_Tarifs_Modulable!$F$2:F2098,0))</f>
        <v>122</v>
      </c>
      <c r="J172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24" s="1" t="str">
        <f>IF(Tableau1[[#This Row],[Tarificat° client]]="GROS",VLOOKUP(Tableau1[[#This Row],[EAN]],Grille_Tarifs_Modulable!B1732:P1825,9,FALSE)+VLOOKUP(Tableau1[[#This Row],[EAN]],Grille_Tarifs_Modulable!B1732:P1825,12,FALSE)+VLOOKUP(Tableau1[[#This Row],[EAN]],Grille_Tarifs_Modulable!B1732:P1825,13,FALSE)*1.1,IF(Tableau1[[#This Row],[Tarificat° client]]="CHR",VLOOKUP(Tableau1[[#This Row],[EAN]],Grille_Tarifs_Modulable!B1732:P1825,8,FALSE)," "))</f>
        <v xml:space="preserve"> </v>
      </c>
      <c r="L1724" s="1">
        <v>1</v>
      </c>
      <c r="M1724" s="1">
        <v>1</v>
      </c>
      <c r="O1724" s="1"/>
    </row>
    <row r="1725" spans="1:15" ht="14.65" customHeight="1" x14ac:dyDescent="0.2">
      <c r="A1725" s="2">
        <v>43634</v>
      </c>
      <c r="B1725" s="1" t="s">
        <v>316</v>
      </c>
      <c r="C1725" s="1" t="s">
        <v>315</v>
      </c>
      <c r="F1725" s="1" t="s">
        <v>317</v>
      </c>
      <c r="G1725" s="1" t="s">
        <v>270</v>
      </c>
      <c r="H1725" s="116">
        <v>1</v>
      </c>
      <c r="I1725" s="88">
        <f t="array" ref="I1725">INDEX(Grille_Tarifs_Modulable!$B$2:B2238,MATCH(Tableau1[[#This Row],[Designation]]&amp;Tableau1[[#This Row],[CL]],Grille_Tarifs_Modulable!$C$2:C2238&amp;Grille_Tarifs_Modulable!$F$2:F2238,0))</f>
        <v>122</v>
      </c>
      <c r="J172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25" s="1" t="str">
        <f>IF(Tableau1[[#This Row],[Tarificat° client]]="GROS",VLOOKUP(Tableau1[[#This Row],[EAN]],Grille_Tarifs_Modulable!B1733:P1826,9,FALSE)+VLOOKUP(Tableau1[[#This Row],[EAN]],Grille_Tarifs_Modulable!B1733:P1826,12,FALSE)+VLOOKUP(Tableau1[[#This Row],[EAN]],Grille_Tarifs_Modulable!B1733:P1826,13,FALSE)*1.1,IF(Tableau1[[#This Row],[Tarificat° client]]="CHR",VLOOKUP(Tableau1[[#This Row],[EAN]],Grille_Tarifs_Modulable!B1733:P1826,8,FALSE)," "))</f>
        <v xml:space="preserve"> </v>
      </c>
      <c r="L1725" s="1">
        <v>2</v>
      </c>
      <c r="M1725" s="1">
        <v>2</v>
      </c>
      <c r="O1725" s="1"/>
    </row>
    <row r="1726" spans="1:15" ht="14.65" customHeight="1" x14ac:dyDescent="0.2">
      <c r="A1726" s="2">
        <v>43654</v>
      </c>
      <c r="B1726" s="1" t="s">
        <v>326</v>
      </c>
      <c r="C1726" s="1" t="s">
        <v>9</v>
      </c>
      <c r="F1726" s="1" t="s">
        <v>11</v>
      </c>
      <c r="G1726" s="1" t="s">
        <v>270</v>
      </c>
      <c r="H1726" s="116">
        <v>1</v>
      </c>
      <c r="I1726" s="88">
        <f t="array" ref="I1726">INDEX(Grille_Tarifs_Modulable!$B$2:B2073,MATCH(Tableau1[[#This Row],[Designation]]&amp;Tableau1[[#This Row],[CL]],Grille_Tarifs_Modulable!$C$2:C2073&amp;Grille_Tarifs_Modulable!$F$2:F2073,0))</f>
        <v>122</v>
      </c>
      <c r="J172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26" s="1" t="str">
        <f>IF(Tableau1[[#This Row],[Tarificat° client]]="GROS",VLOOKUP(Tableau1[[#This Row],[EAN]],Grille_Tarifs_Modulable!B1734:P1827,9,FALSE)+VLOOKUP(Tableau1[[#This Row],[EAN]],Grille_Tarifs_Modulable!B1734:P1827,12,FALSE)+VLOOKUP(Tableau1[[#This Row],[EAN]],Grille_Tarifs_Modulable!B1734:P1827,13,FALSE)*1.1,IF(Tableau1[[#This Row],[Tarificat° client]]="CHR",VLOOKUP(Tableau1[[#This Row],[EAN]],Grille_Tarifs_Modulable!B1734:P1827,8,FALSE)," "))</f>
        <v xml:space="preserve"> </v>
      </c>
      <c r="L1726" s="1">
        <v>1</v>
      </c>
      <c r="M1726" s="1">
        <v>1</v>
      </c>
      <c r="O1726" s="1"/>
    </row>
    <row r="1727" spans="1:15" ht="14.65" customHeight="1" x14ac:dyDescent="0.2">
      <c r="A1727" s="2">
        <v>43654</v>
      </c>
      <c r="B1727" s="1" t="s">
        <v>328</v>
      </c>
      <c r="C1727" s="1" t="s">
        <v>327</v>
      </c>
      <c r="F1727" s="1" t="s">
        <v>11</v>
      </c>
      <c r="G1727" s="1" t="s">
        <v>270</v>
      </c>
      <c r="H1727" s="116">
        <v>1</v>
      </c>
      <c r="I1727" s="88">
        <f t="array" ref="I1727">INDEX(Grille_Tarifs_Modulable!$B$2:B2084,MATCH(Tableau1[[#This Row],[Designation]]&amp;Tableau1[[#This Row],[CL]],Grille_Tarifs_Modulable!$C$2:C2084&amp;Grille_Tarifs_Modulable!$F$2:F2084,0))</f>
        <v>122</v>
      </c>
      <c r="J172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27" s="1" t="str">
        <f>IF(Tableau1[[#This Row],[Tarificat° client]]="GROS",VLOOKUP(Tableau1[[#This Row],[EAN]],Grille_Tarifs_Modulable!B1735:P1828,9,FALSE)+VLOOKUP(Tableau1[[#This Row],[EAN]],Grille_Tarifs_Modulable!B1735:P1828,12,FALSE)+VLOOKUP(Tableau1[[#This Row],[EAN]],Grille_Tarifs_Modulable!B1735:P1828,13,FALSE)*1.1,IF(Tableau1[[#This Row],[Tarificat° client]]="CHR",VLOOKUP(Tableau1[[#This Row],[EAN]],Grille_Tarifs_Modulable!B1735:P1828,8,FALSE)," "))</f>
        <v xml:space="preserve"> </v>
      </c>
      <c r="L1727" s="1">
        <v>8</v>
      </c>
      <c r="M1727" s="1">
        <v>8</v>
      </c>
      <c r="O1727" s="1"/>
    </row>
    <row r="1728" spans="1:15" ht="14.65" customHeight="1" x14ac:dyDescent="0.2">
      <c r="A1728" s="2">
        <v>43654</v>
      </c>
      <c r="B1728" s="1" t="s">
        <v>152</v>
      </c>
      <c r="C1728" s="1" t="s">
        <v>151</v>
      </c>
      <c r="F1728" s="1" t="s">
        <v>153</v>
      </c>
      <c r="G1728" s="1" t="s">
        <v>270</v>
      </c>
      <c r="H1728" s="116">
        <v>1</v>
      </c>
      <c r="I1728" s="88">
        <f t="array" ref="I1728">INDEX(Grille_Tarifs_Modulable!$B$2:B2102,MATCH(Tableau1[[#This Row],[Designation]]&amp;Tableau1[[#This Row],[CL]],Grille_Tarifs_Modulable!$C$2:C2102&amp;Grille_Tarifs_Modulable!$F$2:F2102,0))</f>
        <v>122</v>
      </c>
      <c r="J172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28" s="1" t="str">
        <f>IF(Tableau1[[#This Row],[Tarificat° client]]="GROS",VLOOKUP(Tableau1[[#This Row],[EAN]],Grille_Tarifs_Modulable!B1736:P1829,9,FALSE)+VLOOKUP(Tableau1[[#This Row],[EAN]],Grille_Tarifs_Modulable!B1736:P1829,12,FALSE)+VLOOKUP(Tableau1[[#This Row],[EAN]],Grille_Tarifs_Modulable!B1736:P1829,13,FALSE)*1.1,IF(Tableau1[[#This Row],[Tarificat° client]]="CHR",VLOOKUP(Tableau1[[#This Row],[EAN]],Grille_Tarifs_Modulable!B1736:P1829,8,FALSE)," "))</f>
        <v xml:space="preserve"> </v>
      </c>
      <c r="L1728" s="1">
        <v>2</v>
      </c>
      <c r="M1728" s="1">
        <v>2</v>
      </c>
      <c r="O1728" s="1"/>
    </row>
    <row r="1729" spans="1:15" ht="14.65" customHeight="1" x14ac:dyDescent="0.2">
      <c r="A1729" s="2">
        <v>43654</v>
      </c>
      <c r="B1729" s="1" t="s">
        <v>330</v>
      </c>
      <c r="C1729" s="1" t="s">
        <v>329</v>
      </c>
      <c r="F1729" s="1" t="s">
        <v>314</v>
      </c>
      <c r="G1729" s="1" t="s">
        <v>270</v>
      </c>
      <c r="H1729" s="116">
        <v>1</v>
      </c>
      <c r="I1729" s="88">
        <f t="array" ref="I1729">INDEX(Grille_Tarifs_Modulable!$B$2:B2242,MATCH(Tableau1[[#This Row],[Designation]]&amp;Tableau1[[#This Row],[CL]],Grille_Tarifs_Modulable!$C$2:C2242&amp;Grille_Tarifs_Modulable!$F$2:F2242,0))</f>
        <v>122</v>
      </c>
      <c r="J172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29" s="1" t="str">
        <f>IF(Tableau1[[#This Row],[Tarificat° client]]="GROS",VLOOKUP(Tableau1[[#This Row],[EAN]],Grille_Tarifs_Modulable!B1737:P1830,9,FALSE)+VLOOKUP(Tableau1[[#This Row],[EAN]],Grille_Tarifs_Modulable!B1737:P1830,12,FALSE)+VLOOKUP(Tableau1[[#This Row],[EAN]],Grille_Tarifs_Modulable!B1737:P1830,13,FALSE)*1.1,IF(Tableau1[[#This Row],[Tarificat° client]]="CHR",VLOOKUP(Tableau1[[#This Row],[EAN]],Grille_Tarifs_Modulable!B1737:P1830,8,FALSE)," "))</f>
        <v xml:space="preserve"> </v>
      </c>
      <c r="L1729" s="1">
        <v>1</v>
      </c>
      <c r="M1729" s="1">
        <v>1</v>
      </c>
      <c r="O1729" s="1"/>
    </row>
    <row r="1730" spans="1:15" ht="14.65" customHeight="1" x14ac:dyDescent="0.2">
      <c r="A1730" s="2">
        <v>43654</v>
      </c>
      <c r="B1730" s="1" t="s">
        <v>332</v>
      </c>
      <c r="C1730" s="1" t="s">
        <v>331</v>
      </c>
      <c r="F1730" s="1" t="s">
        <v>314</v>
      </c>
      <c r="G1730" s="1" t="s">
        <v>270</v>
      </c>
      <c r="H1730" s="116">
        <v>1</v>
      </c>
      <c r="I1730" s="88">
        <f t="array" ref="I1730">INDEX(Grille_Tarifs_Modulable!$B$2:B2077,MATCH(Tableau1[[#This Row],[Designation]]&amp;Tableau1[[#This Row],[CL]],Grille_Tarifs_Modulable!$C$2:C2077&amp;Grille_Tarifs_Modulable!$F$2:F2077,0))</f>
        <v>122</v>
      </c>
      <c r="J173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30" s="1" t="str">
        <f>IF(Tableau1[[#This Row],[Tarificat° client]]="GROS",VLOOKUP(Tableau1[[#This Row],[EAN]],Grille_Tarifs_Modulable!B1738:P1831,9,FALSE)+VLOOKUP(Tableau1[[#This Row],[EAN]],Grille_Tarifs_Modulable!B1738:P1831,12,FALSE)+VLOOKUP(Tableau1[[#This Row],[EAN]],Grille_Tarifs_Modulable!B1738:P1831,13,FALSE)*1.1,IF(Tableau1[[#This Row],[Tarificat° client]]="CHR",VLOOKUP(Tableau1[[#This Row],[EAN]],Grille_Tarifs_Modulable!B1738:P1831,8,FALSE)," "))</f>
        <v xml:space="preserve"> </v>
      </c>
      <c r="L1730" s="1">
        <v>1</v>
      </c>
      <c r="M1730" s="1">
        <v>1</v>
      </c>
      <c r="O1730" s="1"/>
    </row>
    <row r="1731" spans="1:15" ht="14.65" customHeight="1" x14ac:dyDescent="0.2">
      <c r="A1731" s="2">
        <v>43669</v>
      </c>
      <c r="B1731" s="1" t="s">
        <v>334</v>
      </c>
      <c r="C1731" s="1" t="s">
        <v>333</v>
      </c>
      <c r="F1731" s="1" t="s">
        <v>335</v>
      </c>
      <c r="G1731" s="1" t="s">
        <v>270</v>
      </c>
      <c r="H1731" s="116">
        <v>1</v>
      </c>
      <c r="I1731" s="88">
        <f t="array" ref="I1731">INDEX(Grille_Tarifs_Modulable!$B$2:B2088,MATCH(Tableau1[[#This Row],[Designation]]&amp;Tableau1[[#This Row],[CL]],Grille_Tarifs_Modulable!$C$2:C2088&amp;Grille_Tarifs_Modulable!$F$2:F2088,0))</f>
        <v>122</v>
      </c>
      <c r="J173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31" s="1" t="str">
        <f>IF(Tableau1[[#This Row],[Tarificat° client]]="GROS",VLOOKUP(Tableau1[[#This Row],[EAN]],Grille_Tarifs_Modulable!B1739:P1832,9,FALSE)+VLOOKUP(Tableau1[[#This Row],[EAN]],Grille_Tarifs_Modulable!B1739:P1832,12,FALSE)+VLOOKUP(Tableau1[[#This Row],[EAN]],Grille_Tarifs_Modulable!B1739:P1832,13,FALSE)*1.1,IF(Tableau1[[#This Row],[Tarificat° client]]="CHR",VLOOKUP(Tableau1[[#This Row],[EAN]],Grille_Tarifs_Modulable!B1739:P1832,8,FALSE)," "))</f>
        <v xml:space="preserve"> </v>
      </c>
      <c r="L1731" s="1">
        <v>2</v>
      </c>
      <c r="M1731" s="1">
        <v>2</v>
      </c>
      <c r="O1731" s="1"/>
    </row>
    <row r="1732" spans="1:15" ht="14.65" customHeight="1" x14ac:dyDescent="0.2">
      <c r="A1732" s="2">
        <v>43669</v>
      </c>
      <c r="B1732" s="1" t="s">
        <v>337</v>
      </c>
      <c r="C1732" s="1" t="s">
        <v>336</v>
      </c>
      <c r="F1732" s="1" t="s">
        <v>338</v>
      </c>
      <c r="G1732" s="1" t="s">
        <v>270</v>
      </c>
      <c r="H1732" s="116">
        <v>1</v>
      </c>
      <c r="I1732" s="88">
        <f t="array" ref="I1732">INDEX(Grille_Tarifs_Modulable!$B$2:B2106,MATCH(Tableau1[[#This Row],[Designation]]&amp;Tableau1[[#This Row],[CL]],Grille_Tarifs_Modulable!$C$2:C2106&amp;Grille_Tarifs_Modulable!$F$2:F2106,0))</f>
        <v>122</v>
      </c>
      <c r="J173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32" s="1" t="str">
        <f>IF(Tableau1[[#This Row],[Tarificat° client]]="GROS",VLOOKUP(Tableau1[[#This Row],[EAN]],Grille_Tarifs_Modulable!B1740:P1833,9,FALSE)+VLOOKUP(Tableau1[[#This Row],[EAN]],Grille_Tarifs_Modulable!B1740:P1833,12,FALSE)+VLOOKUP(Tableau1[[#This Row],[EAN]],Grille_Tarifs_Modulable!B1740:P1833,13,FALSE)*1.1,IF(Tableau1[[#This Row],[Tarificat° client]]="CHR",VLOOKUP(Tableau1[[#This Row],[EAN]],Grille_Tarifs_Modulable!B1740:P1833,8,FALSE)," "))</f>
        <v xml:space="preserve"> </v>
      </c>
      <c r="L1732" s="1">
        <v>1</v>
      </c>
      <c r="M1732" s="1">
        <v>1</v>
      </c>
      <c r="O1732" s="1"/>
    </row>
    <row r="1733" spans="1:15" ht="14.65" customHeight="1" x14ac:dyDescent="0.2">
      <c r="A1733" s="2">
        <v>43696</v>
      </c>
      <c r="B1733" s="1" t="s">
        <v>339</v>
      </c>
      <c r="C1733" s="1" t="s">
        <v>100</v>
      </c>
      <c r="F1733" s="1" t="s">
        <v>4</v>
      </c>
      <c r="G1733" s="1" t="s">
        <v>270</v>
      </c>
      <c r="H1733" s="116">
        <v>1</v>
      </c>
      <c r="I1733" s="88">
        <f t="array" ref="I1733">INDEX(Grille_Tarifs_Modulable!$B$2:B2246,MATCH(Tableau1[[#This Row],[Designation]]&amp;Tableau1[[#This Row],[CL]],Grille_Tarifs_Modulable!$C$2:C2246&amp;Grille_Tarifs_Modulable!$F$2:F2246,0))</f>
        <v>122</v>
      </c>
      <c r="J173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33" s="1" t="str">
        <f>IF(Tableau1[[#This Row],[Tarificat° client]]="GROS",VLOOKUP(Tableau1[[#This Row],[EAN]],Grille_Tarifs_Modulable!B1741:P1834,9,FALSE)+VLOOKUP(Tableau1[[#This Row],[EAN]],Grille_Tarifs_Modulable!B1741:P1834,12,FALSE)+VLOOKUP(Tableau1[[#This Row],[EAN]],Grille_Tarifs_Modulable!B1741:P1834,13,FALSE)*1.1,IF(Tableau1[[#This Row],[Tarificat° client]]="CHR",VLOOKUP(Tableau1[[#This Row],[EAN]],Grille_Tarifs_Modulable!B1741:P1834,8,FALSE)," "))</f>
        <v xml:space="preserve"> </v>
      </c>
      <c r="L1733" s="1">
        <v>1</v>
      </c>
      <c r="M1733" s="1">
        <v>1</v>
      </c>
      <c r="O1733" s="1"/>
    </row>
    <row r="1734" spans="1:15" ht="14.65" customHeight="1" x14ac:dyDescent="0.2">
      <c r="A1734" s="2">
        <v>43703</v>
      </c>
      <c r="B1734" s="1" t="s">
        <v>341</v>
      </c>
      <c r="C1734" s="1" t="s">
        <v>340</v>
      </c>
      <c r="F1734" s="1" t="s">
        <v>342</v>
      </c>
      <c r="G1734" s="1" t="s">
        <v>270</v>
      </c>
      <c r="H1734" s="116">
        <v>1</v>
      </c>
      <c r="I1734" s="88">
        <f t="array" ref="I1734">INDEX(Grille_Tarifs_Modulable!$B$2:B2081,MATCH(Tableau1[[#This Row],[Designation]]&amp;Tableau1[[#This Row],[CL]],Grille_Tarifs_Modulable!$C$2:C2081&amp;Grille_Tarifs_Modulable!$F$2:F2081,0))</f>
        <v>122</v>
      </c>
      <c r="J173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34" s="1" t="str">
        <f>IF(Tableau1[[#This Row],[Tarificat° client]]="GROS",VLOOKUP(Tableau1[[#This Row],[EAN]],Grille_Tarifs_Modulable!B1742:P1835,9,FALSE)+VLOOKUP(Tableau1[[#This Row],[EAN]],Grille_Tarifs_Modulable!B1742:P1835,12,FALSE)+VLOOKUP(Tableau1[[#This Row],[EAN]],Grille_Tarifs_Modulable!B1742:P1835,13,FALSE)*1.1,IF(Tableau1[[#This Row],[Tarificat° client]]="CHR",VLOOKUP(Tableau1[[#This Row],[EAN]],Grille_Tarifs_Modulable!B1742:P1835,8,FALSE)," "))</f>
        <v xml:space="preserve"> </v>
      </c>
      <c r="L1734" s="1">
        <v>1</v>
      </c>
      <c r="M1734" s="1">
        <v>1</v>
      </c>
      <c r="O1734" s="1"/>
    </row>
    <row r="1735" spans="1:15" ht="14.65" customHeight="1" x14ac:dyDescent="0.2">
      <c r="A1735" s="2">
        <v>43703</v>
      </c>
      <c r="B1735" s="1" t="s">
        <v>344</v>
      </c>
      <c r="C1735" s="1" t="s">
        <v>343</v>
      </c>
      <c r="F1735" s="1" t="s">
        <v>342</v>
      </c>
      <c r="G1735" s="1" t="s">
        <v>270</v>
      </c>
      <c r="H1735" s="116">
        <v>1</v>
      </c>
      <c r="I1735" s="88">
        <f t="array" ref="I1735">INDEX(Grille_Tarifs_Modulable!$B$2:B2092,MATCH(Tableau1[[#This Row],[Designation]]&amp;Tableau1[[#This Row],[CL]],Grille_Tarifs_Modulable!$C$2:C2092&amp;Grille_Tarifs_Modulable!$F$2:F2092,0))</f>
        <v>122</v>
      </c>
      <c r="J173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35" s="1" t="str">
        <f>IF(Tableau1[[#This Row],[Tarificat° client]]="GROS",VLOOKUP(Tableau1[[#This Row],[EAN]],Grille_Tarifs_Modulable!B1743:P1836,9,FALSE)+VLOOKUP(Tableau1[[#This Row],[EAN]],Grille_Tarifs_Modulable!B1743:P1836,12,FALSE)+VLOOKUP(Tableau1[[#This Row],[EAN]],Grille_Tarifs_Modulable!B1743:P1836,13,FALSE)*1.1,IF(Tableau1[[#This Row],[Tarificat° client]]="CHR",VLOOKUP(Tableau1[[#This Row],[EAN]],Grille_Tarifs_Modulable!B1743:P1836,8,FALSE)," "))</f>
        <v xml:space="preserve"> </v>
      </c>
      <c r="L1735" s="1">
        <v>1</v>
      </c>
      <c r="M1735" s="1">
        <v>1</v>
      </c>
      <c r="O1735" s="1"/>
    </row>
    <row r="1736" spans="1:15" ht="14.65" customHeight="1" x14ac:dyDescent="0.2">
      <c r="A1736" s="2">
        <v>43713</v>
      </c>
      <c r="B1736" s="1" t="s">
        <v>346</v>
      </c>
      <c r="C1736" s="1" t="s">
        <v>345</v>
      </c>
      <c r="F1736" s="1" t="s">
        <v>8</v>
      </c>
      <c r="G1736" s="1" t="s">
        <v>270</v>
      </c>
      <c r="H1736" s="116">
        <v>1</v>
      </c>
      <c r="I1736" s="88">
        <f t="array" ref="I1736">INDEX(Grille_Tarifs_Modulable!$B$2:B2110,MATCH(Tableau1[[#This Row],[Designation]]&amp;Tableau1[[#This Row],[CL]],Grille_Tarifs_Modulable!$C$2:C2110&amp;Grille_Tarifs_Modulable!$F$2:F2110,0))</f>
        <v>122</v>
      </c>
      <c r="J173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36" s="1" t="str">
        <f>IF(Tableau1[[#This Row],[Tarificat° client]]="GROS",VLOOKUP(Tableau1[[#This Row],[EAN]],Grille_Tarifs_Modulable!B1744:P1837,9,FALSE)+VLOOKUP(Tableau1[[#This Row],[EAN]],Grille_Tarifs_Modulable!B1744:P1837,12,FALSE)+VLOOKUP(Tableau1[[#This Row],[EAN]],Grille_Tarifs_Modulable!B1744:P1837,13,FALSE)*1.1,IF(Tableau1[[#This Row],[Tarificat° client]]="CHR",VLOOKUP(Tableau1[[#This Row],[EAN]],Grille_Tarifs_Modulable!B1744:P1837,8,FALSE)," "))</f>
        <v xml:space="preserve"> </v>
      </c>
      <c r="L1736" s="1">
        <v>2</v>
      </c>
      <c r="M1736" s="1">
        <v>2</v>
      </c>
      <c r="O1736" s="1"/>
    </row>
    <row r="1737" spans="1:15" ht="14.65" customHeight="1" x14ac:dyDescent="0.2">
      <c r="A1737" s="2">
        <v>43713</v>
      </c>
      <c r="B1737" s="1" t="s">
        <v>349</v>
      </c>
      <c r="C1737" s="1" t="s">
        <v>119</v>
      </c>
      <c r="F1737" s="1" t="s">
        <v>121</v>
      </c>
      <c r="G1737" s="1" t="s">
        <v>270</v>
      </c>
      <c r="H1737" s="116">
        <v>1</v>
      </c>
      <c r="I1737" s="88">
        <f t="array" ref="I1737">INDEX(Grille_Tarifs_Modulable!$B$2:B2250,MATCH(Tableau1[[#This Row],[Designation]]&amp;Tableau1[[#This Row],[CL]],Grille_Tarifs_Modulable!$C$2:C2250&amp;Grille_Tarifs_Modulable!$F$2:F2250,0))</f>
        <v>122</v>
      </c>
      <c r="J173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37" s="1" t="str">
        <f>IF(Tableau1[[#This Row],[Tarificat° client]]="GROS",VLOOKUP(Tableau1[[#This Row],[EAN]],Grille_Tarifs_Modulable!B1745:P1838,9,FALSE)+VLOOKUP(Tableau1[[#This Row],[EAN]],Grille_Tarifs_Modulable!B1745:P1838,12,FALSE)+VLOOKUP(Tableau1[[#This Row],[EAN]],Grille_Tarifs_Modulable!B1745:P1838,13,FALSE)*1.1,IF(Tableau1[[#This Row],[Tarificat° client]]="CHR",VLOOKUP(Tableau1[[#This Row],[EAN]],Grille_Tarifs_Modulable!B1745:P1838,8,FALSE)," "))</f>
        <v xml:space="preserve"> </v>
      </c>
      <c r="L1737" s="1">
        <v>1</v>
      </c>
      <c r="M1737" s="1">
        <v>1</v>
      </c>
      <c r="O1737" s="1"/>
    </row>
    <row r="1738" spans="1:15" ht="14.65" customHeight="1" x14ac:dyDescent="0.2">
      <c r="A1738" s="2">
        <v>43713</v>
      </c>
      <c r="B1738" s="1" t="s">
        <v>350</v>
      </c>
      <c r="C1738" s="1" t="s">
        <v>2</v>
      </c>
      <c r="F1738" s="1" t="s">
        <v>4</v>
      </c>
      <c r="G1738" s="1" t="s">
        <v>270</v>
      </c>
      <c r="H1738" s="116">
        <v>1</v>
      </c>
      <c r="I1738" s="88">
        <f t="array" ref="I1738">INDEX(Grille_Tarifs_Modulable!$B$2:B2085,MATCH(Tableau1[[#This Row],[Designation]]&amp;Tableau1[[#This Row],[CL]],Grille_Tarifs_Modulable!$C$2:C2085&amp;Grille_Tarifs_Modulable!$F$2:F2085,0))</f>
        <v>122</v>
      </c>
      <c r="J173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38" s="1" t="str">
        <f>IF(Tableau1[[#This Row],[Tarificat° client]]="GROS",VLOOKUP(Tableau1[[#This Row],[EAN]],Grille_Tarifs_Modulable!B1746:P1839,9,FALSE)+VLOOKUP(Tableau1[[#This Row],[EAN]],Grille_Tarifs_Modulable!B1746:P1839,12,FALSE)+VLOOKUP(Tableau1[[#This Row],[EAN]],Grille_Tarifs_Modulable!B1746:P1839,13,FALSE)*1.1,IF(Tableau1[[#This Row],[Tarificat° client]]="CHR",VLOOKUP(Tableau1[[#This Row],[EAN]],Grille_Tarifs_Modulable!B1746:P1839,8,FALSE)," "))</f>
        <v xml:space="preserve"> </v>
      </c>
      <c r="L1738" s="1">
        <v>1</v>
      </c>
      <c r="M1738" s="1">
        <v>1</v>
      </c>
      <c r="O1738" s="1"/>
    </row>
    <row r="1739" spans="1:15" ht="14.65" customHeight="1" x14ac:dyDescent="0.2">
      <c r="A1739" s="2">
        <v>43713</v>
      </c>
      <c r="B1739" s="1" t="s">
        <v>348</v>
      </c>
      <c r="C1739" s="1" t="s">
        <v>347</v>
      </c>
      <c r="F1739" s="1" t="s">
        <v>20</v>
      </c>
      <c r="G1739" s="1" t="s">
        <v>270</v>
      </c>
      <c r="H1739" s="116">
        <v>1</v>
      </c>
      <c r="I1739" s="88">
        <f t="array" ref="I1739">INDEX(Grille_Tarifs_Modulable!$B$2:B2096,MATCH(Tableau1[[#This Row],[Designation]]&amp;Tableau1[[#This Row],[CL]],Grille_Tarifs_Modulable!$C$2:C2096&amp;Grille_Tarifs_Modulable!$F$2:F2096,0))</f>
        <v>122</v>
      </c>
      <c r="J173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39" s="1" t="str">
        <f>IF(Tableau1[[#This Row],[Tarificat° client]]="GROS",VLOOKUP(Tableau1[[#This Row],[EAN]],Grille_Tarifs_Modulable!B1747:P1840,9,FALSE)+VLOOKUP(Tableau1[[#This Row],[EAN]],Grille_Tarifs_Modulable!B1747:P1840,12,FALSE)+VLOOKUP(Tableau1[[#This Row],[EAN]],Grille_Tarifs_Modulable!B1747:P1840,13,FALSE)*1.1,IF(Tableau1[[#This Row],[Tarificat° client]]="CHR",VLOOKUP(Tableau1[[#This Row],[EAN]],Grille_Tarifs_Modulable!B1747:P1840,8,FALSE)," "))</f>
        <v xml:space="preserve"> </v>
      </c>
      <c r="L1739" s="1">
        <v>1</v>
      </c>
      <c r="M1739" s="1">
        <v>1</v>
      </c>
      <c r="O1739" s="1"/>
    </row>
    <row r="1740" spans="1:15" ht="14.65" customHeight="1" x14ac:dyDescent="0.2">
      <c r="A1740" s="2">
        <v>43731</v>
      </c>
      <c r="B1740" s="1" t="s">
        <v>357</v>
      </c>
      <c r="C1740" s="1" t="s">
        <v>307</v>
      </c>
      <c r="F1740" s="1" t="s">
        <v>11</v>
      </c>
      <c r="G1740" s="1" t="s">
        <v>270</v>
      </c>
      <c r="H1740" s="116">
        <v>1</v>
      </c>
      <c r="I1740" s="88">
        <f t="array" ref="I1740">INDEX(Grille_Tarifs_Modulable!$B$2:B2114,MATCH(Tableau1[[#This Row],[Designation]]&amp;Tableau1[[#This Row],[CL]],Grille_Tarifs_Modulable!$C$2:C2114&amp;Grille_Tarifs_Modulable!$F$2:F2114,0))</f>
        <v>122</v>
      </c>
      <c r="J174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40" s="1" t="str">
        <f>IF(Tableau1[[#This Row],[Tarificat° client]]="GROS",VLOOKUP(Tableau1[[#This Row],[EAN]],Grille_Tarifs_Modulable!B1748:P1841,9,FALSE)+VLOOKUP(Tableau1[[#This Row],[EAN]],Grille_Tarifs_Modulable!B1748:P1841,12,FALSE)+VLOOKUP(Tableau1[[#This Row],[EAN]],Grille_Tarifs_Modulable!B1748:P1841,13,FALSE)*1.1,IF(Tableau1[[#This Row],[Tarificat° client]]="CHR",VLOOKUP(Tableau1[[#This Row],[EAN]],Grille_Tarifs_Modulable!B1748:P1841,8,FALSE)," "))</f>
        <v xml:space="preserve"> </v>
      </c>
      <c r="L1740" s="1">
        <v>1</v>
      </c>
      <c r="M1740" s="1">
        <v>1</v>
      </c>
      <c r="O1740" s="1"/>
    </row>
    <row r="1741" spans="1:15" ht="14.65" customHeight="1" x14ac:dyDescent="0.2">
      <c r="A1741" s="2">
        <v>43731</v>
      </c>
      <c r="B1741" s="1" t="s">
        <v>359</v>
      </c>
      <c r="C1741" s="1" t="s">
        <v>358</v>
      </c>
      <c r="F1741" s="1" t="s">
        <v>8</v>
      </c>
      <c r="G1741" s="1" t="s">
        <v>270</v>
      </c>
      <c r="H1741" s="116">
        <v>1</v>
      </c>
      <c r="I1741" s="88">
        <f t="array" ref="I1741">INDEX(Grille_Tarifs_Modulable!$B$2:B2254,MATCH(Tableau1[[#This Row],[Designation]]&amp;Tableau1[[#This Row],[CL]],Grille_Tarifs_Modulable!$C$2:C2254&amp;Grille_Tarifs_Modulable!$F$2:F2254,0))</f>
        <v>122</v>
      </c>
      <c r="J174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41" s="1" t="str">
        <f>IF(Tableau1[[#This Row],[Tarificat° client]]="GROS",VLOOKUP(Tableau1[[#This Row],[EAN]],Grille_Tarifs_Modulable!B1749:P1842,9,FALSE)+VLOOKUP(Tableau1[[#This Row],[EAN]],Grille_Tarifs_Modulable!B1749:P1842,12,FALSE)+VLOOKUP(Tableau1[[#This Row],[EAN]],Grille_Tarifs_Modulable!B1749:P1842,13,FALSE)*1.1,IF(Tableau1[[#This Row],[Tarificat° client]]="CHR",VLOOKUP(Tableau1[[#This Row],[EAN]],Grille_Tarifs_Modulable!B1749:P1842,8,FALSE)," "))</f>
        <v xml:space="preserve"> </v>
      </c>
      <c r="L1741" s="1">
        <v>1</v>
      </c>
      <c r="M1741" s="1">
        <v>1</v>
      </c>
      <c r="O1741" s="1"/>
    </row>
    <row r="1742" spans="1:15" ht="14.65" customHeight="1" x14ac:dyDescent="0.2">
      <c r="A1742" s="2">
        <v>43731</v>
      </c>
      <c r="B1742" s="1" t="s">
        <v>362</v>
      </c>
      <c r="C1742" s="1" t="s">
        <v>361</v>
      </c>
      <c r="F1742" s="1" t="s">
        <v>8</v>
      </c>
      <c r="G1742" s="1" t="s">
        <v>270</v>
      </c>
      <c r="H1742" s="116">
        <v>1</v>
      </c>
      <c r="I1742" s="88">
        <f t="array" ref="I1742">INDEX(Grille_Tarifs_Modulable!$B$2:B2089,MATCH(Tableau1[[#This Row],[Designation]]&amp;Tableau1[[#This Row],[CL]],Grille_Tarifs_Modulable!$C$2:C2089&amp;Grille_Tarifs_Modulable!$F$2:F2089,0))</f>
        <v>122</v>
      </c>
      <c r="J174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42" s="1" t="str">
        <f>IF(Tableau1[[#This Row],[Tarificat° client]]="GROS",VLOOKUP(Tableau1[[#This Row],[EAN]],Grille_Tarifs_Modulable!B1750:P1843,9,FALSE)+VLOOKUP(Tableau1[[#This Row],[EAN]],Grille_Tarifs_Modulable!B1750:P1843,12,FALSE)+VLOOKUP(Tableau1[[#This Row],[EAN]],Grille_Tarifs_Modulable!B1750:P1843,13,FALSE)*1.1,IF(Tableau1[[#This Row],[Tarificat° client]]="CHR",VLOOKUP(Tableau1[[#This Row],[EAN]],Grille_Tarifs_Modulable!B1750:P1843,8,FALSE)," "))</f>
        <v xml:space="preserve"> </v>
      </c>
      <c r="L1742" s="1">
        <v>1</v>
      </c>
      <c r="M1742" s="1">
        <v>1</v>
      </c>
      <c r="O1742" s="1"/>
    </row>
    <row r="1743" spans="1:15" ht="14.65" customHeight="1" x14ac:dyDescent="0.2">
      <c r="A1743" s="2">
        <v>43731</v>
      </c>
      <c r="B1743" s="1" t="s">
        <v>360</v>
      </c>
      <c r="C1743" s="1" t="s">
        <v>331</v>
      </c>
      <c r="F1743" s="1" t="s">
        <v>314</v>
      </c>
      <c r="G1743" s="1" t="s">
        <v>270</v>
      </c>
      <c r="H1743" s="116">
        <v>1</v>
      </c>
      <c r="I1743" s="88">
        <f t="array" ref="I1743">INDEX(Grille_Tarifs_Modulable!$B$2:B2100,MATCH(Tableau1[[#This Row],[Designation]]&amp;Tableau1[[#This Row],[CL]],Grille_Tarifs_Modulable!$C$2:C2100&amp;Grille_Tarifs_Modulable!$F$2:F2100,0))</f>
        <v>122</v>
      </c>
      <c r="J174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43" s="1" t="str">
        <f>IF(Tableau1[[#This Row],[Tarificat° client]]="GROS",VLOOKUP(Tableau1[[#This Row],[EAN]],Grille_Tarifs_Modulable!B1751:P1844,9,FALSE)+VLOOKUP(Tableau1[[#This Row],[EAN]],Grille_Tarifs_Modulable!B1751:P1844,12,FALSE)+VLOOKUP(Tableau1[[#This Row],[EAN]],Grille_Tarifs_Modulable!B1751:P1844,13,FALSE)*1.1,IF(Tableau1[[#This Row],[Tarificat° client]]="CHR",VLOOKUP(Tableau1[[#This Row],[EAN]],Grille_Tarifs_Modulable!B1751:P1844,8,FALSE)," "))</f>
        <v xml:space="preserve"> </v>
      </c>
      <c r="L1743" s="1">
        <v>1</v>
      </c>
      <c r="M1743" s="1">
        <v>1</v>
      </c>
      <c r="O1743" s="1"/>
    </row>
    <row r="1744" spans="1:15" ht="14.65" customHeight="1" x14ac:dyDescent="0.2">
      <c r="A1744" s="2">
        <v>43731</v>
      </c>
      <c r="B1744" s="1" t="s">
        <v>355</v>
      </c>
      <c r="C1744" s="1" t="s">
        <v>354</v>
      </c>
      <c r="F1744" s="1" t="s">
        <v>356</v>
      </c>
      <c r="G1744" s="1" t="s">
        <v>270</v>
      </c>
      <c r="H1744" s="116">
        <v>1</v>
      </c>
      <c r="I1744" s="88">
        <f t="array" ref="I1744">INDEX(Grille_Tarifs_Modulable!$B$2:B2118,MATCH(Tableau1[[#This Row],[Designation]]&amp;Tableau1[[#This Row],[CL]],Grille_Tarifs_Modulable!$C$2:C2118&amp;Grille_Tarifs_Modulable!$F$2:F2118,0))</f>
        <v>122</v>
      </c>
      <c r="J174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44" s="1" t="str">
        <f>IF(Tableau1[[#This Row],[Tarificat° client]]="GROS",VLOOKUP(Tableau1[[#This Row],[EAN]],Grille_Tarifs_Modulable!B1752:P1845,9,FALSE)+VLOOKUP(Tableau1[[#This Row],[EAN]],Grille_Tarifs_Modulable!B1752:P1845,12,FALSE)+VLOOKUP(Tableau1[[#This Row],[EAN]],Grille_Tarifs_Modulable!B1752:P1845,13,FALSE)*1.1,IF(Tableau1[[#This Row],[Tarificat° client]]="CHR",VLOOKUP(Tableau1[[#This Row],[EAN]],Grille_Tarifs_Modulable!B1752:P1845,8,FALSE)," "))</f>
        <v xml:space="preserve"> </v>
      </c>
      <c r="L1744" s="1">
        <v>1</v>
      </c>
      <c r="M1744" s="1">
        <v>1</v>
      </c>
      <c r="O1744" s="1"/>
    </row>
    <row r="1745" spans="1:15" ht="14.65" customHeight="1" x14ac:dyDescent="0.2">
      <c r="A1745" s="2">
        <v>43731</v>
      </c>
      <c r="B1745" s="1" t="s">
        <v>352</v>
      </c>
      <c r="C1745" s="1" t="s">
        <v>351</v>
      </c>
      <c r="F1745" s="1" t="s">
        <v>30</v>
      </c>
      <c r="G1745" s="1" t="s">
        <v>270</v>
      </c>
      <c r="H1745" s="116">
        <v>1</v>
      </c>
      <c r="I1745" s="88">
        <f t="array" ref="I1745">INDEX(Grille_Tarifs_Modulable!$B$2:B2258,MATCH(Tableau1[[#This Row],[Designation]]&amp;Tableau1[[#This Row],[CL]],Grille_Tarifs_Modulable!$C$2:C2258&amp;Grille_Tarifs_Modulable!$F$2:F2258,0))</f>
        <v>122</v>
      </c>
      <c r="J174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45" s="1" t="str">
        <f>IF(Tableau1[[#This Row],[Tarificat° client]]="GROS",VLOOKUP(Tableau1[[#This Row],[EAN]],Grille_Tarifs_Modulable!B1753:P1846,9,FALSE)+VLOOKUP(Tableau1[[#This Row],[EAN]],Grille_Tarifs_Modulable!B1753:P1846,12,FALSE)+VLOOKUP(Tableau1[[#This Row],[EAN]],Grille_Tarifs_Modulable!B1753:P1846,13,FALSE)*1.1,IF(Tableau1[[#This Row],[Tarificat° client]]="CHR",VLOOKUP(Tableau1[[#This Row],[EAN]],Grille_Tarifs_Modulable!B1753:P1846,8,FALSE)," "))</f>
        <v xml:space="preserve"> </v>
      </c>
      <c r="L1745" s="1">
        <v>1</v>
      </c>
      <c r="M1745" s="1">
        <v>1</v>
      </c>
      <c r="O1745" s="1"/>
    </row>
    <row r="1746" spans="1:15" ht="14.65" customHeight="1" x14ac:dyDescent="0.2">
      <c r="A1746" s="2">
        <v>43731</v>
      </c>
      <c r="B1746" s="1" t="s">
        <v>353</v>
      </c>
      <c r="C1746" s="1" t="s">
        <v>57</v>
      </c>
      <c r="F1746" s="1" t="s">
        <v>30</v>
      </c>
      <c r="G1746" s="1" t="s">
        <v>270</v>
      </c>
      <c r="H1746" s="116">
        <v>1</v>
      </c>
      <c r="I1746" s="88">
        <f t="array" ref="I1746">INDEX(Grille_Tarifs_Modulable!$B$2:B2093,MATCH(Tableau1[[#This Row],[Designation]]&amp;Tableau1[[#This Row],[CL]],Grille_Tarifs_Modulable!$C$2:C2093&amp;Grille_Tarifs_Modulable!$F$2:F2093,0))</f>
        <v>122</v>
      </c>
      <c r="J174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46" s="1" t="str">
        <f>IF(Tableau1[[#This Row],[Tarificat° client]]="GROS",VLOOKUP(Tableau1[[#This Row],[EAN]],Grille_Tarifs_Modulable!B1754:P1847,9,FALSE)+VLOOKUP(Tableau1[[#This Row],[EAN]],Grille_Tarifs_Modulable!B1754:P1847,12,FALSE)+VLOOKUP(Tableau1[[#This Row],[EAN]],Grille_Tarifs_Modulable!B1754:P1847,13,FALSE)*1.1,IF(Tableau1[[#This Row],[Tarificat° client]]="CHR",VLOOKUP(Tableau1[[#This Row],[EAN]],Grille_Tarifs_Modulable!B1754:P1847,8,FALSE)," "))</f>
        <v xml:space="preserve"> </v>
      </c>
      <c r="L1746" s="1">
        <v>1</v>
      </c>
      <c r="M1746" s="1">
        <v>1</v>
      </c>
      <c r="O1746" s="1"/>
    </row>
    <row r="1747" spans="1:15" ht="14.65" customHeight="1" x14ac:dyDescent="0.2">
      <c r="A1747" s="2">
        <v>43734</v>
      </c>
      <c r="B1747" s="1" t="s">
        <v>363</v>
      </c>
      <c r="C1747" s="1" t="s">
        <v>143</v>
      </c>
      <c r="F1747" s="1" t="s">
        <v>145</v>
      </c>
      <c r="G1747" s="1" t="s">
        <v>270</v>
      </c>
      <c r="H1747" s="116">
        <v>1</v>
      </c>
      <c r="I1747" s="88">
        <f t="array" ref="I1747">INDEX(Grille_Tarifs_Modulable!$B$2:B2104,MATCH(Tableau1[[#This Row],[Designation]]&amp;Tableau1[[#This Row],[CL]],Grille_Tarifs_Modulable!$C$2:C2104&amp;Grille_Tarifs_Modulable!$F$2:F2104,0))</f>
        <v>122</v>
      </c>
      <c r="J174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47" s="1" t="str">
        <f>IF(Tableau1[[#This Row],[Tarificat° client]]="GROS",VLOOKUP(Tableau1[[#This Row],[EAN]],Grille_Tarifs_Modulable!B1755:P1848,9,FALSE)+VLOOKUP(Tableau1[[#This Row],[EAN]],Grille_Tarifs_Modulable!B1755:P1848,12,FALSE)+VLOOKUP(Tableau1[[#This Row],[EAN]],Grille_Tarifs_Modulable!B1755:P1848,13,FALSE)*1.1,IF(Tableau1[[#This Row],[Tarificat° client]]="CHR",VLOOKUP(Tableau1[[#This Row],[EAN]],Grille_Tarifs_Modulable!B1755:P1848,8,FALSE)," "))</f>
        <v xml:space="preserve"> </v>
      </c>
      <c r="L1747" s="1">
        <v>1</v>
      </c>
      <c r="M1747" s="1">
        <v>1</v>
      </c>
      <c r="O1747" s="1"/>
    </row>
    <row r="1748" spans="1:15" ht="14.65" customHeight="1" x14ac:dyDescent="0.2">
      <c r="A1748" s="2">
        <v>43740</v>
      </c>
      <c r="B1748" s="1" t="s">
        <v>364</v>
      </c>
      <c r="C1748" s="1" t="s">
        <v>158</v>
      </c>
      <c r="F1748" s="1" t="s">
        <v>160</v>
      </c>
      <c r="G1748" s="1" t="s">
        <v>270</v>
      </c>
      <c r="H1748" s="116">
        <v>1</v>
      </c>
      <c r="I1748" s="88">
        <f t="array" ref="I1748">INDEX(Grille_Tarifs_Modulable!$B$2:B2122,MATCH(Tableau1[[#This Row],[Designation]]&amp;Tableau1[[#This Row],[CL]],Grille_Tarifs_Modulable!$C$2:C2122&amp;Grille_Tarifs_Modulable!$F$2:F2122,0))</f>
        <v>122</v>
      </c>
      <c r="J174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48" s="1" t="str">
        <f>IF(Tableau1[[#This Row],[Tarificat° client]]="GROS",VLOOKUP(Tableau1[[#This Row],[EAN]],Grille_Tarifs_Modulable!B1756:P1849,9,FALSE)+VLOOKUP(Tableau1[[#This Row],[EAN]],Grille_Tarifs_Modulable!B1756:P1849,12,FALSE)+VLOOKUP(Tableau1[[#This Row],[EAN]],Grille_Tarifs_Modulable!B1756:P1849,13,FALSE)*1.1,IF(Tableau1[[#This Row],[Tarificat° client]]="CHR",VLOOKUP(Tableau1[[#This Row],[EAN]],Grille_Tarifs_Modulable!B1756:P1849,8,FALSE)," "))</f>
        <v xml:space="preserve"> </v>
      </c>
      <c r="L1748" s="1">
        <v>2</v>
      </c>
      <c r="M1748" s="1">
        <v>2</v>
      </c>
      <c r="O1748" s="1"/>
    </row>
    <row r="1749" spans="1:15" ht="14.65" customHeight="1" x14ac:dyDescent="0.2">
      <c r="A1749" s="2">
        <v>43755</v>
      </c>
      <c r="B1749" s="1" t="s">
        <v>366</v>
      </c>
      <c r="C1749" s="1" t="s">
        <v>365</v>
      </c>
      <c r="F1749" s="1" t="s">
        <v>14</v>
      </c>
      <c r="G1749" s="1" t="s">
        <v>270</v>
      </c>
      <c r="H1749" s="116">
        <v>1</v>
      </c>
      <c r="I1749" s="88">
        <f t="array" ref="I1749">INDEX(Grille_Tarifs_Modulable!$B$2:B2262,MATCH(Tableau1[[#This Row],[Designation]]&amp;Tableau1[[#This Row],[CL]],Grille_Tarifs_Modulable!$C$2:C2262&amp;Grille_Tarifs_Modulable!$F$2:F2262,0))</f>
        <v>122</v>
      </c>
      <c r="J174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49" s="1" t="str">
        <f>IF(Tableau1[[#This Row],[Tarificat° client]]="GROS",VLOOKUP(Tableau1[[#This Row],[EAN]],Grille_Tarifs_Modulable!B1757:P1850,9,FALSE)+VLOOKUP(Tableau1[[#This Row],[EAN]],Grille_Tarifs_Modulable!B1757:P1850,12,FALSE)+VLOOKUP(Tableau1[[#This Row],[EAN]],Grille_Tarifs_Modulable!B1757:P1850,13,FALSE)*1.1,IF(Tableau1[[#This Row],[Tarificat° client]]="CHR",VLOOKUP(Tableau1[[#This Row],[EAN]],Grille_Tarifs_Modulable!B1757:P1850,8,FALSE)," "))</f>
        <v xml:space="preserve"> </v>
      </c>
      <c r="L1749" s="1">
        <v>1</v>
      </c>
      <c r="M1749" s="1">
        <v>1</v>
      </c>
      <c r="O1749" s="1"/>
    </row>
    <row r="1750" spans="1:15" ht="14.65" customHeight="1" x14ac:dyDescent="0.2">
      <c r="A1750" s="2">
        <v>43755</v>
      </c>
      <c r="B1750" s="1" t="s">
        <v>371</v>
      </c>
      <c r="C1750" s="1" t="s">
        <v>370</v>
      </c>
      <c r="F1750" s="1" t="s">
        <v>11</v>
      </c>
      <c r="G1750" s="1" t="s">
        <v>270</v>
      </c>
      <c r="H1750" s="116">
        <v>1</v>
      </c>
      <c r="I1750" s="88">
        <f t="array" ref="I1750">INDEX(Grille_Tarifs_Modulable!$B$2:B2097,MATCH(Tableau1[[#This Row],[Designation]]&amp;Tableau1[[#This Row],[CL]],Grille_Tarifs_Modulable!$C$2:C2097&amp;Grille_Tarifs_Modulable!$F$2:F2097,0))</f>
        <v>122</v>
      </c>
      <c r="J175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50" s="1" t="str">
        <f>IF(Tableau1[[#This Row],[Tarificat° client]]="GROS",VLOOKUP(Tableau1[[#This Row],[EAN]],Grille_Tarifs_Modulable!B1758:P1851,9,FALSE)+VLOOKUP(Tableau1[[#This Row],[EAN]],Grille_Tarifs_Modulable!B1758:P1851,12,FALSE)+VLOOKUP(Tableau1[[#This Row],[EAN]],Grille_Tarifs_Modulable!B1758:P1851,13,FALSE)*1.1,IF(Tableau1[[#This Row],[Tarificat° client]]="CHR",VLOOKUP(Tableau1[[#This Row],[EAN]],Grille_Tarifs_Modulable!B1758:P1851,8,FALSE)," "))</f>
        <v xml:space="preserve"> </v>
      </c>
      <c r="L1750" s="1">
        <v>1</v>
      </c>
      <c r="M1750" s="1">
        <v>1</v>
      </c>
      <c r="O1750" s="1"/>
    </row>
    <row r="1751" spans="1:15" ht="14.65" customHeight="1" x14ac:dyDescent="0.2">
      <c r="A1751" s="2">
        <v>43755</v>
      </c>
      <c r="B1751" s="1" t="s">
        <v>373</v>
      </c>
      <c r="C1751" s="1" t="s">
        <v>372</v>
      </c>
      <c r="F1751" s="1" t="s">
        <v>374</v>
      </c>
      <c r="G1751" s="1" t="s">
        <v>270</v>
      </c>
      <c r="H1751" s="116">
        <v>1</v>
      </c>
      <c r="I1751" s="88">
        <f t="array" ref="I1751">INDEX(Grille_Tarifs_Modulable!$B$2:B2108,MATCH(Tableau1[[#This Row],[Designation]]&amp;Tableau1[[#This Row],[CL]],Grille_Tarifs_Modulable!$C$2:C2108&amp;Grille_Tarifs_Modulable!$F$2:F2108,0))</f>
        <v>122</v>
      </c>
      <c r="J175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51" s="1" t="str">
        <f>IF(Tableau1[[#This Row],[Tarificat° client]]="GROS",VLOOKUP(Tableau1[[#This Row],[EAN]],Grille_Tarifs_Modulable!B1759:P1852,9,FALSE)+VLOOKUP(Tableau1[[#This Row],[EAN]],Grille_Tarifs_Modulable!B1759:P1852,12,FALSE)+VLOOKUP(Tableau1[[#This Row],[EAN]],Grille_Tarifs_Modulable!B1759:P1852,13,FALSE)*1.1,IF(Tableau1[[#This Row],[Tarificat° client]]="CHR",VLOOKUP(Tableau1[[#This Row],[EAN]],Grille_Tarifs_Modulable!B1759:P1852,8,FALSE)," "))</f>
        <v xml:space="preserve"> </v>
      </c>
      <c r="L1751" s="1">
        <v>1</v>
      </c>
      <c r="M1751" s="1">
        <v>1</v>
      </c>
      <c r="O1751" s="1"/>
    </row>
    <row r="1752" spans="1:15" ht="14.65" customHeight="1" x14ac:dyDescent="0.2">
      <c r="A1752" s="2">
        <v>43755</v>
      </c>
      <c r="B1752" s="1" t="s">
        <v>378</v>
      </c>
      <c r="C1752" s="1" t="s">
        <v>377</v>
      </c>
      <c r="F1752" s="1" t="s">
        <v>379</v>
      </c>
      <c r="G1752" s="1" t="s">
        <v>270</v>
      </c>
      <c r="H1752" s="116">
        <v>1</v>
      </c>
      <c r="I1752" s="88">
        <f t="array" ref="I1752">INDEX(Grille_Tarifs_Modulable!$B$2:B2126,MATCH(Tableau1[[#This Row],[Designation]]&amp;Tableau1[[#This Row],[CL]],Grille_Tarifs_Modulable!$C$2:C2126&amp;Grille_Tarifs_Modulable!$F$2:F2126,0))</f>
        <v>122</v>
      </c>
      <c r="J175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52" s="1" t="str">
        <f>IF(Tableau1[[#This Row],[Tarificat° client]]="GROS",VLOOKUP(Tableau1[[#This Row],[EAN]],Grille_Tarifs_Modulable!B1760:P1853,9,FALSE)+VLOOKUP(Tableau1[[#This Row],[EAN]],Grille_Tarifs_Modulable!B1760:P1853,12,FALSE)+VLOOKUP(Tableau1[[#This Row],[EAN]],Grille_Tarifs_Modulable!B1760:P1853,13,FALSE)*1.1,IF(Tableau1[[#This Row],[Tarificat° client]]="CHR",VLOOKUP(Tableau1[[#This Row],[EAN]],Grille_Tarifs_Modulable!B1760:P1853,8,FALSE)," "))</f>
        <v xml:space="preserve"> </v>
      </c>
      <c r="L1752" s="1">
        <v>1</v>
      </c>
      <c r="M1752" s="1">
        <v>1</v>
      </c>
      <c r="O1752" s="1"/>
    </row>
    <row r="1753" spans="1:15" ht="14.65" customHeight="1" x14ac:dyDescent="0.2">
      <c r="A1753" s="2">
        <v>43755</v>
      </c>
      <c r="B1753" s="1" t="s">
        <v>368</v>
      </c>
      <c r="C1753" s="1" t="s">
        <v>367</v>
      </c>
      <c r="F1753" s="1" t="s">
        <v>369</v>
      </c>
      <c r="G1753" s="1" t="s">
        <v>270</v>
      </c>
      <c r="H1753" s="116">
        <v>1</v>
      </c>
      <c r="I1753" s="88">
        <f t="array" ref="I1753">INDEX(Grille_Tarifs_Modulable!$B$2:B2266,MATCH(Tableau1[[#This Row],[Designation]]&amp;Tableau1[[#This Row],[CL]],Grille_Tarifs_Modulable!$C$2:C2266&amp;Grille_Tarifs_Modulable!$F$2:F2266,0))</f>
        <v>122</v>
      </c>
      <c r="J175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53" s="1" t="str">
        <f>IF(Tableau1[[#This Row],[Tarificat° client]]="GROS",VLOOKUP(Tableau1[[#This Row],[EAN]],Grille_Tarifs_Modulable!B1761:P1854,9,FALSE)+VLOOKUP(Tableau1[[#This Row],[EAN]],Grille_Tarifs_Modulable!B1761:P1854,12,FALSE)+VLOOKUP(Tableau1[[#This Row],[EAN]],Grille_Tarifs_Modulable!B1761:P1854,13,FALSE)*1.1,IF(Tableau1[[#This Row],[Tarificat° client]]="CHR",VLOOKUP(Tableau1[[#This Row],[EAN]],Grille_Tarifs_Modulable!B1761:P1854,8,FALSE)," "))</f>
        <v xml:space="preserve"> </v>
      </c>
      <c r="L1753" s="1">
        <v>1</v>
      </c>
      <c r="M1753" s="1">
        <v>1</v>
      </c>
      <c r="O1753" s="1"/>
    </row>
    <row r="1754" spans="1:15" ht="14.65" customHeight="1" x14ac:dyDescent="0.2">
      <c r="A1754" s="2">
        <v>43755</v>
      </c>
      <c r="B1754" s="1" t="s">
        <v>376</v>
      </c>
      <c r="C1754" s="1" t="s">
        <v>375</v>
      </c>
      <c r="F1754" s="1" t="s">
        <v>4</v>
      </c>
      <c r="G1754" s="1" t="s">
        <v>270</v>
      </c>
      <c r="H1754" s="116">
        <v>1</v>
      </c>
      <c r="I1754" s="88">
        <f t="array" ref="I1754">INDEX(Grille_Tarifs_Modulable!$B$2:B2101,MATCH(Tableau1[[#This Row],[Designation]]&amp;Tableau1[[#This Row],[CL]],Grille_Tarifs_Modulable!$C$2:C2101&amp;Grille_Tarifs_Modulable!$F$2:F2101,0))</f>
        <v>122</v>
      </c>
      <c r="J175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54" s="1" t="str">
        <f>IF(Tableau1[[#This Row],[Tarificat° client]]="GROS",VLOOKUP(Tableau1[[#This Row],[EAN]],Grille_Tarifs_Modulable!B1762:P1855,9,FALSE)+VLOOKUP(Tableau1[[#This Row],[EAN]],Grille_Tarifs_Modulable!B1762:P1855,12,FALSE)+VLOOKUP(Tableau1[[#This Row],[EAN]],Grille_Tarifs_Modulable!B1762:P1855,13,FALSE)*1.1,IF(Tableau1[[#This Row],[Tarificat° client]]="CHR",VLOOKUP(Tableau1[[#This Row],[EAN]],Grille_Tarifs_Modulable!B1762:P1855,8,FALSE)," "))</f>
        <v xml:space="preserve"> </v>
      </c>
      <c r="L1754" s="1">
        <v>1</v>
      </c>
      <c r="M1754" s="1">
        <v>1</v>
      </c>
      <c r="O1754" s="1"/>
    </row>
    <row r="1755" spans="1:15" ht="14.65" customHeight="1" x14ac:dyDescent="0.2">
      <c r="A1755" s="2">
        <v>43762</v>
      </c>
      <c r="B1755" s="1" t="s">
        <v>380</v>
      </c>
      <c r="C1755" s="1" t="s">
        <v>143</v>
      </c>
      <c r="F1755" s="1" t="s">
        <v>145</v>
      </c>
      <c r="G1755" s="1" t="s">
        <v>270</v>
      </c>
      <c r="H1755" s="116">
        <v>1</v>
      </c>
      <c r="I1755" s="88">
        <f t="array" ref="I1755">INDEX(Grille_Tarifs_Modulable!$B$2:B2112,MATCH(Tableau1[[#This Row],[Designation]]&amp;Tableau1[[#This Row],[CL]],Grille_Tarifs_Modulable!$C$2:C2112&amp;Grille_Tarifs_Modulable!$F$2:F2112,0))</f>
        <v>122</v>
      </c>
      <c r="J175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55" s="1" t="str">
        <f>IF(Tableau1[[#This Row],[Tarificat° client]]="GROS",VLOOKUP(Tableau1[[#This Row],[EAN]],Grille_Tarifs_Modulable!B1763:P1856,9,FALSE)+VLOOKUP(Tableau1[[#This Row],[EAN]],Grille_Tarifs_Modulable!B1763:P1856,12,FALSE)+VLOOKUP(Tableau1[[#This Row],[EAN]],Grille_Tarifs_Modulable!B1763:P1856,13,FALSE)*1.1,IF(Tableau1[[#This Row],[Tarificat° client]]="CHR",VLOOKUP(Tableau1[[#This Row],[EAN]],Grille_Tarifs_Modulable!B1763:P1856,8,FALSE)," "))</f>
        <v xml:space="preserve"> </v>
      </c>
      <c r="L1755" s="1">
        <v>1</v>
      </c>
      <c r="M1755" s="1">
        <v>1</v>
      </c>
      <c r="O1755" s="1"/>
    </row>
    <row r="1756" spans="1:15" ht="14.65" customHeight="1" x14ac:dyDescent="0.2">
      <c r="A1756" s="2">
        <v>43783</v>
      </c>
      <c r="B1756" s="1" t="s">
        <v>384</v>
      </c>
      <c r="C1756" s="1" t="s">
        <v>9</v>
      </c>
      <c r="F1756" s="1" t="s">
        <v>11</v>
      </c>
      <c r="G1756" s="1" t="s">
        <v>270</v>
      </c>
      <c r="H1756" s="116">
        <v>1</v>
      </c>
      <c r="I1756" s="88">
        <f t="array" ref="I1756">INDEX(Grille_Tarifs_Modulable!$B$2:B2130,MATCH(Tableau1[[#This Row],[Designation]]&amp;Tableau1[[#This Row],[CL]],Grille_Tarifs_Modulable!$C$2:C2130&amp;Grille_Tarifs_Modulable!$F$2:F2130,0))</f>
        <v>122</v>
      </c>
      <c r="J175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56" s="1" t="str">
        <f>IF(Tableau1[[#This Row],[Tarificat° client]]="GROS",VLOOKUP(Tableau1[[#This Row],[EAN]],Grille_Tarifs_Modulable!B1764:P1857,9,FALSE)+VLOOKUP(Tableau1[[#This Row],[EAN]],Grille_Tarifs_Modulable!B1764:P1857,12,FALSE)+VLOOKUP(Tableau1[[#This Row],[EAN]],Grille_Tarifs_Modulable!B1764:P1857,13,FALSE)*1.1,IF(Tableau1[[#This Row],[Tarificat° client]]="CHR",VLOOKUP(Tableau1[[#This Row],[EAN]],Grille_Tarifs_Modulable!B1764:P1857,8,FALSE)," "))</f>
        <v xml:space="preserve"> </v>
      </c>
      <c r="L1756" s="1">
        <v>1</v>
      </c>
      <c r="M1756" s="1">
        <v>1</v>
      </c>
      <c r="O1756" s="1"/>
    </row>
    <row r="1757" spans="1:15" ht="14.65" customHeight="1" x14ac:dyDescent="0.2">
      <c r="A1757" s="2">
        <v>43783</v>
      </c>
      <c r="B1757" s="1" t="s">
        <v>386</v>
      </c>
      <c r="C1757" s="1" t="s">
        <v>385</v>
      </c>
      <c r="F1757" s="1" t="s">
        <v>11</v>
      </c>
      <c r="G1757" s="1" t="s">
        <v>270</v>
      </c>
      <c r="H1757" s="116">
        <v>1</v>
      </c>
      <c r="I1757" s="88">
        <f t="array" ref="I1757">INDEX(Grille_Tarifs_Modulable!$B$2:B2270,MATCH(Tableau1[[#This Row],[Designation]]&amp;Tableau1[[#This Row],[CL]],Grille_Tarifs_Modulable!$C$2:C2270&amp;Grille_Tarifs_Modulable!$F$2:F2270,0))</f>
        <v>122</v>
      </c>
      <c r="J175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57" s="1" t="str">
        <f>IF(Tableau1[[#This Row],[Tarificat° client]]="GROS",VLOOKUP(Tableau1[[#This Row],[EAN]],Grille_Tarifs_Modulable!B1765:P1858,9,FALSE)+VLOOKUP(Tableau1[[#This Row],[EAN]],Grille_Tarifs_Modulable!B1765:P1858,12,FALSE)+VLOOKUP(Tableau1[[#This Row],[EAN]],Grille_Tarifs_Modulable!B1765:P1858,13,FALSE)*1.1,IF(Tableau1[[#This Row],[Tarificat° client]]="CHR",VLOOKUP(Tableau1[[#This Row],[EAN]],Grille_Tarifs_Modulable!B1765:P1858,8,FALSE)," "))</f>
        <v xml:space="preserve"> </v>
      </c>
      <c r="L1757" s="1">
        <v>1</v>
      </c>
      <c r="M1757" s="1">
        <v>1</v>
      </c>
      <c r="O1757" s="1"/>
    </row>
    <row r="1758" spans="1:15" ht="14.65" customHeight="1" x14ac:dyDescent="0.2">
      <c r="A1758" s="2">
        <v>43783</v>
      </c>
      <c r="B1758" s="1" t="s">
        <v>387</v>
      </c>
      <c r="C1758" s="1" t="s">
        <v>6</v>
      </c>
      <c r="F1758" s="1" t="s">
        <v>8</v>
      </c>
      <c r="G1758" s="1" t="s">
        <v>270</v>
      </c>
      <c r="H1758" s="116">
        <v>1</v>
      </c>
      <c r="I1758" s="88">
        <f t="array" ref="I1758">INDEX(Grille_Tarifs_Modulable!$B$2:B2105,MATCH(Tableau1[[#This Row],[Designation]]&amp;Tableau1[[#This Row],[CL]],Grille_Tarifs_Modulable!$C$2:C2105&amp;Grille_Tarifs_Modulable!$F$2:F2105,0))</f>
        <v>122</v>
      </c>
      <c r="J175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58" s="1" t="str">
        <f>IF(Tableau1[[#This Row],[Tarificat° client]]="GROS",VLOOKUP(Tableau1[[#This Row],[EAN]],Grille_Tarifs_Modulable!B1766:P1859,9,FALSE)+VLOOKUP(Tableau1[[#This Row],[EAN]],Grille_Tarifs_Modulable!B1766:P1859,12,FALSE)+VLOOKUP(Tableau1[[#This Row],[EAN]],Grille_Tarifs_Modulable!B1766:P1859,13,FALSE)*1.1,IF(Tableau1[[#This Row],[Tarificat° client]]="CHR",VLOOKUP(Tableau1[[#This Row],[EAN]],Grille_Tarifs_Modulable!B1766:P1859,8,FALSE)," "))</f>
        <v xml:space="preserve"> </v>
      </c>
      <c r="L1758" s="1">
        <v>1</v>
      </c>
      <c r="M1758" s="1">
        <v>1</v>
      </c>
      <c r="O1758" s="1"/>
    </row>
    <row r="1759" spans="1:15" ht="14.65" customHeight="1" x14ac:dyDescent="0.2">
      <c r="A1759" s="2">
        <v>43783</v>
      </c>
      <c r="B1759" s="1" t="s">
        <v>382</v>
      </c>
      <c r="C1759" s="1" t="s">
        <v>381</v>
      </c>
      <c r="F1759" s="1" t="s">
        <v>383</v>
      </c>
      <c r="G1759" s="1" t="s">
        <v>270</v>
      </c>
      <c r="H1759" s="116">
        <v>1</v>
      </c>
      <c r="I1759" s="88">
        <f t="array" ref="I1759">INDEX(Grille_Tarifs_Modulable!$B$2:B2116,MATCH(Tableau1[[#This Row],[Designation]]&amp;Tableau1[[#This Row],[CL]],Grille_Tarifs_Modulable!$C$2:C2116&amp;Grille_Tarifs_Modulable!$F$2:F2116,0))</f>
        <v>122</v>
      </c>
      <c r="J175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59" s="1" t="str">
        <f>IF(Tableau1[[#This Row],[Tarificat° client]]="GROS",VLOOKUP(Tableau1[[#This Row],[EAN]],Grille_Tarifs_Modulable!B1767:P1860,9,FALSE)+VLOOKUP(Tableau1[[#This Row],[EAN]],Grille_Tarifs_Modulable!B1767:P1860,12,FALSE)+VLOOKUP(Tableau1[[#This Row],[EAN]],Grille_Tarifs_Modulable!B1767:P1860,13,FALSE)*1.1,IF(Tableau1[[#This Row],[Tarificat° client]]="CHR",VLOOKUP(Tableau1[[#This Row],[EAN]],Grille_Tarifs_Modulable!B1767:P1860,8,FALSE)," "))</f>
        <v xml:space="preserve"> </v>
      </c>
      <c r="L1759" s="1">
        <v>1</v>
      </c>
      <c r="M1759" s="1">
        <v>1</v>
      </c>
      <c r="O1759" s="1"/>
    </row>
    <row r="1760" spans="1:15" ht="14.65" customHeight="1" x14ac:dyDescent="0.2">
      <c r="A1760" s="2">
        <v>43802</v>
      </c>
      <c r="B1760" s="1" t="s">
        <v>388</v>
      </c>
      <c r="C1760" s="1" t="s">
        <v>45</v>
      </c>
      <c r="F1760" s="1" t="s">
        <v>47</v>
      </c>
      <c r="G1760" s="1" t="s">
        <v>270</v>
      </c>
      <c r="H1760" s="116">
        <v>1</v>
      </c>
      <c r="I1760" s="88">
        <f t="array" ref="I1760">INDEX(Grille_Tarifs_Modulable!$B$2:B2134,MATCH(Tableau1[[#This Row],[Designation]]&amp;Tableau1[[#This Row],[CL]],Grille_Tarifs_Modulable!$C$2:C2134&amp;Grille_Tarifs_Modulable!$F$2:F2134,0))</f>
        <v>122</v>
      </c>
      <c r="J176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60" s="1" t="str">
        <f>IF(Tableau1[[#This Row],[Tarificat° client]]="GROS",VLOOKUP(Tableau1[[#This Row],[EAN]],Grille_Tarifs_Modulable!B1768:P1861,9,FALSE)+VLOOKUP(Tableau1[[#This Row],[EAN]],Grille_Tarifs_Modulable!B1768:P1861,12,FALSE)+VLOOKUP(Tableau1[[#This Row],[EAN]],Grille_Tarifs_Modulable!B1768:P1861,13,FALSE)*1.1,IF(Tableau1[[#This Row],[Tarificat° client]]="CHR",VLOOKUP(Tableau1[[#This Row],[EAN]],Grille_Tarifs_Modulable!B1768:P1861,8,FALSE)," "))</f>
        <v xml:space="preserve"> </v>
      </c>
      <c r="L1760" s="1">
        <v>5</v>
      </c>
      <c r="M1760" s="1">
        <v>5</v>
      </c>
      <c r="O1760" s="1"/>
    </row>
    <row r="1761" spans="1:15" ht="14.65" customHeight="1" x14ac:dyDescent="0.2">
      <c r="A1761" s="2">
        <v>43808</v>
      </c>
      <c r="B1761" s="1" t="s">
        <v>393</v>
      </c>
      <c r="C1761" s="1" t="s">
        <v>392</v>
      </c>
      <c r="F1761" s="1" t="s">
        <v>165</v>
      </c>
      <c r="G1761" s="1" t="s">
        <v>270</v>
      </c>
      <c r="H1761" s="116">
        <v>1</v>
      </c>
      <c r="I1761" s="88">
        <f t="array" ref="I1761">INDEX(Grille_Tarifs_Modulable!$B$2:B2274,MATCH(Tableau1[[#This Row],[Designation]]&amp;Tableau1[[#This Row],[CL]],Grille_Tarifs_Modulable!$C$2:C2274&amp;Grille_Tarifs_Modulable!$F$2:F2274,0))</f>
        <v>122</v>
      </c>
      <c r="J176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61" s="1" t="str">
        <f>IF(Tableau1[[#This Row],[Tarificat° client]]="GROS",VLOOKUP(Tableau1[[#This Row],[EAN]],Grille_Tarifs_Modulable!B1769:P1862,9,FALSE)+VLOOKUP(Tableau1[[#This Row],[EAN]],Grille_Tarifs_Modulable!B1769:P1862,12,FALSE)+VLOOKUP(Tableau1[[#This Row],[EAN]],Grille_Tarifs_Modulable!B1769:P1862,13,FALSE)*1.1,IF(Tableau1[[#This Row],[Tarificat° client]]="CHR",VLOOKUP(Tableau1[[#This Row],[EAN]],Grille_Tarifs_Modulable!B1769:P1862,8,FALSE)," "))</f>
        <v xml:space="preserve"> </v>
      </c>
      <c r="L1761" s="1">
        <v>1</v>
      </c>
      <c r="M1761" s="1">
        <v>1</v>
      </c>
      <c r="O1761" s="1"/>
    </row>
    <row r="1762" spans="1:15" ht="14.65" customHeight="1" x14ac:dyDescent="0.2">
      <c r="A1762" s="2">
        <v>43808</v>
      </c>
      <c r="B1762" s="1" t="s">
        <v>395</v>
      </c>
      <c r="C1762" s="1" t="s">
        <v>394</v>
      </c>
      <c r="F1762" s="1" t="s">
        <v>396</v>
      </c>
      <c r="G1762" s="1" t="s">
        <v>270</v>
      </c>
      <c r="H1762" s="116">
        <v>1</v>
      </c>
      <c r="I1762" s="88">
        <f t="array" ref="I1762">INDEX(Grille_Tarifs_Modulable!$B$2:B2109,MATCH(Tableau1[[#This Row],[Designation]]&amp;Tableau1[[#This Row],[CL]],Grille_Tarifs_Modulable!$C$2:C2109&amp;Grille_Tarifs_Modulable!$F$2:F2109,0))</f>
        <v>122</v>
      </c>
      <c r="J176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62" s="1" t="str">
        <f>IF(Tableau1[[#This Row],[Tarificat° client]]="GROS",VLOOKUP(Tableau1[[#This Row],[EAN]],Grille_Tarifs_Modulable!B1770:P1863,9,FALSE)+VLOOKUP(Tableau1[[#This Row],[EAN]],Grille_Tarifs_Modulable!B1770:P1863,12,FALSE)+VLOOKUP(Tableau1[[#This Row],[EAN]],Grille_Tarifs_Modulable!B1770:P1863,13,FALSE)*1.1,IF(Tableau1[[#This Row],[Tarificat° client]]="CHR",VLOOKUP(Tableau1[[#This Row],[EAN]],Grille_Tarifs_Modulable!B1770:P1863,8,FALSE)," "))</f>
        <v xml:space="preserve"> </v>
      </c>
      <c r="L1762" s="1">
        <v>1</v>
      </c>
      <c r="M1762" s="1">
        <v>1</v>
      </c>
      <c r="O1762" s="1"/>
    </row>
    <row r="1763" spans="1:15" ht="14.65" customHeight="1" x14ac:dyDescent="0.2">
      <c r="A1763" s="2">
        <v>43808</v>
      </c>
      <c r="B1763" s="1" t="s">
        <v>391</v>
      </c>
      <c r="C1763" s="1" t="s">
        <v>331</v>
      </c>
      <c r="F1763" s="1" t="s">
        <v>314</v>
      </c>
      <c r="G1763" s="1" t="s">
        <v>270</v>
      </c>
      <c r="H1763" s="116">
        <v>1</v>
      </c>
      <c r="I1763" s="88">
        <f t="array" ref="I1763">INDEX(Grille_Tarifs_Modulable!$B$2:B2120,MATCH(Tableau1[[#This Row],[Designation]]&amp;Tableau1[[#This Row],[CL]],Grille_Tarifs_Modulable!$C$2:C2120&amp;Grille_Tarifs_Modulable!$F$2:F2120,0))</f>
        <v>122</v>
      </c>
      <c r="J176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63" s="1" t="str">
        <f>IF(Tableau1[[#This Row],[Tarificat° client]]="GROS",VLOOKUP(Tableau1[[#This Row],[EAN]],Grille_Tarifs_Modulable!B1771:P1864,9,FALSE)+VLOOKUP(Tableau1[[#This Row],[EAN]],Grille_Tarifs_Modulable!B1771:P1864,12,FALSE)+VLOOKUP(Tableau1[[#This Row],[EAN]],Grille_Tarifs_Modulable!B1771:P1864,13,FALSE)*1.1,IF(Tableau1[[#This Row],[Tarificat° client]]="CHR",VLOOKUP(Tableau1[[#This Row],[EAN]],Grille_Tarifs_Modulable!B1771:P1864,8,FALSE)," "))</f>
        <v xml:space="preserve"> </v>
      </c>
      <c r="L1763" s="1">
        <v>1</v>
      </c>
      <c r="M1763" s="1">
        <v>1</v>
      </c>
      <c r="O1763" s="1"/>
    </row>
    <row r="1764" spans="1:15" ht="14.65" customHeight="1" x14ac:dyDescent="0.2">
      <c r="A1764" s="2">
        <v>43808</v>
      </c>
      <c r="B1764" s="1" t="s">
        <v>390</v>
      </c>
      <c r="C1764" s="1" t="s">
        <v>389</v>
      </c>
      <c r="F1764" s="1" t="s">
        <v>20</v>
      </c>
      <c r="G1764" s="1" t="s">
        <v>270</v>
      </c>
      <c r="H1764" s="116">
        <v>1</v>
      </c>
      <c r="I1764" s="88">
        <f t="array" ref="I1764">INDEX(Grille_Tarifs_Modulable!$B$2:B2138,MATCH(Tableau1[[#This Row],[Designation]]&amp;Tableau1[[#This Row],[CL]],Grille_Tarifs_Modulable!$C$2:C2138&amp;Grille_Tarifs_Modulable!$F$2:F2138,0))</f>
        <v>122</v>
      </c>
      <c r="J176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64" s="1" t="str">
        <f>IF(Tableau1[[#This Row],[Tarificat° client]]="GROS",VLOOKUP(Tableau1[[#This Row],[EAN]],Grille_Tarifs_Modulable!B1772:P1865,9,FALSE)+VLOOKUP(Tableau1[[#This Row],[EAN]],Grille_Tarifs_Modulable!B1772:P1865,12,FALSE)+VLOOKUP(Tableau1[[#This Row],[EAN]],Grille_Tarifs_Modulable!B1772:P1865,13,FALSE)*1.1,IF(Tableau1[[#This Row],[Tarificat° client]]="CHR",VLOOKUP(Tableau1[[#This Row],[EAN]],Grille_Tarifs_Modulable!B1772:P1865,8,FALSE)," "))</f>
        <v xml:space="preserve"> </v>
      </c>
      <c r="L1764" s="1">
        <v>1</v>
      </c>
      <c r="M1764" s="1">
        <v>1</v>
      </c>
      <c r="O1764" s="1"/>
    </row>
    <row r="1765" spans="1:15" ht="14.65" customHeight="1" x14ac:dyDescent="0.2">
      <c r="A1765" s="2">
        <v>43808</v>
      </c>
      <c r="B1765" s="1" t="s">
        <v>398</v>
      </c>
      <c r="C1765" s="1" t="s">
        <v>397</v>
      </c>
      <c r="F1765" s="1" t="s">
        <v>20</v>
      </c>
      <c r="G1765" s="1" t="s">
        <v>270</v>
      </c>
      <c r="H1765" s="116">
        <v>1</v>
      </c>
      <c r="I1765" s="88">
        <f t="array" ref="I1765">INDEX(Grille_Tarifs_Modulable!$B$2:B2278,MATCH(Tableau1[[#This Row],[Designation]]&amp;Tableau1[[#This Row],[CL]],Grille_Tarifs_Modulable!$C$2:C2278&amp;Grille_Tarifs_Modulable!$F$2:F2278,0))</f>
        <v>122</v>
      </c>
      <c r="J176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65" s="1" t="str">
        <f>IF(Tableau1[[#This Row],[Tarificat° client]]="GROS",VLOOKUP(Tableau1[[#This Row],[EAN]],Grille_Tarifs_Modulable!B1773:P1866,9,FALSE)+VLOOKUP(Tableau1[[#This Row],[EAN]],Grille_Tarifs_Modulable!B1773:P1866,12,FALSE)+VLOOKUP(Tableau1[[#This Row],[EAN]],Grille_Tarifs_Modulable!B1773:P1866,13,FALSE)*1.1,IF(Tableau1[[#This Row],[Tarificat° client]]="CHR",VLOOKUP(Tableau1[[#This Row],[EAN]],Grille_Tarifs_Modulable!B1773:P1866,8,FALSE)," "))</f>
        <v xml:space="preserve"> </v>
      </c>
      <c r="L1765" s="1">
        <v>1</v>
      </c>
      <c r="M1765" s="1">
        <v>1</v>
      </c>
      <c r="O1765" s="1"/>
    </row>
    <row r="1766" spans="1:15" ht="14.65" customHeight="1" x14ac:dyDescent="0.2">
      <c r="A1766" s="2">
        <v>43819</v>
      </c>
      <c r="B1766" s="1" t="s">
        <v>159</v>
      </c>
      <c r="C1766" s="1" t="s">
        <v>158</v>
      </c>
      <c r="F1766" s="1" t="s">
        <v>160</v>
      </c>
      <c r="G1766" s="1" t="s">
        <v>270</v>
      </c>
      <c r="H1766" s="116">
        <v>1</v>
      </c>
      <c r="I1766" s="88">
        <f t="array" ref="I1766">INDEX(Grille_Tarifs_Modulable!$B$2:B2113,MATCH(Tableau1[[#This Row],[Designation]]&amp;Tableau1[[#This Row],[CL]],Grille_Tarifs_Modulable!$C$2:C2113&amp;Grille_Tarifs_Modulable!$F$2:F2113,0))</f>
        <v>122</v>
      </c>
      <c r="J176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66" s="1" t="str">
        <f>IF(Tableau1[[#This Row],[Tarificat° client]]="GROS",VLOOKUP(Tableau1[[#This Row],[EAN]],Grille_Tarifs_Modulable!B1774:P1867,9,FALSE)+VLOOKUP(Tableau1[[#This Row],[EAN]],Grille_Tarifs_Modulable!B1774:P1867,12,FALSE)+VLOOKUP(Tableau1[[#This Row],[EAN]],Grille_Tarifs_Modulable!B1774:P1867,13,FALSE)*1.1,IF(Tableau1[[#This Row],[Tarificat° client]]="CHR",VLOOKUP(Tableau1[[#This Row],[EAN]],Grille_Tarifs_Modulable!B1774:P1867,8,FALSE)," "))</f>
        <v xml:space="preserve"> </v>
      </c>
      <c r="L1766" s="1">
        <v>1</v>
      </c>
      <c r="M1766" s="1">
        <v>1</v>
      </c>
      <c r="O1766" s="1"/>
    </row>
    <row r="1767" spans="1:15" ht="14.65" customHeight="1" x14ac:dyDescent="0.2">
      <c r="A1767" s="2">
        <v>43819</v>
      </c>
      <c r="B1767" s="1" t="s">
        <v>400</v>
      </c>
      <c r="C1767" s="1" t="s">
        <v>399</v>
      </c>
      <c r="F1767" s="1" t="s">
        <v>4</v>
      </c>
      <c r="G1767" s="1" t="s">
        <v>270</v>
      </c>
      <c r="H1767" s="116">
        <v>1</v>
      </c>
      <c r="I1767" s="88">
        <f t="array" ref="I1767">INDEX(Grille_Tarifs_Modulable!$B$2:B2124,MATCH(Tableau1[[#This Row],[Designation]]&amp;Tableau1[[#This Row],[CL]],Grille_Tarifs_Modulable!$C$2:C2124&amp;Grille_Tarifs_Modulable!$F$2:F2124,0))</f>
        <v>122</v>
      </c>
      <c r="J176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67" s="1" t="str">
        <f>IF(Tableau1[[#This Row],[Tarificat° client]]="GROS",VLOOKUP(Tableau1[[#This Row],[EAN]],Grille_Tarifs_Modulable!B1775:P1868,9,FALSE)+VLOOKUP(Tableau1[[#This Row],[EAN]],Grille_Tarifs_Modulable!B1775:P1868,12,FALSE)+VLOOKUP(Tableau1[[#This Row],[EAN]],Grille_Tarifs_Modulable!B1775:P1868,13,FALSE)*1.1,IF(Tableau1[[#This Row],[Tarificat° client]]="CHR",VLOOKUP(Tableau1[[#This Row],[EAN]],Grille_Tarifs_Modulable!B1775:P1868,8,FALSE)," "))</f>
        <v xml:space="preserve"> </v>
      </c>
      <c r="L1767" s="1">
        <v>1</v>
      </c>
      <c r="M1767" s="1">
        <v>1</v>
      </c>
      <c r="O1767" s="1"/>
    </row>
    <row r="1768" spans="1:15" ht="14.65" customHeight="1" x14ac:dyDescent="0.2">
      <c r="A1768" s="2">
        <v>42592</v>
      </c>
      <c r="B1768" s="1" t="s">
        <v>1032</v>
      </c>
      <c r="C1768" s="1" t="s">
        <v>31</v>
      </c>
      <c r="F1768" s="1" t="s">
        <v>33</v>
      </c>
      <c r="G1768" s="1" t="s">
        <v>1243</v>
      </c>
      <c r="H1768" s="61">
        <v>20</v>
      </c>
      <c r="I1768" s="88">
        <f t="array" ref="I1768">INDEX(Grille_Tarifs_Modulable!$B$2:B2142,MATCH(Tableau1[[#This Row],[Designation]]&amp;Tableau1[[#This Row],[CL]],Grille_Tarifs_Modulable!$C$2:C2142&amp;Grille_Tarifs_Modulable!$F$2:F2142,0))</f>
        <v>4260310553818</v>
      </c>
      <c r="J176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68" s="1" t="str">
        <f>IF(Tableau1[[#This Row],[Tarificat° client]]="GROS",VLOOKUP(Tableau1[[#This Row],[EAN]],Grille_Tarifs_Modulable!B1776:P1869,9,FALSE)+VLOOKUP(Tableau1[[#This Row],[EAN]],Grille_Tarifs_Modulable!B1776:P1869,12,FALSE)+VLOOKUP(Tableau1[[#This Row],[EAN]],Grille_Tarifs_Modulable!B1776:P1869,13,FALSE)*1.1,IF(Tableau1[[#This Row],[Tarificat° client]]="CHR",VLOOKUP(Tableau1[[#This Row],[EAN]],Grille_Tarifs_Modulable!B1776:P1869,8,FALSE)," "))</f>
        <v xml:space="preserve"> </v>
      </c>
      <c r="L1768" s="1">
        <v>24</v>
      </c>
      <c r="M1768" s="1">
        <v>6.86</v>
      </c>
      <c r="O1768" s="1"/>
    </row>
    <row r="1769" spans="1:15" ht="14.65" customHeight="1" x14ac:dyDescent="0.2">
      <c r="A1769" s="2">
        <v>42619</v>
      </c>
      <c r="B1769" s="1" t="s">
        <v>1033</v>
      </c>
      <c r="C1769" s="1" t="s">
        <v>31</v>
      </c>
      <c r="F1769" s="1" t="s">
        <v>33</v>
      </c>
      <c r="G1769" s="1" t="s">
        <v>1243</v>
      </c>
      <c r="H1769" s="61">
        <v>20</v>
      </c>
      <c r="I1769" s="88">
        <f t="array" ref="I1769">INDEX(Grille_Tarifs_Modulable!$B$2:B2282,MATCH(Tableau1[[#This Row],[Designation]]&amp;Tableau1[[#This Row],[CL]],Grille_Tarifs_Modulable!$C$2:C2282&amp;Grille_Tarifs_Modulable!$F$2:F2282,0))</f>
        <v>4260310553818</v>
      </c>
      <c r="J176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69" s="1" t="str">
        <f>IF(Tableau1[[#This Row],[Tarificat° client]]="GROS",VLOOKUP(Tableau1[[#This Row],[EAN]],Grille_Tarifs_Modulable!B1777:P1870,9,FALSE)+VLOOKUP(Tableau1[[#This Row],[EAN]],Grille_Tarifs_Modulable!B1777:P1870,12,FALSE)+VLOOKUP(Tableau1[[#This Row],[EAN]],Grille_Tarifs_Modulable!B1777:P1870,13,FALSE)*1.1,IF(Tableau1[[#This Row],[Tarificat° client]]="CHR",VLOOKUP(Tableau1[[#This Row],[EAN]],Grille_Tarifs_Modulable!B1777:P1870,8,FALSE)," "))</f>
        <v xml:space="preserve"> </v>
      </c>
      <c r="L1769" s="1">
        <v>24</v>
      </c>
      <c r="M1769" s="1">
        <v>6.86</v>
      </c>
      <c r="O1769" s="1"/>
    </row>
    <row r="1770" spans="1:15" ht="14.65" customHeight="1" x14ac:dyDescent="0.2">
      <c r="A1770" s="2">
        <v>42647</v>
      </c>
      <c r="B1770" s="1" t="s">
        <v>1048</v>
      </c>
      <c r="C1770" s="1" t="s">
        <v>1049</v>
      </c>
      <c r="F1770" s="1" t="s">
        <v>1050</v>
      </c>
      <c r="G1770" s="1" t="s">
        <v>1243</v>
      </c>
      <c r="H1770" s="61">
        <v>20</v>
      </c>
      <c r="I1770" s="88">
        <f t="array" ref="I1770">INDEX(Grille_Tarifs_Modulable!$B$2:B2117,MATCH(Tableau1[[#This Row],[Designation]]&amp;Tableau1[[#This Row],[CL]],Grille_Tarifs_Modulable!$C$2:C2117&amp;Grille_Tarifs_Modulable!$F$2:F2117,0))</f>
        <v>4260310553818</v>
      </c>
      <c r="J177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70" s="1" t="str">
        <f>IF(Tableau1[[#This Row],[Tarificat° client]]="GROS",VLOOKUP(Tableau1[[#This Row],[EAN]],Grille_Tarifs_Modulable!B1778:P1871,9,FALSE)+VLOOKUP(Tableau1[[#This Row],[EAN]],Grille_Tarifs_Modulable!B1778:P1871,12,FALSE)+VLOOKUP(Tableau1[[#This Row],[EAN]],Grille_Tarifs_Modulable!B1778:P1871,13,FALSE)*1.1,IF(Tableau1[[#This Row],[Tarificat° client]]="CHR",VLOOKUP(Tableau1[[#This Row],[EAN]],Grille_Tarifs_Modulable!B1778:P1871,8,FALSE)," "))</f>
        <v xml:space="preserve"> </v>
      </c>
      <c r="L1770" s="1">
        <v>48</v>
      </c>
      <c r="M1770" s="1">
        <v>13.71</v>
      </c>
      <c r="O1770" s="1"/>
    </row>
    <row r="1771" spans="1:15" ht="14.65" customHeight="1" x14ac:dyDescent="0.2">
      <c r="A1771" s="2">
        <v>42716</v>
      </c>
      <c r="B1771" s="1" t="s">
        <v>1142</v>
      </c>
      <c r="C1771" s="1" t="s">
        <v>435</v>
      </c>
      <c r="F1771" s="1" t="s">
        <v>20</v>
      </c>
      <c r="G1771" s="1" t="s">
        <v>1243</v>
      </c>
      <c r="H1771" s="61">
        <v>20</v>
      </c>
      <c r="I1771" s="88">
        <f t="array" ref="I1771">INDEX(Grille_Tarifs_Modulable!$B$2:B2128,MATCH(Tableau1[[#This Row],[Designation]]&amp;Tableau1[[#This Row],[CL]],Grille_Tarifs_Modulable!$C$2:C2128&amp;Grille_Tarifs_Modulable!$F$2:F2128,0))</f>
        <v>4260310553818</v>
      </c>
      <c r="J177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71" s="1" t="str">
        <f>IF(Tableau1[[#This Row],[Tarificat° client]]="GROS",VLOOKUP(Tableau1[[#This Row],[EAN]],Grille_Tarifs_Modulable!B1779:P1872,9,FALSE)+VLOOKUP(Tableau1[[#This Row],[EAN]],Grille_Tarifs_Modulable!B1779:P1872,12,FALSE)+VLOOKUP(Tableau1[[#This Row],[EAN]],Grille_Tarifs_Modulable!B1779:P1872,13,FALSE)*1.1,IF(Tableau1[[#This Row],[Tarificat° client]]="CHR",VLOOKUP(Tableau1[[#This Row],[EAN]],Grille_Tarifs_Modulable!B1779:P1872,8,FALSE)," "))</f>
        <v xml:space="preserve"> </v>
      </c>
      <c r="L1771" s="1">
        <v>72</v>
      </c>
      <c r="M1771" s="1">
        <v>20.57</v>
      </c>
      <c r="O1771" s="1"/>
    </row>
    <row r="1772" spans="1:15" ht="14.65" customHeight="1" x14ac:dyDescent="0.2">
      <c r="A1772" s="2">
        <v>42787</v>
      </c>
      <c r="B1772" s="1" t="s">
        <v>781</v>
      </c>
      <c r="C1772" s="1" t="s">
        <v>158</v>
      </c>
      <c r="F1772" s="1" t="s">
        <v>160</v>
      </c>
      <c r="G1772" s="1" t="s">
        <v>1243</v>
      </c>
      <c r="H1772" s="61">
        <v>20</v>
      </c>
      <c r="I1772" s="88">
        <f t="array" ref="I1772">INDEX(Grille_Tarifs_Modulable!$B$2:B2146,MATCH(Tableau1[[#This Row],[Designation]]&amp;Tableau1[[#This Row],[CL]],Grille_Tarifs_Modulable!$C$2:C2146&amp;Grille_Tarifs_Modulable!$F$2:F2146,0))</f>
        <v>4260310553818</v>
      </c>
      <c r="J177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72" s="1" t="str">
        <f>IF(Tableau1[[#This Row],[Tarificat° client]]="GROS",VLOOKUP(Tableau1[[#This Row],[EAN]],Grille_Tarifs_Modulable!B1780:P1873,9,FALSE)+VLOOKUP(Tableau1[[#This Row],[EAN]],Grille_Tarifs_Modulable!B1780:P1873,12,FALSE)+VLOOKUP(Tableau1[[#This Row],[EAN]],Grille_Tarifs_Modulable!B1780:P1873,13,FALSE)*1.1,IF(Tableau1[[#This Row],[Tarificat° client]]="CHR",VLOOKUP(Tableau1[[#This Row],[EAN]],Grille_Tarifs_Modulable!B1780:P1873,8,FALSE)," "))</f>
        <v xml:space="preserve"> </v>
      </c>
      <c r="L1772" s="1">
        <v>24</v>
      </c>
      <c r="M1772" s="1">
        <v>6.86</v>
      </c>
      <c r="O1772" s="1"/>
    </row>
    <row r="1773" spans="1:15" ht="14.65" customHeight="1" x14ac:dyDescent="0.2">
      <c r="A1773" s="2">
        <v>42796</v>
      </c>
      <c r="B1773" s="1" t="s">
        <v>741</v>
      </c>
      <c r="C1773" s="1" t="s">
        <v>12</v>
      </c>
      <c r="F1773" s="1" t="s">
        <v>14</v>
      </c>
      <c r="G1773" s="1" t="s">
        <v>1243</v>
      </c>
      <c r="H1773" s="61">
        <v>20</v>
      </c>
      <c r="I1773" s="88">
        <f t="array" ref="I1773">INDEX(Grille_Tarifs_Modulable!$B$2:B2286,MATCH(Tableau1[[#This Row],[Designation]]&amp;Tableau1[[#This Row],[CL]],Grille_Tarifs_Modulable!$C$2:C2286&amp;Grille_Tarifs_Modulable!$F$2:F2286,0))</f>
        <v>4260310553818</v>
      </c>
      <c r="J177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73" s="1" t="str">
        <f>IF(Tableau1[[#This Row],[Tarificat° client]]="GROS",VLOOKUP(Tableau1[[#This Row],[EAN]],Grille_Tarifs_Modulable!B1781:P1874,9,FALSE)+VLOOKUP(Tableau1[[#This Row],[EAN]],Grille_Tarifs_Modulable!B1781:P1874,12,FALSE)+VLOOKUP(Tableau1[[#This Row],[EAN]],Grille_Tarifs_Modulable!B1781:P1874,13,FALSE)*1.1,IF(Tableau1[[#This Row],[Tarificat° client]]="CHR",VLOOKUP(Tableau1[[#This Row],[EAN]],Grille_Tarifs_Modulable!B1781:P1874,8,FALSE)," "))</f>
        <v xml:space="preserve"> </v>
      </c>
      <c r="L1773" s="1">
        <v>24</v>
      </c>
      <c r="M1773" s="1">
        <v>6.86</v>
      </c>
      <c r="O1773" s="1"/>
    </row>
    <row r="1774" spans="1:15" ht="14.65" customHeight="1" x14ac:dyDescent="0.2">
      <c r="A1774" s="2">
        <v>42808</v>
      </c>
      <c r="B1774" s="1" t="s">
        <v>760</v>
      </c>
      <c r="C1774" s="1" t="s">
        <v>31</v>
      </c>
      <c r="F1774" s="1" t="s">
        <v>33</v>
      </c>
      <c r="G1774" s="1" t="s">
        <v>1243</v>
      </c>
      <c r="H1774" s="61">
        <v>20</v>
      </c>
      <c r="I1774" s="88">
        <f t="array" ref="I1774">INDEX(Grille_Tarifs_Modulable!$B$2:B2121,MATCH(Tableau1[[#This Row],[Designation]]&amp;Tableau1[[#This Row],[CL]],Grille_Tarifs_Modulable!$C$2:C2121&amp;Grille_Tarifs_Modulable!$F$2:F2121,0))</f>
        <v>4260310553818</v>
      </c>
      <c r="J177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74" s="1" t="str">
        <f>IF(Tableau1[[#This Row],[Tarificat° client]]="GROS",VLOOKUP(Tableau1[[#This Row],[EAN]],Grille_Tarifs_Modulable!B1782:P1875,9,FALSE)+VLOOKUP(Tableau1[[#This Row],[EAN]],Grille_Tarifs_Modulable!B1782:P1875,12,FALSE)+VLOOKUP(Tableau1[[#This Row],[EAN]],Grille_Tarifs_Modulable!B1782:P1875,13,FALSE)*1.1,IF(Tableau1[[#This Row],[Tarificat° client]]="CHR",VLOOKUP(Tableau1[[#This Row],[EAN]],Grille_Tarifs_Modulable!B1782:P1875,8,FALSE)," "))</f>
        <v xml:space="preserve"> </v>
      </c>
      <c r="L1774" s="1">
        <v>72</v>
      </c>
      <c r="M1774" s="1">
        <v>20.57</v>
      </c>
      <c r="O1774" s="1"/>
    </row>
    <row r="1775" spans="1:15" ht="14.65" customHeight="1" x14ac:dyDescent="0.2">
      <c r="A1775" s="2">
        <v>42873</v>
      </c>
      <c r="B1775" s="1" t="s">
        <v>747</v>
      </c>
      <c r="C1775" s="1" t="s">
        <v>95</v>
      </c>
      <c r="F1775" s="1" t="s">
        <v>97</v>
      </c>
      <c r="G1775" s="1" t="s">
        <v>1243</v>
      </c>
      <c r="H1775" s="61">
        <v>20</v>
      </c>
      <c r="I1775" s="88">
        <f t="array" ref="I1775">INDEX(Grille_Tarifs_Modulable!$B$2:B2132,MATCH(Tableau1[[#This Row],[Designation]]&amp;Tableau1[[#This Row],[CL]],Grille_Tarifs_Modulable!$C$2:C2132&amp;Grille_Tarifs_Modulable!$F$2:F2132,0))</f>
        <v>4260310553818</v>
      </c>
      <c r="J177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75" s="1" t="str">
        <f>IF(Tableau1[[#This Row],[Tarificat° client]]="GROS",VLOOKUP(Tableau1[[#This Row],[EAN]],Grille_Tarifs_Modulable!B1783:P1876,9,FALSE)+VLOOKUP(Tableau1[[#This Row],[EAN]],Grille_Tarifs_Modulable!B1783:P1876,12,FALSE)+VLOOKUP(Tableau1[[#This Row],[EAN]],Grille_Tarifs_Modulable!B1783:P1876,13,FALSE)*1.1,IF(Tableau1[[#This Row],[Tarificat° client]]="CHR",VLOOKUP(Tableau1[[#This Row],[EAN]],Grille_Tarifs_Modulable!B1783:P1876,8,FALSE)," "))</f>
        <v xml:space="preserve"> </v>
      </c>
      <c r="L1775" s="1">
        <v>240</v>
      </c>
      <c r="M1775" s="1">
        <v>68.569999999999993</v>
      </c>
      <c r="O1775" s="1"/>
    </row>
    <row r="1776" spans="1:15" ht="14.65" customHeight="1" x14ac:dyDescent="0.2">
      <c r="A1776" s="2">
        <v>42955</v>
      </c>
      <c r="B1776" s="1" t="s">
        <v>775</v>
      </c>
      <c r="C1776" s="1" t="s">
        <v>95</v>
      </c>
      <c r="F1776" s="1" t="s">
        <v>97</v>
      </c>
      <c r="G1776" s="1" t="s">
        <v>1243</v>
      </c>
      <c r="H1776" s="61">
        <v>20</v>
      </c>
      <c r="I1776" s="88">
        <f t="array" ref="I1776">INDEX(Grille_Tarifs_Modulable!$B$2:B2150,MATCH(Tableau1[[#This Row],[Designation]]&amp;Tableau1[[#This Row],[CL]],Grille_Tarifs_Modulable!$C$2:C2150&amp;Grille_Tarifs_Modulable!$F$2:F2150,0))</f>
        <v>4260310553818</v>
      </c>
      <c r="J177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76" s="1" t="str">
        <f>IF(Tableau1[[#This Row],[Tarificat° client]]="GROS",VLOOKUP(Tableau1[[#This Row],[EAN]],Grille_Tarifs_Modulable!B1784:P1877,9,FALSE)+VLOOKUP(Tableau1[[#This Row],[EAN]],Grille_Tarifs_Modulable!B1784:P1877,12,FALSE)+VLOOKUP(Tableau1[[#This Row],[EAN]],Grille_Tarifs_Modulable!B1784:P1877,13,FALSE)*1.1,IF(Tableau1[[#This Row],[Tarificat° client]]="CHR",VLOOKUP(Tableau1[[#This Row],[EAN]],Grille_Tarifs_Modulable!B1784:P1877,8,FALSE)," "))</f>
        <v xml:space="preserve"> </v>
      </c>
      <c r="L1776" s="1">
        <v>120</v>
      </c>
      <c r="M1776" s="1">
        <v>34.29</v>
      </c>
      <c r="O1776" s="1"/>
    </row>
    <row r="1777" spans="1:15" ht="14.65" customHeight="1" x14ac:dyDescent="0.2">
      <c r="A1777" s="2">
        <v>42971</v>
      </c>
      <c r="B1777" s="1" t="s">
        <v>776</v>
      </c>
      <c r="C1777" s="1" t="s">
        <v>95</v>
      </c>
      <c r="F1777" s="1" t="s">
        <v>97</v>
      </c>
      <c r="G1777" s="1" t="s">
        <v>1243</v>
      </c>
      <c r="H1777" s="61">
        <v>20</v>
      </c>
      <c r="I1777" s="88">
        <f t="array" ref="I1777">INDEX(Grille_Tarifs_Modulable!$B$2:B2290,MATCH(Tableau1[[#This Row],[Designation]]&amp;Tableau1[[#This Row],[CL]],Grille_Tarifs_Modulable!$C$2:C2290&amp;Grille_Tarifs_Modulable!$F$2:F2290,0))</f>
        <v>4260310553818</v>
      </c>
      <c r="J177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77" s="1" t="str">
        <f>IF(Tableau1[[#This Row],[Tarificat° client]]="GROS",VLOOKUP(Tableau1[[#This Row],[EAN]],Grille_Tarifs_Modulable!B1785:P1878,9,FALSE)+VLOOKUP(Tableau1[[#This Row],[EAN]],Grille_Tarifs_Modulable!B1785:P1878,12,FALSE)+VLOOKUP(Tableau1[[#This Row],[EAN]],Grille_Tarifs_Modulable!B1785:P1878,13,FALSE)*1.1,IF(Tableau1[[#This Row],[Tarificat° client]]="CHR",VLOOKUP(Tableau1[[#This Row],[EAN]],Grille_Tarifs_Modulable!B1785:P1878,8,FALSE)," "))</f>
        <v xml:space="preserve"> </v>
      </c>
      <c r="L1777" s="1">
        <v>120</v>
      </c>
      <c r="M1777" s="1">
        <v>34.29</v>
      </c>
      <c r="O1777" s="1"/>
    </row>
    <row r="1778" spans="1:15" ht="14.65" customHeight="1" x14ac:dyDescent="0.2">
      <c r="A1778" s="2">
        <v>43042</v>
      </c>
      <c r="B1778" s="1" t="s">
        <v>757</v>
      </c>
      <c r="C1778" s="1" t="s">
        <v>65</v>
      </c>
      <c r="F1778" s="1" t="s">
        <v>67</v>
      </c>
      <c r="G1778" s="1" t="s">
        <v>1243</v>
      </c>
      <c r="H1778" s="61">
        <v>20</v>
      </c>
      <c r="I1778" s="88">
        <f t="array" ref="I1778">INDEX(Grille_Tarifs_Modulable!$B$2:B2125,MATCH(Tableau1[[#This Row],[Designation]]&amp;Tableau1[[#This Row],[CL]],Grille_Tarifs_Modulable!$C$2:C2125&amp;Grille_Tarifs_Modulable!$F$2:F2125,0))</f>
        <v>4260310553818</v>
      </c>
      <c r="J177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78" s="1" t="str">
        <f>IF(Tableau1[[#This Row],[Tarificat° client]]="GROS",VLOOKUP(Tableau1[[#This Row],[EAN]],Grille_Tarifs_Modulable!B1786:P1879,9,FALSE)+VLOOKUP(Tableau1[[#This Row],[EAN]],Grille_Tarifs_Modulable!B1786:P1879,12,FALSE)+VLOOKUP(Tableau1[[#This Row],[EAN]],Grille_Tarifs_Modulable!B1786:P1879,13,FALSE)*1.1,IF(Tableau1[[#This Row],[Tarificat° client]]="CHR",VLOOKUP(Tableau1[[#This Row],[EAN]],Grille_Tarifs_Modulable!B1786:P1879,8,FALSE)," "))</f>
        <v xml:space="preserve"> </v>
      </c>
      <c r="L1778" s="1">
        <v>144</v>
      </c>
      <c r="M1778" s="1">
        <v>41.14</v>
      </c>
      <c r="O1778" s="1"/>
    </row>
    <row r="1779" spans="1:15" ht="14.65" customHeight="1" x14ac:dyDescent="0.2">
      <c r="A1779" s="2">
        <v>43049</v>
      </c>
      <c r="B1779" s="1" t="s">
        <v>926</v>
      </c>
      <c r="C1779" s="1" t="s">
        <v>643</v>
      </c>
      <c r="F1779" s="1" t="s">
        <v>478</v>
      </c>
      <c r="G1779" s="1" t="s">
        <v>1243</v>
      </c>
      <c r="H1779" s="61">
        <v>20</v>
      </c>
      <c r="I1779" s="88">
        <f t="array" ref="I1779">INDEX(Grille_Tarifs_Modulable!$B$2:B2136,MATCH(Tableau1[[#This Row],[Designation]]&amp;Tableau1[[#This Row],[CL]],Grille_Tarifs_Modulable!$C$2:C2136&amp;Grille_Tarifs_Modulable!$F$2:F2136,0))</f>
        <v>4260310553818</v>
      </c>
      <c r="J177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79" s="1" t="str">
        <f>IF(Tableau1[[#This Row],[Tarificat° client]]="GROS",VLOOKUP(Tableau1[[#This Row],[EAN]],Grille_Tarifs_Modulable!B1787:P1880,9,FALSE)+VLOOKUP(Tableau1[[#This Row],[EAN]],Grille_Tarifs_Modulable!B1787:P1880,12,FALSE)+VLOOKUP(Tableau1[[#This Row],[EAN]],Grille_Tarifs_Modulable!B1787:P1880,13,FALSE)*1.1,IF(Tableau1[[#This Row],[Tarificat° client]]="CHR",VLOOKUP(Tableau1[[#This Row],[EAN]],Grille_Tarifs_Modulable!B1787:P1880,8,FALSE)," "))</f>
        <v xml:space="preserve"> </v>
      </c>
      <c r="L1779" s="1">
        <v>48</v>
      </c>
      <c r="M1779" s="1">
        <v>13.71</v>
      </c>
      <c r="O1779" s="1"/>
    </row>
    <row r="1780" spans="1:15" ht="14.65" customHeight="1" x14ac:dyDescent="0.2">
      <c r="A1780" s="2">
        <v>43055</v>
      </c>
      <c r="B1780" s="1" t="s">
        <v>778</v>
      </c>
      <c r="C1780" s="1" t="s">
        <v>95</v>
      </c>
      <c r="F1780" s="1" t="s">
        <v>97</v>
      </c>
      <c r="G1780" s="1" t="s">
        <v>1243</v>
      </c>
      <c r="H1780" s="61">
        <v>20</v>
      </c>
      <c r="I1780" s="88">
        <f t="array" ref="I1780">INDEX(Grille_Tarifs_Modulable!$B$2:B2154,MATCH(Tableau1[[#This Row],[Designation]]&amp;Tableau1[[#This Row],[CL]],Grille_Tarifs_Modulable!$C$2:C2154&amp;Grille_Tarifs_Modulable!$F$2:F2154,0))</f>
        <v>4260310553818</v>
      </c>
      <c r="J178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80" s="1" t="str">
        <f>IF(Tableau1[[#This Row],[Tarificat° client]]="GROS",VLOOKUP(Tableau1[[#This Row],[EAN]],Grille_Tarifs_Modulable!B1788:P1881,9,FALSE)+VLOOKUP(Tableau1[[#This Row],[EAN]],Grille_Tarifs_Modulable!B1788:P1881,12,FALSE)+VLOOKUP(Tableau1[[#This Row],[EAN]],Grille_Tarifs_Modulable!B1788:P1881,13,FALSE)*1.1,IF(Tableau1[[#This Row],[Tarificat° client]]="CHR",VLOOKUP(Tableau1[[#This Row],[EAN]],Grille_Tarifs_Modulable!B1788:P1881,8,FALSE)," "))</f>
        <v xml:space="preserve"> </v>
      </c>
      <c r="L1780" s="1">
        <v>96</v>
      </c>
      <c r="M1780" s="1">
        <v>27.43</v>
      </c>
      <c r="O1780" s="1"/>
    </row>
    <row r="1781" spans="1:15" ht="14.65" customHeight="1" x14ac:dyDescent="0.2">
      <c r="A1781" s="2">
        <v>43067</v>
      </c>
      <c r="B1781" s="1" t="s">
        <v>771</v>
      </c>
      <c r="C1781" s="1" t="s">
        <v>12</v>
      </c>
      <c r="F1781" s="1" t="s">
        <v>14</v>
      </c>
      <c r="G1781" s="1" t="s">
        <v>1243</v>
      </c>
      <c r="H1781" s="61">
        <v>20</v>
      </c>
      <c r="I1781" s="88">
        <f t="array" ref="I1781">INDEX(Grille_Tarifs_Modulable!$B$2:B2294,MATCH(Tableau1[[#This Row],[Designation]]&amp;Tableau1[[#This Row],[CL]],Grille_Tarifs_Modulable!$C$2:C2294&amp;Grille_Tarifs_Modulable!$F$2:F2294,0))</f>
        <v>4260310553818</v>
      </c>
      <c r="J178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81" s="1" t="str">
        <f>IF(Tableau1[[#This Row],[Tarificat° client]]="GROS",VLOOKUP(Tableau1[[#This Row],[EAN]],Grille_Tarifs_Modulable!B1789:P1882,9,FALSE)+VLOOKUP(Tableau1[[#This Row],[EAN]],Grille_Tarifs_Modulable!B1789:P1882,12,FALSE)+VLOOKUP(Tableau1[[#This Row],[EAN]],Grille_Tarifs_Modulable!B1789:P1882,13,FALSE)*1.1,IF(Tableau1[[#This Row],[Tarificat° client]]="CHR",VLOOKUP(Tableau1[[#This Row],[EAN]],Grille_Tarifs_Modulable!B1789:P1882,8,FALSE)," "))</f>
        <v xml:space="preserve"> </v>
      </c>
      <c r="L1781" s="1">
        <v>72</v>
      </c>
      <c r="M1781" s="1">
        <v>20.57</v>
      </c>
      <c r="O1781" s="1"/>
    </row>
    <row r="1782" spans="1:15" ht="14.65" customHeight="1" x14ac:dyDescent="0.2">
      <c r="A1782" s="2">
        <v>43069</v>
      </c>
      <c r="B1782" s="1" t="s">
        <v>755</v>
      </c>
      <c r="C1782" s="1" t="s">
        <v>62</v>
      </c>
      <c r="F1782" s="1" t="s">
        <v>64</v>
      </c>
      <c r="G1782" s="1" t="s">
        <v>1243</v>
      </c>
      <c r="H1782" s="61">
        <v>20</v>
      </c>
      <c r="I1782" s="88">
        <f t="array" ref="I1782">INDEX(Grille_Tarifs_Modulable!$B$2:B2129,MATCH(Tableau1[[#This Row],[Designation]]&amp;Tableau1[[#This Row],[CL]],Grille_Tarifs_Modulable!$C$2:C2129&amp;Grille_Tarifs_Modulable!$F$2:F2129,0))</f>
        <v>4260310553818</v>
      </c>
      <c r="J178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82" s="1" t="str">
        <f>IF(Tableau1[[#This Row],[Tarificat° client]]="GROS",VLOOKUP(Tableau1[[#This Row],[EAN]],Grille_Tarifs_Modulable!B1790:P1883,9,FALSE)+VLOOKUP(Tableau1[[#This Row],[EAN]],Grille_Tarifs_Modulable!B1790:P1883,12,FALSE)+VLOOKUP(Tableau1[[#This Row],[EAN]],Grille_Tarifs_Modulable!B1790:P1883,13,FALSE)*1.1,IF(Tableau1[[#This Row],[Tarificat° client]]="CHR",VLOOKUP(Tableau1[[#This Row],[EAN]],Grille_Tarifs_Modulable!B1790:P1883,8,FALSE)," "))</f>
        <v xml:space="preserve"> </v>
      </c>
      <c r="L1782" s="1">
        <v>480</v>
      </c>
      <c r="M1782" s="1">
        <v>137.13999999999999</v>
      </c>
      <c r="O1782" s="1"/>
    </row>
    <row r="1783" spans="1:15" ht="14.65" customHeight="1" x14ac:dyDescent="0.2">
      <c r="A1783" s="2">
        <v>43129</v>
      </c>
      <c r="B1783" s="1" t="s">
        <v>642</v>
      </c>
      <c r="C1783" s="1" t="s">
        <v>643</v>
      </c>
      <c r="F1783" s="1" t="s">
        <v>478</v>
      </c>
      <c r="G1783" s="1" t="s">
        <v>1243</v>
      </c>
      <c r="H1783" s="61">
        <v>20</v>
      </c>
      <c r="I1783" s="88">
        <f t="array" ref="I1783">INDEX(Grille_Tarifs_Modulable!$B$2:B2140,MATCH(Tableau1[[#This Row],[Designation]]&amp;Tableau1[[#This Row],[CL]],Grille_Tarifs_Modulable!$C$2:C2140&amp;Grille_Tarifs_Modulable!$F$2:F2140,0))</f>
        <v>4260310553818</v>
      </c>
      <c r="J178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83" s="1" t="str">
        <f>IF(Tableau1[[#This Row],[Tarificat° client]]="GROS",VLOOKUP(Tableau1[[#This Row],[EAN]],Grille_Tarifs_Modulable!B1791:P1884,9,FALSE)+VLOOKUP(Tableau1[[#This Row],[EAN]],Grille_Tarifs_Modulable!B1791:P1884,12,FALSE)+VLOOKUP(Tableau1[[#This Row],[EAN]],Grille_Tarifs_Modulable!B1791:P1884,13,FALSE)*1.1,IF(Tableau1[[#This Row],[Tarificat° client]]="CHR",VLOOKUP(Tableau1[[#This Row],[EAN]],Grille_Tarifs_Modulable!B1791:P1884,8,FALSE)," "))</f>
        <v xml:space="preserve"> </v>
      </c>
      <c r="L1783" s="1">
        <v>48</v>
      </c>
      <c r="M1783" s="1">
        <v>13.71</v>
      </c>
      <c r="O1783" s="1"/>
    </row>
    <row r="1784" spans="1:15" ht="14.65" customHeight="1" x14ac:dyDescent="0.2">
      <c r="A1784" s="2">
        <v>43143</v>
      </c>
      <c r="B1784" s="1" t="s">
        <v>433</v>
      </c>
      <c r="C1784" s="1" t="s">
        <v>65</v>
      </c>
      <c r="F1784" s="1" t="s">
        <v>67</v>
      </c>
      <c r="G1784" s="1" t="s">
        <v>1243</v>
      </c>
      <c r="H1784" s="61">
        <v>20</v>
      </c>
      <c r="I1784" s="88">
        <f t="array" ref="I1784">INDEX(Grille_Tarifs_Modulable!$B$2:B2158,MATCH(Tableau1[[#This Row],[Designation]]&amp;Tableau1[[#This Row],[CL]],Grille_Tarifs_Modulable!$C$2:C2158&amp;Grille_Tarifs_Modulable!$F$2:F2158,0))</f>
        <v>4260310553818</v>
      </c>
      <c r="J178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84" s="1" t="str">
        <f>IF(Tableau1[[#This Row],[Tarificat° client]]="GROS",VLOOKUP(Tableau1[[#This Row],[EAN]],Grille_Tarifs_Modulable!B1792:P1885,9,FALSE)+VLOOKUP(Tableau1[[#This Row],[EAN]],Grille_Tarifs_Modulable!B1792:P1885,12,FALSE)+VLOOKUP(Tableau1[[#This Row],[EAN]],Grille_Tarifs_Modulable!B1792:P1885,13,FALSE)*1.1,IF(Tableau1[[#This Row],[Tarificat° client]]="CHR",VLOOKUP(Tableau1[[#This Row],[EAN]],Grille_Tarifs_Modulable!B1792:P1885,8,FALSE)," "))</f>
        <v xml:space="preserve"> </v>
      </c>
      <c r="L1784" s="1">
        <v>360</v>
      </c>
      <c r="M1784" s="1">
        <v>102.86</v>
      </c>
      <c r="O1784" s="1"/>
    </row>
    <row r="1785" spans="1:15" ht="14.65" customHeight="1" x14ac:dyDescent="0.2">
      <c r="A1785" s="2">
        <v>43150</v>
      </c>
      <c r="B1785" s="1" t="s">
        <v>516</v>
      </c>
      <c r="C1785" s="1" t="s">
        <v>95</v>
      </c>
      <c r="F1785" s="1" t="s">
        <v>97</v>
      </c>
      <c r="G1785" s="1" t="s">
        <v>1243</v>
      </c>
      <c r="H1785" s="61">
        <v>20</v>
      </c>
      <c r="I1785" s="88">
        <f t="array" ref="I1785">INDEX(Grille_Tarifs_Modulable!$B$2:B2298,MATCH(Tableau1[[#This Row],[Designation]]&amp;Tableau1[[#This Row],[CL]],Grille_Tarifs_Modulable!$C$2:C2298&amp;Grille_Tarifs_Modulable!$F$2:F2298,0))</f>
        <v>4260310553818</v>
      </c>
      <c r="J178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85" s="1" t="str">
        <f>IF(Tableau1[[#This Row],[Tarificat° client]]="GROS",VLOOKUP(Tableau1[[#This Row],[EAN]],Grille_Tarifs_Modulable!B1793:P1886,9,FALSE)+VLOOKUP(Tableau1[[#This Row],[EAN]],Grille_Tarifs_Modulable!B1793:P1886,12,FALSE)+VLOOKUP(Tableau1[[#This Row],[EAN]],Grille_Tarifs_Modulable!B1793:P1886,13,FALSE)*1.1,IF(Tableau1[[#This Row],[Tarificat° client]]="CHR",VLOOKUP(Tableau1[[#This Row],[EAN]],Grille_Tarifs_Modulable!B1793:P1886,8,FALSE)," "))</f>
        <v xml:space="preserve"> </v>
      </c>
      <c r="L1785" s="1">
        <v>192</v>
      </c>
      <c r="M1785" s="1">
        <v>54.86</v>
      </c>
      <c r="O1785" s="1"/>
    </row>
    <row r="1786" spans="1:15" ht="14.65" customHeight="1" x14ac:dyDescent="0.2">
      <c r="A1786" s="2">
        <v>43157</v>
      </c>
      <c r="B1786" s="1" t="s">
        <v>409</v>
      </c>
      <c r="C1786" s="1" t="s">
        <v>9</v>
      </c>
      <c r="F1786" s="1" t="s">
        <v>11</v>
      </c>
      <c r="G1786" s="1" t="s">
        <v>1243</v>
      </c>
      <c r="H1786" s="61">
        <v>20</v>
      </c>
      <c r="I1786" s="88">
        <f t="array" ref="I1786">INDEX(Grille_Tarifs_Modulable!$B$2:B2133,MATCH(Tableau1[[#This Row],[Designation]]&amp;Tableau1[[#This Row],[CL]],Grille_Tarifs_Modulable!$C$2:C2133&amp;Grille_Tarifs_Modulable!$F$2:F2133,0))</f>
        <v>4260310553818</v>
      </c>
      <c r="J178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86" s="1" t="str">
        <f>IF(Tableau1[[#This Row],[Tarificat° client]]="GROS",VLOOKUP(Tableau1[[#This Row],[EAN]],Grille_Tarifs_Modulable!B1794:P1887,9,FALSE)+VLOOKUP(Tableau1[[#This Row],[EAN]],Grille_Tarifs_Modulable!B1794:P1887,12,FALSE)+VLOOKUP(Tableau1[[#This Row],[EAN]],Grille_Tarifs_Modulable!B1794:P1887,13,FALSE)*1.1,IF(Tableau1[[#This Row],[Tarificat° client]]="CHR",VLOOKUP(Tableau1[[#This Row],[EAN]],Grille_Tarifs_Modulable!B1794:P1887,8,FALSE)," "))</f>
        <v xml:space="preserve"> </v>
      </c>
      <c r="L1786" s="1">
        <v>48</v>
      </c>
      <c r="M1786" s="1">
        <v>13.71</v>
      </c>
      <c r="O1786" s="1"/>
    </row>
    <row r="1787" spans="1:15" ht="14.65" customHeight="1" x14ac:dyDescent="0.2">
      <c r="A1787" s="2">
        <v>43194</v>
      </c>
      <c r="B1787" s="1" t="s">
        <v>644</v>
      </c>
      <c r="C1787" s="1" t="s">
        <v>65</v>
      </c>
      <c r="F1787" s="1" t="s">
        <v>67</v>
      </c>
      <c r="G1787" s="1" t="s">
        <v>1243</v>
      </c>
      <c r="H1787" s="61">
        <v>20</v>
      </c>
      <c r="I1787" s="88">
        <f t="array" ref="I1787">INDEX(Grille_Tarifs_Modulable!$B$2:B2144,MATCH(Tableau1[[#This Row],[Designation]]&amp;Tableau1[[#This Row],[CL]],Grille_Tarifs_Modulable!$C$2:C2144&amp;Grille_Tarifs_Modulable!$F$2:F2144,0))</f>
        <v>4260310553818</v>
      </c>
      <c r="J178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87" s="1" t="str">
        <f>IF(Tableau1[[#This Row],[Tarificat° client]]="GROS",VLOOKUP(Tableau1[[#This Row],[EAN]],Grille_Tarifs_Modulable!B1795:P1888,9,FALSE)+VLOOKUP(Tableau1[[#This Row],[EAN]],Grille_Tarifs_Modulable!B1795:P1888,12,FALSE)+VLOOKUP(Tableau1[[#This Row],[EAN]],Grille_Tarifs_Modulable!B1795:P1888,13,FALSE)*1.1,IF(Tableau1[[#This Row],[Tarificat° client]]="CHR",VLOOKUP(Tableau1[[#This Row],[EAN]],Grille_Tarifs_Modulable!B1795:P1888,8,FALSE)," "))</f>
        <v xml:space="preserve"> </v>
      </c>
      <c r="L1787" s="1">
        <v>144</v>
      </c>
      <c r="M1787" s="1">
        <v>41.14</v>
      </c>
      <c r="O1787" s="1"/>
    </row>
    <row r="1788" spans="1:15" ht="14.65" customHeight="1" x14ac:dyDescent="0.2">
      <c r="A1788" s="2">
        <v>43207</v>
      </c>
      <c r="B1788" s="1" t="s">
        <v>645</v>
      </c>
      <c r="C1788" s="1" t="s">
        <v>65</v>
      </c>
      <c r="F1788" s="1" t="s">
        <v>67</v>
      </c>
      <c r="G1788" s="1" t="s">
        <v>1243</v>
      </c>
      <c r="H1788" s="61">
        <v>20</v>
      </c>
      <c r="I1788" s="88">
        <f t="array" ref="I1788">INDEX(Grille_Tarifs_Modulable!$B$2:B2162,MATCH(Tableau1[[#This Row],[Designation]]&amp;Tableau1[[#This Row],[CL]],Grille_Tarifs_Modulable!$C$2:C2162&amp;Grille_Tarifs_Modulable!$F$2:F2162,0))</f>
        <v>4260310553818</v>
      </c>
      <c r="J178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88" s="1" t="str">
        <f>IF(Tableau1[[#This Row],[Tarificat° client]]="GROS",VLOOKUP(Tableau1[[#This Row],[EAN]],Grille_Tarifs_Modulable!B1796:P1889,9,FALSE)+VLOOKUP(Tableau1[[#This Row],[EAN]],Grille_Tarifs_Modulable!B1796:P1889,12,FALSE)+VLOOKUP(Tableau1[[#This Row],[EAN]],Grille_Tarifs_Modulable!B1796:P1889,13,FALSE)*1.1,IF(Tableau1[[#This Row],[Tarificat° client]]="CHR",VLOOKUP(Tableau1[[#This Row],[EAN]],Grille_Tarifs_Modulable!B1796:P1889,8,FALSE)," "))</f>
        <v xml:space="preserve"> </v>
      </c>
      <c r="L1788" s="1">
        <v>144</v>
      </c>
      <c r="M1788" s="1">
        <v>41.14</v>
      </c>
      <c r="O1788" s="1"/>
    </row>
    <row r="1789" spans="1:15" ht="14.65" customHeight="1" x14ac:dyDescent="0.2">
      <c r="A1789" s="2">
        <v>43220</v>
      </c>
      <c r="B1789" s="1" t="s">
        <v>467</v>
      </c>
      <c r="C1789" s="1" t="s">
        <v>468</v>
      </c>
      <c r="F1789" s="1" t="s">
        <v>11</v>
      </c>
      <c r="G1789" s="1" t="s">
        <v>1243</v>
      </c>
      <c r="H1789" s="61">
        <v>20</v>
      </c>
      <c r="I1789" s="88">
        <f t="array" ref="I1789">INDEX(Grille_Tarifs_Modulable!$B$2:B2302,MATCH(Tableau1[[#This Row],[Designation]]&amp;Tableau1[[#This Row],[CL]],Grille_Tarifs_Modulable!$C$2:C2302&amp;Grille_Tarifs_Modulable!$F$2:F2302,0))</f>
        <v>4260310553818</v>
      </c>
      <c r="J178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89" s="1" t="str">
        <f>IF(Tableau1[[#This Row],[Tarificat° client]]="GROS",VLOOKUP(Tableau1[[#This Row],[EAN]],Grille_Tarifs_Modulable!B1797:P1890,9,FALSE)+VLOOKUP(Tableau1[[#This Row],[EAN]],Grille_Tarifs_Modulable!B1797:P1890,12,FALSE)+VLOOKUP(Tableau1[[#This Row],[EAN]],Grille_Tarifs_Modulable!B1797:P1890,13,FALSE)*1.1,IF(Tableau1[[#This Row],[Tarificat° client]]="CHR",VLOOKUP(Tableau1[[#This Row],[EAN]],Grille_Tarifs_Modulable!B1797:P1890,8,FALSE)," "))</f>
        <v xml:space="preserve"> </v>
      </c>
      <c r="L1789" s="1">
        <v>24</v>
      </c>
      <c r="M1789" s="1">
        <v>6.86</v>
      </c>
      <c r="O1789" s="1"/>
    </row>
    <row r="1790" spans="1:15" ht="14.65" customHeight="1" x14ac:dyDescent="0.2">
      <c r="A1790" s="2">
        <v>43250</v>
      </c>
      <c r="B1790" s="1" t="s">
        <v>646</v>
      </c>
      <c r="C1790" s="1" t="s">
        <v>62</v>
      </c>
      <c r="F1790" s="1" t="s">
        <v>64</v>
      </c>
      <c r="G1790" s="1" t="s">
        <v>1243</v>
      </c>
      <c r="H1790" s="61">
        <v>20</v>
      </c>
      <c r="I1790" s="88">
        <f t="array" ref="I1790">INDEX(Grille_Tarifs_Modulable!$B$2:B2137,MATCH(Tableau1[[#This Row],[Designation]]&amp;Tableau1[[#This Row],[CL]],Grille_Tarifs_Modulable!$C$2:C2137&amp;Grille_Tarifs_Modulable!$F$2:F2137,0))</f>
        <v>4260310553818</v>
      </c>
      <c r="J179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90" s="1" t="str">
        <f>IF(Tableau1[[#This Row],[Tarificat° client]]="GROS",VLOOKUP(Tableau1[[#This Row],[EAN]],Grille_Tarifs_Modulable!B1798:P1891,9,FALSE)+VLOOKUP(Tableau1[[#This Row],[EAN]],Grille_Tarifs_Modulable!B1798:P1891,12,FALSE)+VLOOKUP(Tableau1[[#This Row],[EAN]],Grille_Tarifs_Modulable!B1798:P1891,13,FALSE)*1.1,IF(Tableau1[[#This Row],[Tarificat° client]]="CHR",VLOOKUP(Tableau1[[#This Row],[EAN]],Grille_Tarifs_Modulable!B1798:P1891,8,FALSE)," "))</f>
        <v xml:space="preserve"> </v>
      </c>
      <c r="L1790" s="1">
        <v>96</v>
      </c>
      <c r="M1790" s="1">
        <v>27.43</v>
      </c>
      <c r="O1790" s="1"/>
    </row>
    <row r="1791" spans="1:15" ht="14.65" customHeight="1" x14ac:dyDescent="0.2">
      <c r="A1791" s="2">
        <v>43258</v>
      </c>
      <c r="B1791" s="1" t="s">
        <v>647</v>
      </c>
      <c r="C1791" s="1" t="s">
        <v>12</v>
      </c>
      <c r="F1791" s="1" t="s">
        <v>14</v>
      </c>
      <c r="G1791" s="1" t="s">
        <v>1243</v>
      </c>
      <c r="H1791" s="61">
        <v>20</v>
      </c>
      <c r="I1791" s="88">
        <f t="array" ref="I1791">INDEX(Grille_Tarifs_Modulable!$B$2:B2148,MATCH(Tableau1[[#This Row],[Designation]]&amp;Tableau1[[#This Row],[CL]],Grille_Tarifs_Modulable!$C$2:C2148&amp;Grille_Tarifs_Modulable!$F$2:F2148,0))</f>
        <v>4260310553818</v>
      </c>
      <c r="J179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91" s="1" t="str">
        <f>IF(Tableau1[[#This Row],[Tarificat° client]]="GROS",VLOOKUP(Tableau1[[#This Row],[EAN]],Grille_Tarifs_Modulable!B1799:P1892,9,FALSE)+VLOOKUP(Tableau1[[#This Row],[EAN]],Grille_Tarifs_Modulable!B1799:P1892,12,FALSE)+VLOOKUP(Tableau1[[#This Row],[EAN]],Grille_Tarifs_Modulable!B1799:P1892,13,FALSE)*1.1,IF(Tableau1[[#This Row],[Tarificat° client]]="CHR",VLOOKUP(Tableau1[[#This Row],[EAN]],Grille_Tarifs_Modulable!B1799:P1892,8,FALSE)," "))</f>
        <v xml:space="preserve"> </v>
      </c>
      <c r="L1791" s="1">
        <v>240</v>
      </c>
      <c r="M1791" s="1">
        <v>68.569999999999993</v>
      </c>
      <c r="O1791" s="1"/>
    </row>
    <row r="1792" spans="1:15" ht="14.65" customHeight="1" x14ac:dyDescent="0.2">
      <c r="A1792" s="2">
        <v>43258</v>
      </c>
      <c r="B1792" s="1" t="s">
        <v>472</v>
      </c>
      <c r="C1792" s="1" t="s">
        <v>473</v>
      </c>
      <c r="F1792" s="1" t="s">
        <v>286</v>
      </c>
      <c r="G1792" s="1" t="s">
        <v>1243</v>
      </c>
      <c r="H1792" s="61">
        <v>20</v>
      </c>
      <c r="I1792" s="88">
        <f t="array" ref="I1792">INDEX(Grille_Tarifs_Modulable!$B$2:B2166,MATCH(Tableau1[[#This Row],[Designation]]&amp;Tableau1[[#This Row],[CL]],Grille_Tarifs_Modulable!$C$2:C2166&amp;Grille_Tarifs_Modulable!$F$2:F2166,0))</f>
        <v>4260310553818</v>
      </c>
      <c r="J179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92" s="1" t="str">
        <f>IF(Tableau1[[#This Row],[Tarificat° client]]="GROS",VLOOKUP(Tableau1[[#This Row],[EAN]],Grille_Tarifs_Modulable!B1800:P1893,9,FALSE)+VLOOKUP(Tableau1[[#This Row],[EAN]],Grille_Tarifs_Modulable!B1800:P1893,12,FALSE)+VLOOKUP(Tableau1[[#This Row],[EAN]],Grille_Tarifs_Modulable!B1800:P1893,13,FALSE)*1.1,IF(Tableau1[[#This Row],[Tarificat° client]]="CHR",VLOOKUP(Tableau1[[#This Row],[EAN]],Grille_Tarifs_Modulable!B1800:P1893,8,FALSE)," "))</f>
        <v xml:space="preserve"> </v>
      </c>
      <c r="L1792" s="1">
        <v>24</v>
      </c>
      <c r="M1792" s="1">
        <v>6.86</v>
      </c>
      <c r="O1792" s="1"/>
    </row>
    <row r="1793" spans="1:15" ht="14.65" customHeight="1" x14ac:dyDescent="0.2">
      <c r="A1793" s="2">
        <v>43258</v>
      </c>
      <c r="B1793" s="1" t="s">
        <v>414</v>
      </c>
      <c r="C1793" s="1" t="s">
        <v>2</v>
      </c>
      <c r="F1793" s="1" t="s">
        <v>4</v>
      </c>
      <c r="G1793" s="1" t="s">
        <v>1243</v>
      </c>
      <c r="H1793" s="61">
        <v>20</v>
      </c>
      <c r="I1793" s="88">
        <f t="array" ref="I1793">INDEX(Grille_Tarifs_Modulable!$B$2:B2306,MATCH(Tableau1[[#This Row],[Designation]]&amp;Tableau1[[#This Row],[CL]],Grille_Tarifs_Modulable!$C$2:C2306&amp;Grille_Tarifs_Modulable!$F$2:F2306,0))</f>
        <v>4260310553818</v>
      </c>
      <c r="J179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93" s="1" t="str">
        <f>IF(Tableau1[[#This Row],[Tarificat° client]]="GROS",VLOOKUP(Tableau1[[#This Row],[EAN]],Grille_Tarifs_Modulable!B1801:P1894,9,FALSE)+VLOOKUP(Tableau1[[#This Row],[EAN]],Grille_Tarifs_Modulable!B1801:P1894,12,FALSE)+VLOOKUP(Tableau1[[#This Row],[EAN]],Grille_Tarifs_Modulable!B1801:P1894,13,FALSE)*1.1,IF(Tableau1[[#This Row],[Tarificat° client]]="CHR",VLOOKUP(Tableau1[[#This Row],[EAN]],Grille_Tarifs_Modulable!B1801:P1894,8,FALSE)," "))</f>
        <v xml:space="preserve"> </v>
      </c>
      <c r="L1793" s="1">
        <v>48</v>
      </c>
      <c r="M1793" s="1">
        <v>13.71</v>
      </c>
      <c r="O1793" s="1"/>
    </row>
    <row r="1794" spans="1:15" ht="14.65" customHeight="1" x14ac:dyDescent="0.2">
      <c r="A1794" s="2">
        <v>43266</v>
      </c>
      <c r="B1794" s="1" t="s">
        <v>648</v>
      </c>
      <c r="C1794" s="1" t="s">
        <v>9</v>
      </c>
      <c r="F1794" s="1" t="s">
        <v>11</v>
      </c>
      <c r="G1794" s="1" t="s">
        <v>1243</v>
      </c>
      <c r="H1794" s="61">
        <v>20</v>
      </c>
      <c r="I1794" s="88">
        <f t="array" ref="I1794">INDEX(Grille_Tarifs_Modulable!$B$2:B2141,MATCH(Tableau1[[#This Row],[Designation]]&amp;Tableau1[[#This Row],[CL]],Grille_Tarifs_Modulable!$C$2:C2141&amp;Grille_Tarifs_Modulable!$F$2:F2141,0))</f>
        <v>4260310553818</v>
      </c>
      <c r="J179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94" s="1" t="str">
        <f>IF(Tableau1[[#This Row],[Tarificat° client]]="GROS",VLOOKUP(Tableau1[[#This Row],[EAN]],Grille_Tarifs_Modulable!B1802:P1895,9,FALSE)+VLOOKUP(Tableau1[[#This Row],[EAN]],Grille_Tarifs_Modulable!B1802:P1895,12,FALSE)+VLOOKUP(Tableau1[[#This Row],[EAN]],Grille_Tarifs_Modulable!B1802:P1895,13,FALSE)*1.1,IF(Tableau1[[#This Row],[Tarificat° client]]="CHR",VLOOKUP(Tableau1[[#This Row],[EAN]],Grille_Tarifs_Modulable!B1802:P1895,8,FALSE)," "))</f>
        <v xml:space="preserve"> </v>
      </c>
      <c r="L1794" s="1">
        <v>192</v>
      </c>
      <c r="M1794" s="1">
        <v>54.86</v>
      </c>
      <c r="O1794" s="1"/>
    </row>
    <row r="1795" spans="1:15" ht="14.65" customHeight="1" x14ac:dyDescent="0.2">
      <c r="A1795" s="2">
        <v>43279</v>
      </c>
      <c r="B1795" s="1" t="s">
        <v>649</v>
      </c>
      <c r="C1795" s="1" t="s">
        <v>65</v>
      </c>
      <c r="F1795" s="1" t="s">
        <v>67</v>
      </c>
      <c r="G1795" s="1" t="s">
        <v>1243</v>
      </c>
      <c r="H1795" s="61">
        <v>20</v>
      </c>
      <c r="I1795" s="88">
        <f t="array" ref="I1795">INDEX(Grille_Tarifs_Modulable!$B$2:B2152,MATCH(Tableau1[[#This Row],[Designation]]&amp;Tableau1[[#This Row],[CL]],Grille_Tarifs_Modulable!$C$2:C2152&amp;Grille_Tarifs_Modulable!$F$2:F2152,0))</f>
        <v>4260310553818</v>
      </c>
      <c r="J179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95" s="1" t="str">
        <f>IF(Tableau1[[#This Row],[Tarificat° client]]="GROS",VLOOKUP(Tableau1[[#This Row],[EAN]],Grille_Tarifs_Modulable!B1803:P1896,9,FALSE)+VLOOKUP(Tableau1[[#This Row],[EAN]],Grille_Tarifs_Modulable!B1803:P1896,12,FALSE)+VLOOKUP(Tableau1[[#This Row],[EAN]],Grille_Tarifs_Modulable!B1803:P1896,13,FALSE)*1.1,IF(Tableau1[[#This Row],[Tarificat° client]]="CHR",VLOOKUP(Tableau1[[#This Row],[EAN]],Grille_Tarifs_Modulable!B1803:P1896,8,FALSE)," "))</f>
        <v xml:space="preserve"> </v>
      </c>
      <c r="L1795" s="1">
        <v>240</v>
      </c>
      <c r="M1795" s="1">
        <v>68.569999999999993</v>
      </c>
      <c r="O1795" s="1"/>
    </row>
    <row r="1796" spans="1:15" ht="14.65" customHeight="1" x14ac:dyDescent="0.2">
      <c r="A1796" s="2">
        <v>43280</v>
      </c>
      <c r="B1796" s="1" t="s">
        <v>650</v>
      </c>
      <c r="C1796" s="1" t="s">
        <v>651</v>
      </c>
      <c r="F1796" s="1" t="s">
        <v>454</v>
      </c>
      <c r="G1796" s="1" t="s">
        <v>1243</v>
      </c>
      <c r="H1796" s="61">
        <v>20</v>
      </c>
      <c r="I1796" s="88">
        <f t="array" ref="I1796">INDEX(Grille_Tarifs_Modulable!$B$2:B2170,MATCH(Tableau1[[#This Row],[Designation]]&amp;Tableau1[[#This Row],[CL]],Grille_Tarifs_Modulable!$C$2:C2170&amp;Grille_Tarifs_Modulable!$F$2:F2170,0))</f>
        <v>4260310553818</v>
      </c>
      <c r="J179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96" s="1" t="str">
        <f>IF(Tableau1[[#This Row],[Tarificat° client]]="GROS",VLOOKUP(Tableau1[[#This Row],[EAN]],Grille_Tarifs_Modulable!B1804:P1897,9,FALSE)+VLOOKUP(Tableau1[[#This Row],[EAN]],Grille_Tarifs_Modulable!B1804:P1897,12,FALSE)+VLOOKUP(Tableau1[[#This Row],[EAN]],Grille_Tarifs_Modulable!B1804:P1897,13,FALSE)*1.1,IF(Tableau1[[#This Row],[Tarificat° client]]="CHR",VLOOKUP(Tableau1[[#This Row],[EAN]],Grille_Tarifs_Modulable!B1804:P1897,8,FALSE)," "))</f>
        <v xml:space="preserve"> </v>
      </c>
      <c r="L1796" s="1">
        <v>120</v>
      </c>
      <c r="M1796" s="1">
        <v>34.29</v>
      </c>
      <c r="O1796" s="1"/>
    </row>
    <row r="1797" spans="1:15" ht="14.65" customHeight="1" x14ac:dyDescent="0.2">
      <c r="A1797" s="2">
        <v>43306</v>
      </c>
      <c r="B1797" s="1" t="s">
        <v>432</v>
      </c>
      <c r="C1797" s="1" t="s">
        <v>12</v>
      </c>
      <c r="F1797" s="1" t="s">
        <v>14</v>
      </c>
      <c r="G1797" s="1" t="s">
        <v>1243</v>
      </c>
      <c r="H1797" s="61">
        <v>20</v>
      </c>
      <c r="I1797" s="88">
        <f t="array" ref="I1797">INDEX(Grille_Tarifs_Modulable!$B$2:B2310,MATCH(Tableau1[[#This Row],[Designation]]&amp;Tableau1[[#This Row],[CL]],Grille_Tarifs_Modulable!$C$2:C2310&amp;Grille_Tarifs_Modulable!$F$2:F2310,0))</f>
        <v>4260310553818</v>
      </c>
      <c r="J179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97" s="1" t="str">
        <f>IF(Tableau1[[#This Row],[Tarificat° client]]="GROS",VLOOKUP(Tableau1[[#This Row],[EAN]],Grille_Tarifs_Modulable!B1805:P1898,9,FALSE)+VLOOKUP(Tableau1[[#This Row],[EAN]],Grille_Tarifs_Modulable!B1805:P1898,12,FALSE)+VLOOKUP(Tableau1[[#This Row],[EAN]],Grille_Tarifs_Modulable!B1805:P1898,13,FALSE)*1.1,IF(Tableau1[[#This Row],[Tarificat° client]]="CHR",VLOOKUP(Tableau1[[#This Row],[EAN]],Grille_Tarifs_Modulable!B1805:P1898,8,FALSE)," "))</f>
        <v xml:space="preserve"> </v>
      </c>
      <c r="L1797" s="1">
        <v>144</v>
      </c>
      <c r="M1797" s="1">
        <v>41.14</v>
      </c>
      <c r="O1797" s="1"/>
    </row>
    <row r="1798" spans="1:15" ht="14.65" customHeight="1" x14ac:dyDescent="0.2">
      <c r="A1798" s="2">
        <v>43340</v>
      </c>
      <c r="B1798" s="1" t="s">
        <v>535</v>
      </c>
      <c r="C1798" s="1" t="s">
        <v>9</v>
      </c>
      <c r="F1798" s="1" t="s">
        <v>11</v>
      </c>
      <c r="G1798" s="1" t="s">
        <v>1243</v>
      </c>
      <c r="H1798" s="61">
        <v>20</v>
      </c>
      <c r="I1798" s="88">
        <f t="array" ref="I1798">INDEX(Grille_Tarifs_Modulable!$B$2:B2145,MATCH(Tableau1[[#This Row],[Designation]]&amp;Tableau1[[#This Row],[CL]],Grille_Tarifs_Modulable!$C$2:C2145&amp;Grille_Tarifs_Modulable!$F$2:F2145,0))</f>
        <v>4260310553818</v>
      </c>
      <c r="J179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98" s="1" t="str">
        <f>IF(Tableau1[[#This Row],[Tarificat° client]]="GROS",VLOOKUP(Tableau1[[#This Row],[EAN]],Grille_Tarifs_Modulable!B1806:P1899,9,FALSE)+VLOOKUP(Tableau1[[#This Row],[EAN]],Grille_Tarifs_Modulable!B1806:P1899,12,FALSE)+VLOOKUP(Tableau1[[#This Row],[EAN]],Grille_Tarifs_Modulable!B1806:P1899,13,FALSE)*1.1,IF(Tableau1[[#This Row],[Tarificat° client]]="CHR",VLOOKUP(Tableau1[[#This Row],[EAN]],Grille_Tarifs_Modulable!B1806:P1899,8,FALSE)," "))</f>
        <v xml:space="preserve"> </v>
      </c>
      <c r="L1798" s="1">
        <v>144</v>
      </c>
      <c r="M1798" s="1">
        <v>41.14</v>
      </c>
      <c r="O1798" s="1"/>
    </row>
    <row r="1799" spans="1:15" ht="14.65" customHeight="1" x14ac:dyDescent="0.2">
      <c r="A1799" s="2">
        <v>43348</v>
      </c>
      <c r="B1799" s="1" t="s">
        <v>652</v>
      </c>
      <c r="C1799" s="1" t="s">
        <v>65</v>
      </c>
      <c r="F1799" s="1" t="s">
        <v>67</v>
      </c>
      <c r="G1799" s="1" t="s">
        <v>1243</v>
      </c>
      <c r="H1799" s="61">
        <v>20</v>
      </c>
      <c r="I1799" s="88">
        <f t="array" ref="I1799">INDEX(Grille_Tarifs_Modulable!$B$2:B2156,MATCH(Tableau1[[#This Row],[Designation]]&amp;Tableau1[[#This Row],[CL]],Grille_Tarifs_Modulable!$C$2:C2156&amp;Grille_Tarifs_Modulable!$F$2:F2156,0))</f>
        <v>4260310553818</v>
      </c>
      <c r="J179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799" s="1" t="str">
        <f>IF(Tableau1[[#This Row],[Tarificat° client]]="GROS",VLOOKUP(Tableau1[[#This Row],[EAN]],Grille_Tarifs_Modulable!B1807:P1900,9,FALSE)+VLOOKUP(Tableau1[[#This Row],[EAN]],Grille_Tarifs_Modulable!B1807:P1900,12,FALSE)+VLOOKUP(Tableau1[[#This Row],[EAN]],Grille_Tarifs_Modulable!B1807:P1900,13,FALSE)*1.1,IF(Tableau1[[#This Row],[Tarificat° client]]="CHR",VLOOKUP(Tableau1[[#This Row],[EAN]],Grille_Tarifs_Modulable!B1807:P1900,8,FALSE)," "))</f>
        <v xml:space="preserve"> </v>
      </c>
      <c r="L1799" s="1">
        <v>240</v>
      </c>
      <c r="M1799" s="1">
        <v>68.569999999999993</v>
      </c>
      <c r="O1799" s="1"/>
    </row>
    <row r="1800" spans="1:15" ht="14.65" customHeight="1" x14ac:dyDescent="0.2">
      <c r="A1800" s="2">
        <v>43360</v>
      </c>
      <c r="B1800" s="1" t="s">
        <v>653</v>
      </c>
      <c r="C1800" s="1" t="s">
        <v>62</v>
      </c>
      <c r="F1800" s="1" t="s">
        <v>64</v>
      </c>
      <c r="G1800" s="1" t="s">
        <v>1243</v>
      </c>
      <c r="H1800" s="61">
        <v>20</v>
      </c>
      <c r="I1800" s="88">
        <f t="array" ref="I1800">INDEX(Grille_Tarifs_Modulable!$B$2:B2174,MATCH(Tableau1[[#This Row],[Designation]]&amp;Tableau1[[#This Row],[CL]],Grille_Tarifs_Modulable!$C$2:C2174&amp;Grille_Tarifs_Modulable!$F$2:F2174,0))</f>
        <v>4260310553818</v>
      </c>
      <c r="J180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00" s="1" t="str">
        <f>IF(Tableau1[[#This Row],[Tarificat° client]]="GROS",VLOOKUP(Tableau1[[#This Row],[EAN]],Grille_Tarifs_Modulable!B1808:P1901,9,FALSE)+VLOOKUP(Tableau1[[#This Row],[EAN]],Grille_Tarifs_Modulable!B1808:P1901,12,FALSE)+VLOOKUP(Tableau1[[#This Row],[EAN]],Grille_Tarifs_Modulable!B1808:P1901,13,FALSE)*1.1,IF(Tableau1[[#This Row],[Tarificat° client]]="CHR",VLOOKUP(Tableau1[[#This Row],[EAN]],Grille_Tarifs_Modulable!B1808:P1901,8,FALSE)," "))</f>
        <v xml:space="preserve"> </v>
      </c>
      <c r="L1800" s="1">
        <v>144</v>
      </c>
      <c r="M1800" s="1">
        <v>41.14</v>
      </c>
      <c r="O1800" s="1"/>
    </row>
    <row r="1801" spans="1:15" ht="14.65" customHeight="1" x14ac:dyDescent="0.2">
      <c r="A1801" s="2">
        <v>43361</v>
      </c>
      <c r="B1801" s="1" t="s">
        <v>421</v>
      </c>
      <c r="C1801" s="1" t="s">
        <v>422</v>
      </c>
      <c r="F1801" s="1" t="s">
        <v>20</v>
      </c>
      <c r="G1801" s="1" t="s">
        <v>1243</v>
      </c>
      <c r="H1801" s="61">
        <v>20</v>
      </c>
      <c r="I1801" s="88">
        <f t="array" ref="I1801">INDEX(Grille_Tarifs_Modulable!$B$2:B2314,MATCH(Tableau1[[#This Row],[Designation]]&amp;Tableau1[[#This Row],[CL]],Grille_Tarifs_Modulable!$C$2:C2314&amp;Grille_Tarifs_Modulable!$F$2:F2314,0))</f>
        <v>4260310553818</v>
      </c>
      <c r="J180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01" s="1" t="str">
        <f>IF(Tableau1[[#This Row],[Tarificat° client]]="GROS",VLOOKUP(Tableau1[[#This Row],[EAN]],Grille_Tarifs_Modulable!B1809:P1902,9,FALSE)+VLOOKUP(Tableau1[[#This Row],[EAN]],Grille_Tarifs_Modulable!B1809:P1902,12,FALSE)+VLOOKUP(Tableau1[[#This Row],[EAN]],Grille_Tarifs_Modulable!B1809:P1902,13,FALSE)*1.1,IF(Tableau1[[#This Row],[Tarificat° client]]="CHR",VLOOKUP(Tableau1[[#This Row],[EAN]],Grille_Tarifs_Modulable!B1809:P1902,8,FALSE)," "))</f>
        <v xml:space="preserve"> </v>
      </c>
      <c r="L1801" s="1">
        <v>24</v>
      </c>
      <c r="M1801" s="1">
        <v>6.86</v>
      </c>
      <c r="O1801" s="1"/>
    </row>
    <row r="1802" spans="1:15" ht="14.65" customHeight="1" x14ac:dyDescent="0.2">
      <c r="A1802" s="2">
        <v>43364</v>
      </c>
      <c r="B1802" s="1" t="s">
        <v>486</v>
      </c>
      <c r="C1802" s="1" t="s">
        <v>12</v>
      </c>
      <c r="F1802" s="1" t="s">
        <v>14</v>
      </c>
      <c r="G1802" s="1" t="s">
        <v>1243</v>
      </c>
      <c r="H1802" s="61">
        <v>20</v>
      </c>
      <c r="I1802" s="88">
        <f t="array" ref="I1802">INDEX(Grille_Tarifs_Modulable!$B$2:B2149,MATCH(Tableau1[[#This Row],[Designation]]&amp;Tableau1[[#This Row],[CL]],Grille_Tarifs_Modulable!$C$2:C2149&amp;Grille_Tarifs_Modulable!$F$2:F2149,0))</f>
        <v>4260310553818</v>
      </c>
      <c r="J180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02" s="1" t="str">
        <f>IF(Tableau1[[#This Row],[Tarificat° client]]="GROS",VLOOKUP(Tableau1[[#This Row],[EAN]],Grille_Tarifs_Modulable!B1810:P1903,9,FALSE)+VLOOKUP(Tableau1[[#This Row],[EAN]],Grille_Tarifs_Modulable!B1810:P1903,12,FALSE)+VLOOKUP(Tableau1[[#This Row],[EAN]],Grille_Tarifs_Modulable!B1810:P1903,13,FALSE)*1.1,IF(Tableau1[[#This Row],[Tarificat° client]]="CHR",VLOOKUP(Tableau1[[#This Row],[EAN]],Grille_Tarifs_Modulable!B1810:P1903,8,FALSE)," "))</f>
        <v xml:space="preserve"> </v>
      </c>
      <c r="L1802" s="1">
        <v>360</v>
      </c>
      <c r="M1802" s="1">
        <v>102.86</v>
      </c>
      <c r="O1802" s="1"/>
    </row>
    <row r="1803" spans="1:15" ht="14.65" customHeight="1" x14ac:dyDescent="0.2">
      <c r="A1803" s="2">
        <v>43364</v>
      </c>
      <c r="B1803" s="1" t="s">
        <v>654</v>
      </c>
      <c r="C1803" s="1" t="s">
        <v>65</v>
      </c>
      <c r="F1803" s="1" t="s">
        <v>67</v>
      </c>
      <c r="G1803" s="1" t="s">
        <v>1243</v>
      </c>
      <c r="H1803" s="61">
        <v>20</v>
      </c>
      <c r="I1803" s="88">
        <f t="array" ref="I1803">INDEX(Grille_Tarifs_Modulable!$B$2:B2160,MATCH(Tableau1[[#This Row],[Designation]]&amp;Tableau1[[#This Row],[CL]],Grille_Tarifs_Modulable!$C$2:C2160&amp;Grille_Tarifs_Modulable!$F$2:F2160,0))</f>
        <v>4260310553818</v>
      </c>
      <c r="J180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03" s="1" t="str">
        <f>IF(Tableau1[[#This Row],[Tarificat° client]]="GROS",VLOOKUP(Tableau1[[#This Row],[EAN]],Grille_Tarifs_Modulable!B1811:P1904,9,FALSE)+VLOOKUP(Tableau1[[#This Row],[EAN]],Grille_Tarifs_Modulable!B1811:P1904,12,FALSE)+VLOOKUP(Tableau1[[#This Row],[EAN]],Grille_Tarifs_Modulable!B1811:P1904,13,FALSE)*1.1,IF(Tableau1[[#This Row],[Tarificat° client]]="CHR",VLOOKUP(Tableau1[[#This Row],[EAN]],Grille_Tarifs_Modulable!B1811:P1904,8,FALSE)," "))</f>
        <v xml:space="preserve"> </v>
      </c>
      <c r="L1803" s="1">
        <v>240</v>
      </c>
      <c r="M1803" s="1">
        <v>68.569999999999993</v>
      </c>
      <c r="O1803" s="1"/>
    </row>
    <row r="1804" spans="1:15" ht="14.65" customHeight="1" x14ac:dyDescent="0.2">
      <c r="A1804" s="2">
        <v>43370</v>
      </c>
      <c r="B1804" s="1" t="s">
        <v>490</v>
      </c>
      <c r="C1804" s="1" t="s">
        <v>491</v>
      </c>
      <c r="F1804" s="1" t="s">
        <v>4</v>
      </c>
      <c r="G1804" s="1" t="s">
        <v>1243</v>
      </c>
      <c r="H1804" s="61">
        <v>20</v>
      </c>
      <c r="I1804" s="88">
        <f t="array" ref="I1804">INDEX(Grille_Tarifs_Modulable!$B$2:B2178,MATCH(Tableau1[[#This Row],[Designation]]&amp;Tableau1[[#This Row],[CL]],Grille_Tarifs_Modulable!$C$2:C2178&amp;Grille_Tarifs_Modulable!$F$2:F2178,0))</f>
        <v>4260310553818</v>
      </c>
      <c r="J180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04" s="1" t="str">
        <f>IF(Tableau1[[#This Row],[Tarificat° client]]="GROS",VLOOKUP(Tableau1[[#This Row],[EAN]],Grille_Tarifs_Modulable!B1812:P1905,9,FALSE)+VLOOKUP(Tableau1[[#This Row],[EAN]],Grille_Tarifs_Modulable!B1812:P1905,12,FALSE)+VLOOKUP(Tableau1[[#This Row],[EAN]],Grille_Tarifs_Modulable!B1812:P1905,13,FALSE)*1.1,IF(Tableau1[[#This Row],[Tarificat° client]]="CHR",VLOOKUP(Tableau1[[#This Row],[EAN]],Grille_Tarifs_Modulable!B1812:P1905,8,FALSE)," "))</f>
        <v xml:space="preserve"> </v>
      </c>
      <c r="L1804" s="1">
        <v>24</v>
      </c>
      <c r="M1804" s="1">
        <v>6.86</v>
      </c>
      <c r="O1804" s="1"/>
    </row>
    <row r="1805" spans="1:15" ht="14.65" customHeight="1" x14ac:dyDescent="0.2">
      <c r="A1805" s="2">
        <v>43391</v>
      </c>
      <c r="B1805" s="1" t="s">
        <v>655</v>
      </c>
      <c r="C1805" s="1" t="s">
        <v>65</v>
      </c>
      <c r="F1805" s="1" t="s">
        <v>67</v>
      </c>
      <c r="G1805" s="1" t="s">
        <v>1243</v>
      </c>
      <c r="H1805" s="61">
        <v>20</v>
      </c>
      <c r="I1805" s="88">
        <f t="array" ref="I1805">INDEX(Grille_Tarifs_Modulable!$B$2:B2318,MATCH(Tableau1[[#This Row],[Designation]]&amp;Tableau1[[#This Row],[CL]],Grille_Tarifs_Modulable!$C$2:C2318&amp;Grille_Tarifs_Modulable!$F$2:F2318,0))</f>
        <v>4260310553818</v>
      </c>
      <c r="J180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05" s="1" t="str">
        <f>IF(Tableau1[[#This Row],[Tarificat° client]]="GROS",VLOOKUP(Tableau1[[#This Row],[EAN]],Grille_Tarifs_Modulable!B1813:P1906,9,FALSE)+VLOOKUP(Tableau1[[#This Row],[EAN]],Grille_Tarifs_Modulable!B1813:P1906,12,FALSE)+VLOOKUP(Tableau1[[#This Row],[EAN]],Grille_Tarifs_Modulable!B1813:P1906,13,FALSE)*1.1,IF(Tableau1[[#This Row],[Tarificat° client]]="CHR",VLOOKUP(Tableau1[[#This Row],[EAN]],Grille_Tarifs_Modulable!B1813:P1906,8,FALSE)," "))</f>
        <v xml:space="preserve"> </v>
      </c>
      <c r="L1805" s="1">
        <v>144</v>
      </c>
      <c r="M1805" s="1">
        <v>41.14</v>
      </c>
      <c r="O1805" s="1"/>
    </row>
    <row r="1806" spans="1:15" ht="14.65" customHeight="1" x14ac:dyDescent="0.2">
      <c r="A1806" s="2">
        <v>43413</v>
      </c>
      <c r="B1806" s="1" t="s">
        <v>656</v>
      </c>
      <c r="C1806" s="1" t="s">
        <v>62</v>
      </c>
      <c r="F1806" s="1" t="s">
        <v>64</v>
      </c>
      <c r="G1806" s="1" t="s">
        <v>1243</v>
      </c>
      <c r="H1806" s="61">
        <v>20</v>
      </c>
      <c r="I1806" s="88">
        <f t="array" ref="I1806">INDEX(Grille_Tarifs_Modulable!$B$2:B2153,MATCH(Tableau1[[#This Row],[Designation]]&amp;Tableau1[[#This Row],[CL]],Grille_Tarifs_Modulable!$C$2:C2153&amp;Grille_Tarifs_Modulable!$F$2:F2153,0))</f>
        <v>4260310553818</v>
      </c>
      <c r="J180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06" s="1" t="str">
        <f>IF(Tableau1[[#This Row],[Tarificat° client]]="GROS",VLOOKUP(Tableau1[[#This Row],[EAN]],Grille_Tarifs_Modulable!B1814:P1907,9,FALSE)+VLOOKUP(Tableau1[[#This Row],[EAN]],Grille_Tarifs_Modulable!B1814:P1907,12,FALSE)+VLOOKUP(Tableau1[[#This Row],[EAN]],Grille_Tarifs_Modulable!B1814:P1907,13,FALSE)*1.1,IF(Tableau1[[#This Row],[Tarificat° client]]="CHR",VLOOKUP(Tableau1[[#This Row],[EAN]],Grille_Tarifs_Modulable!B1814:P1907,8,FALSE)," "))</f>
        <v xml:space="preserve"> </v>
      </c>
      <c r="L1806" s="1">
        <v>192</v>
      </c>
      <c r="M1806" s="1">
        <v>54.86</v>
      </c>
      <c r="O1806" s="1"/>
    </row>
    <row r="1807" spans="1:15" ht="14.65" customHeight="1" x14ac:dyDescent="0.2">
      <c r="A1807" s="2">
        <v>43419</v>
      </c>
      <c r="B1807" s="1" t="s">
        <v>657</v>
      </c>
      <c r="C1807" s="1" t="s">
        <v>65</v>
      </c>
      <c r="F1807" s="1" t="s">
        <v>67</v>
      </c>
      <c r="G1807" s="1" t="s">
        <v>1243</v>
      </c>
      <c r="H1807" s="61">
        <v>20</v>
      </c>
      <c r="I1807" s="88">
        <f t="array" ref="I1807">INDEX(Grille_Tarifs_Modulable!$B$2:B2164,MATCH(Tableau1[[#This Row],[Designation]]&amp;Tableau1[[#This Row],[CL]],Grille_Tarifs_Modulable!$C$2:C2164&amp;Grille_Tarifs_Modulable!$F$2:F2164,0))</f>
        <v>4260310553818</v>
      </c>
      <c r="J180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07" s="1" t="str">
        <f>IF(Tableau1[[#This Row],[Tarificat° client]]="GROS",VLOOKUP(Tableau1[[#This Row],[EAN]],Grille_Tarifs_Modulable!B1815:P1908,9,FALSE)+VLOOKUP(Tableau1[[#This Row],[EAN]],Grille_Tarifs_Modulable!B1815:P1908,12,FALSE)+VLOOKUP(Tableau1[[#This Row],[EAN]],Grille_Tarifs_Modulable!B1815:P1908,13,FALSE)*1.1,IF(Tableau1[[#This Row],[Tarificat° client]]="CHR",VLOOKUP(Tableau1[[#This Row],[EAN]],Grille_Tarifs_Modulable!B1815:P1908,8,FALSE)," "))</f>
        <v xml:space="preserve"> </v>
      </c>
      <c r="L1807" s="1">
        <v>240</v>
      </c>
      <c r="M1807" s="1">
        <v>68.569999999999993</v>
      </c>
      <c r="O1807" s="1"/>
    </row>
    <row r="1808" spans="1:15" ht="14.65" customHeight="1" x14ac:dyDescent="0.2">
      <c r="A1808" s="2">
        <v>43420</v>
      </c>
      <c r="B1808" s="1" t="s">
        <v>429</v>
      </c>
      <c r="C1808" s="1" t="s">
        <v>38</v>
      </c>
      <c r="F1808" s="1" t="s">
        <v>40</v>
      </c>
      <c r="G1808" s="1" t="s">
        <v>1243</v>
      </c>
      <c r="H1808" s="61">
        <v>20</v>
      </c>
      <c r="I1808" s="88">
        <f t="array" ref="I1808">INDEX(Grille_Tarifs_Modulable!$B$2:B2182,MATCH(Tableau1[[#This Row],[Designation]]&amp;Tableau1[[#This Row],[CL]],Grille_Tarifs_Modulable!$C$2:C2182&amp;Grille_Tarifs_Modulable!$F$2:F2182,0))</f>
        <v>4260310553818</v>
      </c>
      <c r="J180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08" s="1" t="str">
        <f>IF(Tableau1[[#This Row],[Tarificat° client]]="GROS",VLOOKUP(Tableau1[[#This Row],[EAN]],Grille_Tarifs_Modulable!B1816:P1909,9,FALSE)+VLOOKUP(Tableau1[[#This Row],[EAN]],Grille_Tarifs_Modulable!B1816:P1909,12,FALSE)+VLOOKUP(Tableau1[[#This Row],[EAN]],Grille_Tarifs_Modulable!B1816:P1909,13,FALSE)*1.1,IF(Tableau1[[#This Row],[Tarificat° client]]="CHR",VLOOKUP(Tableau1[[#This Row],[EAN]],Grille_Tarifs_Modulable!B1816:P1909,8,FALSE)," "))</f>
        <v xml:space="preserve"> </v>
      </c>
      <c r="L1808" s="1">
        <v>24</v>
      </c>
      <c r="M1808" s="1">
        <v>6.86</v>
      </c>
      <c r="O1808" s="1"/>
    </row>
    <row r="1809" spans="1:15" ht="14.65" customHeight="1" x14ac:dyDescent="0.2">
      <c r="A1809" s="2">
        <v>43427</v>
      </c>
      <c r="B1809" s="1" t="s">
        <v>658</v>
      </c>
      <c r="C1809" s="1" t="s">
        <v>659</v>
      </c>
      <c r="F1809" s="1" t="s">
        <v>498</v>
      </c>
      <c r="G1809" s="1" t="s">
        <v>1243</v>
      </c>
      <c r="H1809" s="61">
        <v>20</v>
      </c>
      <c r="I1809" s="88">
        <f t="array" ref="I1809">INDEX(Grille_Tarifs_Modulable!$B$2:B2322,MATCH(Tableau1[[#This Row],[Designation]]&amp;Tableau1[[#This Row],[CL]],Grille_Tarifs_Modulable!$C$2:C2322&amp;Grille_Tarifs_Modulable!$F$2:F2322,0))</f>
        <v>4260310553818</v>
      </c>
      <c r="J180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09" s="1" t="str">
        <f>IF(Tableau1[[#This Row],[Tarificat° client]]="GROS",VLOOKUP(Tableau1[[#This Row],[EAN]],Grille_Tarifs_Modulable!B1817:P1910,9,FALSE)+VLOOKUP(Tableau1[[#This Row],[EAN]],Grille_Tarifs_Modulable!B1817:P1910,12,FALSE)+VLOOKUP(Tableau1[[#This Row],[EAN]],Grille_Tarifs_Modulable!B1817:P1910,13,FALSE)*1.1,IF(Tableau1[[#This Row],[Tarificat° client]]="CHR",VLOOKUP(Tableau1[[#This Row],[EAN]],Grille_Tarifs_Modulable!B1817:P1910,8,FALSE)," "))</f>
        <v xml:space="preserve"> </v>
      </c>
      <c r="L1809" s="1">
        <v>24</v>
      </c>
      <c r="M1809" s="1">
        <v>6.86</v>
      </c>
      <c r="O1809" s="1"/>
    </row>
    <row r="1810" spans="1:15" ht="14.65" customHeight="1" x14ac:dyDescent="0.2">
      <c r="A1810" s="2">
        <v>43441</v>
      </c>
      <c r="B1810" s="1" t="s">
        <v>424</v>
      </c>
      <c r="C1810" s="1" t="s">
        <v>95</v>
      </c>
      <c r="F1810" s="1" t="s">
        <v>97</v>
      </c>
      <c r="G1810" s="1" t="s">
        <v>1243</v>
      </c>
      <c r="H1810" s="61">
        <v>20</v>
      </c>
      <c r="I1810" s="88">
        <f t="array" ref="I1810">INDEX(Grille_Tarifs_Modulable!$B$2:B2157,MATCH(Tableau1[[#This Row],[Designation]]&amp;Tableau1[[#This Row],[CL]],Grille_Tarifs_Modulable!$C$2:C2157&amp;Grille_Tarifs_Modulable!$F$2:F2157,0))</f>
        <v>4260310553818</v>
      </c>
      <c r="J181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10" s="1" t="str">
        <f>IF(Tableau1[[#This Row],[Tarificat° client]]="GROS",VLOOKUP(Tableau1[[#This Row],[EAN]],Grille_Tarifs_Modulable!B1818:P1911,9,FALSE)+VLOOKUP(Tableau1[[#This Row],[EAN]],Grille_Tarifs_Modulable!B1818:P1911,12,FALSE)+VLOOKUP(Tableau1[[#This Row],[EAN]],Grille_Tarifs_Modulable!B1818:P1911,13,FALSE)*1.1,IF(Tableau1[[#This Row],[Tarificat° client]]="CHR",VLOOKUP(Tableau1[[#This Row],[EAN]],Grille_Tarifs_Modulable!B1818:P1911,8,FALSE)," "))</f>
        <v xml:space="preserve"> </v>
      </c>
      <c r="L1810" s="1">
        <v>120</v>
      </c>
      <c r="M1810" s="1">
        <v>34.29</v>
      </c>
      <c r="O1810" s="1"/>
    </row>
    <row r="1811" spans="1:15" ht="14.65" customHeight="1" x14ac:dyDescent="0.2">
      <c r="A1811" s="2">
        <v>43448</v>
      </c>
      <c r="B1811" s="1" t="s">
        <v>660</v>
      </c>
      <c r="C1811" s="1" t="s">
        <v>65</v>
      </c>
      <c r="F1811" s="1" t="s">
        <v>67</v>
      </c>
      <c r="G1811" s="1" t="s">
        <v>1243</v>
      </c>
      <c r="H1811" s="61">
        <v>20</v>
      </c>
      <c r="I1811" s="88">
        <f t="array" ref="I1811">INDEX(Grille_Tarifs_Modulable!$B$2:B2168,MATCH(Tableau1[[#This Row],[Designation]]&amp;Tableau1[[#This Row],[CL]],Grille_Tarifs_Modulable!$C$2:C2168&amp;Grille_Tarifs_Modulable!$F$2:F2168,0))</f>
        <v>4260310553818</v>
      </c>
      <c r="J181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11" s="1" t="str">
        <f>IF(Tableau1[[#This Row],[Tarificat° client]]="GROS",VLOOKUP(Tableau1[[#This Row],[EAN]],Grille_Tarifs_Modulable!B1819:P1912,9,FALSE)+VLOOKUP(Tableau1[[#This Row],[EAN]],Grille_Tarifs_Modulable!B1819:P1912,12,FALSE)+VLOOKUP(Tableau1[[#This Row],[EAN]],Grille_Tarifs_Modulable!B1819:P1912,13,FALSE)*1.1,IF(Tableau1[[#This Row],[Tarificat° client]]="CHR",VLOOKUP(Tableau1[[#This Row],[EAN]],Grille_Tarifs_Modulable!B1819:P1912,8,FALSE)," "))</f>
        <v xml:space="preserve"> </v>
      </c>
      <c r="L1811" s="1">
        <v>240</v>
      </c>
      <c r="M1811" s="1">
        <v>68.569999999999993</v>
      </c>
      <c r="O1811" s="1"/>
    </row>
    <row r="1812" spans="1:15" ht="14.65" customHeight="1" x14ac:dyDescent="0.2">
      <c r="A1812" s="2">
        <v>43488</v>
      </c>
      <c r="B1812" s="1" t="s">
        <v>183</v>
      </c>
      <c r="C1812" s="1" t="s">
        <v>62</v>
      </c>
      <c r="F1812" s="1" t="s">
        <v>64</v>
      </c>
      <c r="G1812" s="1" t="s">
        <v>1243</v>
      </c>
      <c r="H1812" s="61">
        <v>20</v>
      </c>
      <c r="I1812" s="88">
        <f t="array" ref="I1812">INDEX(Grille_Tarifs_Modulable!$B$2:B2186,MATCH(Tableau1[[#This Row],[Designation]]&amp;Tableau1[[#This Row],[CL]],Grille_Tarifs_Modulable!$C$2:C2186&amp;Grille_Tarifs_Modulable!$F$2:F2186,0))</f>
        <v>4260310553818</v>
      </c>
      <c r="J181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12" s="1" t="str">
        <f>IF(Tableau1[[#This Row],[Tarificat° client]]="GROS",VLOOKUP(Tableau1[[#This Row],[EAN]],Grille_Tarifs_Modulable!B1820:P1913,9,FALSE)+VLOOKUP(Tableau1[[#This Row],[EAN]],Grille_Tarifs_Modulable!B1820:P1913,12,FALSE)+VLOOKUP(Tableau1[[#This Row],[EAN]],Grille_Tarifs_Modulable!B1820:P1913,13,FALSE)*1.1,IF(Tableau1[[#This Row],[Tarificat° client]]="CHR",VLOOKUP(Tableau1[[#This Row],[EAN]],Grille_Tarifs_Modulable!B1820:P1913,8,FALSE)," "))</f>
        <v xml:space="preserve"> </v>
      </c>
      <c r="L1812" s="1">
        <v>192</v>
      </c>
      <c r="M1812" s="1">
        <v>54.86</v>
      </c>
      <c r="O1812" s="1"/>
    </row>
    <row r="1813" spans="1:15" ht="14.65" customHeight="1" x14ac:dyDescent="0.2">
      <c r="A1813" s="2">
        <v>43501</v>
      </c>
      <c r="B1813" s="1" t="s">
        <v>186</v>
      </c>
      <c r="C1813" s="1" t="s">
        <v>65</v>
      </c>
      <c r="F1813" s="1" t="s">
        <v>67</v>
      </c>
      <c r="G1813" s="1" t="s">
        <v>1243</v>
      </c>
      <c r="H1813" s="61">
        <v>20</v>
      </c>
      <c r="I1813" s="88">
        <f t="array" ref="I1813">INDEX(Grille_Tarifs_Modulable!$B$2:B2326,MATCH(Tableau1[[#This Row],[Designation]]&amp;Tableau1[[#This Row],[CL]],Grille_Tarifs_Modulable!$C$2:C2326&amp;Grille_Tarifs_Modulable!$F$2:F2326,0))</f>
        <v>4260310553818</v>
      </c>
      <c r="J181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13" s="1" t="str">
        <f>IF(Tableau1[[#This Row],[Tarificat° client]]="GROS",VLOOKUP(Tableau1[[#This Row],[EAN]],Grille_Tarifs_Modulable!B1821:P1914,9,FALSE)+VLOOKUP(Tableau1[[#This Row],[EAN]],Grille_Tarifs_Modulable!B1821:P1914,12,FALSE)+VLOOKUP(Tableau1[[#This Row],[EAN]],Grille_Tarifs_Modulable!B1821:P1914,13,FALSE)*1.1,IF(Tableau1[[#This Row],[Tarificat° client]]="CHR",VLOOKUP(Tableau1[[#This Row],[EAN]],Grille_Tarifs_Modulable!B1821:P1914,8,FALSE)," "))</f>
        <v xml:space="preserve"> </v>
      </c>
      <c r="L1813" s="1">
        <v>120</v>
      </c>
      <c r="M1813" s="1">
        <v>34.29</v>
      </c>
      <c r="O1813" s="1"/>
    </row>
    <row r="1814" spans="1:15" ht="14.65" customHeight="1" x14ac:dyDescent="0.2">
      <c r="A1814" s="2">
        <v>43511</v>
      </c>
      <c r="B1814" s="1" t="s">
        <v>187</v>
      </c>
      <c r="C1814" s="1" t="s">
        <v>62</v>
      </c>
      <c r="F1814" s="1" t="s">
        <v>64</v>
      </c>
      <c r="G1814" s="1" t="s">
        <v>1243</v>
      </c>
      <c r="H1814" s="61">
        <v>20</v>
      </c>
      <c r="I1814" s="88">
        <f t="array" ref="I1814">INDEX(Grille_Tarifs_Modulable!$B$2:B2161,MATCH(Tableau1[[#This Row],[Designation]]&amp;Tableau1[[#This Row],[CL]],Grille_Tarifs_Modulable!$C$2:C2161&amp;Grille_Tarifs_Modulable!$F$2:F2161,0))</f>
        <v>4260310553818</v>
      </c>
      <c r="J181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14" s="1" t="str">
        <f>IF(Tableau1[[#This Row],[Tarificat° client]]="GROS",VLOOKUP(Tableau1[[#This Row],[EAN]],Grille_Tarifs_Modulable!B1822:P1915,9,FALSE)+VLOOKUP(Tableau1[[#This Row],[EAN]],Grille_Tarifs_Modulable!B1822:P1915,12,FALSE)+VLOOKUP(Tableau1[[#This Row],[EAN]],Grille_Tarifs_Modulable!B1822:P1915,13,FALSE)*1.1,IF(Tableau1[[#This Row],[Tarificat° client]]="CHR",VLOOKUP(Tableau1[[#This Row],[EAN]],Grille_Tarifs_Modulable!B1822:P1915,8,FALSE)," "))</f>
        <v xml:space="preserve"> </v>
      </c>
      <c r="L1814" s="1">
        <v>192</v>
      </c>
      <c r="M1814" s="1">
        <v>54.86</v>
      </c>
      <c r="O1814" s="1"/>
    </row>
    <row r="1815" spans="1:15" ht="14.65" customHeight="1" x14ac:dyDescent="0.2">
      <c r="A1815" s="2">
        <v>43532</v>
      </c>
      <c r="B1815" s="1" t="s">
        <v>188</v>
      </c>
      <c r="C1815" s="1" t="s">
        <v>62</v>
      </c>
      <c r="F1815" s="1" t="s">
        <v>64</v>
      </c>
      <c r="G1815" s="1" t="s">
        <v>1243</v>
      </c>
      <c r="H1815" s="61">
        <v>20</v>
      </c>
      <c r="I1815" s="88">
        <f t="array" ref="I1815">INDEX(Grille_Tarifs_Modulable!$B$2:B2172,MATCH(Tableau1[[#This Row],[Designation]]&amp;Tableau1[[#This Row],[CL]],Grille_Tarifs_Modulable!$C$2:C2172&amp;Grille_Tarifs_Modulable!$F$2:F2172,0))</f>
        <v>4260310553818</v>
      </c>
      <c r="J181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15" s="1" t="str">
        <f>IF(Tableau1[[#This Row],[Tarificat° client]]="GROS",VLOOKUP(Tableau1[[#This Row],[EAN]],Grille_Tarifs_Modulable!B1823:P1916,9,FALSE)+VLOOKUP(Tableau1[[#This Row],[EAN]],Grille_Tarifs_Modulable!B1823:P1916,12,FALSE)+VLOOKUP(Tableau1[[#This Row],[EAN]],Grille_Tarifs_Modulable!B1823:P1916,13,FALSE)*1.1,IF(Tableau1[[#This Row],[Tarificat° client]]="CHR",VLOOKUP(Tableau1[[#This Row],[EAN]],Grille_Tarifs_Modulable!B1823:P1916,8,FALSE)," "))</f>
        <v xml:space="preserve"> </v>
      </c>
      <c r="L1815" s="1">
        <v>96</v>
      </c>
      <c r="M1815" s="1">
        <v>27.43</v>
      </c>
      <c r="O1815" s="1"/>
    </row>
    <row r="1816" spans="1:15" ht="14.65" customHeight="1" x14ac:dyDescent="0.2">
      <c r="A1816" s="2">
        <v>43551</v>
      </c>
      <c r="B1816" s="1" t="s">
        <v>10</v>
      </c>
      <c r="C1816" s="1" t="s">
        <v>9</v>
      </c>
      <c r="F1816" s="1" t="s">
        <v>11</v>
      </c>
      <c r="G1816" s="1" t="s">
        <v>1243</v>
      </c>
      <c r="H1816" s="61">
        <v>20</v>
      </c>
      <c r="I1816" s="88">
        <f t="array" ref="I1816">INDEX(Grille_Tarifs_Modulable!$B$2:B2190,MATCH(Tableau1[[#This Row],[Designation]]&amp;Tableau1[[#This Row],[CL]],Grille_Tarifs_Modulable!$C$2:C2190&amp;Grille_Tarifs_Modulable!$F$2:F2190,0))</f>
        <v>4260310553818</v>
      </c>
      <c r="J181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16" s="1" t="str">
        <f>IF(Tableau1[[#This Row],[Tarificat° client]]="GROS",VLOOKUP(Tableau1[[#This Row],[EAN]],Grille_Tarifs_Modulable!B1824:P1917,9,FALSE)+VLOOKUP(Tableau1[[#This Row],[EAN]],Grille_Tarifs_Modulable!B1824:P1917,12,FALSE)+VLOOKUP(Tableau1[[#This Row],[EAN]],Grille_Tarifs_Modulable!B1824:P1917,13,FALSE)*1.1,IF(Tableau1[[#This Row],[Tarificat° client]]="CHR",VLOOKUP(Tableau1[[#This Row],[EAN]],Grille_Tarifs_Modulable!B1824:P1917,8,FALSE)," "))</f>
        <v xml:space="preserve"> </v>
      </c>
      <c r="L1816" s="1">
        <v>288</v>
      </c>
      <c r="M1816" s="1">
        <v>82.29</v>
      </c>
      <c r="O1816" s="1"/>
    </row>
    <row r="1817" spans="1:15" ht="14.65" customHeight="1" x14ac:dyDescent="0.2">
      <c r="A1817" s="2">
        <v>43566</v>
      </c>
      <c r="B1817" s="1" t="s">
        <v>189</v>
      </c>
      <c r="C1817" s="1" t="s">
        <v>12</v>
      </c>
      <c r="F1817" s="1" t="s">
        <v>14</v>
      </c>
      <c r="G1817" s="1" t="s">
        <v>1243</v>
      </c>
      <c r="H1817" s="61">
        <v>20</v>
      </c>
      <c r="I1817" s="88">
        <f t="array" ref="I1817">INDEX(Grille_Tarifs_Modulable!$B$2:B2330,MATCH(Tableau1[[#This Row],[Designation]]&amp;Tableau1[[#This Row],[CL]],Grille_Tarifs_Modulable!$C$2:C2330&amp;Grille_Tarifs_Modulable!$F$2:F2330,0))</f>
        <v>4260310553818</v>
      </c>
      <c r="J181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17" s="1" t="str">
        <f>IF(Tableau1[[#This Row],[Tarificat° client]]="GROS",VLOOKUP(Tableau1[[#This Row],[EAN]],Grille_Tarifs_Modulable!B1825:P1918,9,FALSE)+VLOOKUP(Tableau1[[#This Row],[EAN]],Grille_Tarifs_Modulable!B1825:P1918,12,FALSE)+VLOOKUP(Tableau1[[#This Row],[EAN]],Grille_Tarifs_Modulable!B1825:P1918,13,FALSE)*1.1,IF(Tableau1[[#This Row],[Tarificat° client]]="CHR",VLOOKUP(Tableau1[[#This Row],[EAN]],Grille_Tarifs_Modulable!B1825:P1918,8,FALSE)," "))</f>
        <v xml:space="preserve"> </v>
      </c>
      <c r="L1817" s="1">
        <v>240</v>
      </c>
      <c r="M1817" s="1">
        <v>68.569999999999993</v>
      </c>
      <c r="O1817" s="1"/>
    </row>
    <row r="1818" spans="1:15" ht="14.65" customHeight="1" x14ac:dyDescent="0.2">
      <c r="A1818" s="2">
        <v>43581</v>
      </c>
      <c r="B1818" s="1" t="s">
        <v>106</v>
      </c>
      <c r="C1818" s="1" t="s">
        <v>105</v>
      </c>
      <c r="F1818" s="1" t="s">
        <v>4</v>
      </c>
      <c r="G1818" s="1" t="s">
        <v>1243</v>
      </c>
      <c r="H1818" s="61">
        <v>20</v>
      </c>
      <c r="I1818" s="88">
        <f t="array" ref="I1818">INDEX(Grille_Tarifs_Modulable!$B$2:B2165,MATCH(Tableau1[[#This Row],[Designation]]&amp;Tableau1[[#This Row],[CL]],Grille_Tarifs_Modulable!$C$2:C2165&amp;Grille_Tarifs_Modulable!$F$2:F2165,0))</f>
        <v>4260310553818</v>
      </c>
      <c r="J181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18" s="1" t="str">
        <f>IF(Tableau1[[#This Row],[Tarificat° client]]="GROS",VLOOKUP(Tableau1[[#This Row],[EAN]],Grille_Tarifs_Modulable!B1826:P1919,9,FALSE)+VLOOKUP(Tableau1[[#This Row],[EAN]],Grille_Tarifs_Modulable!B1826:P1919,12,FALSE)+VLOOKUP(Tableau1[[#This Row],[EAN]],Grille_Tarifs_Modulable!B1826:P1919,13,FALSE)*1.1,IF(Tableau1[[#This Row],[Tarificat° client]]="CHR",VLOOKUP(Tableau1[[#This Row],[EAN]],Grille_Tarifs_Modulable!B1826:P1919,8,FALSE)," "))</f>
        <v xml:space="preserve"> </v>
      </c>
      <c r="L1818" s="1">
        <v>72</v>
      </c>
      <c r="M1818" s="1">
        <v>20.57</v>
      </c>
      <c r="O1818" s="1"/>
    </row>
    <row r="1819" spans="1:15" ht="14.65" customHeight="1" x14ac:dyDescent="0.2">
      <c r="A1819" s="2">
        <v>43620</v>
      </c>
      <c r="B1819" s="1" t="s">
        <v>63</v>
      </c>
      <c r="C1819" s="1" t="s">
        <v>62</v>
      </c>
      <c r="F1819" s="1" t="s">
        <v>64</v>
      </c>
      <c r="G1819" s="1" t="s">
        <v>1243</v>
      </c>
      <c r="H1819" s="61">
        <v>20</v>
      </c>
      <c r="I1819" s="88">
        <f t="array" ref="I1819">INDEX(Grille_Tarifs_Modulable!$B$2:B2176,MATCH(Tableau1[[#This Row],[Designation]]&amp;Tableau1[[#This Row],[CL]],Grille_Tarifs_Modulable!$C$2:C2176&amp;Grille_Tarifs_Modulable!$F$2:F2176,0))</f>
        <v>4260310553818</v>
      </c>
      <c r="J181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19" s="1" t="str">
        <f>IF(Tableau1[[#This Row],[Tarificat° client]]="GROS",VLOOKUP(Tableau1[[#This Row],[EAN]],Grille_Tarifs_Modulable!B1827:P1920,9,FALSE)+VLOOKUP(Tableau1[[#This Row],[EAN]],Grille_Tarifs_Modulable!B1827:P1920,12,FALSE)+VLOOKUP(Tableau1[[#This Row],[EAN]],Grille_Tarifs_Modulable!B1827:P1920,13,FALSE)*1.1,IF(Tableau1[[#This Row],[Tarificat° client]]="CHR",VLOOKUP(Tableau1[[#This Row],[EAN]],Grille_Tarifs_Modulable!B1827:P1920,8,FALSE)," "))</f>
        <v xml:space="preserve"> </v>
      </c>
      <c r="L1819" s="1">
        <v>480</v>
      </c>
      <c r="M1819" s="1">
        <v>137.13999999999999</v>
      </c>
      <c r="O1819" s="1"/>
    </row>
    <row r="1820" spans="1:15" ht="14.65" customHeight="1" x14ac:dyDescent="0.2">
      <c r="A1820" s="2">
        <v>43622</v>
      </c>
      <c r="B1820" s="1" t="s">
        <v>199</v>
      </c>
      <c r="C1820" s="1" t="s">
        <v>65</v>
      </c>
      <c r="F1820" s="1" t="s">
        <v>67</v>
      </c>
      <c r="G1820" s="1" t="s">
        <v>1243</v>
      </c>
      <c r="H1820" s="61">
        <v>20</v>
      </c>
      <c r="I1820" s="88">
        <f t="array" ref="I1820">INDEX(Grille_Tarifs_Modulable!$B$2:B2194,MATCH(Tableau1[[#This Row],[Designation]]&amp;Tableau1[[#This Row],[CL]],Grille_Tarifs_Modulable!$C$2:C2194&amp;Grille_Tarifs_Modulable!$F$2:F2194,0))</f>
        <v>4260310553818</v>
      </c>
      <c r="J182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20" s="1" t="str">
        <f>IF(Tableau1[[#This Row],[Tarificat° client]]="GROS",VLOOKUP(Tableau1[[#This Row],[EAN]],Grille_Tarifs_Modulable!B1828:P1921,9,FALSE)+VLOOKUP(Tableau1[[#This Row],[EAN]],Grille_Tarifs_Modulable!B1828:P1921,12,FALSE)+VLOOKUP(Tableau1[[#This Row],[EAN]],Grille_Tarifs_Modulable!B1828:P1921,13,FALSE)*1.1,IF(Tableau1[[#This Row],[Tarificat° client]]="CHR",VLOOKUP(Tableau1[[#This Row],[EAN]],Grille_Tarifs_Modulable!B1828:P1921,8,FALSE)," "))</f>
        <v xml:space="preserve"> </v>
      </c>
      <c r="L1820" s="1">
        <v>192</v>
      </c>
      <c r="M1820" s="1">
        <v>54.86</v>
      </c>
      <c r="O1820" s="1"/>
    </row>
    <row r="1821" spans="1:15" ht="14.65" customHeight="1" x14ac:dyDescent="0.2">
      <c r="A1821" s="2">
        <v>43623</v>
      </c>
      <c r="B1821" s="1" t="s">
        <v>190</v>
      </c>
      <c r="C1821" s="1" t="s">
        <v>105</v>
      </c>
      <c r="F1821" s="1" t="s">
        <v>4</v>
      </c>
      <c r="G1821" s="1" t="s">
        <v>1243</v>
      </c>
      <c r="H1821" s="61">
        <v>20</v>
      </c>
      <c r="I1821" s="88">
        <f t="array" ref="I1821">INDEX(Grille_Tarifs_Modulable!$B$2:B2334,MATCH(Tableau1[[#This Row],[Designation]]&amp;Tableau1[[#This Row],[CL]],Grille_Tarifs_Modulable!$C$2:C2334&amp;Grille_Tarifs_Modulable!$F$2:F2334,0))</f>
        <v>4260310553818</v>
      </c>
      <c r="J182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21" s="1" t="str">
        <f>IF(Tableau1[[#This Row],[Tarificat° client]]="GROS",VLOOKUP(Tableau1[[#This Row],[EAN]],Grille_Tarifs_Modulable!B1829:P1922,9,FALSE)+VLOOKUP(Tableau1[[#This Row],[EAN]],Grille_Tarifs_Modulable!B1829:P1922,12,FALSE)+VLOOKUP(Tableau1[[#This Row],[EAN]],Grille_Tarifs_Modulable!B1829:P1922,13,FALSE)*1.1,IF(Tableau1[[#This Row],[Tarificat° client]]="CHR",VLOOKUP(Tableau1[[#This Row],[EAN]],Grille_Tarifs_Modulable!B1829:P1922,8,FALSE)," "))</f>
        <v xml:space="preserve"> </v>
      </c>
      <c r="L1821" s="1">
        <v>120</v>
      </c>
      <c r="M1821" s="1">
        <v>34.29</v>
      </c>
      <c r="O1821" s="1"/>
    </row>
    <row r="1822" spans="1:15" ht="14.65" customHeight="1" x14ac:dyDescent="0.2">
      <c r="A1822" s="2">
        <v>43654</v>
      </c>
      <c r="B1822" s="1" t="s">
        <v>70</v>
      </c>
      <c r="C1822" s="1" t="s">
        <v>12</v>
      </c>
      <c r="F1822" s="1" t="s">
        <v>14</v>
      </c>
      <c r="G1822" s="1" t="s">
        <v>1243</v>
      </c>
      <c r="H1822" s="61">
        <v>20</v>
      </c>
      <c r="I1822" s="88">
        <f t="array" ref="I1822">INDEX(Grille_Tarifs_Modulable!$B$2:B2169,MATCH(Tableau1[[#This Row],[Designation]]&amp;Tableau1[[#This Row],[CL]],Grille_Tarifs_Modulable!$C$2:C2169&amp;Grille_Tarifs_Modulable!$F$2:F2169,0))</f>
        <v>4260310553818</v>
      </c>
      <c r="J182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22" s="1" t="str">
        <f>IF(Tableau1[[#This Row],[Tarificat° client]]="GROS",VLOOKUP(Tableau1[[#This Row],[EAN]],Grille_Tarifs_Modulable!B1830:P1923,9,FALSE)+VLOOKUP(Tableau1[[#This Row],[EAN]],Grille_Tarifs_Modulable!B1830:P1923,12,FALSE)+VLOOKUP(Tableau1[[#This Row],[EAN]],Grille_Tarifs_Modulable!B1830:P1923,13,FALSE)*1.1,IF(Tableau1[[#This Row],[Tarificat° client]]="CHR",VLOOKUP(Tableau1[[#This Row],[EAN]],Grille_Tarifs_Modulable!B1830:P1923,8,FALSE)," "))</f>
        <v xml:space="preserve"> </v>
      </c>
      <c r="L1822" s="1">
        <v>144</v>
      </c>
      <c r="M1822" s="1">
        <v>41.14</v>
      </c>
      <c r="O1822" s="1"/>
    </row>
    <row r="1823" spans="1:15" ht="14.65" customHeight="1" x14ac:dyDescent="0.2">
      <c r="A1823" s="2">
        <v>43657</v>
      </c>
      <c r="B1823" s="1" t="s">
        <v>110</v>
      </c>
      <c r="C1823" s="1" t="s">
        <v>65</v>
      </c>
      <c r="F1823" s="1" t="s">
        <v>67</v>
      </c>
      <c r="G1823" s="1" t="s">
        <v>1243</v>
      </c>
      <c r="H1823" s="61">
        <v>20</v>
      </c>
      <c r="I1823" s="88">
        <f t="array" ref="I1823">INDEX(Grille_Tarifs_Modulable!$B$2:B2180,MATCH(Tableau1[[#This Row],[Designation]]&amp;Tableau1[[#This Row],[CL]],Grille_Tarifs_Modulable!$C$2:C2180&amp;Grille_Tarifs_Modulable!$F$2:F2180,0))</f>
        <v>4260310553818</v>
      </c>
      <c r="J182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23" s="1" t="str">
        <f>IF(Tableau1[[#This Row],[Tarificat° client]]="GROS",VLOOKUP(Tableau1[[#This Row],[EAN]],Grille_Tarifs_Modulable!B1831:P1924,9,FALSE)+VLOOKUP(Tableau1[[#This Row],[EAN]],Grille_Tarifs_Modulable!B1831:P1924,12,FALSE)+VLOOKUP(Tableau1[[#This Row],[EAN]],Grille_Tarifs_Modulable!B1831:P1924,13,FALSE)*1.1,IF(Tableau1[[#This Row],[Tarificat° client]]="CHR",VLOOKUP(Tableau1[[#This Row],[EAN]],Grille_Tarifs_Modulable!B1831:P1924,8,FALSE)," "))</f>
        <v xml:space="preserve"> </v>
      </c>
      <c r="L1823" s="1">
        <v>144</v>
      </c>
      <c r="M1823" s="1">
        <v>41.14</v>
      </c>
      <c r="O1823" s="1"/>
    </row>
    <row r="1824" spans="1:15" ht="14.65" customHeight="1" x14ac:dyDescent="0.2">
      <c r="A1824" s="2">
        <v>43661</v>
      </c>
      <c r="B1824" s="1" t="s">
        <v>191</v>
      </c>
      <c r="C1824" s="1" t="s">
        <v>65</v>
      </c>
      <c r="F1824" s="1" t="s">
        <v>67</v>
      </c>
      <c r="G1824" s="1" t="s">
        <v>1243</v>
      </c>
      <c r="H1824" s="61">
        <v>20</v>
      </c>
      <c r="I1824" s="88">
        <f t="array" ref="I1824">INDEX(Grille_Tarifs_Modulable!$B$2:B2198,MATCH(Tableau1[[#This Row],[Designation]]&amp;Tableau1[[#This Row],[CL]],Grille_Tarifs_Modulable!$C$2:C2198&amp;Grille_Tarifs_Modulable!$F$2:F2198,0))</f>
        <v>4260310553818</v>
      </c>
      <c r="J182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24" s="1" t="str">
        <f>IF(Tableau1[[#This Row],[Tarificat° client]]="GROS",VLOOKUP(Tableau1[[#This Row],[EAN]],Grille_Tarifs_Modulable!B1832:P1925,9,FALSE)+VLOOKUP(Tableau1[[#This Row],[EAN]],Grille_Tarifs_Modulable!B1832:P1925,12,FALSE)+VLOOKUP(Tableau1[[#This Row],[EAN]],Grille_Tarifs_Modulable!B1832:P1925,13,FALSE)*1.1,IF(Tableau1[[#This Row],[Tarificat° client]]="CHR",VLOOKUP(Tableau1[[#This Row],[EAN]],Grille_Tarifs_Modulable!B1832:P1925,8,FALSE)," "))</f>
        <v xml:space="preserve"> </v>
      </c>
      <c r="L1824" s="1">
        <v>240</v>
      </c>
      <c r="M1824" s="1">
        <v>68.569999999999993</v>
      </c>
      <c r="O1824" s="1"/>
    </row>
    <row r="1825" spans="1:15" ht="14.65" customHeight="1" x14ac:dyDescent="0.2">
      <c r="A1825" s="2">
        <v>43676</v>
      </c>
      <c r="B1825" s="1" t="s">
        <v>184</v>
      </c>
      <c r="C1825" s="1" t="s">
        <v>62</v>
      </c>
      <c r="F1825" s="1" t="s">
        <v>64</v>
      </c>
      <c r="G1825" s="1" t="s">
        <v>1243</v>
      </c>
      <c r="H1825" s="61">
        <v>20</v>
      </c>
      <c r="I1825" s="88">
        <f t="array" ref="I1825">INDEX(Grille_Tarifs_Modulable!$B$2:B2338,MATCH(Tableau1[[#This Row],[Designation]]&amp;Tableau1[[#This Row],[CL]],Grille_Tarifs_Modulable!$C$2:C2338&amp;Grille_Tarifs_Modulable!$F$2:F2338,0))</f>
        <v>4260310553818</v>
      </c>
      <c r="J182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25" s="1" t="str">
        <f>IF(Tableau1[[#This Row],[Tarificat° client]]="GROS",VLOOKUP(Tableau1[[#This Row],[EAN]],Grille_Tarifs_Modulable!B1833:P1926,9,FALSE)+VLOOKUP(Tableau1[[#This Row],[EAN]],Grille_Tarifs_Modulable!B1833:P1926,12,FALSE)+VLOOKUP(Tableau1[[#This Row],[EAN]],Grille_Tarifs_Modulable!B1833:P1926,13,FALSE)*1.1,IF(Tableau1[[#This Row],[Tarificat° client]]="CHR",VLOOKUP(Tableau1[[#This Row],[EAN]],Grille_Tarifs_Modulable!B1833:P1926,8,FALSE)," "))</f>
        <v xml:space="preserve"> </v>
      </c>
      <c r="L1825" s="1">
        <v>240</v>
      </c>
      <c r="M1825" s="1">
        <v>68.569999999999993</v>
      </c>
      <c r="O1825" s="1"/>
    </row>
    <row r="1826" spans="1:15" ht="14.65" customHeight="1" x14ac:dyDescent="0.2">
      <c r="A1826" s="2">
        <v>43685</v>
      </c>
      <c r="B1826" s="1" t="s">
        <v>192</v>
      </c>
      <c r="C1826" s="1" t="s">
        <v>65</v>
      </c>
      <c r="F1826" s="1" t="s">
        <v>67</v>
      </c>
      <c r="G1826" s="1" t="s">
        <v>1243</v>
      </c>
      <c r="H1826" s="61">
        <v>20</v>
      </c>
      <c r="I1826" s="88">
        <f t="array" ref="I1826">INDEX(Grille_Tarifs_Modulable!$B$2:B2173,MATCH(Tableau1[[#This Row],[Designation]]&amp;Tableau1[[#This Row],[CL]],Grille_Tarifs_Modulable!$C$2:C2173&amp;Grille_Tarifs_Modulable!$F$2:F2173,0))</f>
        <v>4260310553818</v>
      </c>
      <c r="J182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26" s="1" t="str">
        <f>IF(Tableau1[[#This Row],[Tarificat° client]]="GROS",VLOOKUP(Tableau1[[#This Row],[EAN]],Grille_Tarifs_Modulable!B1834:P1927,9,FALSE)+VLOOKUP(Tableau1[[#This Row],[EAN]],Grille_Tarifs_Modulable!B1834:P1927,12,FALSE)+VLOOKUP(Tableau1[[#This Row],[EAN]],Grille_Tarifs_Modulable!B1834:P1927,13,FALSE)*1.1,IF(Tableau1[[#This Row],[Tarificat° client]]="CHR",VLOOKUP(Tableau1[[#This Row],[EAN]],Grille_Tarifs_Modulable!B1834:P1927,8,FALSE)," "))</f>
        <v xml:space="preserve"> </v>
      </c>
      <c r="L1826" s="1">
        <v>192</v>
      </c>
      <c r="M1826" s="1">
        <v>54.86</v>
      </c>
      <c r="O1826" s="1"/>
    </row>
    <row r="1827" spans="1:15" ht="14.65" customHeight="1" x14ac:dyDescent="0.2">
      <c r="A1827" s="2">
        <v>43731</v>
      </c>
      <c r="B1827" s="1" t="s">
        <v>25</v>
      </c>
      <c r="C1827" s="1" t="s">
        <v>9</v>
      </c>
      <c r="F1827" s="1" t="s">
        <v>11</v>
      </c>
      <c r="G1827" s="1" t="s">
        <v>1243</v>
      </c>
      <c r="H1827" s="61">
        <v>20</v>
      </c>
      <c r="I1827" s="88">
        <f t="array" ref="I1827">INDEX(Grille_Tarifs_Modulable!$B$2:B2184,MATCH(Tableau1[[#This Row],[Designation]]&amp;Tableau1[[#This Row],[CL]],Grille_Tarifs_Modulable!$C$2:C2184&amp;Grille_Tarifs_Modulable!$F$2:F2184,0))</f>
        <v>4260310553818</v>
      </c>
      <c r="J182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27" s="1" t="str">
        <f>IF(Tableau1[[#This Row],[Tarificat° client]]="GROS",VLOOKUP(Tableau1[[#This Row],[EAN]],Grille_Tarifs_Modulable!B1835:P1928,9,FALSE)+VLOOKUP(Tableau1[[#This Row],[EAN]],Grille_Tarifs_Modulable!B1835:P1928,12,FALSE)+VLOOKUP(Tableau1[[#This Row],[EAN]],Grille_Tarifs_Modulable!B1835:P1928,13,FALSE)*1.1,IF(Tableau1[[#This Row],[Tarificat° client]]="CHR",VLOOKUP(Tableau1[[#This Row],[EAN]],Grille_Tarifs_Modulable!B1835:P1928,8,FALSE)," "))</f>
        <v xml:space="preserve"> </v>
      </c>
      <c r="L1827" s="1">
        <v>480</v>
      </c>
      <c r="M1827" s="1">
        <v>137.13999999999999</v>
      </c>
      <c r="O1827" s="1"/>
    </row>
    <row r="1828" spans="1:15" ht="14.65" customHeight="1" x14ac:dyDescent="0.2">
      <c r="A1828" s="2">
        <v>43731</v>
      </c>
      <c r="B1828" s="1" t="s">
        <v>193</v>
      </c>
      <c r="C1828" s="1" t="s">
        <v>65</v>
      </c>
      <c r="F1828" s="1" t="s">
        <v>67</v>
      </c>
      <c r="G1828" s="1" t="s">
        <v>1243</v>
      </c>
      <c r="H1828" s="61">
        <v>20</v>
      </c>
      <c r="I1828" s="88">
        <f t="array" ref="I1828">INDEX(Grille_Tarifs_Modulable!$B$2:B2202,MATCH(Tableau1[[#This Row],[Designation]]&amp;Tableau1[[#This Row],[CL]],Grille_Tarifs_Modulable!$C$2:C2202&amp;Grille_Tarifs_Modulable!$F$2:F2202,0))</f>
        <v>4260310553818</v>
      </c>
      <c r="J182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28" s="1" t="str">
        <f>IF(Tableau1[[#This Row],[Tarificat° client]]="GROS",VLOOKUP(Tableau1[[#This Row],[EAN]],Grille_Tarifs_Modulable!B1836:P1929,9,FALSE)+VLOOKUP(Tableau1[[#This Row],[EAN]],Grille_Tarifs_Modulable!B1836:P1929,12,FALSE)+VLOOKUP(Tableau1[[#This Row],[EAN]],Grille_Tarifs_Modulable!B1836:P1929,13,FALSE)*1.1,IF(Tableau1[[#This Row],[Tarificat° client]]="CHR",VLOOKUP(Tableau1[[#This Row],[EAN]],Grille_Tarifs_Modulable!B1836:P1929,8,FALSE)," "))</f>
        <v xml:space="preserve"> </v>
      </c>
      <c r="L1828" s="1">
        <v>144</v>
      </c>
      <c r="M1828" s="1">
        <v>41.14</v>
      </c>
      <c r="O1828" s="1"/>
    </row>
    <row r="1829" spans="1:15" ht="14.65" customHeight="1" x14ac:dyDescent="0.2">
      <c r="A1829" s="2">
        <v>43731</v>
      </c>
      <c r="B1829" s="1" t="s">
        <v>194</v>
      </c>
      <c r="C1829" s="1" t="s">
        <v>62</v>
      </c>
      <c r="F1829" s="1" t="s">
        <v>64</v>
      </c>
      <c r="G1829" s="1" t="s">
        <v>1243</v>
      </c>
      <c r="H1829" s="61">
        <v>20</v>
      </c>
      <c r="I1829" s="88">
        <f t="array" ref="I1829">INDEX(Grille_Tarifs_Modulable!$B$2:B2342,MATCH(Tableau1[[#This Row],[Designation]]&amp;Tableau1[[#This Row],[CL]],Grille_Tarifs_Modulable!$C$2:C2342&amp;Grille_Tarifs_Modulable!$F$2:F2342,0))</f>
        <v>4260310553818</v>
      </c>
      <c r="J182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29" s="1" t="str">
        <f>IF(Tableau1[[#This Row],[Tarificat° client]]="GROS",VLOOKUP(Tableau1[[#This Row],[EAN]],Grille_Tarifs_Modulable!B1837:P1930,9,FALSE)+VLOOKUP(Tableau1[[#This Row],[EAN]],Grille_Tarifs_Modulable!B1837:P1930,12,FALSE)+VLOOKUP(Tableau1[[#This Row],[EAN]],Grille_Tarifs_Modulable!B1837:P1930,13,FALSE)*1.1,IF(Tableau1[[#This Row],[Tarificat° client]]="CHR",VLOOKUP(Tableau1[[#This Row],[EAN]],Grille_Tarifs_Modulable!B1837:P1930,8,FALSE)," "))</f>
        <v xml:space="preserve"> </v>
      </c>
      <c r="L1829" s="1">
        <v>240</v>
      </c>
      <c r="M1829" s="1">
        <v>68.569999999999993</v>
      </c>
      <c r="O1829" s="1"/>
    </row>
    <row r="1830" spans="1:15" ht="14.65" customHeight="1" x14ac:dyDescent="0.2">
      <c r="A1830" s="2">
        <v>43731</v>
      </c>
      <c r="B1830" s="1" t="s">
        <v>194</v>
      </c>
      <c r="C1830" s="1" t="s">
        <v>62</v>
      </c>
      <c r="F1830" s="1" t="s">
        <v>64</v>
      </c>
      <c r="G1830" s="1" t="s">
        <v>1243</v>
      </c>
      <c r="H1830" s="61">
        <v>20</v>
      </c>
      <c r="I1830" s="88">
        <f t="array" ref="I1830">INDEX(Grille_Tarifs_Modulable!$B$2:B2177,MATCH(Tableau1[[#This Row],[Designation]]&amp;Tableau1[[#This Row],[CL]],Grille_Tarifs_Modulable!$C$2:C2177&amp;Grille_Tarifs_Modulable!$F$2:F2177,0))</f>
        <v>4260310553818</v>
      </c>
      <c r="J183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30" s="1" t="str">
        <f>IF(Tableau1[[#This Row],[Tarificat° client]]="GROS",VLOOKUP(Tableau1[[#This Row],[EAN]],Grille_Tarifs_Modulable!B1838:P1931,9,FALSE)+VLOOKUP(Tableau1[[#This Row],[EAN]],Grille_Tarifs_Modulable!B1838:P1931,12,FALSE)+VLOOKUP(Tableau1[[#This Row],[EAN]],Grille_Tarifs_Modulable!B1838:P1931,13,FALSE)*1.1,IF(Tableau1[[#This Row],[Tarificat° client]]="CHR",VLOOKUP(Tableau1[[#This Row],[EAN]],Grille_Tarifs_Modulable!B1838:P1931,8,FALSE)," "))</f>
        <v xml:space="preserve"> </v>
      </c>
      <c r="L1830" s="1">
        <v>240</v>
      </c>
      <c r="M1830" s="1">
        <v>68.569999999999993</v>
      </c>
      <c r="O1830" s="1"/>
    </row>
    <row r="1831" spans="1:15" ht="14.65" customHeight="1" x14ac:dyDescent="0.2">
      <c r="A1831" s="2">
        <v>43739</v>
      </c>
      <c r="B1831" s="1" t="s">
        <v>195</v>
      </c>
      <c r="C1831" s="1" t="s">
        <v>65</v>
      </c>
      <c r="F1831" s="1" t="s">
        <v>67</v>
      </c>
      <c r="G1831" s="1" t="s">
        <v>1243</v>
      </c>
      <c r="H1831" s="61">
        <v>20</v>
      </c>
      <c r="I1831" s="88">
        <f t="array" ref="I1831">INDEX(Grille_Tarifs_Modulable!$B$2:B2188,MATCH(Tableau1[[#This Row],[Designation]]&amp;Tableau1[[#This Row],[CL]],Grille_Tarifs_Modulable!$C$2:C2188&amp;Grille_Tarifs_Modulable!$F$2:F2188,0))</f>
        <v>4260310553818</v>
      </c>
      <c r="J183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31" s="1" t="str">
        <f>IF(Tableau1[[#This Row],[Tarificat° client]]="GROS",VLOOKUP(Tableau1[[#This Row],[EAN]],Grille_Tarifs_Modulable!B1839:P1932,9,FALSE)+VLOOKUP(Tableau1[[#This Row],[EAN]],Grille_Tarifs_Modulable!B1839:P1932,12,FALSE)+VLOOKUP(Tableau1[[#This Row],[EAN]],Grille_Tarifs_Modulable!B1839:P1932,13,FALSE)*1.1,IF(Tableau1[[#This Row],[Tarificat° client]]="CHR",VLOOKUP(Tableau1[[#This Row],[EAN]],Grille_Tarifs_Modulable!B1839:P1932,8,FALSE)," "))</f>
        <v xml:space="preserve"> </v>
      </c>
      <c r="L1831" s="1">
        <v>240</v>
      </c>
      <c r="M1831" s="1">
        <v>68.569999999999993</v>
      </c>
      <c r="O1831" s="1"/>
    </row>
    <row r="1832" spans="1:15" ht="14.65" customHeight="1" x14ac:dyDescent="0.2">
      <c r="A1832" s="2">
        <v>43741</v>
      </c>
      <c r="B1832" s="1" t="s">
        <v>34</v>
      </c>
      <c r="C1832" s="1" t="s">
        <v>12</v>
      </c>
      <c r="F1832" s="1" t="s">
        <v>14</v>
      </c>
      <c r="G1832" s="1" t="s">
        <v>1243</v>
      </c>
      <c r="H1832" s="61">
        <v>20</v>
      </c>
      <c r="I1832" s="88">
        <f t="array" ref="I1832">INDEX(Grille_Tarifs_Modulable!$B$2:B2206,MATCH(Tableau1[[#This Row],[Designation]]&amp;Tableau1[[#This Row],[CL]],Grille_Tarifs_Modulable!$C$2:C2206&amp;Grille_Tarifs_Modulable!$F$2:F2206,0))</f>
        <v>4260310553818</v>
      </c>
      <c r="J183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32" s="1" t="str">
        <f>IF(Tableau1[[#This Row],[Tarificat° client]]="GROS",VLOOKUP(Tableau1[[#This Row],[EAN]],Grille_Tarifs_Modulable!B1840:P1933,9,FALSE)+VLOOKUP(Tableau1[[#This Row],[EAN]],Grille_Tarifs_Modulable!B1840:P1933,12,FALSE)+VLOOKUP(Tableau1[[#This Row],[EAN]],Grille_Tarifs_Modulable!B1840:P1933,13,FALSE)*1.1,IF(Tableau1[[#This Row],[Tarificat° client]]="CHR",VLOOKUP(Tableau1[[#This Row],[EAN]],Grille_Tarifs_Modulable!B1840:P1933,8,FALSE)," "))</f>
        <v xml:space="preserve"> </v>
      </c>
      <c r="L1832" s="1">
        <v>192</v>
      </c>
      <c r="M1832" s="1">
        <v>54.86</v>
      </c>
      <c r="O1832" s="1"/>
    </row>
    <row r="1833" spans="1:15" ht="14.65" customHeight="1" x14ac:dyDescent="0.2">
      <c r="A1833" s="2">
        <v>43761</v>
      </c>
      <c r="B1833" s="1" t="s">
        <v>196</v>
      </c>
      <c r="C1833" s="1" t="s">
        <v>65</v>
      </c>
      <c r="F1833" s="1" t="s">
        <v>67</v>
      </c>
      <c r="G1833" s="1" t="s">
        <v>1243</v>
      </c>
      <c r="H1833" s="61">
        <v>20</v>
      </c>
      <c r="I1833" s="88">
        <f t="array" ref="I1833">INDEX(Grille_Tarifs_Modulable!$B$2:B2346,MATCH(Tableau1[[#This Row],[Designation]]&amp;Tableau1[[#This Row],[CL]],Grille_Tarifs_Modulable!$C$2:C2346&amp;Grille_Tarifs_Modulable!$F$2:F2346,0))</f>
        <v>4260310553818</v>
      </c>
      <c r="J183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33" s="1" t="str">
        <f>IF(Tableau1[[#This Row],[Tarificat° client]]="GROS",VLOOKUP(Tableau1[[#This Row],[EAN]],Grille_Tarifs_Modulable!B1841:P1934,9,FALSE)+VLOOKUP(Tableau1[[#This Row],[EAN]],Grille_Tarifs_Modulable!B1841:P1934,12,FALSE)+VLOOKUP(Tableau1[[#This Row],[EAN]],Grille_Tarifs_Modulable!B1841:P1934,13,FALSE)*1.1,IF(Tableau1[[#This Row],[Tarificat° client]]="CHR",VLOOKUP(Tableau1[[#This Row],[EAN]],Grille_Tarifs_Modulable!B1841:P1934,8,FALSE)," "))</f>
        <v xml:space="preserve"> </v>
      </c>
      <c r="L1833" s="1">
        <v>120</v>
      </c>
      <c r="M1833" s="1">
        <v>34.29</v>
      </c>
      <c r="O1833" s="1"/>
    </row>
    <row r="1834" spans="1:15" ht="14.65" customHeight="1" x14ac:dyDescent="0.2">
      <c r="A1834" s="2">
        <v>43773</v>
      </c>
      <c r="B1834" s="1" t="s">
        <v>197</v>
      </c>
      <c r="C1834" s="1" t="s">
        <v>65</v>
      </c>
      <c r="F1834" s="1" t="s">
        <v>67</v>
      </c>
      <c r="G1834" s="1" t="s">
        <v>1243</v>
      </c>
      <c r="H1834" s="61">
        <v>20</v>
      </c>
      <c r="I1834" s="88">
        <f t="array" ref="I1834">INDEX(Grille_Tarifs_Modulable!$B$2:B2181,MATCH(Tableau1[[#This Row],[Designation]]&amp;Tableau1[[#This Row],[CL]],Grille_Tarifs_Modulable!$C$2:C2181&amp;Grille_Tarifs_Modulable!$F$2:F2181,0))</f>
        <v>4260310553818</v>
      </c>
      <c r="J183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34" s="1" t="str">
        <f>IF(Tableau1[[#This Row],[Tarificat° client]]="GROS",VLOOKUP(Tableau1[[#This Row],[EAN]],Grille_Tarifs_Modulable!B1842:P1935,9,FALSE)+VLOOKUP(Tableau1[[#This Row],[EAN]],Grille_Tarifs_Modulable!B1842:P1935,12,FALSE)+VLOOKUP(Tableau1[[#This Row],[EAN]],Grille_Tarifs_Modulable!B1842:P1935,13,FALSE)*1.1,IF(Tableau1[[#This Row],[Tarificat° client]]="CHR",VLOOKUP(Tableau1[[#This Row],[EAN]],Grille_Tarifs_Modulable!B1842:P1935,8,FALSE)," "))</f>
        <v xml:space="preserve"> </v>
      </c>
      <c r="L1834" s="1">
        <v>240</v>
      </c>
      <c r="M1834" s="1">
        <v>68.569999999999993</v>
      </c>
      <c r="O1834" s="1"/>
    </row>
    <row r="1835" spans="1:15" ht="14.65" customHeight="1" x14ac:dyDescent="0.2">
      <c r="A1835" s="2">
        <v>43776</v>
      </c>
      <c r="B1835" s="1" t="s">
        <v>75</v>
      </c>
      <c r="C1835" s="1" t="s">
        <v>65</v>
      </c>
      <c r="F1835" s="1" t="s">
        <v>67</v>
      </c>
      <c r="G1835" s="1" t="s">
        <v>1243</v>
      </c>
      <c r="H1835" s="61">
        <v>20</v>
      </c>
      <c r="I1835" s="88">
        <f t="array" ref="I1835">INDEX(Grille_Tarifs_Modulable!$B$2:B2192,MATCH(Tableau1[[#This Row],[Designation]]&amp;Tableau1[[#This Row],[CL]],Grille_Tarifs_Modulable!$C$2:C2192&amp;Grille_Tarifs_Modulable!$F$2:F2192,0))</f>
        <v>4260310553818</v>
      </c>
      <c r="J183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35" s="1" t="str">
        <f>IF(Tableau1[[#This Row],[Tarificat° client]]="GROS",VLOOKUP(Tableau1[[#This Row],[EAN]],Grille_Tarifs_Modulable!B1843:P1936,9,FALSE)+VLOOKUP(Tableau1[[#This Row],[EAN]],Grille_Tarifs_Modulable!B1843:P1936,12,FALSE)+VLOOKUP(Tableau1[[#This Row],[EAN]],Grille_Tarifs_Modulable!B1843:P1936,13,FALSE)*1.1,IF(Tableau1[[#This Row],[Tarificat° client]]="CHR",VLOOKUP(Tableau1[[#This Row],[EAN]],Grille_Tarifs_Modulable!B1843:P1936,8,FALSE)," "))</f>
        <v xml:space="preserve"> </v>
      </c>
      <c r="L1835" s="1">
        <v>48</v>
      </c>
      <c r="M1835" s="1">
        <v>13.71</v>
      </c>
      <c r="O1835" s="1"/>
    </row>
    <row r="1836" spans="1:15" ht="14.65" customHeight="1" x14ac:dyDescent="0.2">
      <c r="A1836" s="2">
        <v>43783</v>
      </c>
      <c r="B1836" s="1" t="s">
        <v>43</v>
      </c>
      <c r="C1836" s="1" t="s">
        <v>42</v>
      </c>
      <c r="F1836" s="1" t="s">
        <v>44</v>
      </c>
      <c r="G1836" s="1" t="s">
        <v>1243</v>
      </c>
      <c r="H1836" s="61">
        <v>20</v>
      </c>
      <c r="I1836" s="88">
        <f t="array" ref="I1836">INDEX(Grille_Tarifs_Modulable!$B$2:B2210,MATCH(Tableau1[[#This Row],[Designation]]&amp;Tableau1[[#This Row],[CL]],Grille_Tarifs_Modulable!$C$2:C2210&amp;Grille_Tarifs_Modulable!$F$2:F2210,0))</f>
        <v>4260310553818</v>
      </c>
      <c r="J183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36" s="1" t="str">
        <f>IF(Tableau1[[#This Row],[Tarificat° client]]="GROS",VLOOKUP(Tableau1[[#This Row],[EAN]],Grille_Tarifs_Modulable!B1844:P1937,9,FALSE)+VLOOKUP(Tableau1[[#This Row],[EAN]],Grille_Tarifs_Modulable!B1844:P1937,12,FALSE)+VLOOKUP(Tableau1[[#This Row],[EAN]],Grille_Tarifs_Modulable!B1844:P1937,13,FALSE)*1.1,IF(Tableau1[[#This Row],[Tarificat° client]]="CHR",VLOOKUP(Tableau1[[#This Row],[EAN]],Grille_Tarifs_Modulable!B1844:P1937,8,FALSE)," "))</f>
        <v xml:space="preserve"> </v>
      </c>
      <c r="L1836" s="1">
        <v>24</v>
      </c>
      <c r="M1836" s="1">
        <v>6.86</v>
      </c>
      <c r="O1836" s="1"/>
    </row>
    <row r="1837" spans="1:15" ht="14.65" customHeight="1" x14ac:dyDescent="0.2">
      <c r="A1837" s="2">
        <v>43791</v>
      </c>
      <c r="B1837" s="1" t="s">
        <v>50</v>
      </c>
      <c r="C1837" s="1" t="s">
        <v>49</v>
      </c>
      <c r="F1837" s="1" t="s">
        <v>51</v>
      </c>
      <c r="G1837" s="1" t="s">
        <v>1243</v>
      </c>
      <c r="H1837" s="61">
        <v>20</v>
      </c>
      <c r="I1837" s="88">
        <f t="array" ref="I1837">INDEX(Grille_Tarifs_Modulable!$B$2:B2350,MATCH(Tableau1[[#This Row],[Designation]]&amp;Tableau1[[#This Row],[CL]],Grille_Tarifs_Modulable!$C$2:C2350&amp;Grille_Tarifs_Modulable!$F$2:F2350,0))</f>
        <v>4260310553818</v>
      </c>
      <c r="J183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37" s="1" t="str">
        <f>IF(Tableau1[[#This Row],[Tarificat° client]]="GROS",VLOOKUP(Tableau1[[#This Row],[EAN]],Grille_Tarifs_Modulable!B1845:P1938,9,FALSE)+VLOOKUP(Tableau1[[#This Row],[EAN]],Grille_Tarifs_Modulable!B1845:P1938,12,FALSE)+VLOOKUP(Tableau1[[#This Row],[EAN]],Grille_Tarifs_Modulable!B1845:P1938,13,FALSE)*1.1,IF(Tableau1[[#This Row],[Tarificat° client]]="CHR",VLOOKUP(Tableau1[[#This Row],[EAN]],Grille_Tarifs_Modulable!B1845:P1938,8,FALSE)," "))</f>
        <v xml:space="preserve"> </v>
      </c>
      <c r="L1837" s="1">
        <v>24</v>
      </c>
      <c r="M1837" s="1">
        <v>6.86</v>
      </c>
      <c r="O1837" s="1"/>
    </row>
    <row r="1838" spans="1:15" ht="14.65" customHeight="1" x14ac:dyDescent="0.2">
      <c r="A1838" s="2">
        <v>43796</v>
      </c>
      <c r="B1838" s="1" t="s">
        <v>179</v>
      </c>
      <c r="C1838" s="1" t="s">
        <v>65</v>
      </c>
      <c r="F1838" s="1" t="s">
        <v>67</v>
      </c>
      <c r="G1838" s="1" t="s">
        <v>1243</v>
      </c>
      <c r="H1838" s="61">
        <v>20</v>
      </c>
      <c r="I1838" s="88">
        <f t="array" ref="I1838">INDEX(Grille_Tarifs_Modulable!$B$2:B2185,MATCH(Tableau1[[#This Row],[Designation]]&amp;Tableau1[[#This Row],[CL]],Grille_Tarifs_Modulable!$C$2:C2185&amp;Grille_Tarifs_Modulable!$F$2:F2185,0))</f>
        <v>4260310553818</v>
      </c>
      <c r="J183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38" s="1" t="str">
        <f>IF(Tableau1[[#This Row],[Tarificat° client]]="GROS",VLOOKUP(Tableau1[[#This Row],[EAN]],Grille_Tarifs_Modulable!B1846:P1939,9,FALSE)+VLOOKUP(Tableau1[[#This Row],[EAN]],Grille_Tarifs_Modulable!B1846:P1939,12,FALSE)+VLOOKUP(Tableau1[[#This Row],[EAN]],Grille_Tarifs_Modulable!B1846:P1939,13,FALSE)*1.1,IF(Tableau1[[#This Row],[Tarificat° client]]="CHR",VLOOKUP(Tableau1[[#This Row],[EAN]],Grille_Tarifs_Modulable!B1846:P1939,8,FALSE)," "))</f>
        <v xml:space="preserve"> </v>
      </c>
      <c r="L1838" s="1">
        <v>240</v>
      </c>
      <c r="M1838" s="1">
        <v>68.569999999999993</v>
      </c>
      <c r="O1838" s="1"/>
    </row>
    <row r="1839" spans="1:15" ht="14.65" customHeight="1" x14ac:dyDescent="0.2">
      <c r="A1839" s="2">
        <v>43812</v>
      </c>
      <c r="B1839" s="1" t="s">
        <v>198</v>
      </c>
      <c r="C1839" s="1" t="s">
        <v>54</v>
      </c>
      <c r="F1839" s="1" t="s">
        <v>56</v>
      </c>
      <c r="G1839" s="1" t="s">
        <v>1243</v>
      </c>
      <c r="H1839" s="61">
        <v>20</v>
      </c>
      <c r="I1839" s="88">
        <f t="array" ref="I1839">INDEX(Grille_Tarifs_Modulable!$B$2:B2196,MATCH(Tableau1[[#This Row],[Designation]]&amp;Tableau1[[#This Row],[CL]],Grille_Tarifs_Modulable!$C$2:C2196&amp;Grille_Tarifs_Modulable!$F$2:F2196,0))</f>
        <v>4260310553818</v>
      </c>
      <c r="J183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39" s="1" t="str">
        <f>IF(Tableau1[[#This Row],[Tarificat° client]]="GROS",VLOOKUP(Tableau1[[#This Row],[EAN]],Grille_Tarifs_Modulable!B1847:P1940,9,FALSE)+VLOOKUP(Tableau1[[#This Row],[EAN]],Grille_Tarifs_Modulable!B1847:P1940,12,FALSE)+VLOOKUP(Tableau1[[#This Row],[EAN]],Grille_Tarifs_Modulable!B1847:P1940,13,FALSE)*1.1,IF(Tableau1[[#This Row],[Tarificat° client]]="CHR",VLOOKUP(Tableau1[[#This Row],[EAN]],Grille_Tarifs_Modulable!B1847:P1940,8,FALSE)," "))</f>
        <v xml:space="preserve"> </v>
      </c>
      <c r="L1839" s="1">
        <v>96</v>
      </c>
      <c r="M1839" s="1">
        <v>27.43</v>
      </c>
      <c r="O1839" s="1"/>
    </row>
    <row r="1840" spans="1:15" ht="14.65" customHeight="1" x14ac:dyDescent="0.2">
      <c r="A1840" s="2">
        <v>42647</v>
      </c>
      <c r="B1840" s="1" t="s">
        <v>1048</v>
      </c>
      <c r="C1840" s="1" t="s">
        <v>1049</v>
      </c>
      <c r="F1840" s="1" t="s">
        <v>1050</v>
      </c>
      <c r="G1840" s="1" t="s">
        <v>128</v>
      </c>
      <c r="H1840" s="62" t="s">
        <v>5</v>
      </c>
      <c r="I1840" s="88" t="e">
        <f t="array" ref="I1840">INDEX(Grille_Tarifs_Modulable!$B$2:B2214,MATCH(Tableau1[[#This Row],[Designation]]&amp;Tableau1[[#This Row],[CL]],Grille_Tarifs_Modulable!$C$2:C2214&amp;Grille_Tarifs_Modulable!$F$2:F2214,0))</f>
        <v>#N/A</v>
      </c>
      <c r="J184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40" s="1" t="str">
        <f>IF(Tableau1[[#This Row],[Tarificat° client]]="GROS",VLOOKUP(Tableau1[[#This Row],[EAN]],Grille_Tarifs_Modulable!B1848:P1941,9,FALSE)+VLOOKUP(Tableau1[[#This Row],[EAN]],Grille_Tarifs_Modulable!B1848:P1941,12,FALSE)+VLOOKUP(Tableau1[[#This Row],[EAN]],Grille_Tarifs_Modulable!B1848:P1941,13,FALSE)*1.1,IF(Tableau1[[#This Row],[Tarificat° client]]="CHR",VLOOKUP(Tableau1[[#This Row],[EAN]],Grille_Tarifs_Modulable!B1848:P1941,8,FALSE)," "))</f>
        <v xml:space="preserve"> </v>
      </c>
      <c r="L1840" s="1">
        <v>1</v>
      </c>
      <c r="M1840" s="1">
        <v>1</v>
      </c>
      <c r="O1840" s="1"/>
    </row>
    <row r="1841" spans="1:15" ht="14.65" customHeight="1" x14ac:dyDescent="0.2">
      <c r="A1841" s="2">
        <v>42669</v>
      </c>
      <c r="B1841" s="1" t="s">
        <v>1051</v>
      </c>
      <c r="C1841" s="1" t="s">
        <v>613</v>
      </c>
      <c r="F1841" s="1" t="s">
        <v>614</v>
      </c>
      <c r="G1841" s="1" t="s">
        <v>128</v>
      </c>
      <c r="H1841" s="62" t="s">
        <v>5</v>
      </c>
      <c r="I1841" s="88" t="e">
        <f t="array" ref="I1841">INDEX(Grille_Tarifs_Modulable!$B$2:B2354,MATCH(Tableau1[[#This Row],[Designation]]&amp;Tableau1[[#This Row],[CL]],Grille_Tarifs_Modulable!$C$2:C2354&amp;Grille_Tarifs_Modulable!$F$2:F2354,0))</f>
        <v>#N/A</v>
      </c>
      <c r="J184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41" s="1" t="str">
        <f>IF(Tableau1[[#This Row],[Tarificat° client]]="GROS",VLOOKUP(Tableau1[[#This Row],[EAN]],Grille_Tarifs_Modulable!B1849:P1942,9,FALSE)+VLOOKUP(Tableau1[[#This Row],[EAN]],Grille_Tarifs_Modulable!B1849:P1942,12,FALSE)+VLOOKUP(Tableau1[[#This Row],[EAN]],Grille_Tarifs_Modulable!B1849:P1942,13,FALSE)*1.1,IF(Tableau1[[#This Row],[Tarificat° client]]="CHR",VLOOKUP(Tableau1[[#This Row],[EAN]],Grille_Tarifs_Modulable!B1849:P1942,8,FALSE)," "))</f>
        <v xml:space="preserve"> </v>
      </c>
      <c r="L1841" s="1">
        <v>1</v>
      </c>
      <c r="M1841" s="1">
        <v>1</v>
      </c>
      <c r="O1841" s="1"/>
    </row>
    <row r="1842" spans="1:15" ht="14.65" customHeight="1" x14ac:dyDescent="0.2">
      <c r="A1842" s="2">
        <v>43125</v>
      </c>
      <c r="B1842" s="1" t="s">
        <v>441</v>
      </c>
      <c r="C1842" s="1" t="s">
        <v>442</v>
      </c>
      <c r="F1842" s="1" t="s">
        <v>443</v>
      </c>
      <c r="G1842" s="1" t="s">
        <v>128</v>
      </c>
      <c r="H1842" s="62" t="s">
        <v>5</v>
      </c>
      <c r="I1842" s="88" t="e">
        <f t="array" ref="I1842">INDEX(Grille_Tarifs_Modulable!$B$2:B2189,MATCH(Tableau1[[#This Row],[Designation]]&amp;Tableau1[[#This Row],[CL]],Grille_Tarifs_Modulable!$C$2:C2189&amp;Grille_Tarifs_Modulable!$F$2:F2189,0))</f>
        <v>#N/A</v>
      </c>
      <c r="J184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42" s="1" t="str">
        <f>IF(Tableau1[[#This Row],[Tarificat° client]]="GROS",VLOOKUP(Tableau1[[#This Row],[EAN]],Grille_Tarifs_Modulable!B1850:P1943,9,FALSE)+VLOOKUP(Tableau1[[#This Row],[EAN]],Grille_Tarifs_Modulable!B1850:P1943,12,FALSE)+VLOOKUP(Tableau1[[#This Row],[EAN]],Grille_Tarifs_Modulable!B1850:P1943,13,FALSE)*1.1,IF(Tableau1[[#This Row],[Tarificat° client]]="CHR",VLOOKUP(Tableau1[[#This Row],[EAN]],Grille_Tarifs_Modulable!B1850:P1943,8,FALSE)," "))</f>
        <v xml:space="preserve"> </v>
      </c>
      <c r="L1842" s="1">
        <v>1</v>
      </c>
      <c r="M1842" s="1">
        <v>1</v>
      </c>
      <c r="O1842" s="1"/>
    </row>
    <row r="1843" spans="1:15" ht="14.65" customHeight="1" x14ac:dyDescent="0.2">
      <c r="A1843" s="2">
        <v>43129</v>
      </c>
      <c r="B1843" s="1" t="s">
        <v>404</v>
      </c>
      <c r="C1843" s="1" t="s">
        <v>405</v>
      </c>
      <c r="F1843" s="1" t="s">
        <v>11</v>
      </c>
      <c r="G1843" s="1" t="s">
        <v>128</v>
      </c>
      <c r="H1843" s="62" t="s">
        <v>5</v>
      </c>
      <c r="I1843" s="88" t="e">
        <f t="array" ref="I1843">INDEX(Grille_Tarifs_Modulable!$B$2:B2200,MATCH(Tableau1[[#This Row],[Designation]]&amp;Tableau1[[#This Row],[CL]],Grille_Tarifs_Modulable!$C$2:C2200&amp;Grille_Tarifs_Modulable!$F$2:F2200,0))</f>
        <v>#N/A</v>
      </c>
      <c r="J184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43" s="1" t="str">
        <f>IF(Tableau1[[#This Row],[Tarificat° client]]="GROS",VLOOKUP(Tableau1[[#This Row],[EAN]],Grille_Tarifs_Modulable!B1851:P1944,9,FALSE)+VLOOKUP(Tableau1[[#This Row],[EAN]],Grille_Tarifs_Modulable!B1851:P1944,12,FALSE)+VLOOKUP(Tableau1[[#This Row],[EAN]],Grille_Tarifs_Modulable!B1851:P1944,13,FALSE)*1.1,IF(Tableau1[[#This Row],[Tarificat° client]]="CHR",VLOOKUP(Tableau1[[#This Row],[EAN]],Grille_Tarifs_Modulable!B1851:P1944,8,FALSE)," "))</f>
        <v xml:space="preserve"> </v>
      </c>
      <c r="L1843" s="1">
        <v>1</v>
      </c>
      <c r="M1843" s="1">
        <v>1</v>
      </c>
      <c r="O1843" s="1"/>
    </row>
    <row r="1844" spans="1:15" ht="14.65" customHeight="1" x14ac:dyDescent="0.2">
      <c r="A1844" s="2">
        <v>43131</v>
      </c>
      <c r="B1844" s="1" t="s">
        <v>444</v>
      </c>
      <c r="C1844" s="1" t="s">
        <v>112</v>
      </c>
      <c r="F1844" s="1" t="s">
        <v>114</v>
      </c>
      <c r="G1844" s="1" t="s">
        <v>128</v>
      </c>
      <c r="H1844" s="62" t="s">
        <v>5</v>
      </c>
      <c r="I1844" s="88" t="e">
        <f t="array" ref="I1844">INDEX(Grille_Tarifs_Modulable!$B$2:B2218,MATCH(Tableau1[[#This Row],[Designation]]&amp;Tableau1[[#This Row],[CL]],Grille_Tarifs_Modulable!$C$2:C2218&amp;Grille_Tarifs_Modulable!$F$2:F2218,0))</f>
        <v>#N/A</v>
      </c>
      <c r="J184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44" s="1" t="str">
        <f>IF(Tableau1[[#This Row],[Tarificat° client]]="GROS",VLOOKUP(Tableau1[[#This Row],[EAN]],Grille_Tarifs_Modulable!B1852:P1945,9,FALSE)+VLOOKUP(Tableau1[[#This Row],[EAN]],Grille_Tarifs_Modulable!B1852:P1945,12,FALSE)+VLOOKUP(Tableau1[[#This Row],[EAN]],Grille_Tarifs_Modulable!B1852:P1945,13,FALSE)*1.1,IF(Tableau1[[#This Row],[Tarificat° client]]="CHR",VLOOKUP(Tableau1[[#This Row],[EAN]],Grille_Tarifs_Modulable!B1852:P1945,8,FALSE)," "))</f>
        <v xml:space="preserve"> </v>
      </c>
      <c r="L1844" s="1">
        <v>1</v>
      </c>
      <c r="M1844" s="1">
        <v>1</v>
      </c>
      <c r="O1844" s="1"/>
    </row>
    <row r="1845" spans="1:15" ht="14.65" customHeight="1" x14ac:dyDescent="0.2">
      <c r="A1845" s="2">
        <v>43453</v>
      </c>
      <c r="B1845" s="1" t="s">
        <v>428</v>
      </c>
      <c r="C1845" s="1" t="s">
        <v>28</v>
      </c>
      <c r="F1845" s="1" t="s">
        <v>30</v>
      </c>
      <c r="G1845" s="1" t="s">
        <v>128</v>
      </c>
      <c r="H1845" s="62" t="s">
        <v>5</v>
      </c>
      <c r="I1845" s="88" t="e">
        <f t="array" ref="I1845">INDEX(Grille_Tarifs_Modulable!$B$2:B2358,MATCH(Tableau1[[#This Row],[Designation]]&amp;Tableau1[[#This Row],[CL]],Grille_Tarifs_Modulable!$C$2:C2358&amp;Grille_Tarifs_Modulable!$F$2:F2358,0))</f>
        <v>#N/A</v>
      </c>
      <c r="J184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45" s="1" t="str">
        <f>IF(Tableau1[[#This Row],[Tarificat° client]]="GROS",VLOOKUP(Tableau1[[#This Row],[EAN]],Grille_Tarifs_Modulable!B1853:P1946,9,FALSE)+VLOOKUP(Tableau1[[#This Row],[EAN]],Grille_Tarifs_Modulable!B1853:P1946,12,FALSE)+VLOOKUP(Tableau1[[#This Row],[EAN]],Grille_Tarifs_Modulable!B1853:P1946,13,FALSE)*1.1,IF(Tableau1[[#This Row],[Tarificat° client]]="CHR",VLOOKUP(Tableau1[[#This Row],[EAN]],Grille_Tarifs_Modulable!B1853:P1946,8,FALSE)," "))</f>
        <v xml:space="preserve"> </v>
      </c>
      <c r="L1845" s="1">
        <v>1</v>
      </c>
      <c r="M1845" s="1">
        <v>1</v>
      </c>
      <c r="O1845" s="1"/>
    </row>
    <row r="1846" spans="1:15" ht="14.65" customHeight="1" x14ac:dyDescent="0.2">
      <c r="A1846" s="2">
        <v>43622</v>
      </c>
      <c r="B1846" s="1" t="s">
        <v>91</v>
      </c>
      <c r="C1846" s="1" t="s">
        <v>90</v>
      </c>
      <c r="F1846" s="1" t="s">
        <v>61</v>
      </c>
      <c r="G1846" s="1" t="s">
        <v>128</v>
      </c>
      <c r="H1846" s="62" t="s">
        <v>5</v>
      </c>
      <c r="I1846" s="88" t="e">
        <f t="array" ref="I1846">INDEX(Grille_Tarifs_Modulable!$B$2:B2193,MATCH(Tableau1[[#This Row],[Designation]]&amp;Tableau1[[#This Row],[CL]],Grille_Tarifs_Modulable!$C$2:C2193&amp;Grille_Tarifs_Modulable!$F$2:F2193,0))</f>
        <v>#N/A</v>
      </c>
      <c r="J184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46" s="1" t="str">
        <f>IF(Tableau1[[#This Row],[Tarificat° client]]="GROS",VLOOKUP(Tableau1[[#This Row],[EAN]],Grille_Tarifs_Modulable!B1854:P1947,9,FALSE)+VLOOKUP(Tableau1[[#This Row],[EAN]],Grille_Tarifs_Modulable!B1854:P1947,12,FALSE)+VLOOKUP(Tableau1[[#This Row],[EAN]],Grille_Tarifs_Modulable!B1854:P1947,13,FALSE)*1.1,IF(Tableau1[[#This Row],[Tarificat° client]]="CHR",VLOOKUP(Tableau1[[#This Row],[EAN]],Grille_Tarifs_Modulable!B1854:P1947,8,FALSE)," "))</f>
        <v xml:space="preserve"> </v>
      </c>
      <c r="L1846" s="1">
        <v>1</v>
      </c>
      <c r="M1846" s="1">
        <v>1</v>
      </c>
      <c r="O1846" s="1"/>
    </row>
    <row r="1847" spans="1:15" ht="14.65" customHeight="1" x14ac:dyDescent="0.2">
      <c r="A1847" s="2">
        <v>43802</v>
      </c>
      <c r="B1847" s="1" t="s">
        <v>92</v>
      </c>
      <c r="C1847" s="1" t="s">
        <v>90</v>
      </c>
      <c r="F1847" s="1" t="s">
        <v>61</v>
      </c>
      <c r="G1847" s="1" t="s">
        <v>128</v>
      </c>
      <c r="H1847" s="62" t="s">
        <v>5</v>
      </c>
      <c r="I1847" s="88" t="e">
        <f t="array" ref="I1847">INDEX(Grille_Tarifs_Modulable!$B$2:B2204,MATCH(Tableau1[[#This Row],[Designation]]&amp;Tableau1[[#This Row],[CL]],Grille_Tarifs_Modulable!$C$2:C2204&amp;Grille_Tarifs_Modulable!$F$2:F2204,0))</f>
        <v>#N/A</v>
      </c>
      <c r="J184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47" s="1" t="str">
        <f>IF(Tableau1[[#This Row],[Tarificat° client]]="GROS",VLOOKUP(Tableau1[[#This Row],[EAN]],Grille_Tarifs_Modulable!B1855:P1948,9,FALSE)+VLOOKUP(Tableau1[[#This Row],[EAN]],Grille_Tarifs_Modulable!B1855:P1948,12,FALSE)+VLOOKUP(Tableau1[[#This Row],[EAN]],Grille_Tarifs_Modulable!B1855:P1948,13,FALSE)*1.1,IF(Tableau1[[#This Row],[Tarificat° client]]="CHR",VLOOKUP(Tableau1[[#This Row],[EAN]],Grille_Tarifs_Modulable!B1855:P1948,8,FALSE)," "))</f>
        <v xml:space="preserve"> </v>
      </c>
      <c r="L1847" s="1">
        <v>1</v>
      </c>
      <c r="M1847" s="1">
        <v>1</v>
      </c>
      <c r="O1847" s="1"/>
    </row>
    <row r="1848" spans="1:15" ht="14.65" customHeight="1" x14ac:dyDescent="0.2">
      <c r="A1848" s="2">
        <v>43787</v>
      </c>
      <c r="B1848" s="1" t="s">
        <v>87</v>
      </c>
      <c r="C1848" s="1" t="s">
        <v>86</v>
      </c>
      <c r="F1848" s="1" t="s">
        <v>88</v>
      </c>
      <c r="G1848" s="1" t="s">
        <v>1239</v>
      </c>
      <c r="H1848" s="61">
        <v>75</v>
      </c>
      <c r="I1848" s="88">
        <f t="array" ref="I1848">INDEX(Grille_Tarifs_Modulable!$B$2:B2222,MATCH(Tableau1[[#This Row],[Designation]]&amp;Tableau1[[#This Row],[CL]],Grille_Tarifs_Modulable!$C$2:C2222&amp;Grille_Tarifs_Modulable!$F$2:F2222,0))</f>
        <v>3242890008026</v>
      </c>
      <c r="J184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48" s="1" t="str">
        <f>IF(Tableau1[[#This Row],[Tarificat° client]]="GROS",VLOOKUP(Tableau1[[#This Row],[EAN]],Grille_Tarifs_Modulable!B1856:P1949,9,FALSE)+VLOOKUP(Tableau1[[#This Row],[EAN]],Grille_Tarifs_Modulable!B1856:P1949,12,FALSE)+VLOOKUP(Tableau1[[#This Row],[EAN]],Grille_Tarifs_Modulable!B1856:P1949,13,FALSE)*1.1,IF(Tableau1[[#This Row],[Tarificat° client]]="CHR",VLOOKUP(Tableau1[[#This Row],[EAN]],Grille_Tarifs_Modulable!B1856:P1949,8,FALSE)," "))</f>
        <v xml:space="preserve"> </v>
      </c>
      <c r="L1848" s="1">
        <v>6</v>
      </c>
      <c r="M1848" s="1">
        <v>6.43</v>
      </c>
      <c r="O1848" s="1"/>
    </row>
    <row r="1849" spans="1:15" ht="14.65" customHeight="1" x14ac:dyDescent="0.2">
      <c r="A1849" s="2">
        <v>43787</v>
      </c>
      <c r="B1849" s="1" t="s">
        <v>87</v>
      </c>
      <c r="C1849" s="1" t="s">
        <v>86</v>
      </c>
      <c r="F1849" s="1" t="s">
        <v>88</v>
      </c>
      <c r="G1849" s="1" t="s">
        <v>1239</v>
      </c>
      <c r="H1849" s="61">
        <v>75</v>
      </c>
      <c r="I1849" s="88">
        <f t="array" ref="I1849">INDEX(Grille_Tarifs_Modulable!$B$2:B2362,MATCH(Tableau1[[#This Row],[Designation]]&amp;Tableau1[[#This Row],[CL]],Grille_Tarifs_Modulable!$C$2:C2362&amp;Grille_Tarifs_Modulable!$F$2:F2362,0))</f>
        <v>3242890008026</v>
      </c>
      <c r="J184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49" s="1" t="str">
        <f>IF(Tableau1[[#This Row],[Tarificat° client]]="GROS",VLOOKUP(Tableau1[[#This Row],[EAN]],Grille_Tarifs_Modulable!B1857:P1950,9,FALSE)+VLOOKUP(Tableau1[[#This Row],[EAN]],Grille_Tarifs_Modulable!B1857:P1950,12,FALSE)+VLOOKUP(Tableau1[[#This Row],[EAN]],Grille_Tarifs_Modulable!B1857:P1950,13,FALSE)*1.1,IF(Tableau1[[#This Row],[Tarificat° client]]="CHR",VLOOKUP(Tableau1[[#This Row],[EAN]],Grille_Tarifs_Modulable!B1857:P1950,8,FALSE)," "))</f>
        <v xml:space="preserve"> </v>
      </c>
      <c r="L1849" s="1">
        <v>6</v>
      </c>
      <c r="M1849" s="1">
        <v>6.43</v>
      </c>
      <c r="O1849" s="1"/>
    </row>
    <row r="1850" spans="1:15" ht="14.65" customHeight="1" x14ac:dyDescent="0.2">
      <c r="A1850" s="2">
        <v>43787</v>
      </c>
      <c r="B1850" s="1" t="s">
        <v>185</v>
      </c>
      <c r="C1850" s="1" t="s">
        <v>86</v>
      </c>
      <c r="F1850" s="1" t="s">
        <v>88</v>
      </c>
      <c r="G1850" s="1" t="s">
        <v>1239</v>
      </c>
      <c r="H1850" s="61">
        <v>75</v>
      </c>
      <c r="I1850" s="88">
        <f t="array" ref="I1850">INDEX(Grille_Tarifs_Modulable!$B$2:B2197,MATCH(Tableau1[[#This Row],[Designation]]&amp;Tableau1[[#This Row],[CL]],Grille_Tarifs_Modulable!$C$2:C2197&amp;Grille_Tarifs_Modulable!$F$2:F2197,0))</f>
        <v>3242890008026</v>
      </c>
      <c r="J185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50" s="1" t="str">
        <f>IF(Tableau1[[#This Row],[Tarificat° client]]="GROS",VLOOKUP(Tableau1[[#This Row],[EAN]],Grille_Tarifs_Modulable!B1858:P1951,9,FALSE)+VLOOKUP(Tableau1[[#This Row],[EAN]],Grille_Tarifs_Modulable!B1858:P1951,12,FALSE)+VLOOKUP(Tableau1[[#This Row],[EAN]],Grille_Tarifs_Modulable!B1858:P1951,13,FALSE)*1.1,IF(Tableau1[[#This Row],[Tarificat° client]]="CHR",VLOOKUP(Tableau1[[#This Row],[EAN]],Grille_Tarifs_Modulable!B1858:P1951,8,FALSE)," "))</f>
        <v xml:space="preserve"> </v>
      </c>
      <c r="L1850" s="1">
        <v>6</v>
      </c>
      <c r="M1850" s="1">
        <v>6.43</v>
      </c>
      <c r="O1850" s="1"/>
    </row>
    <row r="1851" spans="1:15" ht="14.65" customHeight="1" x14ac:dyDescent="0.2">
      <c r="A1851" s="2">
        <v>43047</v>
      </c>
      <c r="B1851" s="1" t="s">
        <v>923</v>
      </c>
      <c r="C1851" s="1" t="s">
        <v>143</v>
      </c>
      <c r="F1851" s="1" t="s">
        <v>145</v>
      </c>
      <c r="G1851" s="1" t="s">
        <v>924</v>
      </c>
      <c r="H1851" s="62" t="s">
        <v>5</v>
      </c>
      <c r="I1851" s="88" t="e">
        <f t="array" ref="I1851">INDEX(Grille_Tarifs_Modulable!$B$2:B2208,MATCH(Tableau1[[#This Row],[Designation]]&amp;Tableau1[[#This Row],[CL]],Grille_Tarifs_Modulable!$C$2:C2208&amp;Grille_Tarifs_Modulable!$F$2:F2208,0))</f>
        <v>#N/A</v>
      </c>
      <c r="J185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51" s="1" t="str">
        <f>IF(Tableau1[[#This Row],[Tarificat° client]]="GROS",VLOOKUP(Tableau1[[#This Row],[EAN]],Grille_Tarifs_Modulable!B1859:P1952,9,FALSE)+VLOOKUP(Tableau1[[#This Row],[EAN]],Grille_Tarifs_Modulable!B1859:P1952,12,FALSE)+VLOOKUP(Tableau1[[#This Row],[EAN]],Grille_Tarifs_Modulable!B1859:P1952,13,FALSE)*1.1,IF(Tableau1[[#This Row],[Tarificat° client]]="CHR",VLOOKUP(Tableau1[[#This Row],[EAN]],Grille_Tarifs_Modulable!B1859:P1952,8,FALSE)," "))</f>
        <v xml:space="preserve"> </v>
      </c>
      <c r="L1851" s="1">
        <v>1200</v>
      </c>
      <c r="M1851" s="1">
        <v>1200</v>
      </c>
      <c r="O1851" s="1"/>
    </row>
    <row r="1852" spans="1:15" ht="14.65" customHeight="1" x14ac:dyDescent="0.2">
      <c r="A1852" s="2">
        <v>42405</v>
      </c>
      <c r="B1852" s="1" t="s">
        <v>1132</v>
      </c>
      <c r="C1852" s="1" t="s">
        <v>613</v>
      </c>
      <c r="F1852" s="1" t="s">
        <v>614</v>
      </c>
      <c r="G1852" s="1" t="s">
        <v>182</v>
      </c>
      <c r="H1852" s="61">
        <v>70</v>
      </c>
      <c r="I1852" s="88" t="e">
        <f t="array" ref="I1852">INDEX(Grille_Tarifs_Modulable!$B$2:B2226,MATCH(Tableau1[[#This Row],[Designation]]&amp;Tableau1[[#This Row],[CL]],Grille_Tarifs_Modulable!$C$2:C2226&amp;Grille_Tarifs_Modulable!$F$2:F2226,0))</f>
        <v>#N/A</v>
      </c>
      <c r="J185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52" s="1" t="str">
        <f>IF(Tableau1[[#This Row],[Tarificat° client]]="GROS",VLOOKUP(Tableau1[[#This Row],[EAN]],Grille_Tarifs_Modulable!B1860:P1953,9,FALSE)+VLOOKUP(Tableau1[[#This Row],[EAN]],Grille_Tarifs_Modulable!B1860:P1953,12,FALSE)+VLOOKUP(Tableau1[[#This Row],[EAN]],Grille_Tarifs_Modulable!B1860:P1953,13,FALSE)*1.1,IF(Tableau1[[#This Row],[Tarificat° client]]="CHR",VLOOKUP(Tableau1[[#This Row],[EAN]],Grille_Tarifs_Modulable!B1860:P1953,8,FALSE)," "))</f>
        <v xml:space="preserve"> </v>
      </c>
      <c r="L1852" s="1">
        <v>18</v>
      </c>
      <c r="M1852" s="1">
        <v>18</v>
      </c>
      <c r="O1852" s="1"/>
    </row>
    <row r="1853" spans="1:15" ht="14.65" customHeight="1" x14ac:dyDescent="0.2">
      <c r="A1853" s="2">
        <v>42405</v>
      </c>
      <c r="B1853" s="1" t="s">
        <v>1132</v>
      </c>
      <c r="C1853" s="1" t="s">
        <v>613</v>
      </c>
      <c r="F1853" s="1" t="s">
        <v>614</v>
      </c>
      <c r="G1853" s="1" t="s">
        <v>182</v>
      </c>
      <c r="H1853" s="61">
        <v>175</v>
      </c>
      <c r="I1853" s="88" t="e">
        <f t="array" ref="I1853">INDEX(Grille_Tarifs_Modulable!$B$2:B2366,MATCH(Tableau1[[#This Row],[Designation]]&amp;Tableau1[[#This Row],[CL]],Grille_Tarifs_Modulable!$C$2:C2366&amp;Grille_Tarifs_Modulable!$F$2:F2366,0))</f>
        <v>#N/A</v>
      </c>
      <c r="J185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53" s="1" t="str">
        <f>IF(Tableau1[[#This Row],[Tarificat° client]]="GROS",VLOOKUP(Tableau1[[#This Row],[EAN]],Grille_Tarifs_Modulable!B1861:P1954,9,FALSE)+VLOOKUP(Tableau1[[#This Row],[EAN]],Grille_Tarifs_Modulable!B1861:P1954,12,FALSE)+VLOOKUP(Tableau1[[#This Row],[EAN]],Grille_Tarifs_Modulable!B1861:P1954,13,FALSE)*1.1,IF(Tableau1[[#This Row],[Tarificat° client]]="CHR",VLOOKUP(Tableau1[[#This Row],[EAN]],Grille_Tarifs_Modulable!B1861:P1954,8,FALSE)," "))</f>
        <v xml:space="preserve"> </v>
      </c>
      <c r="L1853" s="1">
        <v>4</v>
      </c>
      <c r="M1853" s="1">
        <v>10</v>
      </c>
      <c r="O1853" s="1"/>
    </row>
    <row r="1854" spans="1:15" ht="14.65" customHeight="1" x14ac:dyDescent="0.2">
      <c r="A1854" s="2">
        <v>42405</v>
      </c>
      <c r="B1854" s="1" t="s">
        <v>1132</v>
      </c>
      <c r="C1854" s="1" t="s">
        <v>613</v>
      </c>
      <c r="F1854" s="1" t="s">
        <v>614</v>
      </c>
      <c r="G1854" s="1" t="s">
        <v>182</v>
      </c>
      <c r="H1854" s="61">
        <v>600</v>
      </c>
      <c r="I1854" s="88" t="e">
        <f t="array" ref="I1854">INDEX(Grille_Tarifs_Modulable!$B$2:B2201,MATCH(Tableau1[[#This Row],[Designation]]&amp;Tableau1[[#This Row],[CL]],Grille_Tarifs_Modulable!$C$2:C2201&amp;Grille_Tarifs_Modulable!$F$2:F2201,0))</f>
        <v>#N/A</v>
      </c>
      <c r="J185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54" s="1" t="str">
        <f>IF(Tableau1[[#This Row],[Tarificat° client]]="GROS",VLOOKUP(Tableau1[[#This Row],[EAN]],Grille_Tarifs_Modulable!B1862:P1955,9,FALSE)+VLOOKUP(Tableau1[[#This Row],[EAN]],Grille_Tarifs_Modulable!B1862:P1955,12,FALSE)+VLOOKUP(Tableau1[[#This Row],[EAN]],Grille_Tarifs_Modulable!B1862:P1955,13,FALSE)*1.1,IF(Tableau1[[#This Row],[Tarificat° client]]="CHR",VLOOKUP(Tableau1[[#This Row],[EAN]],Grille_Tarifs_Modulable!B1862:P1955,8,FALSE)," "))</f>
        <v xml:space="preserve"> </v>
      </c>
      <c r="L1854" s="1">
        <v>1</v>
      </c>
      <c r="M1854" s="1">
        <v>8.57</v>
      </c>
      <c r="O1854" s="1"/>
    </row>
    <row r="1855" spans="1:15" ht="14.65" customHeight="1" x14ac:dyDescent="0.2">
      <c r="A1855" s="2">
        <v>42419</v>
      </c>
      <c r="B1855" s="1" t="s">
        <v>1133</v>
      </c>
      <c r="C1855" s="1" t="s">
        <v>613</v>
      </c>
      <c r="F1855" s="1" t="s">
        <v>614</v>
      </c>
      <c r="G1855" s="1" t="s">
        <v>182</v>
      </c>
      <c r="H1855" s="61">
        <v>70</v>
      </c>
      <c r="I1855" s="88" t="e">
        <f t="array" ref="I1855">INDEX(Grille_Tarifs_Modulable!$B$2:B2212,MATCH(Tableau1[[#This Row],[Designation]]&amp;Tableau1[[#This Row],[CL]],Grille_Tarifs_Modulable!$C$2:C2212&amp;Grille_Tarifs_Modulable!$F$2:F2212,0))</f>
        <v>#N/A</v>
      </c>
      <c r="J185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55" s="1" t="str">
        <f>IF(Tableau1[[#This Row],[Tarificat° client]]="GROS",VLOOKUP(Tableau1[[#This Row],[EAN]],Grille_Tarifs_Modulable!B1863:P1956,9,FALSE)+VLOOKUP(Tableau1[[#This Row],[EAN]],Grille_Tarifs_Modulable!B1863:P1956,12,FALSE)+VLOOKUP(Tableau1[[#This Row],[EAN]],Grille_Tarifs_Modulable!B1863:P1956,13,FALSE)*1.1,IF(Tableau1[[#This Row],[Tarificat° client]]="CHR",VLOOKUP(Tableau1[[#This Row],[EAN]],Grille_Tarifs_Modulable!B1863:P1956,8,FALSE)," "))</f>
        <v xml:space="preserve"> </v>
      </c>
      <c r="L1855" s="1">
        <v>18</v>
      </c>
      <c r="M1855" s="1">
        <v>18</v>
      </c>
      <c r="O1855" s="1"/>
    </row>
    <row r="1856" spans="1:15" ht="14.65" customHeight="1" x14ac:dyDescent="0.2">
      <c r="A1856" s="2">
        <v>42419</v>
      </c>
      <c r="B1856" s="1" t="s">
        <v>1133</v>
      </c>
      <c r="C1856" s="1" t="s">
        <v>613</v>
      </c>
      <c r="F1856" s="1" t="s">
        <v>614</v>
      </c>
      <c r="G1856" s="1" t="s">
        <v>182</v>
      </c>
      <c r="H1856" s="61">
        <v>175</v>
      </c>
      <c r="I1856" s="88" t="e">
        <f t="array" ref="I1856">INDEX(Grille_Tarifs_Modulable!$B$2:B2230,MATCH(Tableau1[[#This Row],[Designation]]&amp;Tableau1[[#This Row],[CL]],Grille_Tarifs_Modulable!$C$2:C2230&amp;Grille_Tarifs_Modulable!$F$2:F2230,0))</f>
        <v>#N/A</v>
      </c>
      <c r="J185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56" s="1" t="str">
        <f>IF(Tableau1[[#This Row],[Tarificat° client]]="GROS",VLOOKUP(Tableau1[[#This Row],[EAN]],Grille_Tarifs_Modulable!B1864:P1957,9,FALSE)+VLOOKUP(Tableau1[[#This Row],[EAN]],Grille_Tarifs_Modulable!B1864:P1957,12,FALSE)+VLOOKUP(Tableau1[[#This Row],[EAN]],Grille_Tarifs_Modulable!B1864:P1957,13,FALSE)*1.1,IF(Tableau1[[#This Row],[Tarificat° client]]="CHR",VLOOKUP(Tableau1[[#This Row],[EAN]],Grille_Tarifs_Modulable!B1864:P1957,8,FALSE)," "))</f>
        <v xml:space="preserve"> </v>
      </c>
      <c r="L1856" s="1">
        <v>4</v>
      </c>
      <c r="M1856" s="1">
        <v>10</v>
      </c>
      <c r="O1856" s="1"/>
    </row>
    <row r="1857" spans="1:15" ht="14.65" customHeight="1" x14ac:dyDescent="0.2">
      <c r="A1857" s="2">
        <v>42419</v>
      </c>
      <c r="B1857" s="1" t="s">
        <v>1133</v>
      </c>
      <c r="C1857" s="1" t="s">
        <v>613</v>
      </c>
      <c r="F1857" s="1" t="s">
        <v>614</v>
      </c>
      <c r="G1857" s="1" t="s">
        <v>182</v>
      </c>
      <c r="H1857" s="61">
        <v>600</v>
      </c>
      <c r="I1857" s="88" t="e">
        <f t="array" ref="I1857">INDEX(Grille_Tarifs_Modulable!$B$2:B2370,MATCH(Tableau1[[#This Row],[Designation]]&amp;Tableau1[[#This Row],[CL]],Grille_Tarifs_Modulable!$C$2:C2370&amp;Grille_Tarifs_Modulable!$F$2:F2370,0))</f>
        <v>#N/A</v>
      </c>
      <c r="J185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57" s="1" t="str">
        <f>IF(Tableau1[[#This Row],[Tarificat° client]]="GROS",VLOOKUP(Tableau1[[#This Row],[EAN]],Grille_Tarifs_Modulable!B1865:P1958,9,FALSE)+VLOOKUP(Tableau1[[#This Row],[EAN]],Grille_Tarifs_Modulable!B1865:P1958,12,FALSE)+VLOOKUP(Tableau1[[#This Row],[EAN]],Grille_Tarifs_Modulable!B1865:P1958,13,FALSE)*1.1,IF(Tableau1[[#This Row],[Tarificat° client]]="CHR",VLOOKUP(Tableau1[[#This Row],[EAN]],Grille_Tarifs_Modulable!B1865:P1958,8,FALSE)," "))</f>
        <v xml:space="preserve"> </v>
      </c>
      <c r="L1857" s="1">
        <v>1</v>
      </c>
      <c r="M1857" s="1">
        <v>8.57</v>
      </c>
      <c r="O1857" s="1"/>
    </row>
    <row r="1858" spans="1:15" ht="14.65" customHeight="1" x14ac:dyDescent="0.2">
      <c r="A1858" s="2">
        <v>42454</v>
      </c>
      <c r="B1858" s="1" t="s">
        <v>983</v>
      </c>
      <c r="C1858" s="1" t="s">
        <v>95</v>
      </c>
      <c r="F1858" s="1" t="s">
        <v>97</v>
      </c>
      <c r="G1858" s="1" t="s">
        <v>182</v>
      </c>
      <c r="H1858" s="61">
        <v>70</v>
      </c>
      <c r="I1858" s="88" t="e">
        <f t="array" ref="I1858">INDEX(Grille_Tarifs_Modulable!$B$2:B2205,MATCH(Tableau1[[#This Row],[Designation]]&amp;Tableau1[[#This Row],[CL]],Grille_Tarifs_Modulable!$C$2:C2205&amp;Grille_Tarifs_Modulable!$F$2:F2205,0))</f>
        <v>#N/A</v>
      </c>
      <c r="J185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58" s="1" t="str">
        <f>IF(Tableau1[[#This Row],[Tarificat° client]]="GROS",VLOOKUP(Tableau1[[#This Row],[EAN]],Grille_Tarifs_Modulable!B1866:P1959,9,FALSE)+VLOOKUP(Tableau1[[#This Row],[EAN]],Grille_Tarifs_Modulable!B1866:P1959,12,FALSE)+VLOOKUP(Tableau1[[#This Row],[EAN]],Grille_Tarifs_Modulable!B1866:P1959,13,FALSE)*1.1,IF(Tableau1[[#This Row],[Tarificat° client]]="CHR",VLOOKUP(Tableau1[[#This Row],[EAN]],Grille_Tarifs_Modulable!B1866:P1959,8,FALSE)," "))</f>
        <v xml:space="preserve"> </v>
      </c>
      <c r="L1858" s="1">
        <v>12</v>
      </c>
      <c r="M1858" s="1">
        <v>12</v>
      </c>
      <c r="O1858" s="1"/>
    </row>
    <row r="1859" spans="1:15" ht="14.65" customHeight="1" x14ac:dyDescent="0.2">
      <c r="A1859" s="2">
        <v>42454</v>
      </c>
      <c r="B1859" s="1" t="s">
        <v>983</v>
      </c>
      <c r="C1859" s="1" t="s">
        <v>95</v>
      </c>
      <c r="F1859" s="1" t="s">
        <v>97</v>
      </c>
      <c r="G1859" s="1" t="s">
        <v>182</v>
      </c>
      <c r="H1859" s="61">
        <v>175</v>
      </c>
      <c r="I1859" s="88" t="e">
        <f t="array" ref="I1859">INDEX(Grille_Tarifs_Modulable!$B$2:B2216,MATCH(Tableau1[[#This Row],[Designation]]&amp;Tableau1[[#This Row],[CL]],Grille_Tarifs_Modulable!$C$2:C2216&amp;Grille_Tarifs_Modulable!$F$2:F2216,0))</f>
        <v>#N/A</v>
      </c>
      <c r="J185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59" s="1" t="str">
        <f>IF(Tableau1[[#This Row],[Tarificat° client]]="GROS",VLOOKUP(Tableau1[[#This Row],[EAN]],Grille_Tarifs_Modulable!B1867:P1960,9,FALSE)+VLOOKUP(Tableau1[[#This Row],[EAN]],Grille_Tarifs_Modulable!B1867:P1960,12,FALSE)+VLOOKUP(Tableau1[[#This Row],[EAN]],Grille_Tarifs_Modulable!B1867:P1960,13,FALSE)*1.1,IF(Tableau1[[#This Row],[Tarificat° client]]="CHR",VLOOKUP(Tableau1[[#This Row],[EAN]],Grille_Tarifs_Modulable!B1867:P1960,8,FALSE)," "))</f>
        <v xml:space="preserve"> </v>
      </c>
      <c r="L1859" s="1">
        <v>4</v>
      </c>
      <c r="M1859" s="1">
        <v>10</v>
      </c>
      <c r="O1859" s="1"/>
    </row>
    <row r="1860" spans="1:15" ht="14.65" customHeight="1" x14ac:dyDescent="0.2">
      <c r="A1860" s="2">
        <v>42508</v>
      </c>
      <c r="B1860" s="1" t="s">
        <v>1134</v>
      </c>
      <c r="C1860" s="1" t="s">
        <v>62</v>
      </c>
      <c r="F1860" s="1" t="s">
        <v>64</v>
      </c>
      <c r="G1860" s="1" t="s">
        <v>182</v>
      </c>
      <c r="H1860" s="61">
        <v>70</v>
      </c>
      <c r="I1860" s="88" t="e">
        <f t="array" ref="I1860">INDEX(Grille_Tarifs_Modulable!$B$2:B2234,MATCH(Tableau1[[#This Row],[Designation]]&amp;Tableau1[[#This Row],[CL]],Grille_Tarifs_Modulable!$C$2:C2234&amp;Grille_Tarifs_Modulable!$F$2:F2234,0))</f>
        <v>#N/A</v>
      </c>
      <c r="J186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60" s="1" t="str">
        <f>IF(Tableau1[[#This Row],[Tarificat° client]]="GROS",VLOOKUP(Tableau1[[#This Row],[EAN]],Grille_Tarifs_Modulable!B1868:P1961,9,FALSE)+VLOOKUP(Tableau1[[#This Row],[EAN]],Grille_Tarifs_Modulable!B1868:P1961,12,FALSE)+VLOOKUP(Tableau1[[#This Row],[EAN]],Grille_Tarifs_Modulable!B1868:P1961,13,FALSE)*1.1,IF(Tableau1[[#This Row],[Tarificat° client]]="CHR",VLOOKUP(Tableau1[[#This Row],[EAN]],Grille_Tarifs_Modulable!B1868:P1961,8,FALSE)," "))</f>
        <v xml:space="preserve"> </v>
      </c>
      <c r="L1860" s="1">
        <v>60</v>
      </c>
      <c r="M1860" s="1">
        <v>60</v>
      </c>
      <c r="O1860" s="1"/>
    </row>
    <row r="1861" spans="1:15" ht="14.65" customHeight="1" x14ac:dyDescent="0.2">
      <c r="A1861" s="2">
        <v>42508</v>
      </c>
      <c r="B1861" s="1" t="s">
        <v>1134</v>
      </c>
      <c r="C1861" s="1" t="s">
        <v>62</v>
      </c>
      <c r="F1861" s="1" t="s">
        <v>64</v>
      </c>
      <c r="G1861" s="1" t="s">
        <v>182</v>
      </c>
      <c r="H1861" s="61">
        <v>100</v>
      </c>
      <c r="I1861" s="88" t="e">
        <f t="array" ref="I1861">INDEX(Grille_Tarifs_Modulable!$B$2:B2374,MATCH(Tableau1[[#This Row],[Designation]]&amp;Tableau1[[#This Row],[CL]],Grille_Tarifs_Modulable!$C$2:C2374&amp;Grille_Tarifs_Modulable!$F$2:F2374,0))</f>
        <v>#N/A</v>
      </c>
      <c r="J186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61" s="1" t="str">
        <f>IF(Tableau1[[#This Row],[Tarificat° client]]="GROS",VLOOKUP(Tableau1[[#This Row],[EAN]],Grille_Tarifs_Modulable!B1869:P1962,9,FALSE)+VLOOKUP(Tableau1[[#This Row],[EAN]],Grille_Tarifs_Modulable!B1869:P1962,12,FALSE)+VLOOKUP(Tableau1[[#This Row],[EAN]],Grille_Tarifs_Modulable!B1869:P1962,13,FALSE)*1.1,IF(Tableau1[[#This Row],[Tarificat° client]]="CHR",VLOOKUP(Tableau1[[#This Row],[EAN]],Grille_Tarifs_Modulable!B1869:P1962,8,FALSE)," "))</f>
        <v xml:space="preserve"> </v>
      </c>
      <c r="L1861" s="1">
        <v>30</v>
      </c>
      <c r="M1861" s="1">
        <v>42.86</v>
      </c>
      <c r="O1861" s="1"/>
    </row>
    <row r="1862" spans="1:15" ht="14.65" customHeight="1" x14ac:dyDescent="0.2">
      <c r="A1862" s="2">
        <v>42578</v>
      </c>
      <c r="B1862" s="1" t="s">
        <v>1046</v>
      </c>
      <c r="C1862" s="1" t="s">
        <v>1047</v>
      </c>
      <c r="F1862" s="1" t="s">
        <v>314</v>
      </c>
      <c r="G1862" s="1" t="s">
        <v>182</v>
      </c>
      <c r="H1862" s="61">
        <v>70</v>
      </c>
      <c r="I1862" s="88" t="e">
        <f t="array" ref="I1862">INDEX(Grille_Tarifs_Modulable!$B$2:B2209,MATCH(Tableau1[[#This Row],[Designation]]&amp;Tableau1[[#This Row],[CL]],Grille_Tarifs_Modulable!$C$2:C2209&amp;Grille_Tarifs_Modulable!$F$2:F2209,0))</f>
        <v>#N/A</v>
      </c>
      <c r="J186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62" s="1" t="str">
        <f>IF(Tableau1[[#This Row],[Tarificat° client]]="GROS",VLOOKUP(Tableau1[[#This Row],[EAN]],Grille_Tarifs_Modulable!B1870:P1963,9,FALSE)+VLOOKUP(Tableau1[[#This Row],[EAN]],Grille_Tarifs_Modulable!B1870:P1963,12,FALSE)+VLOOKUP(Tableau1[[#This Row],[EAN]],Grille_Tarifs_Modulable!B1870:P1963,13,FALSE)*1.1,IF(Tableau1[[#This Row],[Tarificat° client]]="CHR",VLOOKUP(Tableau1[[#This Row],[EAN]],Grille_Tarifs_Modulable!B1870:P1963,8,FALSE)," "))</f>
        <v xml:space="preserve"> </v>
      </c>
      <c r="L1862" s="1">
        <v>6</v>
      </c>
      <c r="M1862" s="1">
        <v>6</v>
      </c>
      <c r="O1862" s="1"/>
    </row>
    <row r="1863" spans="1:15" ht="14.65" customHeight="1" x14ac:dyDescent="0.2">
      <c r="A1863" s="2">
        <v>42583</v>
      </c>
      <c r="B1863" s="1" t="s">
        <v>965</v>
      </c>
      <c r="C1863" s="1" t="s">
        <v>966</v>
      </c>
      <c r="F1863" s="1" t="s">
        <v>314</v>
      </c>
      <c r="G1863" s="1" t="s">
        <v>182</v>
      </c>
      <c r="H1863" s="61">
        <v>70</v>
      </c>
      <c r="I1863" s="88" t="e">
        <f t="array" ref="I1863">INDEX(Grille_Tarifs_Modulable!$B$2:B2220,MATCH(Tableau1[[#This Row],[Designation]]&amp;Tableau1[[#This Row],[CL]],Grille_Tarifs_Modulable!$C$2:C2220&amp;Grille_Tarifs_Modulable!$F$2:F2220,0))</f>
        <v>#N/A</v>
      </c>
      <c r="J186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63" s="1" t="str">
        <f>IF(Tableau1[[#This Row],[Tarificat° client]]="GROS",VLOOKUP(Tableau1[[#This Row],[EAN]],Grille_Tarifs_Modulable!B1871:P1964,9,FALSE)+VLOOKUP(Tableau1[[#This Row],[EAN]],Grille_Tarifs_Modulable!B1871:P1964,12,FALSE)+VLOOKUP(Tableau1[[#This Row],[EAN]],Grille_Tarifs_Modulable!B1871:P1964,13,FALSE)*1.1,IF(Tableau1[[#This Row],[Tarificat° client]]="CHR",VLOOKUP(Tableau1[[#This Row],[EAN]],Grille_Tarifs_Modulable!B1871:P1964,8,FALSE)," "))</f>
        <v xml:space="preserve"> </v>
      </c>
      <c r="L1863" s="1">
        <v>6</v>
      </c>
      <c r="M1863" s="1">
        <v>6</v>
      </c>
      <c r="O1863" s="1"/>
    </row>
    <row r="1864" spans="1:15" ht="14.65" customHeight="1" x14ac:dyDescent="0.2">
      <c r="A1864" s="2">
        <v>42648</v>
      </c>
      <c r="B1864" s="1" t="s">
        <v>998</v>
      </c>
      <c r="C1864" s="1" t="s">
        <v>163</v>
      </c>
      <c r="F1864" s="1" t="s">
        <v>176</v>
      </c>
      <c r="G1864" s="1" t="s">
        <v>182</v>
      </c>
      <c r="H1864" s="61">
        <v>70</v>
      </c>
      <c r="I1864" s="88" t="e">
        <f t="array" ref="I1864">INDEX(Grille_Tarifs_Modulable!$B$2:B2238,MATCH(Tableau1[[#This Row],[Designation]]&amp;Tableau1[[#This Row],[CL]],Grille_Tarifs_Modulable!$C$2:C2238&amp;Grille_Tarifs_Modulable!$F$2:F2238,0))</f>
        <v>#N/A</v>
      </c>
      <c r="J186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64" s="1" t="str">
        <f>IF(Tableau1[[#This Row],[Tarificat° client]]="GROS",VLOOKUP(Tableau1[[#This Row],[EAN]],Grille_Tarifs_Modulable!B1872:P1965,9,FALSE)+VLOOKUP(Tableau1[[#This Row],[EAN]],Grille_Tarifs_Modulable!B1872:P1965,12,FALSE)+VLOOKUP(Tableau1[[#This Row],[EAN]],Grille_Tarifs_Modulable!B1872:P1965,13,FALSE)*1.1,IF(Tableau1[[#This Row],[Tarificat° client]]="CHR",VLOOKUP(Tableau1[[#This Row],[EAN]],Grille_Tarifs_Modulable!B1872:P1965,8,FALSE)," "))</f>
        <v xml:space="preserve"> </v>
      </c>
      <c r="L1864" s="1">
        <v>18</v>
      </c>
      <c r="M1864" s="1">
        <v>18</v>
      </c>
      <c r="O1864" s="1"/>
    </row>
    <row r="1865" spans="1:15" ht="14.65" customHeight="1" x14ac:dyDescent="0.2">
      <c r="A1865" s="2">
        <v>42669</v>
      </c>
      <c r="B1865" s="1" t="s">
        <v>1051</v>
      </c>
      <c r="C1865" s="1" t="s">
        <v>613</v>
      </c>
      <c r="F1865" s="1" t="s">
        <v>614</v>
      </c>
      <c r="G1865" s="1" t="s">
        <v>182</v>
      </c>
      <c r="H1865" s="61">
        <v>175</v>
      </c>
      <c r="I1865" s="88" t="e">
        <f t="array" ref="I1865">INDEX(Grille_Tarifs_Modulable!$B$2:B2378,MATCH(Tableau1[[#This Row],[Designation]]&amp;Tableau1[[#This Row],[CL]],Grille_Tarifs_Modulable!$C$2:C2378&amp;Grille_Tarifs_Modulable!$F$2:F2378,0))</f>
        <v>#N/A</v>
      </c>
      <c r="J186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65" s="1" t="str">
        <f>IF(Tableau1[[#This Row],[Tarificat° client]]="GROS",VLOOKUP(Tableau1[[#This Row],[EAN]],Grille_Tarifs_Modulable!B1873:P1966,9,FALSE)+VLOOKUP(Tableau1[[#This Row],[EAN]],Grille_Tarifs_Modulable!B1873:P1966,12,FALSE)+VLOOKUP(Tableau1[[#This Row],[EAN]],Grille_Tarifs_Modulable!B1873:P1966,13,FALSE)*1.1,IF(Tableau1[[#This Row],[Tarificat° client]]="CHR",VLOOKUP(Tableau1[[#This Row],[EAN]],Grille_Tarifs_Modulable!B1873:P1966,8,FALSE)," "))</f>
        <v xml:space="preserve"> </v>
      </c>
      <c r="L1865" s="1">
        <v>4</v>
      </c>
      <c r="M1865" s="1">
        <v>10</v>
      </c>
      <c r="O1865" s="1"/>
    </row>
    <row r="1866" spans="1:15" ht="14.65" customHeight="1" x14ac:dyDescent="0.2">
      <c r="A1866" s="2">
        <v>42716</v>
      </c>
      <c r="B1866" s="1" t="s">
        <v>1108</v>
      </c>
      <c r="C1866" s="1" t="s">
        <v>100</v>
      </c>
      <c r="F1866" s="1" t="s">
        <v>4</v>
      </c>
      <c r="G1866" s="1" t="s">
        <v>182</v>
      </c>
      <c r="H1866" s="61">
        <v>70</v>
      </c>
      <c r="I1866" s="88" t="e">
        <f t="array" ref="I1866">INDEX(Grille_Tarifs_Modulable!$B$2:B2213,MATCH(Tableau1[[#This Row],[Designation]]&amp;Tableau1[[#This Row],[CL]],Grille_Tarifs_Modulable!$C$2:C2213&amp;Grille_Tarifs_Modulable!$F$2:F2213,0))</f>
        <v>#N/A</v>
      </c>
      <c r="J186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66" s="1" t="str">
        <f>IF(Tableau1[[#This Row],[Tarificat° client]]="GROS",VLOOKUP(Tableau1[[#This Row],[EAN]],Grille_Tarifs_Modulable!B1874:P1967,9,FALSE)+VLOOKUP(Tableau1[[#This Row],[EAN]],Grille_Tarifs_Modulable!B1874:P1967,12,FALSE)+VLOOKUP(Tableau1[[#This Row],[EAN]],Grille_Tarifs_Modulable!B1874:P1967,13,FALSE)*1.1,IF(Tableau1[[#This Row],[Tarificat° client]]="CHR",VLOOKUP(Tableau1[[#This Row],[EAN]],Grille_Tarifs_Modulable!B1874:P1967,8,FALSE)," "))</f>
        <v xml:space="preserve"> </v>
      </c>
      <c r="L1866" s="1">
        <v>18</v>
      </c>
      <c r="M1866" s="1">
        <v>18</v>
      </c>
      <c r="O1866" s="1"/>
    </row>
    <row r="1867" spans="1:15" ht="14.65" customHeight="1" x14ac:dyDescent="0.2">
      <c r="A1867" s="2">
        <v>42718</v>
      </c>
      <c r="B1867" s="1" t="s">
        <v>1109</v>
      </c>
      <c r="C1867" s="1" t="s">
        <v>45</v>
      </c>
      <c r="F1867" s="1" t="s">
        <v>47</v>
      </c>
      <c r="G1867" s="1" t="s">
        <v>182</v>
      </c>
      <c r="H1867" s="61">
        <v>70</v>
      </c>
      <c r="I1867" s="88" t="e">
        <f t="array" ref="I1867">INDEX(Grille_Tarifs_Modulable!$B$2:B2224,MATCH(Tableau1[[#This Row],[Designation]]&amp;Tableau1[[#This Row],[CL]],Grille_Tarifs_Modulable!$C$2:C2224&amp;Grille_Tarifs_Modulable!$F$2:F2224,0))</f>
        <v>#N/A</v>
      </c>
      <c r="J186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67" s="1" t="str">
        <f>IF(Tableau1[[#This Row],[Tarificat° client]]="GROS",VLOOKUP(Tableau1[[#This Row],[EAN]],Grille_Tarifs_Modulable!B1875:P1968,9,FALSE)+VLOOKUP(Tableau1[[#This Row],[EAN]],Grille_Tarifs_Modulable!B1875:P1968,12,FALSE)+VLOOKUP(Tableau1[[#This Row],[EAN]],Grille_Tarifs_Modulable!B1875:P1968,13,FALSE)*1.1,IF(Tableau1[[#This Row],[Tarificat° client]]="CHR",VLOOKUP(Tableau1[[#This Row],[EAN]],Grille_Tarifs_Modulable!B1875:P1968,8,FALSE)," "))</f>
        <v xml:space="preserve"> </v>
      </c>
      <c r="L1867" s="1">
        <v>12</v>
      </c>
      <c r="M1867" s="1">
        <v>12</v>
      </c>
      <c r="O1867" s="1"/>
    </row>
    <row r="1868" spans="1:15" ht="14.65" customHeight="1" x14ac:dyDescent="0.2">
      <c r="A1868" s="2">
        <v>42740</v>
      </c>
      <c r="B1868" s="1" t="s">
        <v>735</v>
      </c>
      <c r="C1868" s="1" t="s">
        <v>95</v>
      </c>
      <c r="F1868" s="1" t="s">
        <v>97</v>
      </c>
      <c r="G1868" s="1" t="s">
        <v>182</v>
      </c>
      <c r="H1868" s="61">
        <v>175</v>
      </c>
      <c r="I1868" s="88" t="e">
        <f t="array" ref="I1868">INDEX(Grille_Tarifs_Modulable!$B$2:B2242,MATCH(Tableau1[[#This Row],[Designation]]&amp;Tableau1[[#This Row],[CL]],Grille_Tarifs_Modulable!$C$2:C2242&amp;Grille_Tarifs_Modulable!$F$2:F2242,0))</f>
        <v>#N/A</v>
      </c>
      <c r="J186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68" s="1" t="str">
        <f>IF(Tableau1[[#This Row],[Tarificat° client]]="GROS",VLOOKUP(Tableau1[[#This Row],[EAN]],Grille_Tarifs_Modulable!B1876:P1969,9,FALSE)+VLOOKUP(Tableau1[[#This Row],[EAN]],Grille_Tarifs_Modulable!B1876:P1969,12,FALSE)+VLOOKUP(Tableau1[[#This Row],[EAN]],Grille_Tarifs_Modulable!B1876:P1969,13,FALSE)*1.1,IF(Tableau1[[#This Row],[Tarificat° client]]="CHR",VLOOKUP(Tableau1[[#This Row],[EAN]],Grille_Tarifs_Modulable!B1876:P1969,8,FALSE)," "))</f>
        <v xml:space="preserve"> </v>
      </c>
      <c r="L1868" s="1">
        <v>8</v>
      </c>
      <c r="M1868" s="1">
        <v>20</v>
      </c>
      <c r="O1868" s="1"/>
    </row>
    <row r="1869" spans="1:15" ht="14.65" customHeight="1" x14ac:dyDescent="0.2">
      <c r="A1869" s="2">
        <v>42787</v>
      </c>
      <c r="B1869" s="1" t="s">
        <v>781</v>
      </c>
      <c r="C1869" s="1" t="s">
        <v>158</v>
      </c>
      <c r="F1869" s="1" t="s">
        <v>160</v>
      </c>
      <c r="G1869" s="1" t="s">
        <v>182</v>
      </c>
      <c r="H1869" s="61">
        <v>70</v>
      </c>
      <c r="I1869" s="88" t="e">
        <f t="array" ref="I1869">INDEX(Grille_Tarifs_Modulable!$B$2:B2382,MATCH(Tableau1[[#This Row],[Designation]]&amp;Tableau1[[#This Row],[CL]],Grille_Tarifs_Modulable!$C$2:C2382&amp;Grille_Tarifs_Modulable!$F$2:F2382,0))</f>
        <v>#N/A</v>
      </c>
      <c r="J186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69" s="1" t="str">
        <f>IF(Tableau1[[#This Row],[Tarificat° client]]="GROS",VLOOKUP(Tableau1[[#This Row],[EAN]],Grille_Tarifs_Modulable!B1877:P1970,9,FALSE)+VLOOKUP(Tableau1[[#This Row],[EAN]],Grille_Tarifs_Modulable!B1877:P1970,12,FALSE)+VLOOKUP(Tableau1[[#This Row],[EAN]],Grille_Tarifs_Modulable!B1877:P1970,13,FALSE)*1.1,IF(Tableau1[[#This Row],[Tarificat° client]]="CHR",VLOOKUP(Tableau1[[#This Row],[EAN]],Grille_Tarifs_Modulable!B1877:P1970,8,FALSE)," "))</f>
        <v xml:space="preserve"> </v>
      </c>
      <c r="L1869" s="1">
        <v>6</v>
      </c>
      <c r="M1869" s="1">
        <v>6</v>
      </c>
      <c r="O1869" s="1"/>
    </row>
    <row r="1870" spans="1:15" ht="14.65" customHeight="1" x14ac:dyDescent="0.2">
      <c r="A1870" s="2">
        <v>42788</v>
      </c>
      <c r="B1870" s="1" t="s">
        <v>922</v>
      </c>
      <c r="C1870" s="1" t="s">
        <v>62</v>
      </c>
      <c r="F1870" s="1" t="s">
        <v>64</v>
      </c>
      <c r="G1870" s="1" t="s">
        <v>182</v>
      </c>
      <c r="H1870" s="61">
        <v>70</v>
      </c>
      <c r="I1870" s="88" t="e">
        <f t="array" ref="I1870">INDEX(Grille_Tarifs_Modulable!$B$2:B2217,MATCH(Tableau1[[#This Row],[Designation]]&amp;Tableau1[[#This Row],[CL]],Grille_Tarifs_Modulable!$C$2:C2217&amp;Grille_Tarifs_Modulable!$F$2:F2217,0))</f>
        <v>#N/A</v>
      </c>
      <c r="J187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70" s="1" t="str">
        <f>IF(Tableau1[[#This Row],[Tarificat° client]]="GROS",VLOOKUP(Tableau1[[#This Row],[EAN]],Grille_Tarifs_Modulable!B1878:P1971,9,FALSE)+VLOOKUP(Tableau1[[#This Row],[EAN]],Grille_Tarifs_Modulable!B1878:P1971,12,FALSE)+VLOOKUP(Tableau1[[#This Row],[EAN]],Grille_Tarifs_Modulable!B1878:P1971,13,FALSE)*1.1,IF(Tableau1[[#This Row],[Tarificat° client]]="CHR",VLOOKUP(Tableau1[[#This Row],[EAN]],Grille_Tarifs_Modulable!B1878:P1971,8,FALSE)," "))</f>
        <v xml:space="preserve"> </v>
      </c>
      <c r="L1870" s="1">
        <v>60</v>
      </c>
      <c r="M1870" s="1">
        <v>60</v>
      </c>
      <c r="O1870" s="1"/>
    </row>
    <row r="1871" spans="1:15" ht="14.65" customHeight="1" x14ac:dyDescent="0.2">
      <c r="A1871" s="2">
        <v>42788</v>
      </c>
      <c r="B1871" s="1" t="s">
        <v>922</v>
      </c>
      <c r="C1871" s="1" t="s">
        <v>62</v>
      </c>
      <c r="F1871" s="1" t="s">
        <v>64</v>
      </c>
      <c r="G1871" s="1" t="s">
        <v>182</v>
      </c>
      <c r="H1871" s="61">
        <v>100</v>
      </c>
      <c r="I1871" s="88" t="e">
        <f t="array" ref="I1871">INDEX(Grille_Tarifs_Modulable!$B$2:B2228,MATCH(Tableau1[[#This Row],[Designation]]&amp;Tableau1[[#This Row],[CL]],Grille_Tarifs_Modulable!$C$2:C2228&amp;Grille_Tarifs_Modulable!$F$2:F2228,0))</f>
        <v>#N/A</v>
      </c>
      <c r="J187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71" s="1" t="str">
        <f>IF(Tableau1[[#This Row],[Tarificat° client]]="GROS",VLOOKUP(Tableau1[[#This Row],[EAN]],Grille_Tarifs_Modulable!B1879:P1972,9,FALSE)+VLOOKUP(Tableau1[[#This Row],[EAN]],Grille_Tarifs_Modulable!B1879:P1972,12,FALSE)+VLOOKUP(Tableau1[[#This Row],[EAN]],Grille_Tarifs_Modulable!B1879:P1972,13,FALSE)*1.1,IF(Tableau1[[#This Row],[Tarificat° client]]="CHR",VLOOKUP(Tableau1[[#This Row],[EAN]],Grille_Tarifs_Modulable!B1879:P1972,8,FALSE)," "))</f>
        <v xml:space="preserve"> </v>
      </c>
      <c r="L1871" s="1">
        <v>60</v>
      </c>
      <c r="M1871" s="1">
        <v>85.71</v>
      </c>
      <c r="O1871" s="1"/>
    </row>
    <row r="1872" spans="1:15" ht="14.65" customHeight="1" x14ac:dyDescent="0.2">
      <c r="A1872" s="2">
        <v>42796</v>
      </c>
      <c r="B1872" s="1" t="s">
        <v>741</v>
      </c>
      <c r="C1872" s="1" t="s">
        <v>12</v>
      </c>
      <c r="F1872" s="1" t="s">
        <v>14</v>
      </c>
      <c r="G1872" s="1" t="s">
        <v>182</v>
      </c>
      <c r="H1872" s="61">
        <v>70</v>
      </c>
      <c r="I1872" s="88" t="e">
        <f t="array" ref="I1872">INDEX(Grille_Tarifs_Modulable!$B$2:B2246,MATCH(Tableau1[[#This Row],[Designation]]&amp;Tableau1[[#This Row],[CL]],Grille_Tarifs_Modulable!$C$2:C2246&amp;Grille_Tarifs_Modulable!$F$2:F2246,0))</f>
        <v>#N/A</v>
      </c>
      <c r="J187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72" s="1" t="str">
        <f>IF(Tableau1[[#This Row],[Tarificat° client]]="GROS",VLOOKUP(Tableau1[[#This Row],[EAN]],Grille_Tarifs_Modulable!B1880:P1973,9,FALSE)+VLOOKUP(Tableau1[[#This Row],[EAN]],Grille_Tarifs_Modulable!B1880:P1973,12,FALSE)+VLOOKUP(Tableau1[[#This Row],[EAN]],Grille_Tarifs_Modulable!B1880:P1973,13,FALSE)*1.1,IF(Tableau1[[#This Row],[Tarificat° client]]="CHR",VLOOKUP(Tableau1[[#This Row],[EAN]],Grille_Tarifs_Modulable!B1880:P1973,8,FALSE)," "))</f>
        <v xml:space="preserve"> </v>
      </c>
      <c r="L1872" s="1">
        <v>6</v>
      </c>
      <c r="M1872" s="1">
        <v>6</v>
      </c>
      <c r="O1872" s="1"/>
    </row>
    <row r="1873" spans="1:15" ht="14.65" customHeight="1" x14ac:dyDescent="0.2">
      <c r="A1873" s="2">
        <v>42845</v>
      </c>
      <c r="B1873" s="1" t="s">
        <v>743</v>
      </c>
      <c r="C1873" s="1" t="s">
        <v>12</v>
      </c>
      <c r="F1873" s="1" t="s">
        <v>14</v>
      </c>
      <c r="G1873" s="1" t="s">
        <v>182</v>
      </c>
      <c r="H1873" s="61">
        <v>70</v>
      </c>
      <c r="I1873" s="88" t="e">
        <f t="array" ref="I1873">INDEX(Grille_Tarifs_Modulable!$B$2:B2386,MATCH(Tableau1[[#This Row],[Designation]]&amp;Tableau1[[#This Row],[CL]],Grille_Tarifs_Modulable!$C$2:C2386&amp;Grille_Tarifs_Modulable!$F$2:F2386,0))</f>
        <v>#N/A</v>
      </c>
      <c r="J187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73" s="1" t="str">
        <f>IF(Tableau1[[#This Row],[Tarificat° client]]="GROS",VLOOKUP(Tableau1[[#This Row],[EAN]],Grille_Tarifs_Modulable!B1881:P1974,9,FALSE)+VLOOKUP(Tableau1[[#This Row],[EAN]],Grille_Tarifs_Modulable!B1881:P1974,12,FALSE)+VLOOKUP(Tableau1[[#This Row],[EAN]],Grille_Tarifs_Modulable!B1881:P1974,13,FALSE)*1.1,IF(Tableau1[[#This Row],[Tarificat° client]]="CHR",VLOOKUP(Tableau1[[#This Row],[EAN]],Grille_Tarifs_Modulable!B1881:P1974,8,FALSE)," "))</f>
        <v xml:space="preserve"> </v>
      </c>
      <c r="L1873" s="1">
        <v>30</v>
      </c>
      <c r="M1873" s="1">
        <v>30</v>
      </c>
      <c r="O1873" s="1"/>
    </row>
    <row r="1874" spans="1:15" ht="14.65" customHeight="1" x14ac:dyDescent="0.2">
      <c r="A1874" s="2">
        <v>42887</v>
      </c>
      <c r="B1874" s="1" t="s">
        <v>728</v>
      </c>
      <c r="C1874" s="1" t="s">
        <v>158</v>
      </c>
      <c r="F1874" s="1" t="s">
        <v>160</v>
      </c>
      <c r="G1874" s="1" t="s">
        <v>182</v>
      </c>
      <c r="H1874" s="61">
        <v>70</v>
      </c>
      <c r="I1874" s="88" t="e">
        <f t="array" ref="I1874">INDEX(Grille_Tarifs_Modulable!$B$2:B2221,MATCH(Tableau1[[#This Row],[Designation]]&amp;Tableau1[[#This Row],[CL]],Grille_Tarifs_Modulable!$C$2:C2221&amp;Grille_Tarifs_Modulable!$F$2:F2221,0))</f>
        <v>#N/A</v>
      </c>
      <c r="J187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74" s="1" t="str">
        <f>IF(Tableau1[[#This Row],[Tarificat° client]]="GROS",VLOOKUP(Tableau1[[#This Row],[EAN]],Grille_Tarifs_Modulable!B1882:P1975,9,FALSE)+VLOOKUP(Tableau1[[#This Row],[EAN]],Grille_Tarifs_Modulable!B1882:P1975,12,FALSE)+VLOOKUP(Tableau1[[#This Row],[EAN]],Grille_Tarifs_Modulable!B1882:P1975,13,FALSE)*1.1,IF(Tableau1[[#This Row],[Tarificat° client]]="CHR",VLOOKUP(Tableau1[[#This Row],[EAN]],Grille_Tarifs_Modulable!B1882:P1975,8,FALSE)," "))</f>
        <v xml:space="preserve"> </v>
      </c>
      <c r="L1874" s="1">
        <v>24</v>
      </c>
      <c r="M1874" s="1">
        <v>24</v>
      </c>
      <c r="O1874" s="1"/>
    </row>
    <row r="1875" spans="1:15" ht="14.65" customHeight="1" x14ac:dyDescent="0.2">
      <c r="A1875" s="2">
        <v>42893</v>
      </c>
      <c r="B1875" s="1" t="s">
        <v>762</v>
      </c>
      <c r="C1875" s="1" t="s">
        <v>18</v>
      </c>
      <c r="F1875" s="1" t="s">
        <v>20</v>
      </c>
      <c r="G1875" s="1" t="s">
        <v>182</v>
      </c>
      <c r="H1875" s="61">
        <v>70</v>
      </c>
      <c r="I1875" s="88" t="e">
        <f t="array" ref="I1875">INDEX(Grille_Tarifs_Modulable!$B$2:B2232,MATCH(Tableau1[[#This Row],[Designation]]&amp;Tableau1[[#This Row],[CL]],Grille_Tarifs_Modulable!$C$2:C2232&amp;Grille_Tarifs_Modulable!$F$2:F2232,0))</f>
        <v>#N/A</v>
      </c>
      <c r="J187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75" s="1" t="str">
        <f>IF(Tableau1[[#This Row],[Tarificat° client]]="GROS",VLOOKUP(Tableau1[[#This Row],[EAN]],Grille_Tarifs_Modulable!B1883:P1976,9,FALSE)+VLOOKUP(Tableau1[[#This Row],[EAN]],Grille_Tarifs_Modulable!B1883:P1976,12,FALSE)+VLOOKUP(Tableau1[[#This Row],[EAN]],Grille_Tarifs_Modulable!B1883:P1976,13,FALSE)*1.1,IF(Tableau1[[#This Row],[Tarificat° client]]="CHR",VLOOKUP(Tableau1[[#This Row],[EAN]],Grille_Tarifs_Modulable!B1883:P1976,8,FALSE)," "))</f>
        <v xml:space="preserve"> </v>
      </c>
      <c r="L1875" s="1">
        <v>6</v>
      </c>
      <c r="M1875" s="1">
        <v>6</v>
      </c>
      <c r="O1875" s="1"/>
    </row>
    <row r="1876" spans="1:15" ht="14.65" customHeight="1" x14ac:dyDescent="0.2">
      <c r="A1876" s="2">
        <v>42893</v>
      </c>
      <c r="B1876" s="1" t="s">
        <v>763</v>
      </c>
      <c r="C1876" s="1" t="s">
        <v>6</v>
      </c>
      <c r="F1876" s="1" t="s">
        <v>8</v>
      </c>
      <c r="G1876" s="1" t="s">
        <v>182</v>
      </c>
      <c r="H1876" s="61">
        <v>70</v>
      </c>
      <c r="I1876" s="88" t="e">
        <f t="array" ref="I1876">INDEX(Grille_Tarifs_Modulable!$B$2:B2250,MATCH(Tableau1[[#This Row],[Designation]]&amp;Tableau1[[#This Row],[CL]],Grille_Tarifs_Modulable!$C$2:C2250&amp;Grille_Tarifs_Modulable!$F$2:F2250,0))</f>
        <v>#N/A</v>
      </c>
      <c r="J187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76" s="1" t="str">
        <f>IF(Tableau1[[#This Row],[Tarificat° client]]="GROS",VLOOKUP(Tableau1[[#This Row],[EAN]],Grille_Tarifs_Modulable!B1884:P1977,9,FALSE)+VLOOKUP(Tableau1[[#This Row],[EAN]],Grille_Tarifs_Modulable!B1884:P1977,12,FALSE)+VLOOKUP(Tableau1[[#This Row],[EAN]],Grille_Tarifs_Modulable!B1884:P1977,13,FALSE)*1.1,IF(Tableau1[[#This Row],[Tarificat° client]]="CHR",VLOOKUP(Tableau1[[#This Row],[EAN]],Grille_Tarifs_Modulable!B1884:P1977,8,FALSE)," "))</f>
        <v xml:space="preserve"> </v>
      </c>
      <c r="L1876" s="1">
        <v>6</v>
      </c>
      <c r="M1876" s="1">
        <v>6</v>
      </c>
      <c r="O1876" s="1"/>
    </row>
    <row r="1877" spans="1:15" ht="14.65" customHeight="1" x14ac:dyDescent="0.2">
      <c r="A1877" s="2">
        <v>42989</v>
      </c>
      <c r="B1877" s="1" t="s">
        <v>766</v>
      </c>
      <c r="C1877" s="1" t="s">
        <v>71</v>
      </c>
      <c r="F1877" s="1" t="s">
        <v>20</v>
      </c>
      <c r="G1877" s="1" t="s">
        <v>182</v>
      </c>
      <c r="H1877" s="61">
        <v>100</v>
      </c>
      <c r="I1877" s="88" t="e">
        <f t="array" ref="I1877">INDEX(Grille_Tarifs_Modulable!$B$2:B2390,MATCH(Tableau1[[#This Row],[Designation]]&amp;Tableau1[[#This Row],[CL]],Grille_Tarifs_Modulable!$C$2:C2390&amp;Grille_Tarifs_Modulable!$F$2:F2390,0))</f>
        <v>#N/A</v>
      </c>
      <c r="J187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77" s="1" t="str">
        <f>IF(Tableau1[[#This Row],[Tarificat° client]]="GROS",VLOOKUP(Tableau1[[#This Row],[EAN]],Grille_Tarifs_Modulable!B1885:P1978,9,FALSE)+VLOOKUP(Tableau1[[#This Row],[EAN]],Grille_Tarifs_Modulable!B1885:P1978,12,FALSE)+VLOOKUP(Tableau1[[#This Row],[EAN]],Grille_Tarifs_Modulable!B1885:P1978,13,FALSE)*1.1,IF(Tableau1[[#This Row],[Tarificat° client]]="CHR",VLOOKUP(Tableau1[[#This Row],[EAN]],Grille_Tarifs_Modulable!B1885:P1978,8,FALSE)," "))</f>
        <v xml:space="preserve"> </v>
      </c>
      <c r="L1877" s="1">
        <v>12</v>
      </c>
      <c r="M1877" s="1">
        <v>17.14</v>
      </c>
      <c r="O1877" s="1"/>
    </row>
    <row r="1878" spans="1:15" ht="14.65" customHeight="1" x14ac:dyDescent="0.2">
      <c r="A1878" s="2">
        <v>43133</v>
      </c>
      <c r="B1878" s="1" t="s">
        <v>631</v>
      </c>
      <c r="C1878" s="1" t="s">
        <v>158</v>
      </c>
      <c r="F1878" s="1" t="s">
        <v>160</v>
      </c>
      <c r="G1878" s="1" t="s">
        <v>182</v>
      </c>
      <c r="H1878" s="61">
        <v>70</v>
      </c>
      <c r="I1878" s="88" t="e">
        <f t="array" ref="I1878">INDEX(Grille_Tarifs_Modulable!$B$2:B2225,MATCH(Tableau1[[#This Row],[Designation]]&amp;Tableau1[[#This Row],[CL]],Grille_Tarifs_Modulable!$C$2:C2225&amp;Grille_Tarifs_Modulable!$F$2:F2225,0))</f>
        <v>#N/A</v>
      </c>
      <c r="J187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78" s="1" t="str">
        <f>IF(Tableau1[[#This Row],[Tarificat° client]]="GROS",VLOOKUP(Tableau1[[#This Row],[EAN]],Grille_Tarifs_Modulable!B1886:P1979,9,FALSE)+VLOOKUP(Tableau1[[#This Row],[EAN]],Grille_Tarifs_Modulable!B1886:P1979,12,FALSE)+VLOOKUP(Tableau1[[#This Row],[EAN]],Grille_Tarifs_Modulable!B1886:P1979,13,FALSE)*1.1,IF(Tableau1[[#This Row],[Tarificat° client]]="CHR",VLOOKUP(Tableau1[[#This Row],[EAN]],Grille_Tarifs_Modulable!B1886:P1979,8,FALSE)," "))</f>
        <v xml:space="preserve"> </v>
      </c>
      <c r="L1878" s="1">
        <v>6</v>
      </c>
      <c r="M1878" s="1">
        <v>6</v>
      </c>
      <c r="O1878" s="1"/>
    </row>
    <row r="1879" spans="1:15" ht="14.65" customHeight="1" x14ac:dyDescent="0.2">
      <c r="A1879" s="2">
        <v>43725</v>
      </c>
      <c r="B1879" s="1" t="s">
        <v>74</v>
      </c>
      <c r="C1879" s="1" t="s">
        <v>68</v>
      </c>
      <c r="F1879" s="1" t="s">
        <v>20</v>
      </c>
      <c r="G1879" s="1" t="s">
        <v>182</v>
      </c>
      <c r="H1879" s="61">
        <v>100</v>
      </c>
      <c r="I1879" s="88" t="e">
        <f t="array" ref="I1879">INDEX(Grille_Tarifs_Modulable!$B$2:B2236,MATCH(Tableau1[[#This Row],[Designation]]&amp;Tableau1[[#This Row],[CL]],Grille_Tarifs_Modulable!$C$2:C2236&amp;Grille_Tarifs_Modulable!$F$2:F2236,0))</f>
        <v>#N/A</v>
      </c>
      <c r="J187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79" s="1" t="str">
        <f>IF(Tableau1[[#This Row],[Tarificat° client]]="GROS",VLOOKUP(Tableau1[[#This Row],[EAN]],Grille_Tarifs_Modulable!B1887:P1980,9,FALSE)+VLOOKUP(Tableau1[[#This Row],[EAN]],Grille_Tarifs_Modulable!B1887:P1980,12,FALSE)+VLOOKUP(Tableau1[[#This Row],[EAN]],Grille_Tarifs_Modulable!B1887:P1980,13,FALSE)*1.1,IF(Tableau1[[#This Row],[Tarificat° client]]="CHR",VLOOKUP(Tableau1[[#This Row],[EAN]],Grille_Tarifs_Modulable!B1887:P1980,8,FALSE)," "))</f>
        <v xml:space="preserve"> </v>
      </c>
      <c r="L1879" s="1">
        <v>24</v>
      </c>
      <c r="M1879" s="1">
        <v>34.29</v>
      </c>
      <c r="O1879" s="1"/>
    </row>
    <row r="1880" spans="1:15" ht="14.65" customHeight="1" x14ac:dyDescent="0.2">
      <c r="A1880" s="2">
        <v>42402</v>
      </c>
      <c r="B1880" s="1" t="s">
        <v>1005</v>
      </c>
      <c r="C1880" s="1" t="s">
        <v>1006</v>
      </c>
      <c r="F1880" s="1" t="s">
        <v>1007</v>
      </c>
      <c r="G1880" s="1" t="s">
        <v>641</v>
      </c>
      <c r="H1880" s="61">
        <v>70</v>
      </c>
      <c r="I1880" s="88" t="e">
        <f t="array" ref="I1880">INDEX(Grille_Tarifs_Modulable!$B$2:B2254,MATCH(Tableau1[[#This Row],[Designation]]&amp;Tableau1[[#This Row],[CL]],Grille_Tarifs_Modulable!$C$2:C2254&amp;Grille_Tarifs_Modulable!$F$2:F2254,0))</f>
        <v>#N/A</v>
      </c>
      <c r="J188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80" s="1" t="str">
        <f>IF(Tableau1[[#This Row],[Tarificat° client]]="GROS",VLOOKUP(Tableau1[[#This Row],[EAN]],Grille_Tarifs_Modulable!B1888:P1981,9,FALSE)+VLOOKUP(Tableau1[[#This Row],[EAN]],Grille_Tarifs_Modulable!B1888:P1981,12,FALSE)+VLOOKUP(Tableau1[[#This Row],[EAN]],Grille_Tarifs_Modulable!B1888:P1981,13,FALSE)*1.1,IF(Tableau1[[#This Row],[Tarificat° client]]="CHR",VLOOKUP(Tableau1[[#This Row],[EAN]],Grille_Tarifs_Modulable!B1888:P1981,8,FALSE)," "))</f>
        <v xml:space="preserve"> </v>
      </c>
      <c r="L1880" s="1">
        <v>6</v>
      </c>
      <c r="M1880" s="1">
        <v>6</v>
      </c>
      <c r="O1880" s="1"/>
    </row>
    <row r="1881" spans="1:15" ht="14.65" customHeight="1" x14ac:dyDescent="0.2">
      <c r="A1881" s="2">
        <v>42436</v>
      </c>
      <c r="B1881" s="1" t="s">
        <v>977</v>
      </c>
      <c r="C1881" s="1" t="s">
        <v>978</v>
      </c>
      <c r="F1881" s="1" t="s">
        <v>979</v>
      </c>
      <c r="G1881" s="1" t="s">
        <v>641</v>
      </c>
      <c r="H1881" s="61">
        <v>70</v>
      </c>
      <c r="I1881" s="88" t="e">
        <f t="array" ref="I1881">INDEX(Grille_Tarifs_Modulable!$B$2:B2394,MATCH(Tableau1[[#This Row],[Designation]]&amp;Tableau1[[#This Row],[CL]],Grille_Tarifs_Modulable!$C$2:C2394&amp;Grille_Tarifs_Modulable!$F$2:F2394,0))</f>
        <v>#N/A</v>
      </c>
      <c r="J188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81" s="1" t="str">
        <f>IF(Tableau1[[#This Row],[Tarificat° client]]="GROS",VLOOKUP(Tableau1[[#This Row],[EAN]],Grille_Tarifs_Modulable!B1889:P1982,9,FALSE)+VLOOKUP(Tableau1[[#This Row],[EAN]],Grille_Tarifs_Modulable!B1889:P1982,12,FALSE)+VLOOKUP(Tableau1[[#This Row],[EAN]],Grille_Tarifs_Modulable!B1889:P1982,13,FALSE)*1.1,IF(Tableau1[[#This Row],[Tarificat° client]]="CHR",VLOOKUP(Tableau1[[#This Row],[EAN]],Grille_Tarifs_Modulable!B1889:P1982,8,FALSE)," "))</f>
        <v xml:space="preserve"> </v>
      </c>
      <c r="L1881" s="1">
        <v>6</v>
      </c>
      <c r="M1881" s="1">
        <v>6</v>
      </c>
      <c r="O1881" s="1"/>
    </row>
    <row r="1882" spans="1:15" ht="14.65" customHeight="1" x14ac:dyDescent="0.2">
      <c r="A1882" s="2">
        <v>42454</v>
      </c>
      <c r="B1882" s="1" t="s">
        <v>983</v>
      </c>
      <c r="C1882" s="1" t="s">
        <v>95</v>
      </c>
      <c r="F1882" s="1" t="s">
        <v>97</v>
      </c>
      <c r="G1882" s="1" t="s">
        <v>641</v>
      </c>
      <c r="H1882" s="61">
        <v>70</v>
      </c>
      <c r="I1882" s="88" t="e">
        <f t="array" ref="I1882">INDEX(Grille_Tarifs_Modulable!$B$2:B2229,MATCH(Tableau1[[#This Row],[Designation]]&amp;Tableau1[[#This Row],[CL]],Grille_Tarifs_Modulable!$C$2:C2229&amp;Grille_Tarifs_Modulable!$F$2:F2229,0))</f>
        <v>#N/A</v>
      </c>
      <c r="J188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82" s="1" t="str">
        <f>IF(Tableau1[[#This Row],[Tarificat° client]]="GROS",VLOOKUP(Tableau1[[#This Row],[EAN]],Grille_Tarifs_Modulable!B1890:P1983,9,FALSE)+VLOOKUP(Tableau1[[#This Row],[EAN]],Grille_Tarifs_Modulable!B1890:P1983,12,FALSE)+VLOOKUP(Tableau1[[#This Row],[EAN]],Grille_Tarifs_Modulable!B1890:P1983,13,FALSE)*1.1,IF(Tableau1[[#This Row],[Tarificat° client]]="CHR",VLOOKUP(Tableau1[[#This Row],[EAN]],Grille_Tarifs_Modulable!B1890:P1983,8,FALSE)," "))</f>
        <v xml:space="preserve"> </v>
      </c>
      <c r="L1882" s="1">
        <v>12</v>
      </c>
      <c r="M1882" s="1">
        <v>12</v>
      </c>
      <c r="O1882" s="1"/>
    </row>
    <row r="1883" spans="1:15" ht="14.65" customHeight="1" x14ac:dyDescent="0.2">
      <c r="A1883" s="2">
        <v>42492</v>
      </c>
      <c r="B1883" s="1" t="s">
        <v>1031</v>
      </c>
      <c r="C1883" s="1" t="s">
        <v>915</v>
      </c>
      <c r="D1883" s="1" t="s">
        <v>1255</v>
      </c>
      <c r="F1883" s="1" t="s">
        <v>11</v>
      </c>
      <c r="G1883" s="1" t="s">
        <v>641</v>
      </c>
      <c r="H1883" s="61">
        <v>70</v>
      </c>
      <c r="I1883" s="88" t="e">
        <f t="array" ref="I1883">INDEX(Grille_Tarifs_Modulable!$B$2:B2240,MATCH(Tableau1[[#This Row],[Designation]]&amp;Tableau1[[#This Row],[CL]],Grille_Tarifs_Modulable!$C$2:C2240&amp;Grille_Tarifs_Modulable!$F$2:F2240,0))</f>
        <v>#N/A</v>
      </c>
      <c r="J188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83" s="1" t="str">
        <f>IF(Tableau1[[#This Row],[Tarificat° client]]="GROS",VLOOKUP(Tableau1[[#This Row],[EAN]],Grille_Tarifs_Modulable!B1891:P1984,9,FALSE)+VLOOKUP(Tableau1[[#This Row],[EAN]],Grille_Tarifs_Modulable!B1891:P1984,12,FALSE)+VLOOKUP(Tableau1[[#This Row],[EAN]],Grille_Tarifs_Modulable!B1891:P1984,13,FALSE)*1.1,IF(Tableau1[[#This Row],[Tarificat° client]]="CHR",VLOOKUP(Tableau1[[#This Row],[EAN]],Grille_Tarifs_Modulable!B1891:P1984,8,FALSE)," "))</f>
        <v xml:space="preserve"> </v>
      </c>
      <c r="L1883" s="1">
        <v>12</v>
      </c>
      <c r="M1883" s="1">
        <v>12</v>
      </c>
      <c r="O1883" s="1"/>
    </row>
    <row r="1884" spans="1:15" ht="14.65" customHeight="1" x14ac:dyDescent="0.2">
      <c r="A1884" s="2">
        <v>42508</v>
      </c>
      <c r="B1884" s="1" t="s">
        <v>1134</v>
      </c>
      <c r="C1884" s="1" t="s">
        <v>62</v>
      </c>
      <c r="F1884" s="1" t="s">
        <v>64</v>
      </c>
      <c r="G1884" s="1" t="s">
        <v>641</v>
      </c>
      <c r="H1884" s="61">
        <v>70</v>
      </c>
      <c r="I1884" s="88" t="e">
        <f t="array" ref="I1884">INDEX(Grille_Tarifs_Modulable!$B$2:B2258,MATCH(Tableau1[[#This Row],[Designation]]&amp;Tableau1[[#This Row],[CL]],Grille_Tarifs_Modulable!$C$2:C2258&amp;Grille_Tarifs_Modulable!$F$2:F2258,0))</f>
        <v>#N/A</v>
      </c>
      <c r="J188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84" s="1" t="str">
        <f>IF(Tableau1[[#This Row],[Tarificat° client]]="GROS",VLOOKUP(Tableau1[[#This Row],[EAN]],Grille_Tarifs_Modulable!B1892:P1985,9,FALSE)+VLOOKUP(Tableau1[[#This Row],[EAN]],Grille_Tarifs_Modulable!B1892:P1985,12,FALSE)+VLOOKUP(Tableau1[[#This Row],[EAN]],Grille_Tarifs_Modulable!B1892:P1985,13,FALSE)*1.1,IF(Tableau1[[#This Row],[Tarificat° client]]="CHR",VLOOKUP(Tableau1[[#This Row],[EAN]],Grille_Tarifs_Modulable!B1892:P1985,8,FALSE)," "))</f>
        <v xml:space="preserve"> </v>
      </c>
      <c r="L1884" s="1">
        <v>30</v>
      </c>
      <c r="M1884" s="1">
        <v>30</v>
      </c>
      <c r="O1884" s="1"/>
    </row>
    <row r="1885" spans="1:15" ht="14.65" customHeight="1" x14ac:dyDescent="0.2">
      <c r="A1885" s="2">
        <v>42508</v>
      </c>
      <c r="B1885" s="1" t="s">
        <v>1134</v>
      </c>
      <c r="C1885" s="1" t="s">
        <v>62</v>
      </c>
      <c r="F1885" s="1" t="s">
        <v>64</v>
      </c>
      <c r="G1885" s="1" t="s">
        <v>641</v>
      </c>
      <c r="H1885" s="61">
        <v>70</v>
      </c>
      <c r="I1885" s="88" t="e">
        <f t="array" ref="I1885">INDEX(Grille_Tarifs_Modulable!$B$2:B2398,MATCH(Tableau1[[#This Row],[Designation]]&amp;Tableau1[[#This Row],[CL]],Grille_Tarifs_Modulable!$C$2:C2398&amp;Grille_Tarifs_Modulable!$F$2:F2398,0))</f>
        <v>#N/A</v>
      </c>
      <c r="J188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85" s="1" t="str">
        <f>IF(Tableau1[[#This Row],[Tarificat° client]]="GROS",VLOOKUP(Tableau1[[#This Row],[EAN]],Grille_Tarifs_Modulable!B1893:P1986,9,FALSE)+VLOOKUP(Tableau1[[#This Row],[EAN]],Grille_Tarifs_Modulable!B1893:P1986,12,FALSE)+VLOOKUP(Tableau1[[#This Row],[EAN]],Grille_Tarifs_Modulable!B1893:P1986,13,FALSE)*1.1,IF(Tableau1[[#This Row],[Tarificat° client]]="CHR",VLOOKUP(Tableau1[[#This Row],[EAN]],Grille_Tarifs_Modulable!B1893:P1986,8,FALSE)," "))</f>
        <v xml:space="preserve"> </v>
      </c>
      <c r="L1885" s="1">
        <v>6</v>
      </c>
      <c r="M1885" s="1">
        <v>6</v>
      </c>
      <c r="O1885" s="1"/>
    </row>
    <row r="1886" spans="1:15" ht="14.65" customHeight="1" x14ac:dyDescent="0.2">
      <c r="A1886" s="2">
        <v>42515</v>
      </c>
      <c r="B1886" s="1" t="s">
        <v>1137</v>
      </c>
      <c r="C1886" s="1" t="s">
        <v>1138</v>
      </c>
      <c r="F1886" s="1" t="s">
        <v>314</v>
      </c>
      <c r="G1886" s="1" t="s">
        <v>641</v>
      </c>
      <c r="H1886" s="61">
        <v>70</v>
      </c>
      <c r="I1886" s="88" t="e">
        <f t="array" ref="I1886">INDEX(Grille_Tarifs_Modulable!$B$2:B2233,MATCH(Tableau1[[#This Row],[Designation]]&amp;Tableau1[[#This Row],[CL]],Grille_Tarifs_Modulable!$C$2:C2233&amp;Grille_Tarifs_Modulable!$F$2:F2233,0))</f>
        <v>#N/A</v>
      </c>
      <c r="J188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86" s="1" t="str">
        <f>IF(Tableau1[[#This Row],[Tarificat° client]]="GROS",VLOOKUP(Tableau1[[#This Row],[EAN]],Grille_Tarifs_Modulable!B1894:P1987,9,FALSE)+VLOOKUP(Tableau1[[#This Row],[EAN]],Grille_Tarifs_Modulable!B1894:P1987,12,FALSE)+VLOOKUP(Tableau1[[#This Row],[EAN]],Grille_Tarifs_Modulable!B1894:P1987,13,FALSE)*1.1,IF(Tableau1[[#This Row],[Tarificat° client]]="CHR",VLOOKUP(Tableau1[[#This Row],[EAN]],Grille_Tarifs_Modulable!B1894:P1987,8,FALSE)," "))</f>
        <v xml:space="preserve"> </v>
      </c>
      <c r="L1886" s="1">
        <v>6</v>
      </c>
      <c r="M1886" s="1">
        <v>6</v>
      </c>
      <c r="O1886" s="1"/>
    </row>
    <row r="1887" spans="1:15" ht="14.65" customHeight="1" x14ac:dyDescent="0.2">
      <c r="A1887" s="2">
        <v>42522</v>
      </c>
      <c r="B1887" s="1" t="s">
        <v>1141</v>
      </c>
      <c r="C1887" s="1" t="s">
        <v>163</v>
      </c>
      <c r="F1887" s="1" t="s">
        <v>176</v>
      </c>
      <c r="G1887" s="1" t="s">
        <v>641</v>
      </c>
      <c r="H1887" s="61">
        <v>70</v>
      </c>
      <c r="I1887" s="88" t="e">
        <f t="array" ref="I1887">INDEX(Grille_Tarifs_Modulable!$B$2:B2244,MATCH(Tableau1[[#This Row],[Designation]]&amp;Tableau1[[#This Row],[CL]],Grille_Tarifs_Modulable!$C$2:C2244&amp;Grille_Tarifs_Modulable!$F$2:F2244,0))</f>
        <v>#N/A</v>
      </c>
      <c r="J188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87" s="1" t="str">
        <f>IF(Tableau1[[#This Row],[Tarificat° client]]="GROS",VLOOKUP(Tableau1[[#This Row],[EAN]],Grille_Tarifs_Modulable!B1895:P1988,9,FALSE)+VLOOKUP(Tableau1[[#This Row],[EAN]],Grille_Tarifs_Modulable!B1895:P1988,12,FALSE)+VLOOKUP(Tableau1[[#This Row],[EAN]],Grille_Tarifs_Modulable!B1895:P1988,13,FALSE)*1.1,IF(Tableau1[[#This Row],[Tarificat° client]]="CHR",VLOOKUP(Tableau1[[#This Row],[EAN]],Grille_Tarifs_Modulable!B1895:P1988,8,FALSE)," "))</f>
        <v xml:space="preserve"> </v>
      </c>
      <c r="L1887" s="1">
        <v>12</v>
      </c>
      <c r="M1887" s="1">
        <v>12</v>
      </c>
      <c r="O1887" s="1"/>
    </row>
    <row r="1888" spans="1:15" ht="14.65" customHeight="1" x14ac:dyDescent="0.2">
      <c r="A1888" s="2">
        <v>42528</v>
      </c>
      <c r="B1888" s="1" t="s">
        <v>1139</v>
      </c>
      <c r="C1888" s="1" t="s">
        <v>442</v>
      </c>
      <c r="F1888" s="1" t="s">
        <v>443</v>
      </c>
      <c r="G1888" s="1" t="s">
        <v>641</v>
      </c>
      <c r="H1888" s="61">
        <v>70</v>
      </c>
      <c r="I1888" s="88" t="e">
        <f t="array" ref="I1888">INDEX(Grille_Tarifs_Modulable!$B$2:B2262,MATCH(Tableau1[[#This Row],[Designation]]&amp;Tableau1[[#This Row],[CL]],Grille_Tarifs_Modulable!$C$2:C2262&amp;Grille_Tarifs_Modulable!$F$2:F2262,0))</f>
        <v>#N/A</v>
      </c>
      <c r="J188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88" s="1" t="str">
        <f>IF(Tableau1[[#This Row],[Tarificat° client]]="GROS",VLOOKUP(Tableau1[[#This Row],[EAN]],Grille_Tarifs_Modulable!B1896:P1989,9,FALSE)+VLOOKUP(Tableau1[[#This Row],[EAN]],Grille_Tarifs_Modulable!B1896:P1989,12,FALSE)+VLOOKUP(Tableau1[[#This Row],[EAN]],Grille_Tarifs_Modulable!B1896:P1989,13,FALSE)*1.1,IF(Tableau1[[#This Row],[Tarificat° client]]="CHR",VLOOKUP(Tableau1[[#This Row],[EAN]],Grille_Tarifs_Modulable!B1896:P1989,8,FALSE)," "))</f>
        <v xml:space="preserve"> </v>
      </c>
      <c r="L1888" s="1">
        <v>6</v>
      </c>
      <c r="M1888" s="1">
        <v>6</v>
      </c>
      <c r="O1888" s="1"/>
    </row>
    <row r="1889" spans="1:15" ht="14.65" customHeight="1" x14ac:dyDescent="0.2">
      <c r="A1889" s="2">
        <v>42529</v>
      </c>
      <c r="B1889" s="1" t="s">
        <v>1013</v>
      </c>
      <c r="C1889" s="1" t="s">
        <v>95</v>
      </c>
      <c r="F1889" s="1" t="s">
        <v>97</v>
      </c>
      <c r="G1889" s="1" t="s">
        <v>641</v>
      </c>
      <c r="H1889" s="61">
        <v>70</v>
      </c>
      <c r="I1889" s="88" t="e">
        <f t="array" ref="I1889">INDEX(Grille_Tarifs_Modulable!$B$2:B2402,MATCH(Tableau1[[#This Row],[Designation]]&amp;Tableau1[[#This Row],[CL]],Grille_Tarifs_Modulable!$C$2:C2402&amp;Grille_Tarifs_Modulable!$F$2:F2402,0))</f>
        <v>#N/A</v>
      </c>
      <c r="J188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89" s="1" t="str">
        <f>IF(Tableau1[[#This Row],[Tarificat° client]]="GROS",VLOOKUP(Tableau1[[#This Row],[EAN]],Grille_Tarifs_Modulable!B1897:P1990,9,FALSE)+VLOOKUP(Tableau1[[#This Row],[EAN]],Grille_Tarifs_Modulable!B1897:P1990,12,FALSE)+VLOOKUP(Tableau1[[#This Row],[EAN]],Grille_Tarifs_Modulable!B1897:P1990,13,FALSE)*1.1,IF(Tableau1[[#This Row],[Tarificat° client]]="CHR",VLOOKUP(Tableau1[[#This Row],[EAN]],Grille_Tarifs_Modulable!B1897:P1990,8,FALSE)," "))</f>
        <v xml:space="preserve"> </v>
      </c>
      <c r="L1889" s="1">
        <v>12</v>
      </c>
      <c r="M1889" s="1">
        <v>12</v>
      </c>
      <c r="O1889" s="1"/>
    </row>
    <row r="1890" spans="1:15" ht="14.65" customHeight="1" x14ac:dyDescent="0.2">
      <c r="A1890" s="2">
        <v>42611</v>
      </c>
      <c r="B1890" s="1" t="s">
        <v>1140</v>
      </c>
      <c r="C1890" s="1" t="s">
        <v>312</v>
      </c>
      <c r="F1890" s="1" t="s">
        <v>314</v>
      </c>
      <c r="G1890" s="1" t="s">
        <v>641</v>
      </c>
      <c r="H1890" s="61">
        <v>70</v>
      </c>
      <c r="I1890" s="88" t="e">
        <f t="array" ref="I1890">INDEX(Grille_Tarifs_Modulable!$B$2:B2237,MATCH(Tableau1[[#This Row],[Designation]]&amp;Tableau1[[#This Row],[CL]],Grille_Tarifs_Modulable!$C$2:C2237&amp;Grille_Tarifs_Modulable!$F$2:F2237,0))</f>
        <v>#N/A</v>
      </c>
      <c r="J189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90" s="1" t="str">
        <f>IF(Tableau1[[#This Row],[Tarificat° client]]="GROS",VLOOKUP(Tableau1[[#This Row],[EAN]],Grille_Tarifs_Modulable!B1898:P1991,9,FALSE)+VLOOKUP(Tableau1[[#This Row],[EAN]],Grille_Tarifs_Modulable!B1898:P1991,12,FALSE)+VLOOKUP(Tableau1[[#This Row],[EAN]],Grille_Tarifs_Modulable!B1898:P1991,13,FALSE)*1.1,IF(Tableau1[[#This Row],[Tarificat° client]]="CHR",VLOOKUP(Tableau1[[#This Row],[EAN]],Grille_Tarifs_Modulable!B1898:P1991,8,FALSE)," "))</f>
        <v xml:space="preserve"> </v>
      </c>
      <c r="L1890" s="1">
        <v>12</v>
      </c>
      <c r="M1890" s="1">
        <v>12</v>
      </c>
      <c r="O1890" s="1"/>
    </row>
    <row r="1891" spans="1:15" ht="14.65" customHeight="1" x14ac:dyDescent="0.2">
      <c r="A1891" s="2">
        <v>42716</v>
      </c>
      <c r="B1891" s="1" t="s">
        <v>1108</v>
      </c>
      <c r="C1891" s="1" t="s">
        <v>100</v>
      </c>
      <c r="F1891" s="1" t="s">
        <v>4</v>
      </c>
      <c r="G1891" s="1" t="s">
        <v>641</v>
      </c>
      <c r="H1891" s="61">
        <v>70</v>
      </c>
      <c r="I1891" s="88" t="e">
        <f t="array" ref="I1891">INDEX(Grille_Tarifs_Modulable!$B$2:B2248,MATCH(Tableau1[[#This Row],[Designation]]&amp;Tableau1[[#This Row],[CL]],Grille_Tarifs_Modulable!$C$2:C2248&amp;Grille_Tarifs_Modulable!$F$2:F2248,0))</f>
        <v>#N/A</v>
      </c>
      <c r="J189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91" s="1" t="str">
        <f>IF(Tableau1[[#This Row],[Tarificat° client]]="GROS",VLOOKUP(Tableau1[[#This Row],[EAN]],Grille_Tarifs_Modulable!B1899:P1992,9,FALSE)+VLOOKUP(Tableau1[[#This Row],[EAN]],Grille_Tarifs_Modulable!B1899:P1992,12,FALSE)+VLOOKUP(Tableau1[[#This Row],[EAN]],Grille_Tarifs_Modulable!B1899:P1992,13,FALSE)*1.1,IF(Tableau1[[#This Row],[Tarificat° client]]="CHR",VLOOKUP(Tableau1[[#This Row],[EAN]],Grille_Tarifs_Modulable!B1899:P1992,8,FALSE)," "))</f>
        <v xml:space="preserve"> </v>
      </c>
      <c r="L1891" s="1">
        <v>6</v>
      </c>
      <c r="M1891" s="1">
        <v>6</v>
      </c>
      <c r="O1891" s="1"/>
    </row>
    <row r="1892" spans="1:15" ht="14.65" customHeight="1" x14ac:dyDescent="0.2">
      <c r="A1892" s="2">
        <v>42751</v>
      </c>
      <c r="B1892" s="1" t="s">
        <v>737</v>
      </c>
      <c r="C1892" s="1" t="s">
        <v>12</v>
      </c>
      <c r="F1892" s="1" t="s">
        <v>14</v>
      </c>
      <c r="G1892" s="1" t="s">
        <v>641</v>
      </c>
      <c r="H1892" s="61">
        <v>70</v>
      </c>
      <c r="I1892" s="88" t="e">
        <f t="array" ref="I1892">INDEX(Grille_Tarifs_Modulable!$B$2:B2266,MATCH(Tableau1[[#This Row],[Designation]]&amp;Tableau1[[#This Row],[CL]],Grille_Tarifs_Modulable!$C$2:C2266&amp;Grille_Tarifs_Modulable!$F$2:F2266,0))</f>
        <v>#N/A</v>
      </c>
      <c r="J189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92" s="1" t="str">
        <f>IF(Tableau1[[#This Row],[Tarificat° client]]="GROS",VLOOKUP(Tableau1[[#This Row],[EAN]],Grille_Tarifs_Modulable!B1900:P1993,9,FALSE)+VLOOKUP(Tableau1[[#This Row],[EAN]],Grille_Tarifs_Modulable!B1900:P1993,12,FALSE)+VLOOKUP(Tableau1[[#This Row],[EAN]],Grille_Tarifs_Modulable!B1900:P1993,13,FALSE)*1.1,IF(Tableau1[[#This Row],[Tarificat° client]]="CHR",VLOOKUP(Tableau1[[#This Row],[EAN]],Grille_Tarifs_Modulable!B1900:P1993,8,FALSE)," "))</f>
        <v xml:space="preserve"> </v>
      </c>
      <c r="L1892" s="1">
        <v>12</v>
      </c>
      <c r="M1892" s="1">
        <v>12</v>
      </c>
      <c r="O1892" s="1"/>
    </row>
    <row r="1893" spans="1:15" ht="14.65" customHeight="1" x14ac:dyDescent="0.2">
      <c r="A1893" s="2">
        <v>43067</v>
      </c>
      <c r="B1893" s="1" t="s">
        <v>771</v>
      </c>
      <c r="C1893" s="1" t="s">
        <v>12</v>
      </c>
      <c r="F1893" s="1" t="s">
        <v>14</v>
      </c>
      <c r="G1893" s="1" t="s">
        <v>641</v>
      </c>
      <c r="H1893" s="61">
        <v>70</v>
      </c>
      <c r="I1893" s="88" t="e">
        <f t="array" ref="I1893">INDEX(Grille_Tarifs_Modulable!$B$2:B2406,MATCH(Tableau1[[#This Row],[Designation]]&amp;Tableau1[[#This Row],[CL]],Grille_Tarifs_Modulable!$C$2:C2406&amp;Grille_Tarifs_Modulable!$F$2:F2406,0))</f>
        <v>#N/A</v>
      </c>
      <c r="J189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93" s="1" t="str">
        <f>IF(Tableau1[[#This Row],[Tarificat° client]]="GROS",VLOOKUP(Tableau1[[#This Row],[EAN]],Grille_Tarifs_Modulable!B1901:P1994,9,FALSE)+VLOOKUP(Tableau1[[#This Row],[EAN]],Grille_Tarifs_Modulable!B1901:P1994,12,FALSE)+VLOOKUP(Tableau1[[#This Row],[EAN]],Grille_Tarifs_Modulable!B1901:P1994,13,FALSE)*1.1,IF(Tableau1[[#This Row],[Tarificat° client]]="CHR",VLOOKUP(Tableau1[[#This Row],[EAN]],Grille_Tarifs_Modulable!B1901:P1994,8,FALSE)," "))</f>
        <v xml:space="preserve"> </v>
      </c>
      <c r="L1893" s="1">
        <v>18</v>
      </c>
      <c r="M1893" s="1">
        <v>18</v>
      </c>
      <c r="O1893" s="1"/>
    </row>
    <row r="1894" spans="1:15" ht="14.65" customHeight="1" x14ac:dyDescent="0.2">
      <c r="A1894" s="2">
        <v>43258</v>
      </c>
      <c r="B1894" s="1" t="s">
        <v>638</v>
      </c>
      <c r="C1894" s="1" t="s">
        <v>639</v>
      </c>
      <c r="F1894" s="1" t="s">
        <v>640</v>
      </c>
      <c r="G1894" s="1" t="s">
        <v>641</v>
      </c>
      <c r="H1894" s="61">
        <v>70</v>
      </c>
      <c r="I1894" s="88" t="e">
        <f t="array" ref="I1894">INDEX(Grille_Tarifs_Modulable!$B$2:B2241,MATCH(Tableau1[[#This Row],[Designation]]&amp;Tableau1[[#This Row],[CL]],Grille_Tarifs_Modulable!$C$2:C2241&amp;Grille_Tarifs_Modulable!$F$2:F2241,0))</f>
        <v>#N/A</v>
      </c>
      <c r="J189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94" s="1" t="str">
        <f>IF(Tableau1[[#This Row],[Tarificat° client]]="GROS",VLOOKUP(Tableau1[[#This Row],[EAN]],Grille_Tarifs_Modulable!B1902:P1995,9,FALSE)+VLOOKUP(Tableau1[[#This Row],[EAN]],Grille_Tarifs_Modulable!B1902:P1995,12,FALSE)+VLOOKUP(Tableau1[[#This Row],[EAN]],Grille_Tarifs_Modulable!B1902:P1995,13,FALSE)*1.1,IF(Tableau1[[#This Row],[Tarificat° client]]="CHR",VLOOKUP(Tableau1[[#This Row],[EAN]],Grille_Tarifs_Modulable!B1902:P1995,8,FALSE)," "))</f>
        <v xml:space="preserve"> </v>
      </c>
      <c r="L1894" s="1">
        <v>24</v>
      </c>
      <c r="M1894" s="1">
        <v>24</v>
      </c>
      <c r="O1894" s="1"/>
    </row>
    <row r="1895" spans="1:15" ht="14.65" customHeight="1" x14ac:dyDescent="0.2">
      <c r="A1895" s="2">
        <v>42402</v>
      </c>
      <c r="B1895" s="1" t="s">
        <v>1005</v>
      </c>
      <c r="C1895" s="1" t="s">
        <v>1006</v>
      </c>
      <c r="F1895" s="1" t="s">
        <v>1007</v>
      </c>
      <c r="G1895" s="1" t="s">
        <v>925</v>
      </c>
      <c r="H1895" s="61">
        <v>70</v>
      </c>
      <c r="I1895" s="88" t="e">
        <f t="array" ref="I1895">INDEX(Grille_Tarifs_Modulable!$B$2:B2252,MATCH(Tableau1[[#This Row],[Designation]]&amp;Tableau1[[#This Row],[CL]],Grille_Tarifs_Modulable!$C$2:C2252&amp;Grille_Tarifs_Modulable!$F$2:F2252,0))</f>
        <v>#N/A</v>
      </c>
      <c r="J189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95" s="1" t="str">
        <f>IF(Tableau1[[#This Row],[Tarificat° client]]="GROS",VLOOKUP(Tableau1[[#This Row],[EAN]],Grille_Tarifs_Modulable!B1903:P1996,9,FALSE)+VLOOKUP(Tableau1[[#This Row],[EAN]],Grille_Tarifs_Modulable!B1903:P1996,12,FALSE)+VLOOKUP(Tableau1[[#This Row],[EAN]],Grille_Tarifs_Modulable!B1903:P1996,13,FALSE)*1.1,IF(Tableau1[[#This Row],[Tarificat° client]]="CHR",VLOOKUP(Tableau1[[#This Row],[EAN]],Grille_Tarifs_Modulable!B1903:P1996,8,FALSE)," "))</f>
        <v xml:space="preserve"> </v>
      </c>
      <c r="L1895" s="1">
        <v>6</v>
      </c>
      <c r="M1895" s="1">
        <v>6</v>
      </c>
      <c r="O1895" s="1"/>
    </row>
    <row r="1896" spans="1:15" ht="14.65" customHeight="1" x14ac:dyDescent="0.2">
      <c r="A1896" s="2">
        <v>42454</v>
      </c>
      <c r="B1896" s="1" t="s">
        <v>983</v>
      </c>
      <c r="C1896" s="1" t="s">
        <v>95</v>
      </c>
      <c r="F1896" s="1" t="s">
        <v>97</v>
      </c>
      <c r="G1896" s="1" t="s">
        <v>925</v>
      </c>
      <c r="H1896" s="61">
        <v>70</v>
      </c>
      <c r="I1896" s="88" t="e">
        <f t="array" ref="I1896">INDEX(Grille_Tarifs_Modulable!$B$2:B2270,MATCH(Tableau1[[#This Row],[Designation]]&amp;Tableau1[[#This Row],[CL]],Grille_Tarifs_Modulable!$C$2:C2270&amp;Grille_Tarifs_Modulable!$F$2:F2270,0))</f>
        <v>#N/A</v>
      </c>
      <c r="J189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96" s="1" t="str">
        <f>IF(Tableau1[[#This Row],[Tarificat° client]]="GROS",VLOOKUP(Tableau1[[#This Row],[EAN]],Grille_Tarifs_Modulable!B1904:P1997,9,FALSE)+VLOOKUP(Tableau1[[#This Row],[EAN]],Grille_Tarifs_Modulable!B1904:P1997,12,FALSE)+VLOOKUP(Tableau1[[#This Row],[EAN]],Grille_Tarifs_Modulable!B1904:P1997,13,FALSE)*1.1,IF(Tableau1[[#This Row],[Tarificat° client]]="CHR",VLOOKUP(Tableau1[[#This Row],[EAN]],Grille_Tarifs_Modulable!B1904:P1997,8,FALSE)," "))</f>
        <v xml:space="preserve"> </v>
      </c>
      <c r="L1896" s="1">
        <v>30</v>
      </c>
      <c r="M1896" s="1">
        <v>30</v>
      </c>
      <c r="O1896" s="1"/>
    </row>
    <row r="1897" spans="1:15" ht="14.65" customHeight="1" x14ac:dyDescent="0.2">
      <c r="A1897" s="2">
        <v>42454</v>
      </c>
      <c r="B1897" s="1" t="s">
        <v>983</v>
      </c>
      <c r="C1897" s="1" t="s">
        <v>95</v>
      </c>
      <c r="F1897" s="1" t="s">
        <v>97</v>
      </c>
      <c r="G1897" s="1" t="s">
        <v>925</v>
      </c>
      <c r="H1897" s="61">
        <v>70</v>
      </c>
      <c r="I1897" s="88" t="e">
        <f t="array" ref="I1897">INDEX(Grille_Tarifs_Modulable!$B$2:B2410,MATCH(Tableau1[[#This Row],[Designation]]&amp;Tableau1[[#This Row],[CL]],Grille_Tarifs_Modulable!$C$2:C2410&amp;Grille_Tarifs_Modulable!$F$2:F2410,0))</f>
        <v>#N/A</v>
      </c>
      <c r="J189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97" s="1" t="str">
        <f>IF(Tableau1[[#This Row],[Tarificat° client]]="GROS",VLOOKUP(Tableau1[[#This Row],[EAN]],Grille_Tarifs_Modulable!B1905:P1998,9,FALSE)+VLOOKUP(Tableau1[[#This Row],[EAN]],Grille_Tarifs_Modulable!B1905:P1998,12,FALSE)+VLOOKUP(Tableau1[[#This Row],[EAN]],Grille_Tarifs_Modulable!B1905:P1998,13,FALSE)*1.1,IF(Tableau1[[#This Row],[Tarificat° client]]="CHR",VLOOKUP(Tableau1[[#This Row],[EAN]],Grille_Tarifs_Modulable!B1905:P1998,8,FALSE)," "))</f>
        <v xml:space="preserve"> </v>
      </c>
      <c r="L1897" s="1">
        <v>6</v>
      </c>
      <c r="M1897" s="1">
        <v>6</v>
      </c>
      <c r="O1897" s="1"/>
    </row>
    <row r="1898" spans="1:15" ht="14.65" customHeight="1" x14ac:dyDescent="0.2">
      <c r="A1898" s="2">
        <v>42508</v>
      </c>
      <c r="B1898" s="1" t="s">
        <v>1134</v>
      </c>
      <c r="C1898" s="1" t="s">
        <v>62</v>
      </c>
      <c r="F1898" s="1" t="s">
        <v>64</v>
      </c>
      <c r="G1898" s="1" t="s">
        <v>925</v>
      </c>
      <c r="H1898" s="61">
        <v>70</v>
      </c>
      <c r="I1898" s="88" t="e">
        <f t="array" ref="I1898">INDEX(Grille_Tarifs_Modulable!$B$2:B2245,MATCH(Tableau1[[#This Row],[Designation]]&amp;Tableau1[[#This Row],[CL]],Grille_Tarifs_Modulable!$C$2:C2245&amp;Grille_Tarifs_Modulable!$F$2:F2245,0))</f>
        <v>#N/A</v>
      </c>
      <c r="J189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98" s="1" t="str">
        <f>IF(Tableau1[[#This Row],[Tarificat° client]]="GROS",VLOOKUP(Tableau1[[#This Row],[EAN]],Grille_Tarifs_Modulable!B1906:P1999,9,FALSE)+VLOOKUP(Tableau1[[#This Row],[EAN]],Grille_Tarifs_Modulable!B1906:P1999,12,FALSE)+VLOOKUP(Tableau1[[#This Row],[EAN]],Grille_Tarifs_Modulable!B1906:P1999,13,FALSE)*1.1,IF(Tableau1[[#This Row],[Tarificat° client]]="CHR",VLOOKUP(Tableau1[[#This Row],[EAN]],Grille_Tarifs_Modulable!B1906:P1999,8,FALSE)," "))</f>
        <v xml:space="preserve"> </v>
      </c>
      <c r="L1898" s="1">
        <v>30</v>
      </c>
      <c r="M1898" s="1">
        <v>30</v>
      </c>
      <c r="O1898" s="1"/>
    </row>
    <row r="1899" spans="1:15" ht="14.65" customHeight="1" x14ac:dyDescent="0.2">
      <c r="A1899" s="2">
        <v>42508</v>
      </c>
      <c r="B1899" s="1" t="s">
        <v>1134</v>
      </c>
      <c r="C1899" s="1" t="s">
        <v>62</v>
      </c>
      <c r="F1899" s="1" t="s">
        <v>64</v>
      </c>
      <c r="G1899" s="1" t="s">
        <v>925</v>
      </c>
      <c r="H1899" s="61">
        <v>70</v>
      </c>
      <c r="I1899" s="88" t="e">
        <f t="array" ref="I1899">INDEX(Grille_Tarifs_Modulable!$B$2:B2256,MATCH(Tableau1[[#This Row],[Designation]]&amp;Tableau1[[#This Row],[CL]],Grille_Tarifs_Modulable!$C$2:C2256&amp;Grille_Tarifs_Modulable!$F$2:F2256,0))</f>
        <v>#N/A</v>
      </c>
      <c r="J189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899" s="1" t="str">
        <f>IF(Tableau1[[#This Row],[Tarificat° client]]="GROS",VLOOKUP(Tableau1[[#This Row],[EAN]],Grille_Tarifs_Modulable!B1907:P2000,9,FALSE)+VLOOKUP(Tableau1[[#This Row],[EAN]],Grille_Tarifs_Modulable!B1907:P2000,12,FALSE)+VLOOKUP(Tableau1[[#This Row],[EAN]],Grille_Tarifs_Modulable!B1907:P2000,13,FALSE)*1.1,IF(Tableau1[[#This Row],[Tarificat° client]]="CHR",VLOOKUP(Tableau1[[#This Row],[EAN]],Grille_Tarifs_Modulable!B1907:P2000,8,FALSE)," "))</f>
        <v xml:space="preserve"> </v>
      </c>
      <c r="L1899" s="1">
        <v>6</v>
      </c>
      <c r="M1899" s="1">
        <v>6</v>
      </c>
      <c r="O1899" s="1"/>
    </row>
    <row r="1900" spans="1:15" ht="14.65" customHeight="1" x14ac:dyDescent="0.2">
      <c r="A1900" s="2">
        <v>42515</v>
      </c>
      <c r="B1900" s="1" t="s">
        <v>1137</v>
      </c>
      <c r="C1900" s="1" t="s">
        <v>1138</v>
      </c>
      <c r="F1900" s="1" t="s">
        <v>314</v>
      </c>
      <c r="G1900" s="1" t="s">
        <v>925</v>
      </c>
      <c r="H1900" s="61">
        <v>70</v>
      </c>
      <c r="I1900" s="88" t="e">
        <f t="array" ref="I1900">INDEX(Grille_Tarifs_Modulable!$B$2:B2274,MATCH(Tableau1[[#This Row],[Designation]]&amp;Tableau1[[#This Row],[CL]],Grille_Tarifs_Modulable!$C$2:C2274&amp;Grille_Tarifs_Modulable!$F$2:F2274,0))</f>
        <v>#N/A</v>
      </c>
      <c r="J190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900" s="1" t="str">
        <f>IF(Tableau1[[#This Row],[Tarificat° client]]="GROS",VLOOKUP(Tableau1[[#This Row],[EAN]],Grille_Tarifs_Modulable!B1908:P2001,9,FALSE)+VLOOKUP(Tableau1[[#This Row],[EAN]],Grille_Tarifs_Modulable!B1908:P2001,12,FALSE)+VLOOKUP(Tableau1[[#This Row],[EAN]],Grille_Tarifs_Modulable!B1908:P2001,13,FALSE)*1.1,IF(Tableau1[[#This Row],[Tarificat° client]]="CHR",VLOOKUP(Tableau1[[#This Row],[EAN]],Grille_Tarifs_Modulable!B1908:P2001,8,FALSE)," "))</f>
        <v xml:space="preserve"> </v>
      </c>
      <c r="L1900" s="1">
        <v>6</v>
      </c>
      <c r="M1900" s="1">
        <v>6</v>
      </c>
      <c r="O1900" s="1"/>
    </row>
    <row r="1901" spans="1:15" ht="14.65" customHeight="1" x14ac:dyDescent="0.2">
      <c r="A1901" s="2">
        <v>42528</v>
      </c>
      <c r="B1901" s="1" t="s">
        <v>1139</v>
      </c>
      <c r="C1901" s="1" t="s">
        <v>442</v>
      </c>
      <c r="F1901" s="1" t="s">
        <v>443</v>
      </c>
      <c r="G1901" s="1" t="s">
        <v>925</v>
      </c>
      <c r="H1901" s="61">
        <v>70</v>
      </c>
      <c r="I1901" s="88" t="e">
        <f t="array" ref="I1901">INDEX(Grille_Tarifs_Modulable!$B$2:B2414,MATCH(Tableau1[[#This Row],[Designation]]&amp;Tableau1[[#This Row],[CL]],Grille_Tarifs_Modulable!$C$2:C2414&amp;Grille_Tarifs_Modulable!$F$2:F2414,0))</f>
        <v>#N/A</v>
      </c>
      <c r="J190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901" s="1" t="str">
        <f>IF(Tableau1[[#This Row],[Tarificat° client]]="GROS",VLOOKUP(Tableau1[[#This Row],[EAN]],Grille_Tarifs_Modulable!B1909:P2002,9,FALSE)+VLOOKUP(Tableau1[[#This Row],[EAN]],Grille_Tarifs_Modulable!B1909:P2002,12,FALSE)+VLOOKUP(Tableau1[[#This Row],[EAN]],Grille_Tarifs_Modulable!B1909:P2002,13,FALSE)*1.1,IF(Tableau1[[#This Row],[Tarificat° client]]="CHR",VLOOKUP(Tableau1[[#This Row],[EAN]],Grille_Tarifs_Modulable!B1909:P2002,8,FALSE)," "))</f>
        <v xml:space="preserve"> </v>
      </c>
      <c r="L1901" s="1">
        <v>6</v>
      </c>
      <c r="M1901" s="1">
        <v>6</v>
      </c>
      <c r="O1901" s="1"/>
    </row>
    <row r="1902" spans="1:15" ht="14.65" customHeight="1" x14ac:dyDescent="0.2">
      <c r="A1902" s="2">
        <v>42529</v>
      </c>
      <c r="B1902" s="1" t="s">
        <v>1013</v>
      </c>
      <c r="C1902" s="1" t="s">
        <v>95</v>
      </c>
      <c r="F1902" s="1" t="s">
        <v>97</v>
      </c>
      <c r="G1902" s="1" t="s">
        <v>925</v>
      </c>
      <c r="H1902" s="61">
        <v>70</v>
      </c>
      <c r="I1902" s="88" t="e">
        <f t="array" ref="I1902">INDEX(Grille_Tarifs_Modulable!$B$2:B2249,MATCH(Tableau1[[#This Row],[Designation]]&amp;Tableau1[[#This Row],[CL]],Grille_Tarifs_Modulable!$C$2:C2249&amp;Grille_Tarifs_Modulable!$F$2:F2249,0))</f>
        <v>#N/A</v>
      </c>
      <c r="J190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902" s="1" t="str">
        <f>IF(Tableau1[[#This Row],[Tarificat° client]]="GROS",VLOOKUP(Tableau1[[#This Row],[EAN]],Grille_Tarifs_Modulable!B1910:P2003,9,FALSE)+VLOOKUP(Tableau1[[#This Row],[EAN]],Grille_Tarifs_Modulable!B1910:P2003,12,FALSE)+VLOOKUP(Tableau1[[#This Row],[EAN]],Grille_Tarifs_Modulable!B1910:P2003,13,FALSE)*1.1,IF(Tableau1[[#This Row],[Tarificat° client]]="CHR",VLOOKUP(Tableau1[[#This Row],[EAN]],Grille_Tarifs_Modulable!B1910:P2003,8,FALSE)," "))</f>
        <v xml:space="preserve"> </v>
      </c>
      <c r="L1902" s="1">
        <v>12</v>
      </c>
      <c r="M1902" s="1">
        <v>12</v>
      </c>
      <c r="O1902" s="1"/>
    </row>
    <row r="1903" spans="1:15" ht="14.65" customHeight="1" x14ac:dyDescent="0.2">
      <c r="A1903" s="2">
        <v>42583</v>
      </c>
      <c r="B1903" s="1" t="s">
        <v>965</v>
      </c>
      <c r="C1903" s="1" t="s">
        <v>966</v>
      </c>
      <c r="F1903" s="1" t="s">
        <v>314</v>
      </c>
      <c r="G1903" s="1" t="s">
        <v>925</v>
      </c>
      <c r="H1903" s="61">
        <v>70</v>
      </c>
      <c r="I1903" s="88" t="e">
        <f t="array" ref="I1903">INDEX(Grille_Tarifs_Modulable!$B$2:B2260,MATCH(Tableau1[[#This Row],[Designation]]&amp;Tableau1[[#This Row],[CL]],Grille_Tarifs_Modulable!$C$2:C2260&amp;Grille_Tarifs_Modulable!$F$2:F2260,0))</f>
        <v>#N/A</v>
      </c>
      <c r="J1903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903" s="1" t="str">
        <f>IF(Tableau1[[#This Row],[Tarificat° client]]="GROS",VLOOKUP(Tableau1[[#This Row],[EAN]],Grille_Tarifs_Modulable!B1911:P2004,9,FALSE)+VLOOKUP(Tableau1[[#This Row],[EAN]],Grille_Tarifs_Modulable!B1911:P2004,12,FALSE)+VLOOKUP(Tableau1[[#This Row],[EAN]],Grille_Tarifs_Modulable!B1911:P2004,13,FALSE)*1.1,IF(Tableau1[[#This Row],[Tarificat° client]]="CHR",VLOOKUP(Tableau1[[#This Row],[EAN]],Grille_Tarifs_Modulable!B1911:P2004,8,FALSE)," "))</f>
        <v xml:space="preserve"> </v>
      </c>
      <c r="L1903" s="1">
        <v>12</v>
      </c>
      <c r="M1903" s="1">
        <v>12</v>
      </c>
      <c r="O1903" s="1"/>
    </row>
    <row r="1904" spans="1:15" ht="14.65" customHeight="1" x14ac:dyDescent="0.2">
      <c r="A1904" s="2">
        <v>42611</v>
      </c>
      <c r="B1904" s="1" t="s">
        <v>1140</v>
      </c>
      <c r="C1904" s="1" t="s">
        <v>312</v>
      </c>
      <c r="F1904" s="1" t="s">
        <v>314</v>
      </c>
      <c r="G1904" s="1" t="s">
        <v>925</v>
      </c>
      <c r="H1904" s="61">
        <v>70</v>
      </c>
      <c r="I1904" s="88" t="e">
        <f t="array" ref="I1904">INDEX(Grille_Tarifs_Modulable!$B$2:B2278,MATCH(Tableau1[[#This Row],[Designation]]&amp;Tableau1[[#This Row],[CL]],Grille_Tarifs_Modulable!$C$2:C2278&amp;Grille_Tarifs_Modulable!$F$2:F2278,0))</f>
        <v>#N/A</v>
      </c>
      <c r="J1904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904" s="1" t="str">
        <f>IF(Tableau1[[#This Row],[Tarificat° client]]="GROS",VLOOKUP(Tableau1[[#This Row],[EAN]],Grille_Tarifs_Modulable!B1912:P2005,9,FALSE)+VLOOKUP(Tableau1[[#This Row],[EAN]],Grille_Tarifs_Modulable!B1912:P2005,12,FALSE)+VLOOKUP(Tableau1[[#This Row],[EAN]],Grille_Tarifs_Modulable!B1912:P2005,13,FALSE)*1.1,IF(Tableau1[[#This Row],[Tarificat° client]]="CHR",VLOOKUP(Tableau1[[#This Row],[EAN]],Grille_Tarifs_Modulable!B1912:P2005,8,FALSE)," "))</f>
        <v xml:space="preserve"> </v>
      </c>
      <c r="L1904" s="1">
        <v>12</v>
      </c>
      <c r="M1904" s="1">
        <v>12</v>
      </c>
      <c r="O1904" s="1"/>
    </row>
    <row r="1905" spans="1:15" ht="14.65" customHeight="1" x14ac:dyDescent="0.2">
      <c r="A1905" s="2">
        <v>42716</v>
      </c>
      <c r="B1905" s="1" t="s">
        <v>1108</v>
      </c>
      <c r="C1905" s="1" t="s">
        <v>100</v>
      </c>
      <c r="F1905" s="1" t="s">
        <v>4</v>
      </c>
      <c r="G1905" s="1" t="s">
        <v>925</v>
      </c>
      <c r="H1905" s="61">
        <v>70</v>
      </c>
      <c r="I1905" s="88" t="e">
        <f t="array" ref="I1905">INDEX(Grille_Tarifs_Modulable!$B$2:B2418,MATCH(Tableau1[[#This Row],[Designation]]&amp;Tableau1[[#This Row],[CL]],Grille_Tarifs_Modulable!$C$2:C2418&amp;Grille_Tarifs_Modulable!$F$2:F2418,0))</f>
        <v>#N/A</v>
      </c>
      <c r="J1905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905" s="1" t="str">
        <f>IF(Tableau1[[#This Row],[Tarificat° client]]="GROS",VLOOKUP(Tableau1[[#This Row],[EAN]],Grille_Tarifs_Modulable!B1913:P2006,9,FALSE)+VLOOKUP(Tableau1[[#This Row],[EAN]],Grille_Tarifs_Modulable!B1913:P2006,12,FALSE)+VLOOKUP(Tableau1[[#This Row],[EAN]],Grille_Tarifs_Modulable!B1913:P2006,13,FALSE)*1.1,IF(Tableau1[[#This Row],[Tarificat° client]]="CHR",VLOOKUP(Tableau1[[#This Row],[EAN]],Grille_Tarifs_Modulable!B1913:P2006,8,FALSE)," "))</f>
        <v xml:space="preserve"> </v>
      </c>
      <c r="L1905" s="1">
        <v>6</v>
      </c>
      <c r="M1905" s="1">
        <v>6</v>
      </c>
      <c r="O1905" s="1"/>
    </row>
    <row r="1906" spans="1:15" ht="14.65" customHeight="1" x14ac:dyDescent="0.2">
      <c r="A1906" s="2">
        <v>42751</v>
      </c>
      <c r="B1906" s="1" t="s">
        <v>737</v>
      </c>
      <c r="C1906" s="1" t="s">
        <v>12</v>
      </c>
      <c r="F1906" s="1" t="s">
        <v>14</v>
      </c>
      <c r="G1906" s="1" t="s">
        <v>925</v>
      </c>
      <c r="H1906" s="61">
        <v>70</v>
      </c>
      <c r="I1906" s="88" t="e">
        <f t="array" ref="I1906">INDEX(Grille_Tarifs_Modulable!$B$2:B2253,MATCH(Tableau1[[#This Row],[Designation]]&amp;Tableau1[[#This Row],[CL]],Grille_Tarifs_Modulable!$C$2:C2253&amp;Grille_Tarifs_Modulable!$F$2:F2253,0))</f>
        <v>#N/A</v>
      </c>
      <c r="J1906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906" s="1" t="str">
        <f>IF(Tableau1[[#This Row],[Tarificat° client]]="GROS",VLOOKUP(Tableau1[[#This Row],[EAN]],Grille_Tarifs_Modulable!B1914:P2007,9,FALSE)+VLOOKUP(Tableau1[[#This Row],[EAN]],Grille_Tarifs_Modulable!B1914:P2007,12,FALSE)+VLOOKUP(Tableau1[[#This Row],[EAN]],Grille_Tarifs_Modulable!B1914:P2007,13,FALSE)*1.1,IF(Tableau1[[#This Row],[Tarificat° client]]="CHR",VLOOKUP(Tableau1[[#This Row],[EAN]],Grille_Tarifs_Modulable!B1914:P2007,8,FALSE)," "))</f>
        <v xml:space="preserve"> </v>
      </c>
      <c r="L1906" s="1">
        <v>30</v>
      </c>
      <c r="M1906" s="1">
        <v>30</v>
      </c>
      <c r="O1906" s="1"/>
    </row>
    <row r="1907" spans="1:15" ht="14.65" customHeight="1" x14ac:dyDescent="0.2">
      <c r="A1907" s="2">
        <v>42751</v>
      </c>
      <c r="B1907" s="1" t="s">
        <v>737</v>
      </c>
      <c r="C1907" s="1" t="s">
        <v>12</v>
      </c>
      <c r="F1907" s="1" t="s">
        <v>14</v>
      </c>
      <c r="G1907" s="1" t="s">
        <v>925</v>
      </c>
      <c r="H1907" s="61">
        <v>70</v>
      </c>
      <c r="I1907" s="88" t="e">
        <f t="array" ref="I1907">INDEX(Grille_Tarifs_Modulable!$B$2:B2264,MATCH(Tableau1[[#This Row],[Designation]]&amp;Tableau1[[#This Row],[CL]],Grille_Tarifs_Modulable!$C$2:C2264&amp;Grille_Tarifs_Modulable!$F$2:F2264,0))</f>
        <v>#N/A</v>
      </c>
      <c r="J1907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907" s="1" t="str">
        <f>IF(Tableau1[[#This Row],[Tarificat° client]]="GROS",VLOOKUP(Tableau1[[#This Row],[EAN]],Grille_Tarifs_Modulable!B1915:P2008,9,FALSE)+VLOOKUP(Tableau1[[#This Row],[EAN]],Grille_Tarifs_Modulable!B1915:P2008,12,FALSE)+VLOOKUP(Tableau1[[#This Row],[EAN]],Grille_Tarifs_Modulable!B1915:P2008,13,FALSE)*1.1,IF(Tableau1[[#This Row],[Tarificat° client]]="CHR",VLOOKUP(Tableau1[[#This Row],[EAN]],Grille_Tarifs_Modulable!B1915:P2008,8,FALSE)," "))</f>
        <v xml:space="preserve"> </v>
      </c>
      <c r="L1907" s="1">
        <v>6</v>
      </c>
      <c r="M1907" s="1">
        <v>6</v>
      </c>
      <c r="O1907" s="1"/>
    </row>
    <row r="1908" spans="1:15" ht="14.65" customHeight="1" x14ac:dyDescent="0.2">
      <c r="A1908" s="2">
        <v>42787</v>
      </c>
      <c r="B1908" s="1" t="s">
        <v>759</v>
      </c>
      <c r="C1908" s="1" t="s">
        <v>6</v>
      </c>
      <c r="F1908" s="1" t="s">
        <v>8</v>
      </c>
      <c r="G1908" s="1" t="s">
        <v>925</v>
      </c>
      <c r="H1908" s="61">
        <v>70</v>
      </c>
      <c r="I1908" s="88" t="e">
        <f t="array" ref="I1908">INDEX(Grille_Tarifs_Modulable!$B$2:B2282,MATCH(Tableau1[[#This Row],[Designation]]&amp;Tableau1[[#This Row],[CL]],Grille_Tarifs_Modulable!$C$2:C2282&amp;Grille_Tarifs_Modulable!$F$2:F2282,0))</f>
        <v>#N/A</v>
      </c>
      <c r="J1908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908" s="1" t="str">
        <f>IF(Tableau1[[#This Row],[Tarificat° client]]="GROS",VLOOKUP(Tableau1[[#This Row],[EAN]],Grille_Tarifs_Modulable!B1916:P2009,9,FALSE)+VLOOKUP(Tableau1[[#This Row],[EAN]],Grille_Tarifs_Modulable!B1916:P2009,12,FALSE)+VLOOKUP(Tableau1[[#This Row],[EAN]],Grille_Tarifs_Modulable!B1916:P2009,13,FALSE)*1.1,IF(Tableau1[[#This Row],[Tarificat° client]]="CHR",VLOOKUP(Tableau1[[#This Row],[EAN]],Grille_Tarifs_Modulable!B1916:P2009,8,FALSE)," "))</f>
        <v xml:space="preserve"> </v>
      </c>
      <c r="L1908" s="1">
        <v>6</v>
      </c>
      <c r="M1908" s="1">
        <v>6</v>
      </c>
      <c r="O1908" s="1"/>
    </row>
    <row r="1909" spans="1:15" ht="14.65" customHeight="1" x14ac:dyDescent="0.2">
      <c r="A1909" s="2">
        <v>43042</v>
      </c>
      <c r="B1909" s="1" t="s">
        <v>757</v>
      </c>
      <c r="C1909" s="1" t="s">
        <v>65</v>
      </c>
      <c r="F1909" s="1" t="s">
        <v>67</v>
      </c>
      <c r="G1909" s="1" t="s">
        <v>925</v>
      </c>
      <c r="H1909" s="61">
        <v>70</v>
      </c>
      <c r="I1909" s="88" t="e">
        <f t="array" ref="I1909">INDEX(Grille_Tarifs_Modulable!$B$2:B2422,MATCH(Tableau1[[#This Row],[Designation]]&amp;Tableau1[[#This Row],[CL]],Grille_Tarifs_Modulable!$C$2:C2422&amp;Grille_Tarifs_Modulable!$F$2:F2422,0))</f>
        <v>#N/A</v>
      </c>
      <c r="J1909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909" s="1" t="str">
        <f>IF(Tableau1[[#This Row],[Tarificat° client]]="GROS",VLOOKUP(Tableau1[[#This Row],[EAN]],Grille_Tarifs_Modulable!B1917:P2010,9,FALSE)+VLOOKUP(Tableau1[[#This Row],[EAN]],Grille_Tarifs_Modulable!B1917:P2010,12,FALSE)+VLOOKUP(Tableau1[[#This Row],[EAN]],Grille_Tarifs_Modulable!B1917:P2010,13,FALSE)*1.1,IF(Tableau1[[#This Row],[Tarificat° client]]="CHR",VLOOKUP(Tableau1[[#This Row],[EAN]],Grille_Tarifs_Modulable!B1917:P2010,8,FALSE)," "))</f>
        <v xml:space="preserve"> </v>
      </c>
      <c r="L1909" s="1">
        <v>6</v>
      </c>
      <c r="M1909" s="1">
        <v>6</v>
      </c>
      <c r="O1909" s="1"/>
    </row>
    <row r="1910" spans="1:15" ht="14.65" customHeight="1" x14ac:dyDescent="0.2">
      <c r="A1910" s="2">
        <v>43067</v>
      </c>
      <c r="B1910" s="1" t="s">
        <v>771</v>
      </c>
      <c r="C1910" s="1" t="s">
        <v>12</v>
      </c>
      <c r="F1910" s="1" t="s">
        <v>14</v>
      </c>
      <c r="G1910" s="1" t="s">
        <v>925</v>
      </c>
      <c r="H1910" s="61">
        <v>70</v>
      </c>
      <c r="I1910" s="88" t="e">
        <f t="array" ref="I1910">INDEX(Grille_Tarifs_Modulable!$B$2:B2257,MATCH(Tableau1[[#This Row],[Designation]]&amp;Tableau1[[#This Row],[CL]],Grille_Tarifs_Modulable!$C$2:C2257&amp;Grille_Tarifs_Modulable!$F$2:F2257,0))</f>
        <v>#N/A</v>
      </c>
      <c r="J1910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910" s="1" t="str">
        <f>IF(Tableau1[[#This Row],[Tarificat° client]]="GROS",VLOOKUP(Tableau1[[#This Row],[EAN]],Grille_Tarifs_Modulable!B1918:P2011,9,FALSE)+VLOOKUP(Tableau1[[#This Row],[EAN]],Grille_Tarifs_Modulable!B1918:P2011,12,FALSE)+VLOOKUP(Tableau1[[#This Row],[EAN]],Grille_Tarifs_Modulable!B1918:P2011,13,FALSE)*1.1,IF(Tableau1[[#This Row],[Tarificat° client]]="CHR",VLOOKUP(Tableau1[[#This Row],[EAN]],Grille_Tarifs_Modulable!B1918:P2011,8,FALSE)," "))</f>
        <v xml:space="preserve"> </v>
      </c>
      <c r="L1910" s="1">
        <v>18</v>
      </c>
      <c r="M1910" s="1">
        <v>18</v>
      </c>
      <c r="O1910" s="1"/>
    </row>
    <row r="1911" spans="1:15" ht="14.65" customHeight="1" x14ac:dyDescent="0.2">
      <c r="A1911" s="2">
        <v>42801</v>
      </c>
      <c r="B1911" s="1" t="s">
        <v>912</v>
      </c>
      <c r="C1911" s="1" t="s">
        <v>158</v>
      </c>
      <c r="F1911" s="1" t="s">
        <v>160</v>
      </c>
      <c r="G1911" s="1" t="s">
        <v>675</v>
      </c>
      <c r="H1911" s="61">
        <v>100</v>
      </c>
      <c r="I1911" s="88" t="e">
        <f t="array" ref="I1911">INDEX(Grille_Tarifs_Modulable!$B$2:B2268,MATCH(Tableau1[[#This Row],[Designation]]&amp;Tableau1[[#This Row],[CL]],Grille_Tarifs_Modulable!$C$2:C2268&amp;Grille_Tarifs_Modulable!$F$2:F2268,0))</f>
        <v>#N/A</v>
      </c>
      <c r="J1911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911" s="1" t="str">
        <f>IF(Tableau1[[#This Row],[Tarificat° client]]="GROS",VLOOKUP(Tableau1[[#This Row],[EAN]],Grille_Tarifs_Modulable!B1919:P2012,9,FALSE)+VLOOKUP(Tableau1[[#This Row],[EAN]],Grille_Tarifs_Modulable!B1919:P2012,12,FALSE)+VLOOKUP(Tableau1[[#This Row],[EAN]],Grille_Tarifs_Modulable!B1919:P2012,13,FALSE)*1.1,IF(Tableau1[[#This Row],[Tarificat° client]]="CHR",VLOOKUP(Tableau1[[#This Row],[EAN]],Grille_Tarifs_Modulable!B1919:P2012,8,FALSE)," "))</f>
        <v xml:space="preserve"> </v>
      </c>
      <c r="L1911" s="1">
        <v>6</v>
      </c>
      <c r="M1911" s="1">
        <v>8.57</v>
      </c>
      <c r="O1911" s="1"/>
    </row>
    <row r="1912" spans="1:15" ht="14.65" customHeight="1" x14ac:dyDescent="0.2">
      <c r="A1912" s="2">
        <v>43258</v>
      </c>
      <c r="B1912" s="1" t="s">
        <v>638</v>
      </c>
      <c r="C1912" s="1" t="s">
        <v>639</v>
      </c>
      <c r="F1912" s="1" t="s">
        <v>640</v>
      </c>
      <c r="G1912" s="1" t="s">
        <v>675</v>
      </c>
      <c r="H1912" s="61">
        <v>100</v>
      </c>
      <c r="I1912" s="88" t="e">
        <f t="array" ref="I1912">INDEX(Grille_Tarifs_Modulable!$B$2:B2286,MATCH(Tableau1[[#This Row],[Designation]]&amp;Tableau1[[#This Row],[CL]],Grille_Tarifs_Modulable!$C$2:C2286&amp;Grille_Tarifs_Modulable!$F$2:F2286,0))</f>
        <v>#N/A</v>
      </c>
      <c r="J1912" s="62" t="str">
        <f>IF(Tableau1[[#This Row],[Tarificat° client]]="GROS",VALUE(VLOOKUP(Tableau1[[#This Row],[EAN]],Grille_Tarifs_Modulable!$B$9:$P$100,9,FALSE))+VALUE(VLOOKUP(Tableau1[[#This Row],[EAN]],Grille_Tarifs_Modulable!$B$9:$P$100,12,FALSE))+VALUE(VLOOKUP(Tableau1[[#This Row],[EAN]],Grille_Tarifs_Modulable!$B$9:$P$100,13,FALSE)),IF(Tableau1[[#This Row],[Tarificat° client]]="CHR",VALUE(VLOOKUP(Tableau1[[#This Row],[EAN]],Grille_Tarifs_Modulable!$B$9:$P$100,8,FALSE))+VALUE(VLOOKUP(Tableau1[[#This Row],[EAN]],Grille_Tarifs_Modulable!$B$9:$P$100,12,FALSE))+VALUE(VLOOKUP(Tableau1[[#This Row],[EAN]],Grille_Tarifs_Modulable!$B$9:$P$100,13,FALSE)),IF(Tableau1[[#This Row],[Tarificat° client]]="GMS",VALUE(VLOOKUP(Tableau1[[#This Row],[EAN]],Grille_Tarifs_Modulable!$B$9:$P$100,10,FALSE))+VALUE(VLOOKUP(Tableau1[[#This Row],[EAN]],Grille_Tarifs_Modulable!$B$9:$P$100,12,FALSE))+VALUE(VLOOKUP(Tableau1[[#This Row],[EAN]],Grille_Tarifs_Modulable!$B$9:$P$100,13,FALSE))," ")))</f>
        <v xml:space="preserve"> </v>
      </c>
      <c r="K1912" s="1" t="str">
        <f>IF(Tableau1[[#This Row],[Tarificat° client]]="GROS",VLOOKUP(Tableau1[[#This Row],[EAN]],Grille_Tarifs_Modulable!B1920:P2013,9,FALSE)+VLOOKUP(Tableau1[[#This Row],[EAN]],Grille_Tarifs_Modulable!B1920:P2013,12,FALSE)+VLOOKUP(Tableau1[[#This Row],[EAN]],Grille_Tarifs_Modulable!B1920:P2013,13,FALSE)*1.1,IF(Tableau1[[#This Row],[Tarificat° client]]="CHR",VLOOKUP(Tableau1[[#This Row],[EAN]],Grille_Tarifs_Modulable!B1920:P2013,8,FALSE)," "))</f>
        <v xml:space="preserve"> </v>
      </c>
      <c r="L1912" s="1">
        <v>12</v>
      </c>
      <c r="M1912" s="1">
        <v>17.14</v>
      </c>
      <c r="O1912" s="1"/>
    </row>
    <row r="1913" spans="1:15" ht="14.65" customHeight="1" x14ac:dyDescent="0.2">
      <c r="B1913" s="2"/>
    </row>
    <row r="1914" spans="1:15" ht="14.65" customHeight="1" x14ac:dyDescent="0.2">
      <c r="B1914" s="2"/>
    </row>
    <row r="1915" spans="1:15" ht="14.65" customHeight="1" x14ac:dyDescent="0.2">
      <c r="B1915" s="2"/>
    </row>
    <row r="1916" spans="1:15" ht="14.65" customHeight="1" x14ac:dyDescent="0.2">
      <c r="B1916" s="2"/>
    </row>
    <row r="1917" spans="1:15" ht="14.65" customHeight="1" x14ac:dyDescent="0.2">
      <c r="B1917" s="2"/>
    </row>
    <row r="1918" spans="1:15" ht="14.65" customHeight="1" x14ac:dyDescent="0.2">
      <c r="B1918" s="2"/>
    </row>
    <row r="1919" spans="1:15" ht="14.65" customHeight="1" x14ac:dyDescent="0.2">
      <c r="B1919" s="2"/>
    </row>
    <row r="1920" spans="1:15" ht="14.65" customHeight="1" x14ac:dyDescent="0.2">
      <c r="B1920" s="2"/>
    </row>
    <row r="1921" spans="2:2" ht="14.65" customHeight="1" x14ac:dyDescent="0.2">
      <c r="B1921" s="2"/>
    </row>
    <row r="1922" spans="2:2" ht="14.65" customHeight="1" x14ac:dyDescent="0.2">
      <c r="B1922" s="2"/>
    </row>
    <row r="1923" spans="2:2" ht="14.65" customHeight="1" x14ac:dyDescent="0.2">
      <c r="B1923" s="2"/>
    </row>
    <row r="1924" spans="2:2" ht="14.65" customHeight="1" x14ac:dyDescent="0.2">
      <c r="B1924" s="2"/>
    </row>
    <row r="1925" spans="2:2" ht="14.65" customHeight="1" x14ac:dyDescent="0.2">
      <c r="B1925" s="2"/>
    </row>
    <row r="1926" spans="2:2" ht="14.65" customHeight="1" x14ac:dyDescent="0.2">
      <c r="B1926" s="2"/>
    </row>
    <row r="1927" spans="2:2" ht="14.65" customHeight="1" x14ac:dyDescent="0.2">
      <c r="B1927" s="2"/>
    </row>
    <row r="1928" spans="2:2" ht="14.65" customHeight="1" x14ac:dyDescent="0.2">
      <c r="B1928" s="2"/>
    </row>
    <row r="1929" spans="2:2" ht="14.65" customHeight="1" x14ac:dyDescent="0.2">
      <c r="B1929" s="2"/>
    </row>
    <row r="1930" spans="2:2" ht="14.65" customHeight="1" x14ac:dyDescent="0.2">
      <c r="B1930" s="2"/>
    </row>
    <row r="1931" spans="2:2" ht="14.65" customHeight="1" x14ac:dyDescent="0.2">
      <c r="B1931" s="2"/>
    </row>
    <row r="1932" spans="2:2" ht="14.65" customHeight="1" x14ac:dyDescent="0.2">
      <c r="B1932" s="2"/>
    </row>
    <row r="1933" spans="2:2" ht="14.65" customHeight="1" x14ac:dyDescent="0.2">
      <c r="B1933" s="2"/>
    </row>
    <row r="1934" spans="2:2" ht="14.65" customHeight="1" x14ac:dyDescent="0.2">
      <c r="B1934" s="2"/>
    </row>
    <row r="1935" spans="2:2" ht="14.65" customHeight="1" x14ac:dyDescent="0.2">
      <c r="B1935" s="2"/>
    </row>
    <row r="1936" spans="2:2" ht="14.65" customHeight="1" x14ac:dyDescent="0.2">
      <c r="B1936" s="2"/>
    </row>
    <row r="1937" spans="2:2" ht="14.65" customHeight="1" x14ac:dyDescent="0.2">
      <c r="B1937" s="2"/>
    </row>
    <row r="1938" spans="2:2" ht="14.65" customHeight="1" x14ac:dyDescent="0.2">
      <c r="B1938" s="2"/>
    </row>
    <row r="1939" spans="2:2" ht="14.65" customHeight="1" x14ac:dyDescent="0.2">
      <c r="B1939" s="2"/>
    </row>
    <row r="1940" spans="2:2" ht="14.65" customHeight="1" x14ac:dyDescent="0.2">
      <c r="B1940" s="2"/>
    </row>
    <row r="1941" spans="2:2" ht="14.65" customHeight="1" x14ac:dyDescent="0.2">
      <c r="B1941" s="2"/>
    </row>
    <row r="1942" spans="2:2" ht="14.65" customHeight="1" x14ac:dyDescent="0.2">
      <c r="B1942" s="2"/>
    </row>
    <row r="1943" spans="2:2" ht="14.65" customHeight="1" x14ac:dyDescent="0.2">
      <c r="B1943" s="2"/>
    </row>
    <row r="1944" spans="2:2" ht="14.65" customHeight="1" x14ac:dyDescent="0.2">
      <c r="B1944" s="2"/>
    </row>
    <row r="1945" spans="2:2" ht="14.65" customHeight="1" x14ac:dyDescent="0.2">
      <c r="B1945" s="2"/>
    </row>
    <row r="1946" spans="2:2" ht="14.65" customHeight="1" x14ac:dyDescent="0.2">
      <c r="B1946" s="2"/>
    </row>
    <row r="1947" spans="2:2" ht="14.65" customHeight="1" x14ac:dyDescent="0.2">
      <c r="B1947" s="2"/>
    </row>
    <row r="1948" spans="2:2" ht="14.65" customHeight="1" x14ac:dyDescent="0.2">
      <c r="B1948" s="2"/>
    </row>
    <row r="1949" spans="2:2" ht="14.65" customHeight="1" x14ac:dyDescent="0.2">
      <c r="B1949" s="2"/>
    </row>
    <row r="1950" spans="2:2" ht="14.65" customHeight="1" x14ac:dyDescent="0.2">
      <c r="B1950" s="2"/>
    </row>
    <row r="1951" spans="2:2" ht="14.65" customHeight="1" x14ac:dyDescent="0.2">
      <c r="B1951" s="2"/>
    </row>
    <row r="1952" spans="2:2" ht="14.65" customHeight="1" x14ac:dyDescent="0.2">
      <c r="B1952" s="2"/>
    </row>
    <row r="1953" spans="2:2" ht="14.65" customHeight="1" x14ac:dyDescent="0.2">
      <c r="B1953" s="2"/>
    </row>
    <row r="1954" spans="2:2" ht="14.65" customHeight="1" x14ac:dyDescent="0.2">
      <c r="B1954" s="2"/>
    </row>
    <row r="1955" spans="2:2" ht="14.65" customHeight="1" x14ac:dyDescent="0.2">
      <c r="B1955" s="2"/>
    </row>
    <row r="1956" spans="2:2" ht="14.65" customHeight="1" x14ac:dyDescent="0.2">
      <c r="B1956" s="2"/>
    </row>
    <row r="1957" spans="2:2" ht="14.65" customHeight="1" x14ac:dyDescent="0.2">
      <c r="B1957" s="2"/>
    </row>
    <row r="1958" spans="2:2" ht="14.65" customHeight="1" x14ac:dyDescent="0.2">
      <c r="B1958" s="2"/>
    </row>
    <row r="1959" spans="2:2" ht="14.65" customHeight="1" x14ac:dyDescent="0.2">
      <c r="B1959" s="2"/>
    </row>
    <row r="1960" spans="2:2" ht="14.65" customHeight="1" x14ac:dyDescent="0.2">
      <c r="B1960" s="2"/>
    </row>
    <row r="1961" spans="2:2" ht="14.65" customHeight="1" x14ac:dyDescent="0.2">
      <c r="B1961" s="2"/>
    </row>
    <row r="1962" spans="2:2" ht="14.65" customHeight="1" x14ac:dyDescent="0.2">
      <c r="B1962" s="2"/>
    </row>
    <row r="1963" spans="2:2" ht="14.65" customHeight="1" x14ac:dyDescent="0.2">
      <c r="B1963" s="2"/>
    </row>
    <row r="1964" spans="2:2" ht="14.65" customHeight="1" x14ac:dyDescent="0.2">
      <c r="B1964" s="2"/>
    </row>
    <row r="1965" spans="2:2" ht="14.65" customHeight="1" x14ac:dyDescent="0.2">
      <c r="B1965" s="2"/>
    </row>
    <row r="1966" spans="2:2" ht="14.65" customHeight="1" x14ac:dyDescent="0.2">
      <c r="B1966" s="2"/>
    </row>
    <row r="1967" spans="2:2" ht="14.65" customHeight="1" x14ac:dyDescent="0.2">
      <c r="B1967" s="2"/>
    </row>
    <row r="1968" spans="2:2" ht="14.65" customHeight="1" x14ac:dyDescent="0.2">
      <c r="B1968" s="2"/>
    </row>
    <row r="1969" spans="2:2" ht="14.65" customHeight="1" x14ac:dyDescent="0.2">
      <c r="B1969" s="2"/>
    </row>
    <row r="1970" spans="2:2" ht="14.65" customHeight="1" x14ac:dyDescent="0.2">
      <c r="B1970" s="2"/>
    </row>
    <row r="1971" spans="2:2" ht="14.65" customHeight="1" x14ac:dyDescent="0.2">
      <c r="B1971" s="2"/>
    </row>
    <row r="1972" spans="2:2" ht="14.65" customHeight="1" x14ac:dyDescent="0.2">
      <c r="B1972" s="2"/>
    </row>
    <row r="1973" spans="2:2" ht="14.65" customHeight="1" x14ac:dyDescent="0.2">
      <c r="B1973" s="2"/>
    </row>
    <row r="1974" spans="2:2" ht="14.65" customHeight="1" x14ac:dyDescent="0.2">
      <c r="B1974" s="2"/>
    </row>
    <row r="1975" spans="2:2" ht="14.65" customHeight="1" x14ac:dyDescent="0.2">
      <c r="B1975" s="2"/>
    </row>
    <row r="1976" spans="2:2" ht="14.65" customHeight="1" x14ac:dyDescent="0.2">
      <c r="B1976" s="2"/>
    </row>
    <row r="1977" spans="2:2" ht="14.65" customHeight="1" x14ac:dyDescent="0.2">
      <c r="B1977" s="2"/>
    </row>
    <row r="1978" spans="2:2" ht="14.65" customHeight="1" x14ac:dyDescent="0.2">
      <c r="B1978" s="2"/>
    </row>
    <row r="1979" spans="2:2" ht="14.65" customHeight="1" x14ac:dyDescent="0.2">
      <c r="B1979" s="2"/>
    </row>
    <row r="1980" spans="2:2" ht="14.65" customHeight="1" x14ac:dyDescent="0.2">
      <c r="B1980" s="2"/>
    </row>
    <row r="1981" spans="2:2" ht="14.65" customHeight="1" x14ac:dyDescent="0.2">
      <c r="B1981" s="2"/>
    </row>
    <row r="1982" spans="2:2" ht="14.65" customHeight="1" x14ac:dyDescent="0.2">
      <c r="B1982" s="2"/>
    </row>
    <row r="1983" spans="2:2" ht="14.65" customHeight="1" x14ac:dyDescent="0.2">
      <c r="B1983" s="2"/>
    </row>
    <row r="1984" spans="2:2" ht="14.65" customHeight="1" x14ac:dyDescent="0.2">
      <c r="B1984" s="2"/>
    </row>
    <row r="1985" spans="2:2" ht="14.65" customHeight="1" x14ac:dyDescent="0.2">
      <c r="B1985" s="2"/>
    </row>
    <row r="1986" spans="2:2" ht="14.65" customHeight="1" x14ac:dyDescent="0.2">
      <c r="B1986" s="2"/>
    </row>
    <row r="1987" spans="2:2" ht="14.65" customHeight="1" x14ac:dyDescent="0.2">
      <c r="B1987" s="2"/>
    </row>
    <row r="1988" spans="2:2" ht="14.65" customHeight="1" x14ac:dyDescent="0.2">
      <c r="B1988" s="2"/>
    </row>
    <row r="1989" spans="2:2" ht="14.65" customHeight="1" x14ac:dyDescent="0.2">
      <c r="B1989" s="2"/>
    </row>
    <row r="1990" spans="2:2" ht="14.65" customHeight="1" x14ac:dyDescent="0.2">
      <c r="B1990" s="2"/>
    </row>
    <row r="1991" spans="2:2" ht="14.65" customHeight="1" x14ac:dyDescent="0.2">
      <c r="B1991" s="2"/>
    </row>
    <row r="1992" spans="2:2" ht="14.65" customHeight="1" x14ac:dyDescent="0.2">
      <c r="B1992" s="2"/>
    </row>
    <row r="1993" spans="2:2" ht="14.65" customHeight="1" x14ac:dyDescent="0.2">
      <c r="B1993" s="2"/>
    </row>
    <row r="1994" spans="2:2" ht="14.65" customHeight="1" x14ac:dyDescent="0.2">
      <c r="B1994" s="2"/>
    </row>
    <row r="1995" spans="2:2" ht="14.65" customHeight="1" x14ac:dyDescent="0.2">
      <c r="B1995" s="2"/>
    </row>
    <row r="1996" spans="2:2" ht="14.65" customHeight="1" x14ac:dyDescent="0.2">
      <c r="B1996" s="2"/>
    </row>
    <row r="1997" spans="2:2" ht="14.65" customHeight="1" x14ac:dyDescent="0.2">
      <c r="B1997" s="2"/>
    </row>
    <row r="1998" spans="2:2" ht="14.65" customHeight="1" x14ac:dyDescent="0.2">
      <c r="B1998" s="2"/>
    </row>
    <row r="1999" spans="2:2" ht="14.65" customHeight="1" x14ac:dyDescent="0.2">
      <c r="B1999" s="2"/>
    </row>
    <row r="2000" spans="2:2" ht="14.65" customHeight="1" x14ac:dyDescent="0.2">
      <c r="B2000" s="2"/>
    </row>
    <row r="2001" spans="2:2" ht="14.65" customHeight="1" x14ac:dyDescent="0.2">
      <c r="B2001" s="2"/>
    </row>
    <row r="2002" spans="2:2" ht="14.65" customHeight="1" x14ac:dyDescent="0.2">
      <c r="B2002" s="2"/>
    </row>
    <row r="2003" spans="2:2" ht="14.65" customHeight="1" x14ac:dyDescent="0.2">
      <c r="B2003" s="2"/>
    </row>
    <row r="2004" spans="2:2" ht="14.65" customHeight="1" x14ac:dyDescent="0.2">
      <c r="B2004" s="2"/>
    </row>
    <row r="2005" spans="2:2" ht="14.65" customHeight="1" x14ac:dyDescent="0.2">
      <c r="B2005" s="2"/>
    </row>
    <row r="2006" spans="2:2" ht="14.65" customHeight="1" x14ac:dyDescent="0.2">
      <c r="B2006" s="2"/>
    </row>
    <row r="2007" spans="2:2" ht="14.65" customHeight="1" x14ac:dyDescent="0.2">
      <c r="B2007" s="2"/>
    </row>
    <row r="2008" spans="2:2" ht="14.65" customHeight="1" x14ac:dyDescent="0.2">
      <c r="B2008" s="2"/>
    </row>
    <row r="2009" spans="2:2" ht="14.65" customHeight="1" x14ac:dyDescent="0.2">
      <c r="B2009" s="2"/>
    </row>
    <row r="2010" spans="2:2" ht="14.65" customHeight="1" x14ac:dyDescent="0.2">
      <c r="B2010" s="2"/>
    </row>
    <row r="2011" spans="2:2" ht="14.65" customHeight="1" x14ac:dyDescent="0.2">
      <c r="B2011" s="2"/>
    </row>
    <row r="2012" spans="2:2" ht="14.65" customHeight="1" x14ac:dyDescent="0.2">
      <c r="B2012" s="2"/>
    </row>
    <row r="2013" spans="2:2" ht="14.65" customHeight="1" x14ac:dyDescent="0.2">
      <c r="B2013" s="2"/>
    </row>
    <row r="2014" spans="2:2" ht="14.65" customHeight="1" x14ac:dyDescent="0.2">
      <c r="B2014" s="2"/>
    </row>
    <row r="2015" spans="2:2" ht="14.65" customHeight="1" x14ac:dyDescent="0.2">
      <c r="B2015" s="2"/>
    </row>
    <row r="2016" spans="2:2" ht="14.65" customHeight="1" x14ac:dyDescent="0.2">
      <c r="B2016" s="2"/>
    </row>
    <row r="2017" spans="2:2" ht="14.65" customHeight="1" x14ac:dyDescent="0.2">
      <c r="B2017" s="2"/>
    </row>
    <row r="2018" spans="2:2" ht="14.65" customHeight="1" x14ac:dyDescent="0.2">
      <c r="B2018" s="2"/>
    </row>
    <row r="2019" spans="2:2" ht="14.65" customHeight="1" x14ac:dyDescent="0.2">
      <c r="B2019" s="2"/>
    </row>
    <row r="2020" spans="2:2" ht="14.65" customHeight="1" x14ac:dyDescent="0.2">
      <c r="B2020" s="2"/>
    </row>
    <row r="2021" spans="2:2" ht="14.65" customHeight="1" x14ac:dyDescent="0.2">
      <c r="B2021" s="2"/>
    </row>
    <row r="2022" spans="2:2" ht="14.65" customHeight="1" x14ac:dyDescent="0.2">
      <c r="B2022" s="2"/>
    </row>
    <row r="2023" spans="2:2" ht="14.65" customHeight="1" x14ac:dyDescent="0.2">
      <c r="B2023" s="2"/>
    </row>
    <row r="2024" spans="2:2" ht="14.65" customHeight="1" x14ac:dyDescent="0.2">
      <c r="B2024" s="2"/>
    </row>
    <row r="2025" spans="2:2" ht="14.65" customHeight="1" x14ac:dyDescent="0.2">
      <c r="B2025" s="2"/>
    </row>
    <row r="2026" spans="2:2" ht="14.65" customHeight="1" x14ac:dyDescent="0.2">
      <c r="B2026" s="2"/>
    </row>
    <row r="2027" spans="2:2" ht="14.65" customHeight="1" x14ac:dyDescent="0.2">
      <c r="B2027" s="2"/>
    </row>
    <row r="2028" spans="2:2" ht="14.65" customHeight="1" x14ac:dyDescent="0.2">
      <c r="B2028" s="2"/>
    </row>
    <row r="2029" spans="2:2" ht="14.65" customHeight="1" x14ac:dyDescent="0.2">
      <c r="B2029" s="2"/>
    </row>
    <row r="2030" spans="2:2" ht="14.65" customHeight="1" x14ac:dyDescent="0.2">
      <c r="B2030" s="2"/>
    </row>
    <row r="2031" spans="2:2" ht="14.65" customHeight="1" x14ac:dyDescent="0.2">
      <c r="B2031" s="2"/>
    </row>
    <row r="2032" spans="2:2" ht="14.65" customHeight="1" x14ac:dyDescent="0.2">
      <c r="B2032" s="2"/>
    </row>
    <row r="2033" spans="2:2" ht="14.65" customHeight="1" x14ac:dyDescent="0.2">
      <c r="B2033" s="2"/>
    </row>
    <row r="2034" spans="2:2" ht="14.65" customHeight="1" x14ac:dyDescent="0.2">
      <c r="B2034" s="2"/>
    </row>
    <row r="2035" spans="2:2" ht="14.65" customHeight="1" x14ac:dyDescent="0.2">
      <c r="B2035" s="2"/>
    </row>
    <row r="2036" spans="2:2" ht="14.65" customHeight="1" x14ac:dyDescent="0.2">
      <c r="B2036" s="2"/>
    </row>
    <row r="2037" spans="2:2" ht="14.65" customHeight="1" x14ac:dyDescent="0.2">
      <c r="B2037" s="2"/>
    </row>
    <row r="2038" spans="2:2" ht="14.65" customHeight="1" x14ac:dyDescent="0.2">
      <c r="B2038" s="2"/>
    </row>
    <row r="2039" spans="2:2" ht="14.65" customHeight="1" x14ac:dyDescent="0.2">
      <c r="B2039" s="2"/>
    </row>
    <row r="2040" spans="2:2" ht="14.65" customHeight="1" x14ac:dyDescent="0.2">
      <c r="B2040" s="2"/>
    </row>
    <row r="2041" spans="2:2" ht="14.65" customHeight="1" x14ac:dyDescent="0.2">
      <c r="B2041" s="2"/>
    </row>
    <row r="2042" spans="2:2" ht="14.65" customHeight="1" x14ac:dyDescent="0.2">
      <c r="B2042" s="2"/>
    </row>
    <row r="2043" spans="2:2" ht="14.65" customHeight="1" x14ac:dyDescent="0.2">
      <c r="B2043" s="2"/>
    </row>
    <row r="2044" spans="2:2" ht="14.65" customHeight="1" x14ac:dyDescent="0.2">
      <c r="B2044" s="2"/>
    </row>
    <row r="2045" spans="2:2" ht="14.65" customHeight="1" x14ac:dyDescent="0.2">
      <c r="B2045" s="2"/>
    </row>
    <row r="2046" spans="2:2" ht="14.65" customHeight="1" x14ac:dyDescent="0.2">
      <c r="B2046" s="2"/>
    </row>
    <row r="2047" spans="2:2" ht="14.65" customHeight="1" x14ac:dyDescent="0.2">
      <c r="B2047" s="2"/>
    </row>
    <row r="2048" spans="2:2" ht="14.65" customHeight="1" x14ac:dyDescent="0.2">
      <c r="B2048" s="2"/>
    </row>
    <row r="2049" spans="2:2" ht="14.65" customHeight="1" x14ac:dyDescent="0.2">
      <c r="B2049" s="2"/>
    </row>
    <row r="2050" spans="2:2" ht="14.65" customHeight="1" x14ac:dyDescent="0.2">
      <c r="B2050" s="2"/>
    </row>
    <row r="2051" spans="2:2" ht="14.65" customHeight="1" x14ac:dyDescent="0.2">
      <c r="B2051" s="2"/>
    </row>
    <row r="2052" spans="2:2" ht="14.65" customHeight="1" x14ac:dyDescent="0.2">
      <c r="B2052" s="2"/>
    </row>
    <row r="2053" spans="2:2" ht="14.65" customHeight="1" x14ac:dyDescent="0.2">
      <c r="B2053" s="2"/>
    </row>
    <row r="2054" spans="2:2" ht="14.65" customHeight="1" x14ac:dyDescent="0.2">
      <c r="B2054" s="2"/>
    </row>
    <row r="2055" spans="2:2" ht="14.65" customHeight="1" x14ac:dyDescent="0.2">
      <c r="B2055" s="2"/>
    </row>
    <row r="2056" spans="2:2" ht="14.65" customHeight="1" x14ac:dyDescent="0.2">
      <c r="B2056" s="2"/>
    </row>
    <row r="2057" spans="2:2" ht="14.65" customHeight="1" x14ac:dyDescent="0.2">
      <c r="B2057" s="2"/>
    </row>
    <row r="2058" spans="2:2" ht="14.65" customHeight="1" x14ac:dyDescent="0.2">
      <c r="B2058" s="2"/>
    </row>
    <row r="2059" spans="2:2" ht="14.65" customHeight="1" x14ac:dyDescent="0.2">
      <c r="B2059" s="2"/>
    </row>
    <row r="2060" spans="2:2" ht="14.65" customHeight="1" x14ac:dyDescent="0.2">
      <c r="B2060" s="2"/>
    </row>
    <row r="2061" spans="2:2" ht="14.65" customHeight="1" x14ac:dyDescent="0.2">
      <c r="B2061" s="2"/>
    </row>
    <row r="2062" spans="2:2" ht="14.65" customHeight="1" x14ac:dyDescent="0.2">
      <c r="B2062" s="2"/>
    </row>
    <row r="2063" spans="2:2" ht="14.65" customHeight="1" x14ac:dyDescent="0.2">
      <c r="B2063" s="2"/>
    </row>
    <row r="2064" spans="2:2" ht="14.65" customHeight="1" x14ac:dyDescent="0.2">
      <c r="B2064" s="2"/>
    </row>
    <row r="2065" spans="2:2" ht="14.65" customHeight="1" x14ac:dyDescent="0.2">
      <c r="B2065" s="2"/>
    </row>
    <row r="2066" spans="2:2" ht="14.65" customHeight="1" x14ac:dyDescent="0.2">
      <c r="B2066" s="2"/>
    </row>
    <row r="2067" spans="2:2" ht="14.65" customHeight="1" x14ac:dyDescent="0.2">
      <c r="B2067" s="2"/>
    </row>
    <row r="2068" spans="2:2" ht="14.65" customHeight="1" x14ac:dyDescent="0.2">
      <c r="B2068" s="2"/>
    </row>
    <row r="2069" spans="2:2" ht="14.65" customHeight="1" x14ac:dyDescent="0.2">
      <c r="B2069" s="2"/>
    </row>
    <row r="2070" spans="2:2" ht="14.65" customHeight="1" x14ac:dyDescent="0.2">
      <c r="B2070" s="2"/>
    </row>
    <row r="2071" spans="2:2" ht="14.65" customHeight="1" x14ac:dyDescent="0.2">
      <c r="B2071" s="2"/>
    </row>
    <row r="2072" spans="2:2" ht="14.65" customHeight="1" x14ac:dyDescent="0.2">
      <c r="B2072" s="2"/>
    </row>
    <row r="2073" spans="2:2" ht="14.65" customHeight="1" x14ac:dyDescent="0.2">
      <c r="B2073" s="2"/>
    </row>
    <row r="2074" spans="2:2" ht="14.65" customHeight="1" x14ac:dyDescent="0.2">
      <c r="B2074" s="2"/>
    </row>
    <row r="2075" spans="2:2" ht="14.65" customHeight="1" x14ac:dyDescent="0.2">
      <c r="B2075" s="2"/>
    </row>
    <row r="2076" spans="2:2" ht="14.65" customHeight="1" x14ac:dyDescent="0.2">
      <c r="B2076" s="2"/>
    </row>
    <row r="2077" spans="2:2" ht="14.65" customHeight="1" x14ac:dyDescent="0.2">
      <c r="B2077" s="2"/>
    </row>
    <row r="2078" spans="2:2" ht="14.65" customHeight="1" x14ac:dyDescent="0.2">
      <c r="B2078" s="2"/>
    </row>
    <row r="2079" spans="2:2" ht="14.65" customHeight="1" x14ac:dyDescent="0.2">
      <c r="B2079" s="2"/>
    </row>
    <row r="2080" spans="2:2" ht="14.65" customHeight="1" x14ac:dyDescent="0.2">
      <c r="B2080" s="2"/>
    </row>
    <row r="2081" spans="2:2" ht="14.65" customHeight="1" x14ac:dyDescent="0.2">
      <c r="B2081" s="2"/>
    </row>
    <row r="2082" spans="2:2" ht="14.65" customHeight="1" x14ac:dyDescent="0.2">
      <c r="B2082" s="2"/>
    </row>
    <row r="2083" spans="2:2" ht="14.65" customHeight="1" x14ac:dyDescent="0.2">
      <c r="B2083" s="2"/>
    </row>
    <row r="2084" spans="2:2" ht="14.65" customHeight="1" x14ac:dyDescent="0.2">
      <c r="B2084" s="2"/>
    </row>
    <row r="2085" spans="2:2" ht="14.65" customHeight="1" x14ac:dyDescent="0.2">
      <c r="B2085" s="2"/>
    </row>
    <row r="2086" spans="2:2" ht="14.65" customHeight="1" x14ac:dyDescent="0.2">
      <c r="B2086" s="2"/>
    </row>
    <row r="2087" spans="2:2" ht="14.65" customHeight="1" x14ac:dyDescent="0.2">
      <c r="B2087" s="2"/>
    </row>
    <row r="2088" spans="2:2" ht="14.65" customHeight="1" x14ac:dyDescent="0.2">
      <c r="B2088" s="2"/>
    </row>
    <row r="2089" spans="2:2" ht="14.65" customHeight="1" x14ac:dyDescent="0.2">
      <c r="B2089" s="2"/>
    </row>
    <row r="2090" spans="2:2" ht="14.65" customHeight="1" x14ac:dyDescent="0.2">
      <c r="B2090" s="2"/>
    </row>
    <row r="2091" spans="2:2" ht="14.65" customHeight="1" x14ac:dyDescent="0.2">
      <c r="B2091" s="2"/>
    </row>
    <row r="2092" spans="2:2" ht="14.65" customHeight="1" x14ac:dyDescent="0.2">
      <c r="B2092" s="2"/>
    </row>
    <row r="2093" spans="2:2" ht="14.65" customHeight="1" x14ac:dyDescent="0.2">
      <c r="B2093" s="2"/>
    </row>
    <row r="2094" spans="2:2" ht="14.65" customHeight="1" x14ac:dyDescent="0.2">
      <c r="B2094" s="2"/>
    </row>
    <row r="2095" spans="2:2" ht="14.65" customHeight="1" x14ac:dyDescent="0.2">
      <c r="B2095" s="2"/>
    </row>
    <row r="2096" spans="2:2" ht="14.65" customHeight="1" x14ac:dyDescent="0.2">
      <c r="B2096" s="2"/>
    </row>
    <row r="2097" spans="2:2" ht="14.65" customHeight="1" x14ac:dyDescent="0.2">
      <c r="B2097" s="2"/>
    </row>
    <row r="2098" spans="2:2" ht="14.65" customHeight="1" x14ac:dyDescent="0.2">
      <c r="B2098" s="2"/>
    </row>
    <row r="2099" spans="2:2" ht="14.65" customHeight="1" x14ac:dyDescent="0.2">
      <c r="B2099" s="2"/>
    </row>
    <row r="2100" spans="2:2" ht="14.65" customHeight="1" x14ac:dyDescent="0.2">
      <c r="B2100" s="2"/>
    </row>
    <row r="2101" spans="2:2" ht="14.65" customHeight="1" x14ac:dyDescent="0.2">
      <c r="B2101" s="2"/>
    </row>
    <row r="2102" spans="2:2" ht="14.65" customHeight="1" x14ac:dyDescent="0.2">
      <c r="B2102" s="2"/>
    </row>
    <row r="2103" spans="2:2" ht="14.65" customHeight="1" x14ac:dyDescent="0.2">
      <c r="B2103" s="2"/>
    </row>
    <row r="2104" spans="2:2" ht="14.65" customHeight="1" x14ac:dyDescent="0.2">
      <c r="B2104" s="2"/>
    </row>
    <row r="2105" spans="2:2" ht="14.65" customHeight="1" x14ac:dyDescent="0.2">
      <c r="B2105" s="2"/>
    </row>
    <row r="2106" spans="2:2" ht="14.65" customHeight="1" x14ac:dyDescent="0.2">
      <c r="B2106" s="2"/>
    </row>
    <row r="2107" spans="2:2" ht="14.65" customHeight="1" x14ac:dyDescent="0.2">
      <c r="B2107" s="2"/>
    </row>
    <row r="2108" spans="2:2" ht="14.65" customHeight="1" x14ac:dyDescent="0.2">
      <c r="B2108" s="2"/>
    </row>
    <row r="2109" spans="2:2" ht="14.65" customHeight="1" x14ac:dyDescent="0.2">
      <c r="B2109" s="2"/>
    </row>
    <row r="2110" spans="2:2" ht="14.65" customHeight="1" x14ac:dyDescent="0.2">
      <c r="B2110" s="2"/>
    </row>
    <row r="2111" spans="2:2" ht="14.65" customHeight="1" x14ac:dyDescent="0.2">
      <c r="B2111" s="2"/>
    </row>
    <row r="2112" spans="2:2" ht="14.65" customHeight="1" x14ac:dyDescent="0.2">
      <c r="B2112" s="2"/>
    </row>
    <row r="2113" spans="2:2" ht="14.65" customHeight="1" x14ac:dyDescent="0.2">
      <c r="B2113" s="2"/>
    </row>
    <row r="2114" spans="2:2" ht="14.65" customHeight="1" x14ac:dyDescent="0.2">
      <c r="B2114" s="2"/>
    </row>
    <row r="2115" spans="2:2" ht="14.65" customHeight="1" x14ac:dyDescent="0.2">
      <c r="B2115" s="2"/>
    </row>
    <row r="2116" spans="2:2" ht="14.65" customHeight="1" x14ac:dyDescent="0.2">
      <c r="B2116" s="2"/>
    </row>
    <row r="2117" spans="2:2" ht="14.65" customHeight="1" x14ac:dyDescent="0.2">
      <c r="B2117" s="2"/>
    </row>
    <row r="2118" spans="2:2" ht="14.65" customHeight="1" x14ac:dyDescent="0.2">
      <c r="B2118" s="2"/>
    </row>
    <row r="2119" spans="2:2" ht="14.65" customHeight="1" x14ac:dyDescent="0.2">
      <c r="B2119" s="2"/>
    </row>
    <row r="2120" spans="2:2" ht="14.65" customHeight="1" x14ac:dyDescent="0.2">
      <c r="B2120" s="2"/>
    </row>
    <row r="2121" spans="2:2" ht="14.65" customHeight="1" x14ac:dyDescent="0.2">
      <c r="B2121" s="2"/>
    </row>
    <row r="2122" spans="2:2" ht="14.65" customHeight="1" x14ac:dyDescent="0.2">
      <c r="B2122" s="2"/>
    </row>
    <row r="2123" spans="2:2" ht="14.65" customHeight="1" x14ac:dyDescent="0.2">
      <c r="B2123" s="2"/>
    </row>
    <row r="2124" spans="2:2" ht="14.65" customHeight="1" x14ac:dyDescent="0.2">
      <c r="B2124" s="2"/>
    </row>
    <row r="2125" spans="2:2" ht="14.65" customHeight="1" x14ac:dyDescent="0.2">
      <c r="B2125" s="2"/>
    </row>
    <row r="2126" spans="2:2" ht="14.65" customHeight="1" x14ac:dyDescent="0.2">
      <c r="B2126" s="2"/>
    </row>
    <row r="2127" spans="2:2" ht="14.65" customHeight="1" x14ac:dyDescent="0.2">
      <c r="B2127" s="2"/>
    </row>
    <row r="2128" spans="2:2" ht="14.65" customHeight="1" x14ac:dyDescent="0.2">
      <c r="B2128" s="2"/>
    </row>
    <row r="2129" spans="2:2" ht="14.65" customHeight="1" x14ac:dyDescent="0.2">
      <c r="B2129" s="2"/>
    </row>
    <row r="2130" spans="2:2" ht="14.65" customHeight="1" x14ac:dyDescent="0.2">
      <c r="B2130" s="2"/>
    </row>
    <row r="2131" spans="2:2" ht="14.65" customHeight="1" x14ac:dyDescent="0.2">
      <c r="B2131" s="2"/>
    </row>
    <row r="2132" spans="2:2" ht="14.65" customHeight="1" x14ac:dyDescent="0.2">
      <c r="B2132" s="2"/>
    </row>
    <row r="2133" spans="2:2" ht="14.65" customHeight="1" x14ac:dyDescent="0.2">
      <c r="B2133" s="2"/>
    </row>
    <row r="2134" spans="2:2" ht="14.65" customHeight="1" x14ac:dyDescent="0.2">
      <c r="B2134" s="2"/>
    </row>
    <row r="2135" spans="2:2" ht="14.65" customHeight="1" x14ac:dyDescent="0.2">
      <c r="B2135" s="2"/>
    </row>
    <row r="2136" spans="2:2" ht="14.65" customHeight="1" x14ac:dyDescent="0.2">
      <c r="B2136" s="2"/>
    </row>
    <row r="2137" spans="2:2" ht="14.65" customHeight="1" x14ac:dyDescent="0.2">
      <c r="B2137" s="2"/>
    </row>
    <row r="2138" spans="2:2" ht="14.65" customHeight="1" x14ac:dyDescent="0.2">
      <c r="B2138" s="2"/>
    </row>
    <row r="2139" spans="2:2" ht="14.65" customHeight="1" x14ac:dyDescent="0.2">
      <c r="B2139" s="2"/>
    </row>
    <row r="2140" spans="2:2" ht="14.65" customHeight="1" x14ac:dyDescent="0.2">
      <c r="B2140" s="2"/>
    </row>
    <row r="2141" spans="2:2" ht="14.65" customHeight="1" x14ac:dyDescent="0.2">
      <c r="B2141" s="2"/>
    </row>
    <row r="2142" spans="2:2" ht="14.65" customHeight="1" x14ac:dyDescent="0.2">
      <c r="B2142" s="2"/>
    </row>
    <row r="2143" spans="2:2" ht="14.65" customHeight="1" x14ac:dyDescent="0.2">
      <c r="B2143" s="2"/>
    </row>
    <row r="2144" spans="2:2" ht="14.65" customHeight="1" x14ac:dyDescent="0.2">
      <c r="B2144" s="2"/>
    </row>
    <row r="2145" spans="2:2" ht="14.65" customHeight="1" x14ac:dyDescent="0.2">
      <c r="B2145" s="2"/>
    </row>
    <row r="2146" spans="2:2" ht="14.65" customHeight="1" x14ac:dyDescent="0.2">
      <c r="B2146" s="2"/>
    </row>
    <row r="2147" spans="2:2" ht="14.65" customHeight="1" x14ac:dyDescent="0.2">
      <c r="B2147" s="2"/>
    </row>
    <row r="2148" spans="2:2" ht="14.65" customHeight="1" x14ac:dyDescent="0.2">
      <c r="B2148" s="2"/>
    </row>
    <row r="2149" spans="2:2" ht="14.65" customHeight="1" x14ac:dyDescent="0.2">
      <c r="B2149" s="2"/>
    </row>
    <row r="2150" spans="2:2" ht="14.65" customHeight="1" x14ac:dyDescent="0.2">
      <c r="B2150" s="2"/>
    </row>
    <row r="2151" spans="2:2" ht="14.65" customHeight="1" x14ac:dyDescent="0.2">
      <c r="B2151" s="2"/>
    </row>
    <row r="2152" spans="2:2" ht="14.65" customHeight="1" x14ac:dyDescent="0.2">
      <c r="B2152" s="2"/>
    </row>
    <row r="2153" spans="2:2" ht="14.65" customHeight="1" x14ac:dyDescent="0.2">
      <c r="B2153" s="2"/>
    </row>
    <row r="2154" spans="2:2" ht="14.65" customHeight="1" x14ac:dyDescent="0.2">
      <c r="B2154" s="2"/>
    </row>
    <row r="2155" spans="2:2" ht="14.65" customHeight="1" x14ac:dyDescent="0.2">
      <c r="B2155" s="2"/>
    </row>
    <row r="2156" spans="2:2" ht="14.65" customHeight="1" x14ac:dyDescent="0.2">
      <c r="B2156" s="2"/>
    </row>
    <row r="2157" spans="2:2" ht="14.65" customHeight="1" x14ac:dyDescent="0.2">
      <c r="B2157" s="2"/>
    </row>
    <row r="2158" spans="2:2" ht="14.65" customHeight="1" x14ac:dyDescent="0.2">
      <c r="B2158" s="2"/>
    </row>
    <row r="2159" spans="2:2" ht="14.65" customHeight="1" x14ac:dyDescent="0.2">
      <c r="B2159" s="2"/>
    </row>
    <row r="2160" spans="2:2" ht="14.65" customHeight="1" x14ac:dyDescent="0.2">
      <c r="B2160" s="2"/>
    </row>
    <row r="2161" spans="2:2" ht="14.65" customHeight="1" x14ac:dyDescent="0.2">
      <c r="B2161" s="2"/>
    </row>
    <row r="2162" spans="2:2" ht="14.65" customHeight="1" x14ac:dyDescent="0.2">
      <c r="B2162" s="2"/>
    </row>
    <row r="2163" spans="2:2" ht="14.65" customHeight="1" x14ac:dyDescent="0.2">
      <c r="B2163" s="2"/>
    </row>
    <row r="2164" spans="2:2" ht="14.65" customHeight="1" x14ac:dyDescent="0.2">
      <c r="B2164" s="2"/>
    </row>
    <row r="2165" spans="2:2" ht="14.65" customHeight="1" x14ac:dyDescent="0.2">
      <c r="B2165" s="2"/>
    </row>
    <row r="2166" spans="2:2" ht="14.65" customHeight="1" x14ac:dyDescent="0.2">
      <c r="B2166" s="2"/>
    </row>
    <row r="2167" spans="2:2" ht="14.65" customHeight="1" x14ac:dyDescent="0.2">
      <c r="B2167" s="2"/>
    </row>
    <row r="2168" spans="2:2" ht="14.65" customHeight="1" x14ac:dyDescent="0.2">
      <c r="B2168" s="2"/>
    </row>
    <row r="2169" spans="2:2" ht="14.65" customHeight="1" x14ac:dyDescent="0.2">
      <c r="B2169" s="2"/>
    </row>
    <row r="2170" spans="2:2" ht="14.65" customHeight="1" x14ac:dyDescent="0.2">
      <c r="B2170" s="2"/>
    </row>
    <row r="2171" spans="2:2" ht="14.65" customHeight="1" x14ac:dyDescent="0.2">
      <c r="B2171" s="2"/>
    </row>
    <row r="2172" spans="2:2" ht="14.65" customHeight="1" x14ac:dyDescent="0.2">
      <c r="B2172" s="2"/>
    </row>
    <row r="2173" spans="2:2" ht="14.65" customHeight="1" x14ac:dyDescent="0.2">
      <c r="B2173" s="2"/>
    </row>
    <row r="2174" spans="2:2" ht="14.65" customHeight="1" x14ac:dyDescent="0.2">
      <c r="B2174" s="2"/>
    </row>
    <row r="2175" spans="2:2" ht="14.65" customHeight="1" x14ac:dyDescent="0.2">
      <c r="B2175" s="2"/>
    </row>
    <row r="2176" spans="2:2" ht="14.65" customHeight="1" x14ac:dyDescent="0.2">
      <c r="B2176" s="2"/>
    </row>
    <row r="2177" spans="2:2" ht="14.65" customHeight="1" x14ac:dyDescent="0.2">
      <c r="B2177" s="2"/>
    </row>
    <row r="2178" spans="2:2" ht="14.65" customHeight="1" x14ac:dyDescent="0.2">
      <c r="B2178" s="2"/>
    </row>
    <row r="2179" spans="2:2" ht="14.65" customHeight="1" x14ac:dyDescent="0.2">
      <c r="B2179" s="2"/>
    </row>
    <row r="2180" spans="2:2" ht="14.65" customHeight="1" x14ac:dyDescent="0.2">
      <c r="B2180" s="2"/>
    </row>
    <row r="2181" spans="2:2" ht="14.65" customHeight="1" x14ac:dyDescent="0.2">
      <c r="B2181" s="2"/>
    </row>
    <row r="2182" spans="2:2" ht="14.65" customHeight="1" x14ac:dyDescent="0.2">
      <c r="B2182" s="2"/>
    </row>
    <row r="2183" spans="2:2" ht="14.65" customHeight="1" x14ac:dyDescent="0.2">
      <c r="B2183" s="2"/>
    </row>
    <row r="2184" spans="2:2" ht="14.65" customHeight="1" x14ac:dyDescent="0.2">
      <c r="B2184" s="2"/>
    </row>
    <row r="2185" spans="2:2" ht="14.65" customHeight="1" x14ac:dyDescent="0.2">
      <c r="B2185" s="2"/>
    </row>
    <row r="2186" spans="2:2" ht="14.65" customHeight="1" x14ac:dyDescent="0.2">
      <c r="B2186" s="2"/>
    </row>
    <row r="2187" spans="2:2" ht="14.65" customHeight="1" x14ac:dyDescent="0.2">
      <c r="B2187" s="2"/>
    </row>
    <row r="2188" spans="2:2" ht="14.65" customHeight="1" x14ac:dyDescent="0.2">
      <c r="B2188" s="2"/>
    </row>
    <row r="2189" spans="2:2" ht="14.65" customHeight="1" x14ac:dyDescent="0.2">
      <c r="B2189" s="2"/>
    </row>
    <row r="2190" spans="2:2" ht="14.65" customHeight="1" x14ac:dyDescent="0.2">
      <c r="B2190" s="2"/>
    </row>
    <row r="2191" spans="2:2" ht="14.65" customHeight="1" x14ac:dyDescent="0.2">
      <c r="B2191" s="2"/>
    </row>
    <row r="2192" spans="2:2" ht="14.65" customHeight="1" x14ac:dyDescent="0.2">
      <c r="B2192" s="2"/>
    </row>
    <row r="2193" spans="2:2" ht="14.65" customHeight="1" x14ac:dyDescent="0.2">
      <c r="B2193" s="2"/>
    </row>
    <row r="2194" spans="2:2" ht="14.65" customHeight="1" x14ac:dyDescent="0.2">
      <c r="B2194" s="2"/>
    </row>
    <row r="2195" spans="2:2" ht="14.65" customHeight="1" x14ac:dyDescent="0.2">
      <c r="B2195" s="2"/>
    </row>
    <row r="2196" spans="2:2" ht="14.65" customHeight="1" x14ac:dyDescent="0.2">
      <c r="B2196" s="2"/>
    </row>
    <row r="2197" spans="2:2" ht="14.65" customHeight="1" x14ac:dyDescent="0.2">
      <c r="B2197" s="2"/>
    </row>
    <row r="2198" spans="2:2" ht="14.65" customHeight="1" x14ac:dyDescent="0.2">
      <c r="B2198" s="2"/>
    </row>
    <row r="2199" spans="2:2" ht="14.65" customHeight="1" x14ac:dyDescent="0.2">
      <c r="B2199" s="2"/>
    </row>
    <row r="2200" spans="2:2" ht="14.65" customHeight="1" x14ac:dyDescent="0.2">
      <c r="B2200" s="2"/>
    </row>
    <row r="2201" spans="2:2" ht="14.65" customHeight="1" x14ac:dyDescent="0.2">
      <c r="B2201" s="2"/>
    </row>
    <row r="2202" spans="2:2" ht="14.65" customHeight="1" x14ac:dyDescent="0.2">
      <c r="B2202" s="2"/>
    </row>
    <row r="2203" spans="2:2" ht="14.65" customHeight="1" x14ac:dyDescent="0.2">
      <c r="B2203" s="2"/>
    </row>
    <row r="2204" spans="2:2" ht="14.65" customHeight="1" x14ac:dyDescent="0.2">
      <c r="B2204" s="2"/>
    </row>
    <row r="2205" spans="2:2" ht="14.65" customHeight="1" x14ac:dyDescent="0.2">
      <c r="B2205" s="2"/>
    </row>
    <row r="2206" spans="2:2" ht="14.65" customHeight="1" x14ac:dyDescent="0.2">
      <c r="B2206" s="2"/>
    </row>
    <row r="2207" spans="2:2" ht="14.65" customHeight="1" x14ac:dyDescent="0.2">
      <c r="B2207" s="2"/>
    </row>
    <row r="2208" spans="2:2" ht="14.65" customHeight="1" x14ac:dyDescent="0.2">
      <c r="B2208" s="2"/>
    </row>
    <row r="2209" spans="2:2" ht="14.65" customHeight="1" x14ac:dyDescent="0.2">
      <c r="B2209" s="2"/>
    </row>
    <row r="2210" spans="2:2" ht="14.65" customHeight="1" x14ac:dyDescent="0.2">
      <c r="B2210" s="2"/>
    </row>
    <row r="2211" spans="2:2" ht="14.65" customHeight="1" x14ac:dyDescent="0.2">
      <c r="B2211" s="2"/>
    </row>
    <row r="2212" spans="2:2" ht="14.65" customHeight="1" x14ac:dyDescent="0.2">
      <c r="B2212" s="2"/>
    </row>
    <row r="2213" spans="2:2" ht="14.65" customHeight="1" x14ac:dyDescent="0.2">
      <c r="B2213" s="2"/>
    </row>
    <row r="2214" spans="2:2" ht="14.65" customHeight="1" x14ac:dyDescent="0.2">
      <c r="B2214" s="2"/>
    </row>
    <row r="2215" spans="2:2" ht="14.65" customHeight="1" x14ac:dyDescent="0.2">
      <c r="B2215" s="2"/>
    </row>
    <row r="2216" spans="2:2" ht="14.65" customHeight="1" x14ac:dyDescent="0.2">
      <c r="B2216" s="2"/>
    </row>
    <row r="2217" spans="2:2" ht="14.65" customHeight="1" x14ac:dyDescent="0.2">
      <c r="B2217" s="2"/>
    </row>
    <row r="2218" spans="2:2" ht="14.65" customHeight="1" x14ac:dyDescent="0.2">
      <c r="B2218" s="2"/>
    </row>
    <row r="2219" spans="2:2" ht="14.65" customHeight="1" x14ac:dyDescent="0.2">
      <c r="B2219" s="2"/>
    </row>
    <row r="2220" spans="2:2" ht="14.65" customHeight="1" x14ac:dyDescent="0.2">
      <c r="B2220" s="2"/>
    </row>
    <row r="2221" spans="2:2" ht="14.65" customHeight="1" x14ac:dyDescent="0.2">
      <c r="B2221" s="2"/>
    </row>
    <row r="2222" spans="2:2" ht="14.65" customHeight="1" x14ac:dyDescent="0.2">
      <c r="B2222" s="2"/>
    </row>
    <row r="2223" spans="2:2" ht="14.65" customHeight="1" x14ac:dyDescent="0.2">
      <c r="B2223" s="2"/>
    </row>
    <row r="2224" spans="2:2" ht="14.65" customHeight="1" x14ac:dyDescent="0.2">
      <c r="B2224" s="2"/>
    </row>
    <row r="2225" spans="2:2" ht="14.65" customHeight="1" x14ac:dyDescent="0.2">
      <c r="B2225" s="2"/>
    </row>
    <row r="2226" spans="2:2" ht="14.65" customHeight="1" x14ac:dyDescent="0.2">
      <c r="B2226" s="2"/>
    </row>
    <row r="2227" spans="2:2" ht="14.65" customHeight="1" x14ac:dyDescent="0.2">
      <c r="B2227" s="2"/>
    </row>
    <row r="2228" spans="2:2" ht="14.65" customHeight="1" x14ac:dyDescent="0.2">
      <c r="B2228" s="2"/>
    </row>
    <row r="2229" spans="2:2" ht="14.65" customHeight="1" x14ac:dyDescent="0.2">
      <c r="B2229" s="2"/>
    </row>
    <row r="2230" spans="2:2" ht="14.65" customHeight="1" x14ac:dyDescent="0.2">
      <c r="B2230" s="2"/>
    </row>
    <row r="2231" spans="2:2" ht="14.65" customHeight="1" x14ac:dyDescent="0.2">
      <c r="B2231" s="2"/>
    </row>
    <row r="2232" spans="2:2" ht="14.65" customHeight="1" x14ac:dyDescent="0.2">
      <c r="B2232" s="2"/>
    </row>
    <row r="2233" spans="2:2" ht="14.65" customHeight="1" x14ac:dyDescent="0.2">
      <c r="B2233" s="2"/>
    </row>
    <row r="2234" spans="2:2" ht="14.65" customHeight="1" x14ac:dyDescent="0.2">
      <c r="B2234" s="2"/>
    </row>
    <row r="2235" spans="2:2" ht="14.65" customHeight="1" x14ac:dyDescent="0.2">
      <c r="B2235" s="2"/>
    </row>
    <row r="2236" spans="2:2" ht="14.65" customHeight="1" x14ac:dyDescent="0.2">
      <c r="B2236" s="2"/>
    </row>
    <row r="2237" spans="2:2" ht="14.65" customHeight="1" x14ac:dyDescent="0.2">
      <c r="B2237" s="2"/>
    </row>
    <row r="2238" spans="2:2" ht="14.65" customHeight="1" x14ac:dyDescent="0.2">
      <c r="B2238" s="2"/>
    </row>
    <row r="2239" spans="2:2" ht="14.65" customHeight="1" x14ac:dyDescent="0.2">
      <c r="B2239" s="2"/>
    </row>
    <row r="2240" spans="2:2" ht="14.65" customHeight="1" x14ac:dyDescent="0.2">
      <c r="B2240" s="2"/>
    </row>
    <row r="2241" spans="2:2" ht="14.65" customHeight="1" x14ac:dyDescent="0.2">
      <c r="B2241" s="2"/>
    </row>
    <row r="2242" spans="2:2" ht="14.65" customHeight="1" x14ac:dyDescent="0.2">
      <c r="B2242" s="2"/>
    </row>
    <row r="2243" spans="2:2" ht="14.65" customHeight="1" x14ac:dyDescent="0.2">
      <c r="B2243" s="2"/>
    </row>
    <row r="2244" spans="2:2" ht="14.65" customHeight="1" x14ac:dyDescent="0.2">
      <c r="B2244" s="2"/>
    </row>
    <row r="2245" spans="2:2" ht="14.65" customHeight="1" x14ac:dyDescent="0.2">
      <c r="B2245" s="2"/>
    </row>
    <row r="2246" spans="2:2" ht="14.65" customHeight="1" x14ac:dyDescent="0.2">
      <c r="B2246" s="2"/>
    </row>
    <row r="2247" spans="2:2" ht="14.65" customHeight="1" x14ac:dyDescent="0.2">
      <c r="B2247" s="2"/>
    </row>
    <row r="2248" spans="2:2" ht="14.65" customHeight="1" x14ac:dyDescent="0.2">
      <c r="B2248" s="2"/>
    </row>
    <row r="2249" spans="2:2" ht="14.65" customHeight="1" x14ac:dyDescent="0.2">
      <c r="B2249" s="2"/>
    </row>
    <row r="2250" spans="2:2" ht="14.65" customHeight="1" x14ac:dyDescent="0.2">
      <c r="B2250" s="2"/>
    </row>
    <row r="2251" spans="2:2" ht="14.65" customHeight="1" x14ac:dyDescent="0.2">
      <c r="B2251" s="2"/>
    </row>
    <row r="2252" spans="2:2" ht="14.65" customHeight="1" x14ac:dyDescent="0.2">
      <c r="B2252" s="2"/>
    </row>
    <row r="2253" spans="2:2" ht="14.65" customHeight="1" x14ac:dyDescent="0.2">
      <c r="B2253" s="2"/>
    </row>
    <row r="2254" spans="2:2" ht="14.65" customHeight="1" x14ac:dyDescent="0.2">
      <c r="B2254" s="2"/>
    </row>
    <row r="2255" spans="2:2" ht="14.65" customHeight="1" x14ac:dyDescent="0.2">
      <c r="B2255" s="2"/>
    </row>
    <row r="2256" spans="2:2" ht="14.65" customHeight="1" x14ac:dyDescent="0.2">
      <c r="B2256" s="2"/>
    </row>
    <row r="2257" spans="2:2" ht="14.65" customHeight="1" x14ac:dyDescent="0.2">
      <c r="B2257" s="2"/>
    </row>
    <row r="2258" spans="2:2" ht="14.65" customHeight="1" x14ac:dyDescent="0.2">
      <c r="B2258" s="2"/>
    </row>
    <row r="2259" spans="2:2" ht="14.65" customHeight="1" x14ac:dyDescent="0.2">
      <c r="B2259" s="2"/>
    </row>
    <row r="2260" spans="2:2" ht="14.65" customHeight="1" x14ac:dyDescent="0.2">
      <c r="B2260" s="2"/>
    </row>
    <row r="2261" spans="2:2" ht="14.65" customHeight="1" x14ac:dyDescent="0.2">
      <c r="B2261" s="2"/>
    </row>
    <row r="2262" spans="2:2" ht="14.65" customHeight="1" x14ac:dyDescent="0.2">
      <c r="B2262" s="2"/>
    </row>
    <row r="2263" spans="2:2" ht="14.65" customHeight="1" x14ac:dyDescent="0.2">
      <c r="B2263" s="2"/>
    </row>
    <row r="2264" spans="2:2" ht="14.65" customHeight="1" x14ac:dyDescent="0.2">
      <c r="B2264" s="2"/>
    </row>
    <row r="2265" spans="2:2" ht="14.65" customHeight="1" x14ac:dyDescent="0.2">
      <c r="B2265" s="2"/>
    </row>
    <row r="2266" spans="2:2" ht="14.65" customHeight="1" x14ac:dyDescent="0.2">
      <c r="B2266" s="2"/>
    </row>
    <row r="2267" spans="2:2" ht="14.65" customHeight="1" x14ac:dyDescent="0.2">
      <c r="B2267" s="2"/>
    </row>
    <row r="2268" spans="2:2" ht="14.65" customHeight="1" x14ac:dyDescent="0.2">
      <c r="B2268" s="2"/>
    </row>
    <row r="2269" spans="2:2" ht="14.65" customHeight="1" x14ac:dyDescent="0.2">
      <c r="B2269" s="2"/>
    </row>
    <row r="2270" spans="2:2" ht="14.65" customHeight="1" x14ac:dyDescent="0.2">
      <c r="B2270" s="2"/>
    </row>
    <row r="2271" spans="2:2" ht="14.65" customHeight="1" x14ac:dyDescent="0.2">
      <c r="B2271" s="2"/>
    </row>
    <row r="2272" spans="2:2" ht="14.65" customHeight="1" x14ac:dyDescent="0.2">
      <c r="B2272" s="2"/>
    </row>
    <row r="2273" spans="2:2" ht="14.65" customHeight="1" x14ac:dyDescent="0.2">
      <c r="B2273" s="2"/>
    </row>
    <row r="2274" spans="2:2" ht="14.65" customHeight="1" x14ac:dyDescent="0.2">
      <c r="B2274" s="2"/>
    </row>
    <row r="2275" spans="2:2" ht="14.65" customHeight="1" x14ac:dyDescent="0.2">
      <c r="B2275" s="2"/>
    </row>
    <row r="2276" spans="2:2" ht="14.65" customHeight="1" x14ac:dyDescent="0.2">
      <c r="B2276" s="2"/>
    </row>
    <row r="2277" spans="2:2" ht="14.65" customHeight="1" x14ac:dyDescent="0.2">
      <c r="B2277" s="2"/>
    </row>
    <row r="2278" spans="2:2" ht="14.65" customHeight="1" x14ac:dyDescent="0.2">
      <c r="B2278" s="2"/>
    </row>
    <row r="2279" spans="2:2" ht="14.65" customHeight="1" x14ac:dyDescent="0.2">
      <c r="B2279" s="2"/>
    </row>
    <row r="2280" spans="2:2" ht="14.65" customHeight="1" x14ac:dyDescent="0.2">
      <c r="B2280" s="2"/>
    </row>
    <row r="2281" spans="2:2" ht="14.65" customHeight="1" x14ac:dyDescent="0.2">
      <c r="B2281" s="2"/>
    </row>
    <row r="2282" spans="2:2" ht="14.65" customHeight="1" x14ac:dyDescent="0.2">
      <c r="B2282" s="2"/>
    </row>
    <row r="2283" spans="2:2" ht="14.65" customHeight="1" x14ac:dyDescent="0.2">
      <c r="B2283" s="2"/>
    </row>
    <row r="2284" spans="2:2" ht="14.65" customHeight="1" x14ac:dyDescent="0.2">
      <c r="B2284" s="2"/>
    </row>
    <row r="2285" spans="2:2" ht="14.65" customHeight="1" x14ac:dyDescent="0.2">
      <c r="B2285" s="2"/>
    </row>
    <row r="2286" spans="2:2" ht="14.65" customHeight="1" x14ac:dyDescent="0.2">
      <c r="B2286" s="2"/>
    </row>
    <row r="2287" spans="2:2" ht="14.65" customHeight="1" x14ac:dyDescent="0.2">
      <c r="B2287" s="2"/>
    </row>
    <row r="2288" spans="2:2" ht="14.65" customHeight="1" x14ac:dyDescent="0.2">
      <c r="B2288" s="2"/>
    </row>
    <row r="2289" spans="2:2" ht="14.65" customHeight="1" x14ac:dyDescent="0.2">
      <c r="B2289" s="2"/>
    </row>
    <row r="2290" spans="2:2" ht="14.65" customHeight="1" x14ac:dyDescent="0.2">
      <c r="B2290" s="2"/>
    </row>
    <row r="2291" spans="2:2" ht="14.65" customHeight="1" x14ac:dyDescent="0.2">
      <c r="B2291" s="2"/>
    </row>
    <row r="2292" spans="2:2" ht="14.65" customHeight="1" x14ac:dyDescent="0.2">
      <c r="B2292" s="2"/>
    </row>
    <row r="2293" spans="2:2" ht="14.65" customHeight="1" x14ac:dyDescent="0.2">
      <c r="B2293" s="2"/>
    </row>
    <row r="2294" spans="2:2" ht="14.65" customHeight="1" x14ac:dyDescent="0.2">
      <c r="B2294" s="2"/>
    </row>
    <row r="2295" spans="2:2" ht="14.65" customHeight="1" x14ac:dyDescent="0.2">
      <c r="B2295" s="2"/>
    </row>
    <row r="2296" spans="2:2" ht="14.65" customHeight="1" x14ac:dyDescent="0.2">
      <c r="B2296" s="2"/>
    </row>
    <row r="2297" spans="2:2" ht="14.65" customHeight="1" x14ac:dyDescent="0.2">
      <c r="B2297" s="2"/>
    </row>
    <row r="2298" spans="2:2" ht="14.65" customHeight="1" x14ac:dyDescent="0.2">
      <c r="B2298" s="2"/>
    </row>
    <row r="2299" spans="2:2" ht="14.65" customHeight="1" x14ac:dyDescent="0.2">
      <c r="B2299" s="2"/>
    </row>
    <row r="2300" spans="2:2" ht="14.65" customHeight="1" x14ac:dyDescent="0.2">
      <c r="B2300" s="2"/>
    </row>
    <row r="2301" spans="2:2" ht="14.65" customHeight="1" x14ac:dyDescent="0.2">
      <c r="B2301" s="2"/>
    </row>
    <row r="2302" spans="2:2" ht="14.65" customHeight="1" x14ac:dyDescent="0.2">
      <c r="B2302" s="2"/>
    </row>
    <row r="2303" spans="2:2" ht="14.65" customHeight="1" x14ac:dyDescent="0.2">
      <c r="B2303" s="2"/>
    </row>
    <row r="2304" spans="2:2" ht="14.65" customHeight="1" x14ac:dyDescent="0.2">
      <c r="B2304" s="2"/>
    </row>
    <row r="2305" spans="2:2" ht="14.65" customHeight="1" x14ac:dyDescent="0.2">
      <c r="B2305" s="2"/>
    </row>
    <row r="2306" spans="2:2" ht="14.65" customHeight="1" x14ac:dyDescent="0.2">
      <c r="B2306" s="2"/>
    </row>
    <row r="2307" spans="2:2" ht="14.65" customHeight="1" x14ac:dyDescent="0.2">
      <c r="B2307" s="2"/>
    </row>
    <row r="2308" spans="2:2" ht="14.65" customHeight="1" x14ac:dyDescent="0.2">
      <c r="B2308" s="2"/>
    </row>
    <row r="2309" spans="2:2" ht="14.65" customHeight="1" x14ac:dyDescent="0.2">
      <c r="B2309" s="2"/>
    </row>
    <row r="2310" spans="2:2" ht="14.65" customHeight="1" x14ac:dyDescent="0.2">
      <c r="B2310" s="2"/>
    </row>
    <row r="2311" spans="2:2" ht="14.65" customHeight="1" x14ac:dyDescent="0.2">
      <c r="B2311" s="2"/>
    </row>
    <row r="2312" spans="2:2" ht="14.65" customHeight="1" x14ac:dyDescent="0.2">
      <c r="B2312" s="2"/>
    </row>
    <row r="2313" spans="2:2" ht="14.65" customHeight="1" x14ac:dyDescent="0.2">
      <c r="B2313" s="2"/>
    </row>
    <row r="2314" spans="2:2" ht="14.65" customHeight="1" x14ac:dyDescent="0.2">
      <c r="B2314" s="2"/>
    </row>
    <row r="2315" spans="2:2" ht="14.65" customHeight="1" x14ac:dyDescent="0.2">
      <c r="B2315" s="2"/>
    </row>
    <row r="2316" spans="2:2" ht="14.65" customHeight="1" x14ac:dyDescent="0.2">
      <c r="B2316" s="2"/>
    </row>
    <row r="2317" spans="2:2" ht="14.65" customHeight="1" x14ac:dyDescent="0.2">
      <c r="B2317" s="2"/>
    </row>
    <row r="2318" spans="2:2" ht="14.65" customHeight="1" x14ac:dyDescent="0.2">
      <c r="B2318" s="2"/>
    </row>
    <row r="2319" spans="2:2" ht="14.65" customHeight="1" x14ac:dyDescent="0.2">
      <c r="B2319" s="2"/>
    </row>
    <row r="2320" spans="2:2" ht="14.65" customHeight="1" x14ac:dyDescent="0.2">
      <c r="B2320" s="2"/>
    </row>
    <row r="2321" spans="2:2" ht="14.65" customHeight="1" x14ac:dyDescent="0.2">
      <c r="B2321" s="2"/>
    </row>
    <row r="2322" spans="2:2" ht="14.65" customHeight="1" x14ac:dyDescent="0.2">
      <c r="B2322" s="2"/>
    </row>
    <row r="2323" spans="2:2" ht="14.65" customHeight="1" x14ac:dyDescent="0.2">
      <c r="B2323" s="2"/>
    </row>
    <row r="2324" spans="2:2" ht="14.65" customHeight="1" x14ac:dyDescent="0.2">
      <c r="B2324" s="2"/>
    </row>
    <row r="2325" spans="2:2" ht="14.65" customHeight="1" x14ac:dyDescent="0.2">
      <c r="B2325" s="2"/>
    </row>
    <row r="2326" spans="2:2" ht="14.65" customHeight="1" x14ac:dyDescent="0.2">
      <c r="B2326" s="2"/>
    </row>
    <row r="2327" spans="2:2" ht="14.65" customHeight="1" x14ac:dyDescent="0.2">
      <c r="B2327" s="2"/>
    </row>
    <row r="2328" spans="2:2" ht="14.65" customHeight="1" x14ac:dyDescent="0.2">
      <c r="B2328" s="2"/>
    </row>
    <row r="2329" spans="2:2" ht="14.65" customHeight="1" x14ac:dyDescent="0.2">
      <c r="B2329" s="2"/>
    </row>
    <row r="2330" spans="2:2" ht="14.65" customHeight="1" x14ac:dyDescent="0.2">
      <c r="B2330" s="2"/>
    </row>
    <row r="2331" spans="2:2" ht="14.65" customHeight="1" x14ac:dyDescent="0.2">
      <c r="B2331" s="2"/>
    </row>
    <row r="2332" spans="2:2" ht="14.65" customHeight="1" x14ac:dyDescent="0.2">
      <c r="B2332" s="2"/>
    </row>
    <row r="2333" spans="2:2" ht="14.65" customHeight="1" x14ac:dyDescent="0.2">
      <c r="B2333" s="2"/>
    </row>
    <row r="2334" spans="2:2" ht="14.65" customHeight="1" x14ac:dyDescent="0.2">
      <c r="B2334" s="2"/>
    </row>
    <row r="2335" spans="2:2" ht="14.65" customHeight="1" x14ac:dyDescent="0.2">
      <c r="B2335" s="2"/>
    </row>
    <row r="2336" spans="2:2" ht="14.65" customHeight="1" x14ac:dyDescent="0.2">
      <c r="B2336" s="2"/>
    </row>
    <row r="2337" spans="2:2" ht="14.65" customHeight="1" x14ac:dyDescent="0.2">
      <c r="B2337" s="2"/>
    </row>
    <row r="2338" spans="2:2" ht="14.65" customHeight="1" x14ac:dyDescent="0.2">
      <c r="B2338" s="2"/>
    </row>
    <row r="2339" spans="2:2" ht="14.65" customHeight="1" x14ac:dyDescent="0.2">
      <c r="B2339" s="2"/>
    </row>
    <row r="2340" spans="2:2" ht="14.65" customHeight="1" x14ac:dyDescent="0.2">
      <c r="B2340" s="2"/>
    </row>
    <row r="2341" spans="2:2" ht="14.65" customHeight="1" x14ac:dyDescent="0.2">
      <c r="B2341" s="2"/>
    </row>
    <row r="2342" spans="2:2" ht="14.65" customHeight="1" x14ac:dyDescent="0.2">
      <c r="B2342" s="2"/>
    </row>
    <row r="2343" spans="2:2" ht="14.65" customHeight="1" x14ac:dyDescent="0.2">
      <c r="B2343" s="2"/>
    </row>
    <row r="2344" spans="2:2" ht="14.65" customHeight="1" x14ac:dyDescent="0.2">
      <c r="B2344" s="2"/>
    </row>
    <row r="2345" spans="2:2" ht="14.65" customHeight="1" x14ac:dyDescent="0.2">
      <c r="B2345" s="2"/>
    </row>
    <row r="2346" spans="2:2" ht="14.65" customHeight="1" x14ac:dyDescent="0.2">
      <c r="B2346" s="2"/>
    </row>
    <row r="2347" spans="2:2" ht="14.65" customHeight="1" x14ac:dyDescent="0.2">
      <c r="B2347" s="2"/>
    </row>
    <row r="2348" spans="2:2" ht="14.65" customHeight="1" x14ac:dyDescent="0.2">
      <c r="B2348" s="2"/>
    </row>
    <row r="2349" spans="2:2" ht="14.65" customHeight="1" x14ac:dyDescent="0.2">
      <c r="B2349" s="2"/>
    </row>
    <row r="2350" spans="2:2" ht="14.65" customHeight="1" x14ac:dyDescent="0.2">
      <c r="B2350" s="2"/>
    </row>
    <row r="2351" spans="2:2" ht="14.65" customHeight="1" x14ac:dyDescent="0.2">
      <c r="B2351" s="2"/>
    </row>
    <row r="2352" spans="2:2" ht="14.65" customHeight="1" x14ac:dyDescent="0.2">
      <c r="B2352" s="2"/>
    </row>
    <row r="2353" spans="2:2" ht="14.65" customHeight="1" x14ac:dyDescent="0.2">
      <c r="B2353" s="2"/>
    </row>
    <row r="2354" spans="2:2" ht="14.65" customHeight="1" x14ac:dyDescent="0.2">
      <c r="B2354" s="2"/>
    </row>
    <row r="2355" spans="2:2" ht="14.65" customHeight="1" x14ac:dyDescent="0.2">
      <c r="B2355" s="2"/>
    </row>
    <row r="2356" spans="2:2" ht="14.65" customHeight="1" x14ac:dyDescent="0.2">
      <c r="B2356" s="2"/>
    </row>
    <row r="2357" spans="2:2" ht="14.65" customHeight="1" x14ac:dyDescent="0.2">
      <c r="B2357" s="2"/>
    </row>
    <row r="2358" spans="2:2" ht="14.65" customHeight="1" x14ac:dyDescent="0.2">
      <c r="B2358" s="2"/>
    </row>
    <row r="2359" spans="2:2" ht="14.65" customHeight="1" x14ac:dyDescent="0.2">
      <c r="B2359" s="2"/>
    </row>
    <row r="2360" spans="2:2" ht="14.65" customHeight="1" x14ac:dyDescent="0.2">
      <c r="B2360" s="2"/>
    </row>
    <row r="2361" spans="2:2" ht="14.65" customHeight="1" x14ac:dyDescent="0.2">
      <c r="B2361" s="2"/>
    </row>
    <row r="2362" spans="2:2" ht="14.65" customHeight="1" x14ac:dyDescent="0.2">
      <c r="B2362" s="2"/>
    </row>
    <row r="2363" spans="2:2" ht="14.65" customHeight="1" x14ac:dyDescent="0.2">
      <c r="B2363" s="2"/>
    </row>
    <row r="2364" spans="2:2" ht="14.65" customHeight="1" x14ac:dyDescent="0.2">
      <c r="B2364" s="2"/>
    </row>
    <row r="2365" spans="2:2" ht="14.65" customHeight="1" x14ac:dyDescent="0.2">
      <c r="B2365" s="2"/>
    </row>
    <row r="2366" spans="2:2" ht="14.65" customHeight="1" x14ac:dyDescent="0.2">
      <c r="B2366" s="2"/>
    </row>
    <row r="2367" spans="2:2" ht="14.65" customHeight="1" x14ac:dyDescent="0.2">
      <c r="B2367" s="2"/>
    </row>
    <row r="2368" spans="2:2" ht="14.65" customHeight="1" x14ac:dyDescent="0.2">
      <c r="B2368" s="2"/>
    </row>
    <row r="2369" spans="2:2" ht="14.65" customHeight="1" x14ac:dyDescent="0.2">
      <c r="B2369" s="2"/>
    </row>
    <row r="2370" spans="2:2" ht="14.65" customHeight="1" x14ac:dyDescent="0.2">
      <c r="B2370" s="2"/>
    </row>
    <row r="2371" spans="2:2" ht="14.65" customHeight="1" x14ac:dyDescent="0.2">
      <c r="B2371" s="2"/>
    </row>
    <row r="2372" spans="2:2" ht="14.65" customHeight="1" x14ac:dyDescent="0.2">
      <c r="B2372" s="2"/>
    </row>
    <row r="2373" spans="2:2" ht="14.65" customHeight="1" x14ac:dyDescent="0.2">
      <c r="B2373" s="2"/>
    </row>
    <row r="2374" spans="2:2" ht="14.65" customHeight="1" x14ac:dyDescent="0.2">
      <c r="B2374" s="2"/>
    </row>
    <row r="2375" spans="2:2" ht="14.65" customHeight="1" x14ac:dyDescent="0.2">
      <c r="B2375" s="2"/>
    </row>
    <row r="2376" spans="2:2" ht="14.65" customHeight="1" x14ac:dyDescent="0.2">
      <c r="B2376" s="2"/>
    </row>
    <row r="2377" spans="2:2" ht="14.65" customHeight="1" x14ac:dyDescent="0.2">
      <c r="B2377" s="2"/>
    </row>
    <row r="2378" spans="2:2" ht="14.65" customHeight="1" x14ac:dyDescent="0.2">
      <c r="B2378" s="2"/>
    </row>
    <row r="2379" spans="2:2" ht="14.65" customHeight="1" x14ac:dyDescent="0.2">
      <c r="B2379" s="2"/>
    </row>
    <row r="2380" spans="2:2" ht="14.65" customHeight="1" x14ac:dyDescent="0.2">
      <c r="B2380" s="2"/>
    </row>
    <row r="2381" spans="2:2" ht="14.65" customHeight="1" x14ac:dyDescent="0.2">
      <c r="B2381" s="2"/>
    </row>
    <row r="2382" spans="2:2" ht="14.65" customHeight="1" x14ac:dyDescent="0.2">
      <c r="B2382" s="2"/>
    </row>
    <row r="2383" spans="2:2" ht="14.65" customHeight="1" x14ac:dyDescent="0.2">
      <c r="B2383" s="2"/>
    </row>
    <row r="2384" spans="2:2" ht="14.65" customHeight="1" x14ac:dyDescent="0.2">
      <c r="B2384" s="2"/>
    </row>
    <row r="2385" spans="2:2" ht="14.65" customHeight="1" x14ac:dyDescent="0.2">
      <c r="B2385" s="2"/>
    </row>
    <row r="2386" spans="2:2" ht="14.65" customHeight="1" x14ac:dyDescent="0.2">
      <c r="B2386" s="2"/>
    </row>
    <row r="2387" spans="2:2" ht="14.65" customHeight="1" x14ac:dyDescent="0.2">
      <c r="B2387" s="2"/>
    </row>
    <row r="2388" spans="2:2" ht="14.65" customHeight="1" x14ac:dyDescent="0.2">
      <c r="B2388" s="2"/>
    </row>
    <row r="2389" spans="2:2" ht="14.65" customHeight="1" x14ac:dyDescent="0.2">
      <c r="B2389" s="2"/>
    </row>
    <row r="2390" spans="2:2" ht="14.65" customHeight="1" x14ac:dyDescent="0.2">
      <c r="B2390" s="2"/>
    </row>
    <row r="2391" spans="2:2" ht="14.65" customHeight="1" x14ac:dyDescent="0.2">
      <c r="B2391" s="2"/>
    </row>
    <row r="2392" spans="2:2" ht="14.65" customHeight="1" x14ac:dyDescent="0.2">
      <c r="B2392" s="2"/>
    </row>
    <row r="2393" spans="2:2" ht="14.65" customHeight="1" x14ac:dyDescent="0.2">
      <c r="B2393" s="2"/>
    </row>
    <row r="2394" spans="2:2" ht="14.65" customHeight="1" x14ac:dyDescent="0.2">
      <c r="B2394" s="2"/>
    </row>
    <row r="2395" spans="2:2" ht="14.65" customHeight="1" x14ac:dyDescent="0.2">
      <c r="B2395" s="2"/>
    </row>
    <row r="2396" spans="2:2" ht="14.65" customHeight="1" x14ac:dyDescent="0.2">
      <c r="B2396" s="2"/>
    </row>
    <row r="2397" spans="2:2" ht="14.65" customHeight="1" x14ac:dyDescent="0.2">
      <c r="B2397" s="2"/>
    </row>
    <row r="2398" spans="2:2" ht="14.65" customHeight="1" x14ac:dyDescent="0.2">
      <c r="B2398" s="2"/>
    </row>
    <row r="2399" spans="2:2" ht="14.65" customHeight="1" x14ac:dyDescent="0.2">
      <c r="B2399" s="2"/>
    </row>
    <row r="2400" spans="2:2" ht="14.65" customHeight="1" x14ac:dyDescent="0.2">
      <c r="B2400" s="2"/>
    </row>
    <row r="2401" spans="2:2" ht="14.65" customHeight="1" x14ac:dyDescent="0.2">
      <c r="B2401" s="2"/>
    </row>
    <row r="2402" spans="2:2" ht="14.65" customHeight="1" x14ac:dyDescent="0.2">
      <c r="B2402" s="2"/>
    </row>
    <row r="2403" spans="2:2" ht="14.65" customHeight="1" x14ac:dyDescent="0.2">
      <c r="B2403" s="2"/>
    </row>
    <row r="2404" spans="2:2" ht="14.65" customHeight="1" x14ac:dyDescent="0.2">
      <c r="B2404" s="2"/>
    </row>
    <row r="2405" spans="2:2" ht="14.65" customHeight="1" x14ac:dyDescent="0.2">
      <c r="B2405" s="2"/>
    </row>
    <row r="2406" spans="2:2" ht="14.65" customHeight="1" x14ac:dyDescent="0.2">
      <c r="B2406" s="2"/>
    </row>
    <row r="2407" spans="2:2" ht="14.65" customHeight="1" x14ac:dyDescent="0.2">
      <c r="B2407" s="2"/>
    </row>
    <row r="2408" spans="2:2" ht="14.65" customHeight="1" x14ac:dyDescent="0.2">
      <c r="B2408" s="2"/>
    </row>
    <row r="2409" spans="2:2" ht="14.65" customHeight="1" x14ac:dyDescent="0.2">
      <c r="B2409" s="2"/>
    </row>
    <row r="2410" spans="2:2" ht="14.65" customHeight="1" x14ac:dyDescent="0.2">
      <c r="B2410" s="2"/>
    </row>
    <row r="2411" spans="2:2" ht="14.65" customHeight="1" x14ac:dyDescent="0.2">
      <c r="B2411" s="2"/>
    </row>
    <row r="2412" spans="2:2" ht="14.65" customHeight="1" x14ac:dyDescent="0.2">
      <c r="B2412" s="2"/>
    </row>
    <row r="2413" spans="2:2" ht="14.65" customHeight="1" x14ac:dyDescent="0.2">
      <c r="B2413" s="2"/>
    </row>
    <row r="2414" spans="2:2" ht="14.65" customHeight="1" x14ac:dyDescent="0.2">
      <c r="B2414" s="2"/>
    </row>
    <row r="2415" spans="2:2" ht="14.65" customHeight="1" x14ac:dyDescent="0.2">
      <c r="B2415" s="2"/>
    </row>
    <row r="2416" spans="2:2" ht="14.65" customHeight="1" x14ac:dyDescent="0.2">
      <c r="B2416" s="2"/>
    </row>
    <row r="2417" spans="2:2" ht="14.65" customHeight="1" x14ac:dyDescent="0.2">
      <c r="B2417" s="2"/>
    </row>
    <row r="2418" spans="2:2" ht="14.65" customHeight="1" x14ac:dyDescent="0.2">
      <c r="B2418" s="2"/>
    </row>
    <row r="2419" spans="2:2" ht="14.65" customHeight="1" x14ac:dyDescent="0.2">
      <c r="B2419" s="2"/>
    </row>
    <row r="2420" spans="2:2" ht="14.65" customHeight="1" x14ac:dyDescent="0.2">
      <c r="B2420" s="2"/>
    </row>
    <row r="2421" spans="2:2" ht="14.65" customHeight="1" x14ac:dyDescent="0.2">
      <c r="B2421" s="2"/>
    </row>
    <row r="2422" spans="2:2" ht="14.65" customHeight="1" x14ac:dyDescent="0.2">
      <c r="B2422" s="2"/>
    </row>
    <row r="2423" spans="2:2" ht="14.65" customHeight="1" x14ac:dyDescent="0.2">
      <c r="B2423" s="2"/>
    </row>
    <row r="2424" spans="2:2" ht="14.65" customHeight="1" x14ac:dyDescent="0.2">
      <c r="B2424" s="2"/>
    </row>
    <row r="2425" spans="2:2" ht="14.65" customHeight="1" x14ac:dyDescent="0.2">
      <c r="B2425" s="2"/>
    </row>
    <row r="2426" spans="2:2" ht="14.65" customHeight="1" x14ac:dyDescent="0.2">
      <c r="B2426" s="2"/>
    </row>
    <row r="2427" spans="2:2" ht="14.65" customHeight="1" x14ac:dyDescent="0.2">
      <c r="B2427" s="2"/>
    </row>
    <row r="2428" spans="2:2" ht="14.65" customHeight="1" x14ac:dyDescent="0.2">
      <c r="B2428" s="2"/>
    </row>
    <row r="2429" spans="2:2" ht="14.65" customHeight="1" x14ac:dyDescent="0.2">
      <c r="B2429" s="2"/>
    </row>
    <row r="2430" spans="2:2" ht="14.65" customHeight="1" x14ac:dyDescent="0.2">
      <c r="B2430" s="2"/>
    </row>
    <row r="2431" spans="2:2" ht="14.65" customHeight="1" x14ac:dyDescent="0.2">
      <c r="B2431" s="2"/>
    </row>
    <row r="2432" spans="2:2" ht="14.65" customHeight="1" x14ac:dyDescent="0.2">
      <c r="B2432" s="2"/>
    </row>
    <row r="2433" spans="2:2" ht="14.65" customHeight="1" x14ac:dyDescent="0.2">
      <c r="B2433" s="2"/>
    </row>
    <row r="2434" spans="2:2" ht="14.65" customHeight="1" x14ac:dyDescent="0.2">
      <c r="B2434" s="2"/>
    </row>
    <row r="2435" spans="2:2" ht="14.65" customHeight="1" x14ac:dyDescent="0.2">
      <c r="B2435" s="2"/>
    </row>
    <row r="2436" spans="2:2" ht="14.65" customHeight="1" x14ac:dyDescent="0.2">
      <c r="B2436" s="2"/>
    </row>
    <row r="2437" spans="2:2" ht="14.65" customHeight="1" x14ac:dyDescent="0.2">
      <c r="B2437" s="2"/>
    </row>
    <row r="2438" spans="2:2" ht="14.65" customHeight="1" x14ac:dyDescent="0.2">
      <c r="B2438" s="2"/>
    </row>
    <row r="2439" spans="2:2" ht="14.65" customHeight="1" x14ac:dyDescent="0.2">
      <c r="B2439" s="2"/>
    </row>
    <row r="2440" spans="2:2" ht="14.65" customHeight="1" x14ac:dyDescent="0.2">
      <c r="B2440" s="2"/>
    </row>
    <row r="2441" spans="2:2" ht="14.65" customHeight="1" x14ac:dyDescent="0.2">
      <c r="B2441" s="2"/>
    </row>
    <row r="2442" spans="2:2" ht="14.65" customHeight="1" x14ac:dyDescent="0.2">
      <c r="B2442" s="2"/>
    </row>
    <row r="2443" spans="2:2" ht="14.65" customHeight="1" x14ac:dyDescent="0.2">
      <c r="B2443" s="2"/>
    </row>
    <row r="2444" spans="2:2" ht="14.65" customHeight="1" x14ac:dyDescent="0.2">
      <c r="B2444" s="2"/>
    </row>
    <row r="2445" spans="2:2" ht="14.65" customHeight="1" x14ac:dyDescent="0.2">
      <c r="B2445" s="2"/>
    </row>
    <row r="2446" spans="2:2" ht="14.65" customHeight="1" x14ac:dyDescent="0.2">
      <c r="B2446" s="2"/>
    </row>
    <row r="2447" spans="2:2" ht="14.65" customHeight="1" x14ac:dyDescent="0.2">
      <c r="B2447" s="2"/>
    </row>
    <row r="2448" spans="2:2" ht="14.65" customHeight="1" x14ac:dyDescent="0.2">
      <c r="B2448" s="2"/>
    </row>
    <row r="2449" spans="2:2" ht="14.65" customHeight="1" x14ac:dyDescent="0.2">
      <c r="B2449" s="2"/>
    </row>
    <row r="2450" spans="2:2" ht="14.65" customHeight="1" x14ac:dyDescent="0.2">
      <c r="B2450" s="2"/>
    </row>
    <row r="2451" spans="2:2" ht="14.65" customHeight="1" x14ac:dyDescent="0.2">
      <c r="B2451" s="2"/>
    </row>
    <row r="2452" spans="2:2" ht="14.65" customHeight="1" x14ac:dyDescent="0.2">
      <c r="B2452" s="2"/>
    </row>
    <row r="2453" spans="2:2" ht="14.65" customHeight="1" x14ac:dyDescent="0.2">
      <c r="B2453" s="2"/>
    </row>
    <row r="2454" spans="2:2" ht="14.65" customHeight="1" x14ac:dyDescent="0.2">
      <c r="B2454" s="2"/>
    </row>
    <row r="2455" spans="2:2" ht="14.65" customHeight="1" x14ac:dyDescent="0.2">
      <c r="B2455" s="2"/>
    </row>
    <row r="2456" spans="2:2" ht="14.65" customHeight="1" x14ac:dyDescent="0.2">
      <c r="B2456" s="2"/>
    </row>
    <row r="2457" spans="2:2" ht="14.65" customHeight="1" x14ac:dyDescent="0.2">
      <c r="B2457" s="2"/>
    </row>
    <row r="2458" spans="2:2" ht="14.65" customHeight="1" x14ac:dyDescent="0.2">
      <c r="B2458" s="2"/>
    </row>
    <row r="2459" spans="2:2" ht="14.65" customHeight="1" x14ac:dyDescent="0.2">
      <c r="B2459" s="2"/>
    </row>
    <row r="2460" spans="2:2" ht="14.65" customHeight="1" x14ac:dyDescent="0.2">
      <c r="B2460" s="2"/>
    </row>
    <row r="2461" spans="2:2" ht="14.65" customHeight="1" x14ac:dyDescent="0.2">
      <c r="B2461" s="2"/>
    </row>
    <row r="2462" spans="2:2" ht="14.65" customHeight="1" x14ac:dyDescent="0.2">
      <c r="B2462" s="2"/>
    </row>
    <row r="2463" spans="2:2" ht="14.65" customHeight="1" x14ac:dyDescent="0.2">
      <c r="B2463" s="2"/>
    </row>
    <row r="2464" spans="2:2" ht="14.65" customHeight="1" x14ac:dyDescent="0.2">
      <c r="B2464" s="2"/>
    </row>
    <row r="2465" spans="2:2" ht="14.65" customHeight="1" x14ac:dyDescent="0.2">
      <c r="B2465" s="2"/>
    </row>
    <row r="2466" spans="2:2" ht="14.65" customHeight="1" x14ac:dyDescent="0.2">
      <c r="B2466" s="2"/>
    </row>
    <row r="2467" spans="2:2" ht="14.65" customHeight="1" x14ac:dyDescent="0.2">
      <c r="B2467" s="2"/>
    </row>
    <row r="2468" spans="2:2" ht="14.65" customHeight="1" x14ac:dyDescent="0.2">
      <c r="B2468" s="2"/>
    </row>
    <row r="2469" spans="2:2" ht="14.65" customHeight="1" x14ac:dyDescent="0.2">
      <c r="B2469" s="2"/>
    </row>
    <row r="2470" spans="2:2" ht="14.65" customHeight="1" x14ac:dyDescent="0.2">
      <c r="B2470" s="2"/>
    </row>
    <row r="2471" spans="2:2" ht="14.65" customHeight="1" x14ac:dyDescent="0.2">
      <c r="B2471" s="2"/>
    </row>
    <row r="2472" spans="2:2" ht="14.65" customHeight="1" x14ac:dyDescent="0.2">
      <c r="B2472" s="2"/>
    </row>
    <row r="2473" spans="2:2" ht="14.65" customHeight="1" x14ac:dyDescent="0.2">
      <c r="B2473" s="2"/>
    </row>
    <row r="2474" spans="2:2" ht="14.65" customHeight="1" x14ac:dyDescent="0.2">
      <c r="B2474" s="2"/>
    </row>
    <row r="2475" spans="2:2" ht="14.65" customHeight="1" x14ac:dyDescent="0.2">
      <c r="B2475" s="2"/>
    </row>
    <row r="2476" spans="2:2" ht="14.65" customHeight="1" x14ac:dyDescent="0.2">
      <c r="B2476" s="2"/>
    </row>
    <row r="2477" spans="2:2" ht="14.65" customHeight="1" x14ac:dyDescent="0.2">
      <c r="B2477" s="2"/>
    </row>
    <row r="2478" spans="2:2" ht="14.65" customHeight="1" x14ac:dyDescent="0.2">
      <c r="B2478" s="2"/>
    </row>
    <row r="2479" spans="2:2" ht="14.65" customHeight="1" x14ac:dyDescent="0.2">
      <c r="B2479" s="2"/>
    </row>
    <row r="2480" spans="2:2" ht="14.65" customHeight="1" x14ac:dyDescent="0.2">
      <c r="B2480" s="2"/>
    </row>
    <row r="2481" spans="2:2" ht="14.65" customHeight="1" x14ac:dyDescent="0.2">
      <c r="B2481" s="2"/>
    </row>
    <row r="2482" spans="2:2" ht="14.65" customHeight="1" x14ac:dyDescent="0.2">
      <c r="B2482" s="2"/>
    </row>
    <row r="2483" spans="2:2" ht="14.65" customHeight="1" x14ac:dyDescent="0.2">
      <c r="B2483" s="2"/>
    </row>
    <row r="2484" spans="2:2" ht="14.65" customHeight="1" x14ac:dyDescent="0.2">
      <c r="B2484" s="2"/>
    </row>
    <row r="2485" spans="2:2" ht="14.65" customHeight="1" x14ac:dyDescent="0.2">
      <c r="B2485" s="2"/>
    </row>
    <row r="2486" spans="2:2" ht="14.65" customHeight="1" x14ac:dyDescent="0.2">
      <c r="B2486" s="2"/>
    </row>
    <row r="2487" spans="2:2" ht="14.65" customHeight="1" x14ac:dyDescent="0.2">
      <c r="B2487" s="2"/>
    </row>
    <row r="2488" spans="2:2" ht="14.65" customHeight="1" x14ac:dyDescent="0.2">
      <c r="B2488" s="2"/>
    </row>
    <row r="2489" spans="2:2" ht="14.65" customHeight="1" x14ac:dyDescent="0.2">
      <c r="B2489" s="2"/>
    </row>
    <row r="2490" spans="2:2" ht="14.65" customHeight="1" x14ac:dyDescent="0.2">
      <c r="B2490" s="2"/>
    </row>
    <row r="2491" spans="2:2" ht="14.65" customHeight="1" x14ac:dyDescent="0.2">
      <c r="B2491" s="2"/>
    </row>
    <row r="2492" spans="2:2" ht="14.65" customHeight="1" x14ac:dyDescent="0.2">
      <c r="B2492" s="2"/>
    </row>
    <row r="2493" spans="2:2" ht="14.65" customHeight="1" x14ac:dyDescent="0.2">
      <c r="B2493" s="2"/>
    </row>
    <row r="2494" spans="2:2" ht="14.65" customHeight="1" x14ac:dyDescent="0.2">
      <c r="B2494" s="2"/>
    </row>
    <row r="2495" spans="2:2" ht="14.65" customHeight="1" x14ac:dyDescent="0.2">
      <c r="B2495" s="2"/>
    </row>
    <row r="2496" spans="2:2" ht="14.65" customHeight="1" x14ac:dyDescent="0.2">
      <c r="B2496" s="2"/>
    </row>
    <row r="2497" spans="2:2" ht="14.65" customHeight="1" x14ac:dyDescent="0.2">
      <c r="B2497" s="2"/>
    </row>
    <row r="2498" spans="2:2" ht="14.65" customHeight="1" x14ac:dyDescent="0.2">
      <c r="B2498" s="2"/>
    </row>
    <row r="2499" spans="2:2" ht="14.65" customHeight="1" x14ac:dyDescent="0.2">
      <c r="B2499" s="2"/>
    </row>
    <row r="2500" spans="2:2" ht="14.65" customHeight="1" x14ac:dyDescent="0.2">
      <c r="B2500" s="2"/>
    </row>
    <row r="2501" spans="2:2" ht="14.65" customHeight="1" x14ac:dyDescent="0.2">
      <c r="B2501" s="2"/>
    </row>
    <row r="2502" spans="2:2" ht="14.65" customHeight="1" x14ac:dyDescent="0.2">
      <c r="B2502" s="2"/>
    </row>
    <row r="2503" spans="2:2" ht="14.65" customHeight="1" x14ac:dyDescent="0.2">
      <c r="B2503" s="2"/>
    </row>
    <row r="2504" spans="2:2" ht="14.65" customHeight="1" x14ac:dyDescent="0.2">
      <c r="B2504" s="2"/>
    </row>
    <row r="2505" spans="2:2" ht="14.65" customHeight="1" x14ac:dyDescent="0.2">
      <c r="B2505" s="2"/>
    </row>
    <row r="2506" spans="2:2" ht="14.65" customHeight="1" x14ac:dyDescent="0.2">
      <c r="B2506" s="2"/>
    </row>
    <row r="2507" spans="2:2" ht="14.65" customHeight="1" x14ac:dyDescent="0.2">
      <c r="B2507" s="2"/>
    </row>
    <row r="2508" spans="2:2" ht="14.65" customHeight="1" x14ac:dyDescent="0.2">
      <c r="B2508" s="2"/>
    </row>
    <row r="2509" spans="2:2" ht="14.65" customHeight="1" x14ac:dyDescent="0.2">
      <c r="B2509" s="2"/>
    </row>
    <row r="2510" spans="2:2" ht="14.65" customHeight="1" x14ac:dyDescent="0.2">
      <c r="B2510" s="2"/>
    </row>
    <row r="2511" spans="2:2" ht="14.65" customHeight="1" x14ac:dyDescent="0.2">
      <c r="B2511" s="2"/>
    </row>
    <row r="2512" spans="2:2" ht="14.65" customHeight="1" x14ac:dyDescent="0.2">
      <c r="B2512" s="2"/>
    </row>
    <row r="2513" spans="2:2" ht="14.65" customHeight="1" x14ac:dyDescent="0.2">
      <c r="B2513" s="2"/>
    </row>
    <row r="2514" spans="2:2" ht="14.65" customHeight="1" x14ac:dyDescent="0.2">
      <c r="B2514" s="2"/>
    </row>
    <row r="2515" spans="2:2" ht="14.65" customHeight="1" x14ac:dyDescent="0.2">
      <c r="B2515" s="2"/>
    </row>
    <row r="2516" spans="2:2" ht="14.65" customHeight="1" x14ac:dyDescent="0.2">
      <c r="B2516" s="2"/>
    </row>
    <row r="2517" spans="2:2" ht="14.65" customHeight="1" x14ac:dyDescent="0.2">
      <c r="B2517" s="2"/>
    </row>
    <row r="2518" spans="2:2" ht="14.65" customHeight="1" x14ac:dyDescent="0.2">
      <c r="B2518" s="2"/>
    </row>
    <row r="2519" spans="2:2" ht="14.65" customHeight="1" x14ac:dyDescent="0.2">
      <c r="B2519" s="2"/>
    </row>
    <row r="2520" spans="2:2" ht="14.65" customHeight="1" x14ac:dyDescent="0.2">
      <c r="B2520" s="2"/>
    </row>
    <row r="2521" spans="2:2" ht="14.65" customHeight="1" x14ac:dyDescent="0.2">
      <c r="B2521" s="2"/>
    </row>
    <row r="2522" spans="2:2" ht="14.65" customHeight="1" x14ac:dyDescent="0.2">
      <c r="B2522" s="2"/>
    </row>
    <row r="2523" spans="2:2" ht="14.65" customHeight="1" x14ac:dyDescent="0.2">
      <c r="B2523" s="2"/>
    </row>
    <row r="2524" spans="2:2" ht="14.65" customHeight="1" x14ac:dyDescent="0.2">
      <c r="B2524" s="2"/>
    </row>
    <row r="2525" spans="2:2" ht="14.65" customHeight="1" x14ac:dyDescent="0.2">
      <c r="B2525" s="2"/>
    </row>
    <row r="2526" spans="2:2" ht="14.65" customHeight="1" x14ac:dyDescent="0.2">
      <c r="B2526" s="2"/>
    </row>
    <row r="2527" spans="2:2" ht="14.65" customHeight="1" x14ac:dyDescent="0.2">
      <c r="B2527" s="2"/>
    </row>
    <row r="2528" spans="2:2" ht="14.65" customHeight="1" x14ac:dyDescent="0.2">
      <c r="B2528" s="2"/>
    </row>
    <row r="2529" spans="2:2" ht="14.65" customHeight="1" x14ac:dyDescent="0.2">
      <c r="B2529" s="2"/>
    </row>
    <row r="2530" spans="2:2" ht="14.65" customHeight="1" x14ac:dyDescent="0.2">
      <c r="B2530" s="2"/>
    </row>
    <row r="2531" spans="2:2" ht="14.65" customHeight="1" x14ac:dyDescent="0.2">
      <c r="B2531" s="2"/>
    </row>
    <row r="2532" spans="2:2" ht="14.65" customHeight="1" x14ac:dyDescent="0.2">
      <c r="B2532" s="2"/>
    </row>
    <row r="2533" spans="2:2" ht="14.65" customHeight="1" x14ac:dyDescent="0.2">
      <c r="B2533" s="2"/>
    </row>
    <row r="2534" spans="2:2" ht="14.65" customHeight="1" x14ac:dyDescent="0.2">
      <c r="B2534" s="2"/>
    </row>
    <row r="2535" spans="2:2" ht="14.65" customHeight="1" x14ac:dyDescent="0.2">
      <c r="B2535" s="2"/>
    </row>
    <row r="2536" spans="2:2" ht="14.65" customHeight="1" x14ac:dyDescent="0.2">
      <c r="B2536" s="2"/>
    </row>
    <row r="2537" spans="2:2" ht="14.65" customHeight="1" x14ac:dyDescent="0.2">
      <c r="B2537" s="2"/>
    </row>
    <row r="2538" spans="2:2" ht="14.65" customHeight="1" x14ac:dyDescent="0.2">
      <c r="B2538" s="2"/>
    </row>
    <row r="2539" spans="2:2" ht="14.65" customHeight="1" x14ac:dyDescent="0.2">
      <c r="B2539" s="2"/>
    </row>
    <row r="2540" spans="2:2" ht="14.65" customHeight="1" x14ac:dyDescent="0.2">
      <c r="B2540" s="2"/>
    </row>
    <row r="2541" spans="2:2" ht="14.65" customHeight="1" x14ac:dyDescent="0.2">
      <c r="B2541" s="2"/>
    </row>
    <row r="2542" spans="2:2" ht="14.65" customHeight="1" x14ac:dyDescent="0.2">
      <c r="B2542" s="2"/>
    </row>
    <row r="2543" spans="2:2" ht="14.65" customHeight="1" x14ac:dyDescent="0.2">
      <c r="B2543" s="2"/>
    </row>
    <row r="2544" spans="2:2" ht="14.65" customHeight="1" x14ac:dyDescent="0.2">
      <c r="B2544" s="2"/>
    </row>
    <row r="2545" spans="2:2" ht="14.65" customHeight="1" x14ac:dyDescent="0.2">
      <c r="B2545" s="2"/>
    </row>
    <row r="2546" spans="2:2" ht="14.65" customHeight="1" x14ac:dyDescent="0.2">
      <c r="B2546" s="2"/>
    </row>
    <row r="2547" spans="2:2" ht="14.65" customHeight="1" x14ac:dyDescent="0.2">
      <c r="B2547" s="2"/>
    </row>
    <row r="2548" spans="2:2" ht="14.65" customHeight="1" x14ac:dyDescent="0.2">
      <c r="B2548" s="2"/>
    </row>
    <row r="2549" spans="2:2" ht="14.65" customHeight="1" x14ac:dyDescent="0.2">
      <c r="B2549" s="2"/>
    </row>
    <row r="2550" spans="2:2" ht="14.65" customHeight="1" x14ac:dyDescent="0.2">
      <c r="B2550" s="2"/>
    </row>
    <row r="2551" spans="2:2" ht="14.65" customHeight="1" x14ac:dyDescent="0.2">
      <c r="B2551" s="2"/>
    </row>
    <row r="2552" spans="2:2" ht="14.65" customHeight="1" x14ac:dyDescent="0.2">
      <c r="B2552" s="2"/>
    </row>
    <row r="2553" spans="2:2" ht="14.65" customHeight="1" x14ac:dyDescent="0.2">
      <c r="B2553" s="2"/>
    </row>
    <row r="2554" spans="2:2" ht="14.65" customHeight="1" x14ac:dyDescent="0.2">
      <c r="B2554" s="2"/>
    </row>
    <row r="2555" spans="2:2" ht="14.65" customHeight="1" x14ac:dyDescent="0.2">
      <c r="B2555" s="2"/>
    </row>
    <row r="2556" spans="2:2" ht="14.65" customHeight="1" x14ac:dyDescent="0.2">
      <c r="B2556" s="2"/>
    </row>
    <row r="2557" spans="2:2" ht="14.65" customHeight="1" x14ac:dyDescent="0.2">
      <c r="B2557" s="2"/>
    </row>
    <row r="2558" spans="2:2" ht="14.65" customHeight="1" x14ac:dyDescent="0.2">
      <c r="B2558" s="2"/>
    </row>
    <row r="2559" spans="2:2" ht="14.65" customHeight="1" x14ac:dyDescent="0.2">
      <c r="B2559" s="2"/>
    </row>
    <row r="2560" spans="2:2" ht="14.65" customHeight="1" x14ac:dyDescent="0.2">
      <c r="B2560" s="2"/>
    </row>
    <row r="2561" spans="2:2" ht="14.65" customHeight="1" x14ac:dyDescent="0.2">
      <c r="B2561" s="2"/>
    </row>
    <row r="2562" spans="2:2" ht="14.65" customHeight="1" x14ac:dyDescent="0.2">
      <c r="B2562" s="2"/>
    </row>
    <row r="2563" spans="2:2" ht="14.65" customHeight="1" x14ac:dyDescent="0.2">
      <c r="B2563" s="2"/>
    </row>
    <row r="2564" spans="2:2" ht="14.65" customHeight="1" x14ac:dyDescent="0.2">
      <c r="B2564" s="2"/>
    </row>
    <row r="2565" spans="2:2" ht="14.65" customHeight="1" x14ac:dyDescent="0.2">
      <c r="B2565" s="2"/>
    </row>
    <row r="2566" spans="2:2" ht="14.65" customHeight="1" x14ac:dyDescent="0.2">
      <c r="B2566" s="2"/>
    </row>
    <row r="2567" spans="2:2" ht="14.65" customHeight="1" x14ac:dyDescent="0.2">
      <c r="B2567" s="2"/>
    </row>
    <row r="2568" spans="2:2" ht="14.65" customHeight="1" x14ac:dyDescent="0.2">
      <c r="B2568" s="2"/>
    </row>
    <row r="2569" spans="2:2" ht="14.65" customHeight="1" x14ac:dyDescent="0.2">
      <c r="B2569" s="2"/>
    </row>
    <row r="2570" spans="2:2" ht="14.65" customHeight="1" x14ac:dyDescent="0.2">
      <c r="B2570" s="2"/>
    </row>
    <row r="2571" spans="2:2" ht="14.65" customHeight="1" x14ac:dyDescent="0.2">
      <c r="B2571" s="2"/>
    </row>
    <row r="2572" spans="2:2" ht="14.65" customHeight="1" x14ac:dyDescent="0.2">
      <c r="B2572" s="2"/>
    </row>
    <row r="2573" spans="2:2" ht="14.65" customHeight="1" x14ac:dyDescent="0.2">
      <c r="B2573" s="2"/>
    </row>
    <row r="2574" spans="2:2" ht="14.65" customHeight="1" x14ac:dyDescent="0.2">
      <c r="B2574" s="2"/>
    </row>
    <row r="2575" spans="2:2" ht="14.65" customHeight="1" x14ac:dyDescent="0.2">
      <c r="B2575" s="2"/>
    </row>
    <row r="2576" spans="2:2" ht="14.65" customHeight="1" x14ac:dyDescent="0.2">
      <c r="B2576" s="2"/>
    </row>
    <row r="2577" spans="2:2" ht="14.65" customHeight="1" x14ac:dyDescent="0.2">
      <c r="B2577" s="2"/>
    </row>
    <row r="2578" spans="2:2" ht="14.65" customHeight="1" x14ac:dyDescent="0.2">
      <c r="B2578" s="2"/>
    </row>
    <row r="2579" spans="2:2" ht="14.65" customHeight="1" x14ac:dyDescent="0.2">
      <c r="B2579" s="2"/>
    </row>
    <row r="2580" spans="2:2" ht="14.65" customHeight="1" x14ac:dyDescent="0.2">
      <c r="B2580" s="2"/>
    </row>
    <row r="2581" spans="2:2" ht="14.65" customHeight="1" x14ac:dyDescent="0.2">
      <c r="B2581" s="2"/>
    </row>
    <row r="2582" spans="2:2" ht="14.65" customHeight="1" x14ac:dyDescent="0.2">
      <c r="B2582" s="2"/>
    </row>
    <row r="2583" spans="2:2" ht="14.65" customHeight="1" x14ac:dyDescent="0.2">
      <c r="B2583" s="2"/>
    </row>
    <row r="2584" spans="2:2" ht="14.65" customHeight="1" x14ac:dyDescent="0.2">
      <c r="B2584" s="2"/>
    </row>
    <row r="2585" spans="2:2" ht="14.65" customHeight="1" x14ac:dyDescent="0.2">
      <c r="B2585" s="2"/>
    </row>
    <row r="2586" spans="2:2" ht="14.65" customHeight="1" x14ac:dyDescent="0.2">
      <c r="B2586" s="2"/>
    </row>
    <row r="2587" spans="2:2" ht="14.65" customHeight="1" x14ac:dyDescent="0.2">
      <c r="B2587" s="2"/>
    </row>
    <row r="2588" spans="2:2" ht="14.65" customHeight="1" x14ac:dyDescent="0.2">
      <c r="B2588" s="2"/>
    </row>
    <row r="2589" spans="2:2" ht="14.65" customHeight="1" x14ac:dyDescent="0.2">
      <c r="B2589" s="2"/>
    </row>
    <row r="2590" spans="2:2" ht="14.65" customHeight="1" x14ac:dyDescent="0.2">
      <c r="B2590" s="2"/>
    </row>
    <row r="2591" spans="2:2" ht="14.65" customHeight="1" x14ac:dyDescent="0.2">
      <c r="B2591" s="2"/>
    </row>
    <row r="2592" spans="2:2" ht="14.65" customHeight="1" x14ac:dyDescent="0.2">
      <c r="B2592" s="2"/>
    </row>
    <row r="2593" spans="2:2" ht="14.65" customHeight="1" x14ac:dyDescent="0.2">
      <c r="B2593" s="2"/>
    </row>
    <row r="2594" spans="2:2" ht="14.65" customHeight="1" x14ac:dyDescent="0.2">
      <c r="B2594" s="2"/>
    </row>
    <row r="2595" spans="2:2" ht="14.65" customHeight="1" x14ac:dyDescent="0.2">
      <c r="B2595" s="2"/>
    </row>
    <row r="2596" spans="2:2" ht="14.65" customHeight="1" x14ac:dyDescent="0.2">
      <c r="B2596" s="2"/>
    </row>
    <row r="2597" spans="2:2" ht="14.65" customHeight="1" x14ac:dyDescent="0.2">
      <c r="B2597" s="2"/>
    </row>
    <row r="2598" spans="2:2" ht="14.65" customHeight="1" x14ac:dyDescent="0.2">
      <c r="B2598" s="2"/>
    </row>
    <row r="2599" spans="2:2" ht="14.65" customHeight="1" x14ac:dyDescent="0.2">
      <c r="B2599" s="2"/>
    </row>
    <row r="2600" spans="2:2" ht="14.65" customHeight="1" x14ac:dyDescent="0.2">
      <c r="B2600" s="2"/>
    </row>
    <row r="2601" spans="2:2" ht="14.65" customHeight="1" x14ac:dyDescent="0.2">
      <c r="B2601" s="2"/>
    </row>
    <row r="2602" spans="2:2" ht="14.65" customHeight="1" x14ac:dyDescent="0.2">
      <c r="B2602" s="2"/>
    </row>
    <row r="2603" spans="2:2" ht="14.65" customHeight="1" x14ac:dyDescent="0.2">
      <c r="B2603" s="2"/>
    </row>
    <row r="2604" spans="2:2" ht="14.65" customHeight="1" x14ac:dyDescent="0.2">
      <c r="B2604" s="2"/>
    </row>
    <row r="2605" spans="2:2" ht="14.65" customHeight="1" x14ac:dyDescent="0.2">
      <c r="B2605" s="2"/>
    </row>
    <row r="2606" spans="2:2" ht="14.65" customHeight="1" x14ac:dyDescent="0.2">
      <c r="B2606" s="2"/>
    </row>
    <row r="2607" spans="2:2" ht="14.65" customHeight="1" x14ac:dyDescent="0.2">
      <c r="B2607" s="2"/>
    </row>
    <row r="2608" spans="2:2" ht="14.65" customHeight="1" x14ac:dyDescent="0.2">
      <c r="B2608" s="2"/>
    </row>
    <row r="2609" spans="2:2" ht="14.65" customHeight="1" x14ac:dyDescent="0.2">
      <c r="B2609" s="2"/>
    </row>
    <row r="2610" spans="2:2" ht="14.65" customHeight="1" x14ac:dyDescent="0.2">
      <c r="B2610" s="2"/>
    </row>
    <row r="2611" spans="2:2" ht="14.65" customHeight="1" x14ac:dyDescent="0.2">
      <c r="B2611" s="2"/>
    </row>
    <row r="2612" spans="2:2" ht="14.65" customHeight="1" x14ac:dyDescent="0.2">
      <c r="B2612" s="2"/>
    </row>
    <row r="2613" spans="2:2" ht="14.65" customHeight="1" x14ac:dyDescent="0.2">
      <c r="B2613" s="2"/>
    </row>
    <row r="2614" spans="2:2" ht="14.65" customHeight="1" x14ac:dyDescent="0.2">
      <c r="B2614" s="2"/>
    </row>
    <row r="2615" spans="2:2" ht="14.65" customHeight="1" x14ac:dyDescent="0.2">
      <c r="B2615" s="2"/>
    </row>
    <row r="2616" spans="2:2" ht="14.65" customHeight="1" x14ac:dyDescent="0.2">
      <c r="B2616" s="2"/>
    </row>
    <row r="2617" spans="2:2" ht="14.65" customHeight="1" x14ac:dyDescent="0.2">
      <c r="B2617" s="2"/>
    </row>
    <row r="2618" spans="2:2" ht="14.65" customHeight="1" x14ac:dyDescent="0.2">
      <c r="B2618" s="2"/>
    </row>
    <row r="2619" spans="2:2" ht="14.65" customHeight="1" x14ac:dyDescent="0.2">
      <c r="B2619" s="2"/>
    </row>
    <row r="2620" spans="2:2" ht="14.65" customHeight="1" x14ac:dyDescent="0.2">
      <c r="B2620" s="2"/>
    </row>
    <row r="2621" spans="2:2" ht="14.65" customHeight="1" x14ac:dyDescent="0.2">
      <c r="B2621" s="2"/>
    </row>
    <row r="2622" spans="2:2" ht="14.65" customHeight="1" x14ac:dyDescent="0.2">
      <c r="B2622" s="2"/>
    </row>
    <row r="2623" spans="2:2" ht="14.65" customHeight="1" x14ac:dyDescent="0.2">
      <c r="B2623" s="2"/>
    </row>
    <row r="2624" spans="2:2" ht="14.65" customHeight="1" x14ac:dyDescent="0.2">
      <c r="B2624" s="2"/>
    </row>
    <row r="2625" spans="2:2" ht="14.65" customHeight="1" x14ac:dyDescent="0.2">
      <c r="B2625" s="2"/>
    </row>
    <row r="2626" spans="2:2" ht="14.65" customHeight="1" x14ac:dyDescent="0.2">
      <c r="B2626" s="2"/>
    </row>
    <row r="2627" spans="2:2" ht="14.65" customHeight="1" x14ac:dyDescent="0.2">
      <c r="B2627" s="2"/>
    </row>
    <row r="2628" spans="2:2" ht="14.65" customHeight="1" x14ac:dyDescent="0.2">
      <c r="B2628" s="2"/>
    </row>
    <row r="2629" spans="2:2" ht="14.65" customHeight="1" x14ac:dyDescent="0.2">
      <c r="B2629" s="2"/>
    </row>
    <row r="2630" spans="2:2" ht="14.65" customHeight="1" x14ac:dyDescent="0.2">
      <c r="B2630" s="2"/>
    </row>
    <row r="2631" spans="2:2" ht="14.65" customHeight="1" x14ac:dyDescent="0.2">
      <c r="B2631" s="2"/>
    </row>
    <row r="2632" spans="2:2" ht="14.65" customHeight="1" x14ac:dyDescent="0.2">
      <c r="B2632" s="2"/>
    </row>
    <row r="2633" spans="2:2" ht="14.65" customHeight="1" x14ac:dyDescent="0.2">
      <c r="B2633" s="2"/>
    </row>
    <row r="2634" spans="2:2" ht="14.65" customHeight="1" x14ac:dyDescent="0.2">
      <c r="B2634" s="2"/>
    </row>
    <row r="2635" spans="2:2" ht="14.65" customHeight="1" x14ac:dyDescent="0.2">
      <c r="B2635" s="2"/>
    </row>
    <row r="2636" spans="2:2" ht="14.65" customHeight="1" x14ac:dyDescent="0.2">
      <c r="B2636" s="2"/>
    </row>
    <row r="2637" spans="2:2" ht="14.65" customHeight="1" x14ac:dyDescent="0.2">
      <c r="B2637" s="2"/>
    </row>
    <row r="2638" spans="2:2" ht="14.65" customHeight="1" x14ac:dyDescent="0.2">
      <c r="B2638" s="2"/>
    </row>
    <row r="2639" spans="2:2" ht="14.65" customHeight="1" x14ac:dyDescent="0.2">
      <c r="B2639" s="2"/>
    </row>
    <row r="2640" spans="2:2" ht="14.65" customHeight="1" x14ac:dyDescent="0.2">
      <c r="B2640" s="2"/>
    </row>
    <row r="2641" spans="2:2" ht="14.65" customHeight="1" x14ac:dyDescent="0.2">
      <c r="B2641" s="2"/>
    </row>
    <row r="2642" spans="2:2" ht="14.65" customHeight="1" x14ac:dyDescent="0.2">
      <c r="B2642" s="2"/>
    </row>
    <row r="2643" spans="2:2" ht="14.65" customHeight="1" x14ac:dyDescent="0.2">
      <c r="B2643" s="2"/>
    </row>
    <row r="2644" spans="2:2" ht="14.65" customHeight="1" x14ac:dyDescent="0.2">
      <c r="B2644" s="2"/>
    </row>
    <row r="2645" spans="2:2" ht="14.65" customHeight="1" x14ac:dyDescent="0.2">
      <c r="B2645" s="2"/>
    </row>
    <row r="2646" spans="2:2" ht="14.65" customHeight="1" x14ac:dyDescent="0.2">
      <c r="B2646" s="2"/>
    </row>
    <row r="2647" spans="2:2" ht="14.65" customHeight="1" x14ac:dyDescent="0.2">
      <c r="B2647" s="2"/>
    </row>
    <row r="2648" spans="2:2" ht="14.65" customHeight="1" x14ac:dyDescent="0.2">
      <c r="B2648" s="2"/>
    </row>
    <row r="2649" spans="2:2" ht="14.65" customHeight="1" x14ac:dyDescent="0.2">
      <c r="B2649" s="2"/>
    </row>
    <row r="2650" spans="2:2" ht="14.65" customHeight="1" x14ac:dyDescent="0.2">
      <c r="B2650" s="2"/>
    </row>
    <row r="2651" spans="2:2" ht="14.65" customHeight="1" x14ac:dyDescent="0.2">
      <c r="B2651" s="2"/>
    </row>
    <row r="2652" spans="2:2" ht="14.65" customHeight="1" x14ac:dyDescent="0.2">
      <c r="B2652" s="2"/>
    </row>
    <row r="2653" spans="2:2" ht="14.65" customHeight="1" x14ac:dyDescent="0.2">
      <c r="B2653" s="2"/>
    </row>
    <row r="2654" spans="2:2" ht="14.65" customHeight="1" x14ac:dyDescent="0.2">
      <c r="B2654" s="2"/>
    </row>
    <row r="2655" spans="2:2" ht="14.65" customHeight="1" x14ac:dyDescent="0.2">
      <c r="B2655" s="2"/>
    </row>
    <row r="2656" spans="2:2" ht="14.65" customHeight="1" x14ac:dyDescent="0.2">
      <c r="B2656" s="2"/>
    </row>
    <row r="2657" spans="2:2" ht="14.65" customHeight="1" x14ac:dyDescent="0.2">
      <c r="B2657" s="2"/>
    </row>
    <row r="2658" spans="2:2" ht="14.65" customHeight="1" x14ac:dyDescent="0.2">
      <c r="B2658" s="2"/>
    </row>
    <row r="2659" spans="2:2" ht="14.65" customHeight="1" x14ac:dyDescent="0.2">
      <c r="B2659" s="2"/>
    </row>
    <row r="2660" spans="2:2" ht="14.65" customHeight="1" x14ac:dyDescent="0.2">
      <c r="B2660" s="2"/>
    </row>
    <row r="2661" spans="2:2" ht="14.65" customHeight="1" x14ac:dyDescent="0.2">
      <c r="B2661" s="2"/>
    </row>
    <row r="2662" spans="2:2" ht="14.65" customHeight="1" x14ac:dyDescent="0.2">
      <c r="B2662" s="2"/>
    </row>
    <row r="2663" spans="2:2" ht="14.65" customHeight="1" x14ac:dyDescent="0.2">
      <c r="B2663" s="2"/>
    </row>
    <row r="2664" spans="2:2" ht="14.65" customHeight="1" x14ac:dyDescent="0.2">
      <c r="B2664" s="2"/>
    </row>
    <row r="2665" spans="2:2" ht="14.65" customHeight="1" x14ac:dyDescent="0.2">
      <c r="B2665" s="2"/>
    </row>
    <row r="2666" spans="2:2" ht="14.65" customHeight="1" x14ac:dyDescent="0.2">
      <c r="B2666" s="2"/>
    </row>
    <row r="2667" spans="2:2" ht="14.65" customHeight="1" x14ac:dyDescent="0.2">
      <c r="B2667" s="2"/>
    </row>
    <row r="2668" spans="2:2" ht="14.65" customHeight="1" x14ac:dyDescent="0.2">
      <c r="B2668" s="2"/>
    </row>
    <row r="2669" spans="2:2" ht="14.65" customHeight="1" x14ac:dyDescent="0.2">
      <c r="B2669" s="2"/>
    </row>
    <row r="2670" spans="2:2" ht="14.65" customHeight="1" x14ac:dyDescent="0.2">
      <c r="B2670" s="2"/>
    </row>
    <row r="2671" spans="2:2" ht="14.65" customHeight="1" x14ac:dyDescent="0.2">
      <c r="B2671" s="2"/>
    </row>
    <row r="2672" spans="2:2" ht="14.65" customHeight="1" x14ac:dyDescent="0.2">
      <c r="B2672" s="2"/>
    </row>
    <row r="2673" spans="2:2" ht="14.65" customHeight="1" x14ac:dyDescent="0.2">
      <c r="B2673" s="2"/>
    </row>
    <row r="2674" spans="2:2" ht="14.65" customHeight="1" x14ac:dyDescent="0.2">
      <c r="B2674" s="2"/>
    </row>
    <row r="2675" spans="2:2" ht="14.65" customHeight="1" x14ac:dyDescent="0.2">
      <c r="B2675" s="2"/>
    </row>
    <row r="2676" spans="2:2" ht="14.65" customHeight="1" x14ac:dyDescent="0.2">
      <c r="B2676" s="2"/>
    </row>
    <row r="2677" spans="2:2" ht="14.65" customHeight="1" x14ac:dyDescent="0.2">
      <c r="B2677" s="2"/>
    </row>
    <row r="2678" spans="2:2" ht="14.65" customHeight="1" x14ac:dyDescent="0.2">
      <c r="B2678" s="2"/>
    </row>
    <row r="2679" spans="2:2" ht="14.65" customHeight="1" x14ac:dyDescent="0.2">
      <c r="B2679" s="2"/>
    </row>
    <row r="2680" spans="2:2" ht="14.65" customHeight="1" x14ac:dyDescent="0.2">
      <c r="B2680" s="2"/>
    </row>
    <row r="2681" spans="2:2" ht="14.65" customHeight="1" x14ac:dyDescent="0.2">
      <c r="B2681" s="2"/>
    </row>
    <row r="2682" spans="2:2" ht="14.65" customHeight="1" x14ac:dyDescent="0.2">
      <c r="B2682" s="2"/>
    </row>
    <row r="2683" spans="2:2" ht="14.65" customHeight="1" x14ac:dyDescent="0.2">
      <c r="B2683" s="2"/>
    </row>
    <row r="2684" spans="2:2" ht="14.65" customHeight="1" x14ac:dyDescent="0.2">
      <c r="B2684" s="2"/>
    </row>
    <row r="2685" spans="2:2" ht="14.65" customHeight="1" x14ac:dyDescent="0.2">
      <c r="B2685" s="2"/>
    </row>
    <row r="2686" spans="2:2" ht="14.65" customHeight="1" x14ac:dyDescent="0.2">
      <c r="B2686" s="2"/>
    </row>
    <row r="2687" spans="2:2" ht="14.65" customHeight="1" x14ac:dyDescent="0.2">
      <c r="B2687" s="2"/>
    </row>
    <row r="2688" spans="2:2" ht="14.65" customHeight="1" x14ac:dyDescent="0.2">
      <c r="B2688" s="2"/>
    </row>
    <row r="2689" spans="2:2" ht="14.65" customHeight="1" x14ac:dyDescent="0.2">
      <c r="B2689" s="2"/>
    </row>
    <row r="2690" spans="2:2" ht="14.65" customHeight="1" x14ac:dyDescent="0.2">
      <c r="B2690" s="2"/>
    </row>
    <row r="2691" spans="2:2" ht="14.65" customHeight="1" x14ac:dyDescent="0.2">
      <c r="B2691" s="2"/>
    </row>
    <row r="2692" spans="2:2" ht="14.65" customHeight="1" x14ac:dyDescent="0.2">
      <c r="B2692" s="2"/>
    </row>
    <row r="2693" spans="2:2" ht="14.65" customHeight="1" x14ac:dyDescent="0.2">
      <c r="B2693" s="2"/>
    </row>
    <row r="2694" spans="2:2" ht="14.65" customHeight="1" x14ac:dyDescent="0.2">
      <c r="B2694" s="2"/>
    </row>
    <row r="2695" spans="2:2" ht="14.65" customHeight="1" x14ac:dyDescent="0.2">
      <c r="B2695" s="2"/>
    </row>
    <row r="2696" spans="2:2" ht="14.65" customHeight="1" x14ac:dyDescent="0.2">
      <c r="B2696" s="2"/>
    </row>
    <row r="2697" spans="2:2" ht="14.65" customHeight="1" x14ac:dyDescent="0.2">
      <c r="B2697" s="2"/>
    </row>
    <row r="2698" spans="2:2" ht="14.65" customHeight="1" x14ac:dyDescent="0.2">
      <c r="B2698" s="2"/>
    </row>
    <row r="2699" spans="2:2" ht="14.65" customHeight="1" x14ac:dyDescent="0.2">
      <c r="B2699" s="2"/>
    </row>
    <row r="2700" spans="2:2" ht="14.65" customHeight="1" x14ac:dyDescent="0.2">
      <c r="B2700" s="2"/>
    </row>
    <row r="2701" spans="2:2" ht="14.65" customHeight="1" x14ac:dyDescent="0.2">
      <c r="B2701" s="2"/>
    </row>
    <row r="2702" spans="2:2" ht="14.65" customHeight="1" x14ac:dyDescent="0.2">
      <c r="B2702" s="2"/>
    </row>
    <row r="2703" spans="2:2" ht="14.65" customHeight="1" x14ac:dyDescent="0.2">
      <c r="B2703" s="2"/>
    </row>
    <row r="2704" spans="2:2" ht="14.65" customHeight="1" x14ac:dyDescent="0.2">
      <c r="B2704" s="2"/>
    </row>
    <row r="2705" spans="2:2" ht="14.65" customHeight="1" x14ac:dyDescent="0.2">
      <c r="B2705" s="2"/>
    </row>
    <row r="2706" spans="2:2" ht="14.65" customHeight="1" x14ac:dyDescent="0.2">
      <c r="B2706" s="2"/>
    </row>
    <row r="2707" spans="2:2" ht="14.65" customHeight="1" x14ac:dyDescent="0.2">
      <c r="B2707" s="2"/>
    </row>
    <row r="2708" spans="2:2" ht="14.65" customHeight="1" x14ac:dyDescent="0.2">
      <c r="B2708" s="2"/>
    </row>
    <row r="2709" spans="2:2" ht="14.65" customHeight="1" x14ac:dyDescent="0.2">
      <c r="B2709" s="2"/>
    </row>
    <row r="2710" spans="2:2" ht="14.65" customHeight="1" x14ac:dyDescent="0.2">
      <c r="B2710" s="2"/>
    </row>
    <row r="2711" spans="2:2" ht="14.65" customHeight="1" x14ac:dyDescent="0.2">
      <c r="B2711" s="2"/>
    </row>
    <row r="2712" spans="2:2" ht="14.65" customHeight="1" x14ac:dyDescent="0.2">
      <c r="B2712" s="2"/>
    </row>
    <row r="2713" spans="2:2" ht="14.65" customHeight="1" x14ac:dyDescent="0.2">
      <c r="B2713" s="2"/>
    </row>
    <row r="2714" spans="2:2" ht="14.65" customHeight="1" x14ac:dyDescent="0.2">
      <c r="B2714" s="2"/>
    </row>
    <row r="2715" spans="2:2" ht="14.65" customHeight="1" x14ac:dyDescent="0.2">
      <c r="B2715" s="2"/>
    </row>
    <row r="2716" spans="2:2" ht="14.65" customHeight="1" x14ac:dyDescent="0.2">
      <c r="B2716" s="2"/>
    </row>
    <row r="2717" spans="2:2" ht="14.65" customHeight="1" x14ac:dyDescent="0.2">
      <c r="B2717" s="2"/>
    </row>
    <row r="2718" spans="2:2" ht="14.65" customHeight="1" x14ac:dyDescent="0.2">
      <c r="B2718" s="2"/>
    </row>
    <row r="2719" spans="2:2" ht="14.65" customHeight="1" x14ac:dyDescent="0.2">
      <c r="B2719" s="2"/>
    </row>
    <row r="2720" spans="2:2" ht="14.65" customHeight="1" x14ac:dyDescent="0.2">
      <c r="B2720" s="2"/>
    </row>
    <row r="2721" spans="2:2" ht="14.65" customHeight="1" x14ac:dyDescent="0.2">
      <c r="B2721" s="2"/>
    </row>
    <row r="2722" spans="2:2" ht="14.65" customHeight="1" x14ac:dyDescent="0.2">
      <c r="B2722" s="2"/>
    </row>
    <row r="2723" spans="2:2" ht="14.65" customHeight="1" x14ac:dyDescent="0.2">
      <c r="B2723" s="2"/>
    </row>
    <row r="2724" spans="2:2" ht="14.65" customHeight="1" x14ac:dyDescent="0.2">
      <c r="B2724" s="2"/>
    </row>
    <row r="2725" spans="2:2" ht="14.65" customHeight="1" x14ac:dyDescent="0.2">
      <c r="B2725" s="2"/>
    </row>
    <row r="2726" spans="2:2" ht="14.65" customHeight="1" x14ac:dyDescent="0.2">
      <c r="B2726" s="2"/>
    </row>
    <row r="2727" spans="2:2" ht="14.65" customHeight="1" x14ac:dyDescent="0.2">
      <c r="B2727" s="2"/>
    </row>
    <row r="2728" spans="2:2" ht="14.65" customHeight="1" x14ac:dyDescent="0.2">
      <c r="B2728" s="2"/>
    </row>
    <row r="2729" spans="2:2" ht="14.65" customHeight="1" x14ac:dyDescent="0.2">
      <c r="B2729" s="2"/>
    </row>
    <row r="2730" spans="2:2" ht="14.65" customHeight="1" x14ac:dyDescent="0.2">
      <c r="B2730" s="2"/>
    </row>
    <row r="2731" spans="2:2" ht="14.65" customHeight="1" x14ac:dyDescent="0.2">
      <c r="B2731" s="2"/>
    </row>
    <row r="2732" spans="2:2" ht="14.65" customHeight="1" x14ac:dyDescent="0.2">
      <c r="B2732" s="2"/>
    </row>
    <row r="2733" spans="2:2" ht="14.65" customHeight="1" x14ac:dyDescent="0.2">
      <c r="B2733" s="2"/>
    </row>
    <row r="2734" spans="2:2" ht="14.65" customHeight="1" x14ac:dyDescent="0.2">
      <c r="B2734" s="2"/>
    </row>
    <row r="2735" spans="2:2" ht="14.65" customHeight="1" x14ac:dyDescent="0.2">
      <c r="B2735" s="2"/>
    </row>
    <row r="2736" spans="2:2" ht="14.65" customHeight="1" x14ac:dyDescent="0.2">
      <c r="B2736" s="2"/>
    </row>
    <row r="2737" spans="2:2" ht="14.65" customHeight="1" x14ac:dyDescent="0.2">
      <c r="B2737" s="2"/>
    </row>
    <row r="2738" spans="2:2" ht="14.65" customHeight="1" x14ac:dyDescent="0.2">
      <c r="B2738" s="2"/>
    </row>
    <row r="2739" spans="2:2" ht="14.65" customHeight="1" x14ac:dyDescent="0.2">
      <c r="B2739" s="2"/>
    </row>
    <row r="2740" spans="2:2" ht="14.65" customHeight="1" x14ac:dyDescent="0.2">
      <c r="B2740" s="2"/>
    </row>
    <row r="2741" spans="2:2" ht="14.65" customHeight="1" x14ac:dyDescent="0.2">
      <c r="B2741" s="2"/>
    </row>
    <row r="2742" spans="2:2" ht="14.65" customHeight="1" x14ac:dyDescent="0.2">
      <c r="B2742" s="2"/>
    </row>
    <row r="2743" spans="2:2" ht="14.65" customHeight="1" x14ac:dyDescent="0.2">
      <c r="B2743" s="2"/>
    </row>
    <row r="2744" spans="2:2" ht="14.65" customHeight="1" x14ac:dyDescent="0.2">
      <c r="B2744" s="2"/>
    </row>
    <row r="2745" spans="2:2" ht="14.65" customHeight="1" x14ac:dyDescent="0.2">
      <c r="B2745" s="2"/>
    </row>
    <row r="2746" spans="2:2" ht="14.65" customHeight="1" x14ac:dyDescent="0.2">
      <c r="B2746" s="2"/>
    </row>
    <row r="2747" spans="2:2" ht="14.65" customHeight="1" x14ac:dyDescent="0.2">
      <c r="B2747" s="2"/>
    </row>
    <row r="2748" spans="2:2" ht="14.65" customHeight="1" x14ac:dyDescent="0.2">
      <c r="B2748" s="2"/>
    </row>
    <row r="2749" spans="2:2" ht="14.65" customHeight="1" x14ac:dyDescent="0.2">
      <c r="B2749" s="2"/>
    </row>
    <row r="2750" spans="2:2" ht="14.65" customHeight="1" x14ac:dyDescent="0.2">
      <c r="B2750" s="2"/>
    </row>
    <row r="2751" spans="2:2" ht="14.65" customHeight="1" x14ac:dyDescent="0.2">
      <c r="B2751" s="2"/>
    </row>
    <row r="2752" spans="2:2" ht="14.65" customHeight="1" x14ac:dyDescent="0.2">
      <c r="B2752" s="2"/>
    </row>
    <row r="2753" spans="2:2" ht="14.65" customHeight="1" x14ac:dyDescent="0.2">
      <c r="B2753" s="2"/>
    </row>
    <row r="2754" spans="2:2" ht="14.65" customHeight="1" x14ac:dyDescent="0.2">
      <c r="B2754" s="2"/>
    </row>
    <row r="2755" spans="2:2" ht="14.65" customHeight="1" x14ac:dyDescent="0.2">
      <c r="B2755" s="2"/>
    </row>
    <row r="2756" spans="2:2" ht="14.65" customHeight="1" x14ac:dyDescent="0.2">
      <c r="B2756" s="2"/>
    </row>
    <row r="2757" spans="2:2" ht="14.65" customHeight="1" x14ac:dyDescent="0.2">
      <c r="B2757" s="2"/>
    </row>
    <row r="2758" spans="2:2" ht="14.65" customHeight="1" x14ac:dyDescent="0.2">
      <c r="B2758" s="2"/>
    </row>
    <row r="2759" spans="2:2" ht="14.65" customHeight="1" x14ac:dyDescent="0.2">
      <c r="B2759" s="2"/>
    </row>
    <row r="2760" spans="2:2" ht="14.65" customHeight="1" x14ac:dyDescent="0.2">
      <c r="B2760" s="2"/>
    </row>
    <row r="2761" spans="2:2" ht="14.65" customHeight="1" x14ac:dyDescent="0.2">
      <c r="B2761" s="2"/>
    </row>
    <row r="2762" spans="2:2" ht="14.65" customHeight="1" x14ac:dyDescent="0.2">
      <c r="B2762" s="2"/>
    </row>
    <row r="2763" spans="2:2" ht="14.65" customHeight="1" x14ac:dyDescent="0.2">
      <c r="B2763" s="2"/>
    </row>
    <row r="2764" spans="2:2" ht="14.65" customHeight="1" x14ac:dyDescent="0.2">
      <c r="B2764" s="2"/>
    </row>
    <row r="2765" spans="2:2" ht="14.65" customHeight="1" x14ac:dyDescent="0.2">
      <c r="B2765" s="2"/>
    </row>
    <row r="2766" spans="2:2" ht="14.65" customHeight="1" x14ac:dyDescent="0.2">
      <c r="B2766" s="2"/>
    </row>
    <row r="2767" spans="2:2" ht="14.65" customHeight="1" x14ac:dyDescent="0.2">
      <c r="B2767" s="2"/>
    </row>
    <row r="2768" spans="2:2" ht="14.65" customHeight="1" x14ac:dyDescent="0.2">
      <c r="B2768" s="2"/>
    </row>
    <row r="2769" spans="2:2" ht="14.65" customHeight="1" x14ac:dyDescent="0.2">
      <c r="B2769" s="2"/>
    </row>
    <row r="2770" spans="2:2" ht="14.65" customHeight="1" x14ac:dyDescent="0.2">
      <c r="B2770" s="2"/>
    </row>
    <row r="2771" spans="2:2" ht="14.65" customHeight="1" x14ac:dyDescent="0.2">
      <c r="B2771" s="2"/>
    </row>
    <row r="2772" spans="2:2" ht="14.65" customHeight="1" x14ac:dyDescent="0.2">
      <c r="B2772" s="2"/>
    </row>
    <row r="2773" spans="2:2" ht="14.65" customHeight="1" x14ac:dyDescent="0.2">
      <c r="B2773" s="2"/>
    </row>
    <row r="2774" spans="2:2" ht="14.65" customHeight="1" x14ac:dyDescent="0.2">
      <c r="B2774" s="2"/>
    </row>
    <row r="2775" spans="2:2" ht="14.65" customHeight="1" x14ac:dyDescent="0.2">
      <c r="B2775" s="2"/>
    </row>
    <row r="2776" spans="2:2" ht="14.65" customHeight="1" x14ac:dyDescent="0.2">
      <c r="B2776" s="2"/>
    </row>
    <row r="2777" spans="2:2" ht="14.65" customHeight="1" x14ac:dyDescent="0.2">
      <c r="B2777" s="2"/>
    </row>
    <row r="2778" spans="2:2" ht="14.65" customHeight="1" x14ac:dyDescent="0.2">
      <c r="B2778" s="2"/>
    </row>
    <row r="2779" spans="2:2" ht="14.65" customHeight="1" x14ac:dyDescent="0.2">
      <c r="B2779" s="2"/>
    </row>
    <row r="2780" spans="2:2" ht="14.65" customHeight="1" x14ac:dyDescent="0.2">
      <c r="B2780" s="2"/>
    </row>
    <row r="2781" spans="2:2" ht="14.65" customHeight="1" x14ac:dyDescent="0.2">
      <c r="B2781" s="2"/>
    </row>
    <row r="2782" spans="2:2" ht="14.65" customHeight="1" x14ac:dyDescent="0.2">
      <c r="B2782" s="2"/>
    </row>
    <row r="2783" spans="2:2" ht="14.65" customHeight="1" x14ac:dyDescent="0.2">
      <c r="B2783" s="2"/>
    </row>
    <row r="2784" spans="2:2" ht="14.65" customHeight="1" x14ac:dyDescent="0.2">
      <c r="B2784" s="2"/>
    </row>
    <row r="2785" spans="2:2" ht="14.65" customHeight="1" x14ac:dyDescent="0.2">
      <c r="B2785" s="2"/>
    </row>
    <row r="2786" spans="2:2" ht="14.65" customHeight="1" x14ac:dyDescent="0.2">
      <c r="B2786" s="2"/>
    </row>
    <row r="2787" spans="2:2" ht="14.65" customHeight="1" x14ac:dyDescent="0.2">
      <c r="B2787" s="2"/>
    </row>
    <row r="2788" spans="2:2" ht="14.65" customHeight="1" x14ac:dyDescent="0.2">
      <c r="B2788" s="2"/>
    </row>
    <row r="2789" spans="2:2" ht="14.65" customHeight="1" x14ac:dyDescent="0.2">
      <c r="B2789" s="2"/>
    </row>
    <row r="2790" spans="2:2" ht="14.65" customHeight="1" x14ac:dyDescent="0.2">
      <c r="B2790" s="2"/>
    </row>
    <row r="2791" spans="2:2" ht="14.65" customHeight="1" x14ac:dyDescent="0.2">
      <c r="B2791" s="2"/>
    </row>
    <row r="2792" spans="2:2" ht="14.65" customHeight="1" x14ac:dyDescent="0.2">
      <c r="B2792" s="2"/>
    </row>
    <row r="2793" spans="2:2" ht="14.65" customHeight="1" x14ac:dyDescent="0.2">
      <c r="B2793" s="2"/>
    </row>
    <row r="2794" spans="2:2" ht="14.65" customHeight="1" x14ac:dyDescent="0.2">
      <c r="B2794" s="2"/>
    </row>
    <row r="2795" spans="2:2" ht="14.65" customHeight="1" x14ac:dyDescent="0.2">
      <c r="B2795" s="2"/>
    </row>
    <row r="2796" spans="2:2" ht="14.65" customHeight="1" x14ac:dyDescent="0.2">
      <c r="B2796" s="2"/>
    </row>
    <row r="2797" spans="2:2" ht="14.65" customHeight="1" x14ac:dyDescent="0.2">
      <c r="B2797" s="2"/>
    </row>
    <row r="2798" spans="2:2" ht="14.65" customHeight="1" x14ac:dyDescent="0.2">
      <c r="B2798" s="2"/>
    </row>
    <row r="2799" spans="2:2" ht="14.65" customHeight="1" x14ac:dyDescent="0.2">
      <c r="B2799" s="2"/>
    </row>
    <row r="2800" spans="2:2" ht="14.65" customHeight="1" x14ac:dyDescent="0.2">
      <c r="B2800" s="2"/>
    </row>
    <row r="2801" spans="2:2" ht="14.65" customHeight="1" x14ac:dyDescent="0.2">
      <c r="B2801" s="2"/>
    </row>
    <row r="2802" spans="2:2" ht="14.65" customHeight="1" x14ac:dyDescent="0.2">
      <c r="B2802" s="2"/>
    </row>
    <row r="2803" spans="2:2" ht="14.65" customHeight="1" x14ac:dyDescent="0.2">
      <c r="B2803" s="2"/>
    </row>
    <row r="2804" spans="2:2" ht="14.65" customHeight="1" x14ac:dyDescent="0.2">
      <c r="B2804" s="2"/>
    </row>
    <row r="2805" spans="2:2" ht="14.65" customHeight="1" x14ac:dyDescent="0.2">
      <c r="B2805" s="2"/>
    </row>
    <row r="2806" spans="2:2" ht="14.65" customHeight="1" x14ac:dyDescent="0.2">
      <c r="B2806" s="2"/>
    </row>
    <row r="2807" spans="2:2" ht="14.65" customHeight="1" x14ac:dyDescent="0.2">
      <c r="B2807" s="2"/>
    </row>
    <row r="2808" spans="2:2" ht="14.65" customHeight="1" x14ac:dyDescent="0.2">
      <c r="B2808" s="2"/>
    </row>
    <row r="2809" spans="2:2" ht="14.65" customHeight="1" x14ac:dyDescent="0.2">
      <c r="B2809" s="2"/>
    </row>
    <row r="2810" spans="2:2" ht="14.65" customHeight="1" x14ac:dyDescent="0.2">
      <c r="B2810" s="2"/>
    </row>
    <row r="2811" spans="2:2" ht="14.65" customHeight="1" x14ac:dyDescent="0.2">
      <c r="B2811" s="2"/>
    </row>
    <row r="2812" spans="2:2" ht="14.65" customHeight="1" x14ac:dyDescent="0.2">
      <c r="B2812" s="2"/>
    </row>
    <row r="2813" spans="2:2" ht="14.65" customHeight="1" x14ac:dyDescent="0.2">
      <c r="B2813" s="2"/>
    </row>
    <row r="2814" spans="2:2" ht="14.65" customHeight="1" x14ac:dyDescent="0.2">
      <c r="B2814" s="2"/>
    </row>
    <row r="2815" spans="2:2" ht="14.65" customHeight="1" x14ac:dyDescent="0.2">
      <c r="B2815" s="2"/>
    </row>
    <row r="2816" spans="2:2" ht="14.65" customHeight="1" x14ac:dyDescent="0.2">
      <c r="B2816" s="2"/>
    </row>
    <row r="2817" spans="2:2" ht="14.65" customHeight="1" x14ac:dyDescent="0.2">
      <c r="B2817" s="2"/>
    </row>
    <row r="2818" spans="2:2" ht="14.65" customHeight="1" x14ac:dyDescent="0.2">
      <c r="B2818" s="2"/>
    </row>
    <row r="2819" spans="2:2" ht="14.65" customHeight="1" x14ac:dyDescent="0.2">
      <c r="B2819" s="2"/>
    </row>
    <row r="2820" spans="2:2" ht="14.65" customHeight="1" x14ac:dyDescent="0.2">
      <c r="B2820" s="2"/>
    </row>
    <row r="2821" spans="2:2" ht="14.65" customHeight="1" x14ac:dyDescent="0.2">
      <c r="B2821" s="2"/>
    </row>
    <row r="2822" spans="2:2" ht="14.65" customHeight="1" x14ac:dyDescent="0.2">
      <c r="B2822" s="2"/>
    </row>
    <row r="2823" spans="2:2" ht="14.65" customHeight="1" x14ac:dyDescent="0.2">
      <c r="B2823" s="2"/>
    </row>
    <row r="2824" spans="2:2" ht="14.65" customHeight="1" x14ac:dyDescent="0.2">
      <c r="B2824" s="2"/>
    </row>
    <row r="2825" spans="2:2" ht="14.65" customHeight="1" x14ac:dyDescent="0.2">
      <c r="B2825" s="2"/>
    </row>
    <row r="2826" spans="2:2" ht="14.65" customHeight="1" x14ac:dyDescent="0.2">
      <c r="B2826" s="2"/>
    </row>
    <row r="2827" spans="2:2" ht="14.65" customHeight="1" x14ac:dyDescent="0.2">
      <c r="B2827" s="2"/>
    </row>
    <row r="2828" spans="2:2" ht="14.65" customHeight="1" x14ac:dyDescent="0.2">
      <c r="B2828" s="2"/>
    </row>
    <row r="2829" spans="2:2" ht="14.65" customHeight="1" x14ac:dyDescent="0.2">
      <c r="B2829" s="2"/>
    </row>
    <row r="2830" spans="2:2" ht="14.65" customHeight="1" x14ac:dyDescent="0.2">
      <c r="B2830" s="2"/>
    </row>
    <row r="2831" spans="2:2" ht="14.65" customHeight="1" x14ac:dyDescent="0.2">
      <c r="B2831" s="2"/>
    </row>
    <row r="2832" spans="2:2" ht="14.65" customHeight="1" x14ac:dyDescent="0.2">
      <c r="B2832" s="2"/>
    </row>
    <row r="2833" spans="2:2" ht="14.65" customHeight="1" x14ac:dyDescent="0.2">
      <c r="B2833" s="2"/>
    </row>
    <row r="2834" spans="2:2" ht="14.65" customHeight="1" x14ac:dyDescent="0.2">
      <c r="B2834" s="2"/>
    </row>
    <row r="2835" spans="2:2" ht="14.65" customHeight="1" x14ac:dyDescent="0.2">
      <c r="B2835" s="2"/>
    </row>
    <row r="2836" spans="2:2" ht="14.65" customHeight="1" x14ac:dyDescent="0.2">
      <c r="B2836" s="2"/>
    </row>
    <row r="2837" spans="2:2" ht="14.65" customHeight="1" x14ac:dyDescent="0.2">
      <c r="B2837" s="2"/>
    </row>
    <row r="2838" spans="2:2" ht="14.65" customHeight="1" x14ac:dyDescent="0.2">
      <c r="B2838" s="2"/>
    </row>
    <row r="2839" spans="2:2" ht="14.65" customHeight="1" x14ac:dyDescent="0.2">
      <c r="B2839" s="2"/>
    </row>
    <row r="2840" spans="2:2" ht="14.65" customHeight="1" x14ac:dyDescent="0.2">
      <c r="B2840" s="2"/>
    </row>
    <row r="2841" spans="2:2" ht="14.65" customHeight="1" x14ac:dyDescent="0.2">
      <c r="B2841" s="2"/>
    </row>
    <row r="2842" spans="2:2" ht="14.65" customHeight="1" x14ac:dyDescent="0.2">
      <c r="B2842" s="2"/>
    </row>
    <row r="2843" spans="2:2" ht="14.65" customHeight="1" x14ac:dyDescent="0.2">
      <c r="B2843" s="2"/>
    </row>
    <row r="2844" spans="2:2" ht="14.65" customHeight="1" x14ac:dyDescent="0.2">
      <c r="B2844" s="2"/>
    </row>
    <row r="2845" spans="2:2" ht="14.65" customHeight="1" x14ac:dyDescent="0.2">
      <c r="B2845" s="2"/>
    </row>
    <row r="2846" spans="2:2" ht="14.65" customHeight="1" x14ac:dyDescent="0.2">
      <c r="B2846" s="2"/>
    </row>
    <row r="2847" spans="2:2" ht="14.65" customHeight="1" x14ac:dyDescent="0.2">
      <c r="B2847" s="2"/>
    </row>
    <row r="2848" spans="2:2" ht="14.65" customHeight="1" x14ac:dyDescent="0.2">
      <c r="B2848" s="2"/>
    </row>
    <row r="2849" spans="2:2" ht="14.65" customHeight="1" x14ac:dyDescent="0.2">
      <c r="B2849" s="2"/>
    </row>
    <row r="2850" spans="2:2" ht="14.65" customHeight="1" x14ac:dyDescent="0.2">
      <c r="B2850" s="2"/>
    </row>
    <row r="2851" spans="2:2" ht="14.65" customHeight="1" x14ac:dyDescent="0.2">
      <c r="B2851" s="2"/>
    </row>
    <row r="2852" spans="2:2" ht="14.65" customHeight="1" x14ac:dyDescent="0.2">
      <c r="B2852" s="2"/>
    </row>
    <row r="2853" spans="2:2" ht="14.65" customHeight="1" x14ac:dyDescent="0.2">
      <c r="B2853" s="2"/>
    </row>
    <row r="2854" spans="2:2" ht="14.65" customHeight="1" x14ac:dyDescent="0.2">
      <c r="B2854" s="2"/>
    </row>
    <row r="2855" spans="2:2" ht="14.65" customHeight="1" x14ac:dyDescent="0.2">
      <c r="B2855" s="2"/>
    </row>
    <row r="2856" spans="2:2" ht="14.65" customHeight="1" x14ac:dyDescent="0.2">
      <c r="B2856" s="2"/>
    </row>
    <row r="2857" spans="2:2" ht="14.65" customHeight="1" x14ac:dyDescent="0.2">
      <c r="B2857" s="2"/>
    </row>
    <row r="2858" spans="2:2" ht="14.65" customHeight="1" x14ac:dyDescent="0.2">
      <c r="B2858" s="2"/>
    </row>
    <row r="2859" spans="2:2" ht="14.65" customHeight="1" x14ac:dyDescent="0.2">
      <c r="B2859" s="2"/>
    </row>
    <row r="2860" spans="2:2" ht="14.65" customHeight="1" x14ac:dyDescent="0.2">
      <c r="B2860" s="2"/>
    </row>
    <row r="2861" spans="2:2" ht="14.65" customHeight="1" x14ac:dyDescent="0.2">
      <c r="B2861" s="2"/>
    </row>
    <row r="2862" spans="2:2" ht="14.65" customHeight="1" x14ac:dyDescent="0.2">
      <c r="B2862" s="2"/>
    </row>
    <row r="2863" spans="2:2" ht="14.65" customHeight="1" x14ac:dyDescent="0.2">
      <c r="B2863" s="2"/>
    </row>
    <row r="2864" spans="2:2" ht="14.65" customHeight="1" x14ac:dyDescent="0.2">
      <c r="B2864" s="2"/>
    </row>
    <row r="2865" spans="2:2" ht="14.65" customHeight="1" x14ac:dyDescent="0.2">
      <c r="B2865" s="2"/>
    </row>
    <row r="2866" spans="2:2" ht="14.65" customHeight="1" x14ac:dyDescent="0.2">
      <c r="B2866" s="2"/>
    </row>
    <row r="2867" spans="2:2" ht="14.65" customHeight="1" x14ac:dyDescent="0.2">
      <c r="B2867" s="2"/>
    </row>
    <row r="2868" spans="2:2" ht="14.65" customHeight="1" x14ac:dyDescent="0.2">
      <c r="B2868" s="2"/>
    </row>
    <row r="2869" spans="2:2" ht="14.65" customHeight="1" x14ac:dyDescent="0.2">
      <c r="B2869" s="2"/>
    </row>
    <row r="2870" spans="2:2" ht="14.65" customHeight="1" x14ac:dyDescent="0.2">
      <c r="B2870" s="2"/>
    </row>
    <row r="2871" spans="2:2" ht="14.65" customHeight="1" x14ac:dyDescent="0.2">
      <c r="B2871" s="2"/>
    </row>
    <row r="2872" spans="2:2" ht="14.65" customHeight="1" x14ac:dyDescent="0.2">
      <c r="B2872" s="2"/>
    </row>
    <row r="2873" spans="2:2" ht="14.65" customHeight="1" x14ac:dyDescent="0.2">
      <c r="B2873" s="2"/>
    </row>
    <row r="2874" spans="2:2" ht="14.65" customHeight="1" x14ac:dyDescent="0.2">
      <c r="B2874" s="2"/>
    </row>
    <row r="2875" spans="2:2" ht="14.65" customHeight="1" x14ac:dyDescent="0.2">
      <c r="B2875" s="2"/>
    </row>
    <row r="2876" spans="2:2" ht="14.65" customHeight="1" x14ac:dyDescent="0.2">
      <c r="B2876" s="2"/>
    </row>
    <row r="2877" spans="2:2" ht="14.65" customHeight="1" x14ac:dyDescent="0.2">
      <c r="B2877" s="2"/>
    </row>
    <row r="2878" spans="2:2" ht="14.65" customHeight="1" x14ac:dyDescent="0.2">
      <c r="B2878" s="2"/>
    </row>
    <row r="2879" spans="2:2" ht="14.65" customHeight="1" x14ac:dyDescent="0.2">
      <c r="B2879" s="2"/>
    </row>
    <row r="2880" spans="2:2" ht="14.65" customHeight="1" x14ac:dyDescent="0.2">
      <c r="B2880" s="2"/>
    </row>
    <row r="2881" spans="2:2" ht="14.65" customHeight="1" x14ac:dyDescent="0.2">
      <c r="B2881" s="2"/>
    </row>
    <row r="2882" spans="2:2" ht="14.65" customHeight="1" x14ac:dyDescent="0.2">
      <c r="B2882" s="2"/>
    </row>
    <row r="2883" spans="2:2" ht="14.65" customHeight="1" x14ac:dyDescent="0.2">
      <c r="B2883" s="2"/>
    </row>
    <row r="2884" spans="2:2" ht="14.65" customHeight="1" x14ac:dyDescent="0.2">
      <c r="B2884" s="2"/>
    </row>
    <row r="2885" spans="2:2" ht="14.65" customHeight="1" x14ac:dyDescent="0.2">
      <c r="B2885" s="2"/>
    </row>
    <row r="2886" spans="2:2" ht="14.65" customHeight="1" x14ac:dyDescent="0.2">
      <c r="B2886" s="2"/>
    </row>
    <row r="2887" spans="2:2" ht="14.65" customHeight="1" x14ac:dyDescent="0.2">
      <c r="B2887" s="2"/>
    </row>
    <row r="2888" spans="2:2" ht="14.65" customHeight="1" x14ac:dyDescent="0.2">
      <c r="B2888" s="2"/>
    </row>
    <row r="2889" spans="2:2" ht="14.65" customHeight="1" x14ac:dyDescent="0.2">
      <c r="B2889" s="2"/>
    </row>
    <row r="2890" spans="2:2" ht="14.65" customHeight="1" x14ac:dyDescent="0.2">
      <c r="B2890" s="2"/>
    </row>
    <row r="2891" spans="2:2" ht="14.65" customHeight="1" x14ac:dyDescent="0.2">
      <c r="B2891" s="2"/>
    </row>
    <row r="2892" spans="2:2" ht="14.65" customHeight="1" x14ac:dyDescent="0.2">
      <c r="B2892" s="2"/>
    </row>
    <row r="2893" spans="2:2" ht="14.65" customHeight="1" x14ac:dyDescent="0.2">
      <c r="B2893" s="2"/>
    </row>
    <row r="2894" spans="2:2" ht="14.65" customHeight="1" x14ac:dyDescent="0.2">
      <c r="B2894" s="2"/>
    </row>
    <row r="2895" spans="2:2" ht="14.65" customHeight="1" x14ac:dyDescent="0.2">
      <c r="B2895" s="2"/>
    </row>
    <row r="2896" spans="2:2" ht="14.65" customHeight="1" x14ac:dyDescent="0.2">
      <c r="B2896" s="2"/>
    </row>
    <row r="2897" spans="2:2" ht="14.65" customHeight="1" x14ac:dyDescent="0.2">
      <c r="B2897" s="2"/>
    </row>
    <row r="2898" spans="2:2" ht="14.65" customHeight="1" x14ac:dyDescent="0.2">
      <c r="B2898" s="2"/>
    </row>
    <row r="2899" spans="2:2" ht="14.65" customHeight="1" x14ac:dyDescent="0.2">
      <c r="B2899" s="2"/>
    </row>
    <row r="2900" spans="2:2" ht="14.65" customHeight="1" x14ac:dyDescent="0.2">
      <c r="B2900" s="2"/>
    </row>
    <row r="2901" spans="2:2" ht="14.65" customHeight="1" x14ac:dyDescent="0.2">
      <c r="B2901" s="2"/>
    </row>
    <row r="2902" spans="2:2" ht="14.65" customHeight="1" x14ac:dyDescent="0.2">
      <c r="B2902" s="2"/>
    </row>
    <row r="2903" spans="2:2" ht="14.65" customHeight="1" x14ac:dyDescent="0.2">
      <c r="B2903" s="2"/>
    </row>
    <row r="2904" spans="2:2" ht="14.65" customHeight="1" x14ac:dyDescent="0.2">
      <c r="B2904" s="2"/>
    </row>
    <row r="2905" spans="2:2" ht="14.65" customHeight="1" x14ac:dyDescent="0.2">
      <c r="B2905" s="2"/>
    </row>
    <row r="2906" spans="2:2" ht="14.65" customHeight="1" x14ac:dyDescent="0.2">
      <c r="B2906" s="2"/>
    </row>
    <row r="2907" spans="2:2" ht="14.65" customHeight="1" x14ac:dyDescent="0.2">
      <c r="B2907" s="2"/>
    </row>
    <row r="2908" spans="2:2" ht="14.65" customHeight="1" x14ac:dyDescent="0.2">
      <c r="B2908" s="2"/>
    </row>
    <row r="2909" spans="2:2" ht="14.65" customHeight="1" x14ac:dyDescent="0.2">
      <c r="B2909" s="2"/>
    </row>
    <row r="2910" spans="2:2" ht="14.65" customHeight="1" x14ac:dyDescent="0.2">
      <c r="B2910" s="2"/>
    </row>
    <row r="2911" spans="2:2" ht="14.65" customHeight="1" x14ac:dyDescent="0.2">
      <c r="B2911" s="2"/>
    </row>
    <row r="2912" spans="2:2" ht="14.65" customHeight="1" x14ac:dyDescent="0.2">
      <c r="B2912" s="2"/>
    </row>
    <row r="2913" spans="2:2" ht="14.65" customHeight="1" x14ac:dyDescent="0.2">
      <c r="B2913" s="2"/>
    </row>
    <row r="2914" spans="2:2" ht="14.65" customHeight="1" x14ac:dyDescent="0.2">
      <c r="B2914" s="2"/>
    </row>
    <row r="2915" spans="2:2" ht="14.65" customHeight="1" x14ac:dyDescent="0.2">
      <c r="B2915" s="2"/>
    </row>
    <row r="2916" spans="2:2" ht="14.65" customHeight="1" x14ac:dyDescent="0.2">
      <c r="B2916" s="2"/>
    </row>
    <row r="2917" spans="2:2" ht="14.65" customHeight="1" x14ac:dyDescent="0.2">
      <c r="B2917" s="2"/>
    </row>
    <row r="2918" spans="2:2" ht="14.65" customHeight="1" x14ac:dyDescent="0.2">
      <c r="B2918" s="2"/>
    </row>
    <row r="2919" spans="2:2" ht="14.65" customHeight="1" x14ac:dyDescent="0.2">
      <c r="B2919" s="2"/>
    </row>
    <row r="2920" spans="2:2" ht="14.65" customHeight="1" x14ac:dyDescent="0.2">
      <c r="B2920" s="2"/>
    </row>
    <row r="2921" spans="2:2" ht="14.65" customHeight="1" x14ac:dyDescent="0.2">
      <c r="B2921" s="2"/>
    </row>
    <row r="2922" spans="2:2" ht="14.65" customHeight="1" x14ac:dyDescent="0.2">
      <c r="B2922" s="2"/>
    </row>
    <row r="2923" spans="2:2" ht="14.65" customHeight="1" x14ac:dyDescent="0.2">
      <c r="B2923" s="2"/>
    </row>
    <row r="2924" spans="2:2" ht="14.65" customHeight="1" x14ac:dyDescent="0.2">
      <c r="B2924" s="2"/>
    </row>
    <row r="2925" spans="2:2" ht="14.65" customHeight="1" x14ac:dyDescent="0.2">
      <c r="B2925" s="2"/>
    </row>
    <row r="2926" spans="2:2" ht="14.65" customHeight="1" x14ac:dyDescent="0.2">
      <c r="B2926" s="2"/>
    </row>
    <row r="2927" spans="2:2" ht="14.65" customHeight="1" x14ac:dyDescent="0.2">
      <c r="B2927" s="2"/>
    </row>
    <row r="2928" spans="2:2" ht="14.65" customHeight="1" x14ac:dyDescent="0.2">
      <c r="B2928" s="2"/>
    </row>
    <row r="2929" spans="2:2" ht="14.65" customHeight="1" x14ac:dyDescent="0.2">
      <c r="B2929" s="2"/>
    </row>
    <row r="2930" spans="2:2" ht="14.65" customHeight="1" x14ac:dyDescent="0.2">
      <c r="B2930" s="2"/>
    </row>
    <row r="2931" spans="2:2" ht="14.65" customHeight="1" x14ac:dyDescent="0.2">
      <c r="B2931" s="2"/>
    </row>
    <row r="2932" spans="2:2" ht="14.65" customHeight="1" x14ac:dyDescent="0.2">
      <c r="B2932" s="2"/>
    </row>
    <row r="2933" spans="2:2" ht="14.65" customHeight="1" x14ac:dyDescent="0.2">
      <c r="B2933" s="2"/>
    </row>
    <row r="2934" spans="2:2" ht="14.65" customHeight="1" x14ac:dyDescent="0.2">
      <c r="B2934" s="2"/>
    </row>
    <row r="2935" spans="2:2" ht="14.65" customHeight="1" x14ac:dyDescent="0.2">
      <c r="B2935" s="2"/>
    </row>
    <row r="2936" spans="2:2" ht="14.65" customHeight="1" x14ac:dyDescent="0.2">
      <c r="B2936" s="2"/>
    </row>
    <row r="2937" spans="2:2" ht="14.65" customHeight="1" x14ac:dyDescent="0.2">
      <c r="B2937" s="2"/>
    </row>
    <row r="2938" spans="2:2" ht="14.65" customHeight="1" x14ac:dyDescent="0.2">
      <c r="B2938" s="2"/>
    </row>
    <row r="2939" spans="2:2" ht="14.65" customHeight="1" x14ac:dyDescent="0.2">
      <c r="B2939" s="2"/>
    </row>
    <row r="2940" spans="2:2" ht="14.65" customHeight="1" x14ac:dyDescent="0.2">
      <c r="B2940" s="2"/>
    </row>
    <row r="2941" spans="2:2" ht="14.65" customHeight="1" x14ac:dyDescent="0.2">
      <c r="B2941" s="2"/>
    </row>
    <row r="2942" spans="2:2" ht="14.65" customHeight="1" x14ac:dyDescent="0.2">
      <c r="B2942" s="2"/>
    </row>
    <row r="2943" spans="2:2" ht="14.65" customHeight="1" x14ac:dyDescent="0.2">
      <c r="B2943" s="2"/>
    </row>
    <row r="2944" spans="2:2" ht="14.65" customHeight="1" x14ac:dyDescent="0.2">
      <c r="B2944" s="2"/>
    </row>
    <row r="2945" spans="2:2" ht="14.65" customHeight="1" x14ac:dyDescent="0.2">
      <c r="B2945" s="2"/>
    </row>
    <row r="2946" spans="2:2" ht="14.65" customHeight="1" x14ac:dyDescent="0.2">
      <c r="B2946" s="2"/>
    </row>
    <row r="2947" spans="2:2" ht="14.65" customHeight="1" x14ac:dyDescent="0.2">
      <c r="B2947" s="2"/>
    </row>
    <row r="2948" spans="2:2" ht="14.65" customHeight="1" x14ac:dyDescent="0.2">
      <c r="B2948" s="2"/>
    </row>
    <row r="2949" spans="2:2" ht="14.65" customHeight="1" x14ac:dyDescent="0.2">
      <c r="B2949" s="2"/>
    </row>
    <row r="2950" spans="2:2" ht="14.65" customHeight="1" x14ac:dyDescent="0.2">
      <c r="B2950" s="2"/>
    </row>
    <row r="2951" spans="2:2" ht="14.65" customHeight="1" x14ac:dyDescent="0.2">
      <c r="B2951" s="2"/>
    </row>
    <row r="2952" spans="2:2" ht="14.65" customHeight="1" x14ac:dyDescent="0.2">
      <c r="B2952" s="2"/>
    </row>
    <row r="2953" spans="2:2" ht="14.65" customHeight="1" x14ac:dyDescent="0.2">
      <c r="B2953" s="2"/>
    </row>
    <row r="2954" spans="2:2" ht="14.65" customHeight="1" x14ac:dyDescent="0.2">
      <c r="B2954" s="2"/>
    </row>
    <row r="2955" spans="2:2" ht="14.65" customHeight="1" x14ac:dyDescent="0.2">
      <c r="B2955" s="2"/>
    </row>
    <row r="2956" spans="2:2" ht="14.65" customHeight="1" x14ac:dyDescent="0.2">
      <c r="B2956" s="2"/>
    </row>
    <row r="2957" spans="2:2" ht="14.65" customHeight="1" x14ac:dyDescent="0.2">
      <c r="B2957" s="2"/>
    </row>
    <row r="2958" spans="2:2" ht="14.65" customHeight="1" x14ac:dyDescent="0.2">
      <c r="B2958" s="2"/>
    </row>
    <row r="2959" spans="2:2" ht="14.65" customHeight="1" x14ac:dyDescent="0.2">
      <c r="B2959" s="2"/>
    </row>
    <row r="2960" spans="2:2" ht="14.65" customHeight="1" x14ac:dyDescent="0.2">
      <c r="B2960" s="2"/>
    </row>
    <row r="2961" spans="2:2" ht="14.65" customHeight="1" x14ac:dyDescent="0.2">
      <c r="B2961" s="2"/>
    </row>
    <row r="2962" spans="2:2" ht="14.65" customHeight="1" x14ac:dyDescent="0.2">
      <c r="B2962" s="2"/>
    </row>
    <row r="2963" spans="2:2" ht="14.65" customHeight="1" x14ac:dyDescent="0.2">
      <c r="B2963" s="2"/>
    </row>
    <row r="2964" spans="2:2" ht="14.65" customHeight="1" x14ac:dyDescent="0.2">
      <c r="B2964" s="2"/>
    </row>
    <row r="2965" spans="2:2" ht="14.65" customHeight="1" x14ac:dyDescent="0.2">
      <c r="B2965" s="2"/>
    </row>
    <row r="2966" spans="2:2" ht="14.65" customHeight="1" x14ac:dyDescent="0.2">
      <c r="B2966" s="2"/>
    </row>
    <row r="2967" spans="2:2" ht="14.65" customHeight="1" x14ac:dyDescent="0.2">
      <c r="B2967" s="2"/>
    </row>
    <row r="2968" spans="2:2" ht="14.65" customHeight="1" x14ac:dyDescent="0.2">
      <c r="B2968" s="2"/>
    </row>
    <row r="2969" spans="2:2" ht="14.65" customHeight="1" x14ac:dyDescent="0.2">
      <c r="B2969" s="2"/>
    </row>
    <row r="2970" spans="2:2" ht="14.65" customHeight="1" x14ac:dyDescent="0.2">
      <c r="B2970" s="2"/>
    </row>
    <row r="2971" spans="2:2" ht="14.65" customHeight="1" x14ac:dyDescent="0.2">
      <c r="B2971" s="2"/>
    </row>
    <row r="2972" spans="2:2" ht="14.65" customHeight="1" x14ac:dyDescent="0.2">
      <c r="B2972" s="2"/>
    </row>
    <row r="2973" spans="2:2" ht="14.65" customHeight="1" x14ac:dyDescent="0.2">
      <c r="B2973" s="2"/>
    </row>
    <row r="2974" spans="2:2" ht="14.65" customHeight="1" x14ac:dyDescent="0.2">
      <c r="B2974" s="2"/>
    </row>
    <row r="2975" spans="2:2" ht="14.65" customHeight="1" x14ac:dyDescent="0.2">
      <c r="B2975" s="2"/>
    </row>
    <row r="2976" spans="2:2" ht="14.65" customHeight="1" x14ac:dyDescent="0.2">
      <c r="B2976" s="2"/>
    </row>
    <row r="2977" spans="2:2" ht="14.65" customHeight="1" x14ac:dyDescent="0.2">
      <c r="B2977" s="2"/>
    </row>
    <row r="2978" spans="2:2" ht="14.65" customHeight="1" x14ac:dyDescent="0.2">
      <c r="B2978" s="2"/>
    </row>
    <row r="2979" spans="2:2" ht="14.65" customHeight="1" x14ac:dyDescent="0.2">
      <c r="B2979" s="2"/>
    </row>
    <row r="2980" spans="2:2" ht="14.65" customHeight="1" x14ac:dyDescent="0.2">
      <c r="B2980" s="2"/>
    </row>
    <row r="2981" spans="2:2" ht="14.65" customHeight="1" x14ac:dyDescent="0.2">
      <c r="B2981" s="2"/>
    </row>
    <row r="2982" spans="2:2" ht="14.65" customHeight="1" x14ac:dyDescent="0.2">
      <c r="B2982" s="2"/>
    </row>
    <row r="2983" spans="2:2" ht="14.65" customHeight="1" x14ac:dyDescent="0.2">
      <c r="B2983" s="2"/>
    </row>
    <row r="2984" spans="2:2" ht="14.65" customHeight="1" x14ac:dyDescent="0.2">
      <c r="B2984" s="2"/>
    </row>
    <row r="2985" spans="2:2" ht="14.65" customHeight="1" x14ac:dyDescent="0.2">
      <c r="B2985" s="2"/>
    </row>
    <row r="2986" spans="2:2" ht="14.65" customHeight="1" x14ac:dyDescent="0.2">
      <c r="B2986" s="2"/>
    </row>
    <row r="2987" spans="2:2" ht="14.65" customHeight="1" x14ac:dyDescent="0.2">
      <c r="B2987" s="2"/>
    </row>
    <row r="2988" spans="2:2" ht="14.65" customHeight="1" x14ac:dyDescent="0.2">
      <c r="B2988" s="2"/>
    </row>
    <row r="2989" spans="2:2" ht="14.65" customHeight="1" x14ac:dyDescent="0.2">
      <c r="B2989" s="2"/>
    </row>
    <row r="2990" spans="2:2" ht="14.65" customHeight="1" x14ac:dyDescent="0.2">
      <c r="B2990" s="2"/>
    </row>
    <row r="2991" spans="2:2" ht="14.65" customHeight="1" x14ac:dyDescent="0.2">
      <c r="B2991" s="2"/>
    </row>
    <row r="2992" spans="2:2" ht="14.65" customHeight="1" x14ac:dyDescent="0.2">
      <c r="B2992" s="2"/>
    </row>
    <row r="2993" spans="2:2" ht="14.65" customHeight="1" x14ac:dyDescent="0.2">
      <c r="B2993" s="2"/>
    </row>
    <row r="2994" spans="2:2" ht="14.65" customHeight="1" x14ac:dyDescent="0.2">
      <c r="B2994" s="2"/>
    </row>
    <row r="2995" spans="2:2" ht="14.65" customHeight="1" x14ac:dyDescent="0.2">
      <c r="B2995" s="2"/>
    </row>
    <row r="2996" spans="2:2" ht="14.65" customHeight="1" x14ac:dyDescent="0.2">
      <c r="B2996" s="2"/>
    </row>
    <row r="2997" spans="2:2" ht="14.65" customHeight="1" x14ac:dyDescent="0.2">
      <c r="B2997" s="2"/>
    </row>
    <row r="2998" spans="2:2" ht="14.65" customHeight="1" x14ac:dyDescent="0.2">
      <c r="B2998" s="2"/>
    </row>
    <row r="2999" spans="2:2" ht="14.65" customHeight="1" x14ac:dyDescent="0.2">
      <c r="B2999" s="2"/>
    </row>
    <row r="3000" spans="2:2" ht="14.65" customHeight="1" x14ac:dyDescent="0.2">
      <c r="B3000" s="2"/>
    </row>
    <row r="3001" spans="2:2" ht="14.65" customHeight="1" x14ac:dyDescent="0.2">
      <c r="B3001" s="2"/>
    </row>
    <row r="3002" spans="2:2" ht="14.65" customHeight="1" x14ac:dyDescent="0.2">
      <c r="B3002" s="2"/>
    </row>
    <row r="3003" spans="2:2" ht="14.65" customHeight="1" x14ac:dyDescent="0.2">
      <c r="B3003" s="2"/>
    </row>
    <row r="3004" spans="2:2" ht="14.65" customHeight="1" x14ac:dyDescent="0.2">
      <c r="B3004" s="2"/>
    </row>
    <row r="3005" spans="2:2" ht="14.65" customHeight="1" x14ac:dyDescent="0.2">
      <c r="B3005" s="2"/>
    </row>
    <row r="3006" spans="2:2" ht="14.65" customHeight="1" x14ac:dyDescent="0.2">
      <c r="B3006" s="2"/>
    </row>
    <row r="3007" spans="2:2" ht="14.65" customHeight="1" x14ac:dyDescent="0.2">
      <c r="B3007" s="2"/>
    </row>
    <row r="3008" spans="2:2" ht="14.65" customHeight="1" x14ac:dyDescent="0.2">
      <c r="B3008" s="2"/>
    </row>
    <row r="3009" spans="2:2" ht="14.65" customHeight="1" x14ac:dyDescent="0.2">
      <c r="B3009" s="2"/>
    </row>
    <row r="3010" spans="2:2" ht="14.65" customHeight="1" x14ac:dyDescent="0.2">
      <c r="B3010" s="2"/>
    </row>
    <row r="3011" spans="2:2" ht="14.65" customHeight="1" x14ac:dyDescent="0.2">
      <c r="B3011" s="2"/>
    </row>
    <row r="3012" spans="2:2" ht="14.65" customHeight="1" x14ac:dyDescent="0.2">
      <c r="B3012" s="2"/>
    </row>
    <row r="3013" spans="2:2" ht="14.65" customHeight="1" x14ac:dyDescent="0.2">
      <c r="B3013" s="2"/>
    </row>
    <row r="3014" spans="2:2" ht="14.65" customHeight="1" x14ac:dyDescent="0.2">
      <c r="B3014" s="2"/>
    </row>
    <row r="3015" spans="2:2" ht="14.65" customHeight="1" x14ac:dyDescent="0.2">
      <c r="B3015" s="2"/>
    </row>
    <row r="3016" spans="2:2" ht="14.65" customHeight="1" x14ac:dyDescent="0.2">
      <c r="B3016" s="2"/>
    </row>
    <row r="3017" spans="2:2" ht="14.65" customHeight="1" x14ac:dyDescent="0.2">
      <c r="B3017" s="2"/>
    </row>
    <row r="3018" spans="2:2" ht="14.65" customHeight="1" x14ac:dyDescent="0.2">
      <c r="B3018" s="2"/>
    </row>
    <row r="3019" spans="2:2" ht="14.65" customHeight="1" x14ac:dyDescent="0.2">
      <c r="B3019" s="2"/>
    </row>
    <row r="3020" spans="2:2" ht="14.65" customHeight="1" x14ac:dyDescent="0.2">
      <c r="B3020" s="2"/>
    </row>
    <row r="3021" spans="2:2" ht="14.65" customHeight="1" x14ac:dyDescent="0.2">
      <c r="B3021" s="2"/>
    </row>
    <row r="3022" spans="2:2" ht="14.65" customHeight="1" x14ac:dyDescent="0.2">
      <c r="B3022" s="2"/>
    </row>
    <row r="3023" spans="2:2" ht="14.65" customHeight="1" x14ac:dyDescent="0.2">
      <c r="B3023" s="2"/>
    </row>
    <row r="3024" spans="2:2" ht="14.65" customHeight="1" x14ac:dyDescent="0.2">
      <c r="B3024" s="2"/>
    </row>
    <row r="3025" spans="2:2" ht="14.65" customHeight="1" x14ac:dyDescent="0.2">
      <c r="B3025" s="2"/>
    </row>
    <row r="3026" spans="2:2" ht="14.65" customHeight="1" x14ac:dyDescent="0.2">
      <c r="B3026" s="2"/>
    </row>
    <row r="3027" spans="2:2" ht="14.65" customHeight="1" x14ac:dyDescent="0.2">
      <c r="B3027" s="2"/>
    </row>
    <row r="3028" spans="2:2" ht="14.65" customHeight="1" x14ac:dyDescent="0.2">
      <c r="B3028" s="2"/>
    </row>
    <row r="3029" spans="2:2" ht="14.65" customHeight="1" x14ac:dyDescent="0.2">
      <c r="B3029" s="2"/>
    </row>
    <row r="3030" spans="2:2" ht="14.65" customHeight="1" x14ac:dyDescent="0.2">
      <c r="B3030" s="2"/>
    </row>
    <row r="3031" spans="2:2" ht="14.65" customHeight="1" x14ac:dyDescent="0.2">
      <c r="B3031" s="2"/>
    </row>
    <row r="3032" spans="2:2" ht="14.65" customHeight="1" x14ac:dyDescent="0.2">
      <c r="B3032" s="2"/>
    </row>
    <row r="3033" spans="2:2" ht="14.65" customHeight="1" x14ac:dyDescent="0.2">
      <c r="B3033" s="2"/>
    </row>
    <row r="3034" spans="2:2" ht="14.65" customHeight="1" x14ac:dyDescent="0.2">
      <c r="B3034" s="2"/>
    </row>
    <row r="3035" spans="2:2" ht="14.65" customHeight="1" x14ac:dyDescent="0.2">
      <c r="B3035" s="2"/>
    </row>
    <row r="3036" spans="2:2" ht="14.65" customHeight="1" x14ac:dyDescent="0.2">
      <c r="B3036" s="2"/>
    </row>
    <row r="3037" spans="2:2" ht="14.65" customHeight="1" x14ac:dyDescent="0.2">
      <c r="B3037" s="2"/>
    </row>
    <row r="3038" spans="2:2" ht="14.65" customHeight="1" x14ac:dyDescent="0.2">
      <c r="B3038" s="2"/>
    </row>
    <row r="3039" spans="2:2" ht="14.65" customHeight="1" x14ac:dyDescent="0.2">
      <c r="B3039" s="2"/>
    </row>
    <row r="3040" spans="2:2" ht="14.65" customHeight="1" x14ac:dyDescent="0.2">
      <c r="B3040" s="2"/>
    </row>
    <row r="3041" spans="2:2" ht="14.65" customHeight="1" x14ac:dyDescent="0.2">
      <c r="B3041" s="2"/>
    </row>
    <row r="3042" spans="2:2" ht="14.65" customHeight="1" x14ac:dyDescent="0.2">
      <c r="B3042" s="2"/>
    </row>
    <row r="3043" spans="2:2" ht="14.65" customHeight="1" x14ac:dyDescent="0.2">
      <c r="B3043" s="2"/>
    </row>
    <row r="3044" spans="2:2" ht="14.65" customHeight="1" x14ac:dyDescent="0.2">
      <c r="B3044" s="2"/>
    </row>
    <row r="3045" spans="2:2" ht="14.65" customHeight="1" x14ac:dyDescent="0.2">
      <c r="B3045" s="2"/>
    </row>
    <row r="3046" spans="2:2" ht="14.65" customHeight="1" x14ac:dyDescent="0.2">
      <c r="B3046" s="2"/>
    </row>
    <row r="3047" spans="2:2" ht="14.65" customHeight="1" x14ac:dyDescent="0.2">
      <c r="B3047" s="2"/>
    </row>
    <row r="3048" spans="2:2" ht="14.65" customHeight="1" x14ac:dyDescent="0.2">
      <c r="B3048" s="2"/>
    </row>
    <row r="3049" spans="2:2" ht="14.65" customHeight="1" x14ac:dyDescent="0.2">
      <c r="B3049" s="2"/>
    </row>
  </sheetData>
  <dataValidations count="2">
    <dataValidation type="list" allowBlank="1" showInputMessage="1" showErrorMessage="1" sqref="D2:D1912" xr:uid="{FA08C02F-0362-4F56-BF3C-E732C1CF3713}">
      <formula1>"CHR_BAR,CHR_BRASS,CHR_CLUB,GD_PROXI,GD_SM,GD_HM,CAVISTE"</formula1>
    </dataValidation>
    <dataValidation type="list" allowBlank="1" showInputMessage="1" showErrorMessage="1" sqref="E2:E1912" xr:uid="{DAD972B7-A8E9-41FE-A522-0ADC65C4EAFC}">
      <formula1>"CHR,GROS,GMS"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8BF4EF6-7BFE-4F30-83BF-21BDBF9777AF}">
          <x14:formula1>
            <xm:f>Feuil2!$B$3:$B$59</xm:f>
          </x14:formula1>
          <xm:sqref>G2:G84 G1040:G1354 G1848:G1850 G295:G1033 G1360:G1839 G87:G293</xm:sqref>
        </x14:dataValidation>
        <x14:dataValidation type="list" allowBlank="1" showInputMessage="1" showErrorMessage="1" xr:uid="{18F0925D-53D3-4C78-9705-66729E492F80}">
          <x14:formula1>
            <xm:f>Feuil2!$B$63:$B$77</xm:f>
          </x14:formula1>
          <xm:sqref>H2:H1912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38FE98-9916-417A-8126-4BDE0BD6E796}">
  <dimension ref="B5:R110"/>
  <sheetViews>
    <sheetView topLeftCell="B94" zoomScale="115" zoomScaleNormal="115" workbookViewId="0">
      <selection activeCell="B111" sqref="B111"/>
    </sheetView>
  </sheetViews>
  <sheetFormatPr baseColWidth="10" defaultColWidth="11.42578125" defaultRowHeight="15" x14ac:dyDescent="0.25"/>
  <cols>
    <col min="1" max="1" width="11.42578125" style="8"/>
    <col min="2" max="2" width="15.5703125" style="8" customWidth="1"/>
    <col min="3" max="3" width="12.140625" style="8" bestFit="1" customWidth="1"/>
    <col min="4" max="5" width="11.42578125" style="8"/>
    <col min="6" max="6" width="4" style="8" bestFit="1" customWidth="1"/>
    <col min="7" max="7" width="2.85546875" style="8" bestFit="1" customWidth="1"/>
    <col min="8" max="8" width="3.42578125" style="8" bestFit="1" customWidth="1"/>
    <col min="9" max="11" width="11.42578125" style="8"/>
    <col min="12" max="12" width="2.85546875" style="8" customWidth="1"/>
    <col min="13" max="17" width="11.42578125" style="8"/>
    <col min="18" max="18" width="17.42578125" style="8" bestFit="1" customWidth="1"/>
    <col min="19" max="16384" width="11.42578125" style="8"/>
  </cols>
  <sheetData>
    <row r="5" spans="2:18" ht="19.5" thickBot="1" x14ac:dyDescent="0.35">
      <c r="O5" s="133" t="s">
        <v>1178</v>
      </c>
      <c r="P5" s="133"/>
    </row>
    <row r="6" spans="2:18" ht="17.25" thickTop="1" thickBot="1" x14ac:dyDescent="0.3">
      <c r="B6" s="9" t="s">
        <v>1168</v>
      </c>
      <c r="C6" s="10" t="s">
        <v>1169</v>
      </c>
      <c r="D6" s="10"/>
      <c r="E6" s="11"/>
      <c r="F6" s="12" t="s">
        <v>1170</v>
      </c>
      <c r="G6" s="12" t="s">
        <v>1171</v>
      </c>
      <c r="H6" s="12" t="s">
        <v>1172</v>
      </c>
      <c r="I6" s="13" t="s">
        <v>1173</v>
      </c>
      <c r="J6" s="14"/>
      <c r="K6" s="15"/>
      <c r="M6" s="16" t="s">
        <v>1174</v>
      </c>
      <c r="N6" s="16" t="s">
        <v>1175</v>
      </c>
      <c r="O6" s="17" t="s">
        <v>1176</v>
      </c>
      <c r="P6" s="18" t="s">
        <v>1177</v>
      </c>
    </row>
    <row r="7" spans="2:18" ht="16.5" thickTop="1" thickBot="1" x14ac:dyDescent="0.3">
      <c r="C7" s="19"/>
      <c r="D7" s="19"/>
      <c r="E7" s="19"/>
      <c r="G7" s="20"/>
      <c r="H7" s="20"/>
      <c r="I7" s="21" t="s">
        <v>1167</v>
      </c>
      <c r="J7" s="21" t="s">
        <v>1178</v>
      </c>
      <c r="K7" s="21" t="s">
        <v>1179</v>
      </c>
      <c r="M7" s="16">
        <f>VLOOKUP(VALUE(RIGHT(M8,4)),Feuil3!A5:C9,2,FALSE)</f>
        <v>1786.59</v>
      </c>
      <c r="N7" s="16">
        <f>VLOOKUP(VALUE(RIGHT(M8,4)),Feuil3!A5:C9,3,FALSE)</f>
        <v>573.64</v>
      </c>
    </row>
    <row r="8" spans="2:18" ht="19.149999999999999" customHeight="1" thickTop="1" thickBot="1" x14ac:dyDescent="0.3">
      <c r="C8" s="19"/>
      <c r="D8" s="19"/>
      <c r="E8" s="19"/>
      <c r="G8" s="20"/>
      <c r="H8" s="20"/>
      <c r="I8" s="22"/>
      <c r="J8" s="22"/>
      <c r="K8" s="22"/>
      <c r="M8" s="134">
        <v>2020</v>
      </c>
      <c r="N8" s="135"/>
    </row>
    <row r="9" spans="2:18" ht="20.25" thickTop="1" thickBot="1" x14ac:dyDescent="0.3">
      <c r="B9" s="71" t="s">
        <v>1180</v>
      </c>
      <c r="C9" s="23"/>
      <c r="D9" s="24"/>
    </row>
    <row r="10" spans="2:18" ht="15.75" thickTop="1" x14ac:dyDescent="0.25">
      <c r="B10" s="25">
        <v>4067700013835</v>
      </c>
      <c r="C10" s="26" t="s">
        <v>1180</v>
      </c>
      <c r="D10" s="26"/>
      <c r="E10" s="27"/>
      <c r="F10" s="28">
        <v>175</v>
      </c>
      <c r="G10" s="29">
        <v>35</v>
      </c>
      <c r="H10" s="29">
        <v>6</v>
      </c>
      <c r="I10" s="30">
        <v>17.809999999999999</v>
      </c>
      <c r="J10" s="31">
        <v>14.46</v>
      </c>
      <c r="K10" s="32"/>
      <c r="M10" s="33">
        <f>(M$7/10000)*$F10*($G10/100)</f>
        <v>10.942863749999999</v>
      </c>
      <c r="N10" s="34">
        <f>IF(G10&gt;18,($N$7/10000)*$F10*($G10/100),0)</f>
        <v>3.5135449999999997</v>
      </c>
      <c r="O10" s="35">
        <f t="shared" ref="O10:O15" si="0">IF(HLOOKUP($O$5,$I$7:$P$232,ROW()-6,FALSE)&gt;0,HLOOKUP($O$5,$I$7:$P$232,ROW()-6,FALSE)+M10+N10," ")</f>
        <v>28.916408750000002</v>
      </c>
      <c r="P10" s="36">
        <f t="shared" ref="P10:P38" si="1">IF(O10&lt;&gt;" ",O10*1.2,"")</f>
        <v>34.699690500000003</v>
      </c>
      <c r="R10" s="8">
        <f>ROW()</f>
        <v>10</v>
      </c>
    </row>
    <row r="11" spans="2:18" x14ac:dyDescent="0.25">
      <c r="B11" s="37">
        <v>4067700013842</v>
      </c>
      <c r="C11" s="8" t="s">
        <v>1180</v>
      </c>
      <c r="E11" s="38"/>
      <c r="F11" s="39">
        <v>100</v>
      </c>
      <c r="G11" s="40">
        <v>35</v>
      </c>
      <c r="H11" s="40">
        <v>6</v>
      </c>
      <c r="I11" s="41">
        <v>10.89</v>
      </c>
      <c r="J11" s="42">
        <v>8.84</v>
      </c>
      <c r="K11" s="43"/>
      <c r="M11" s="44">
        <f t="shared" ref="M11:M15" si="2">(M$7/10000)*F11*(G11/100)</f>
        <v>6.2530649999999994</v>
      </c>
      <c r="N11" s="45">
        <f>IF(G11&gt;18,($N$7/10000)*$F11*($G11/100),0)</f>
        <v>2.0077399999999996</v>
      </c>
      <c r="O11" s="46">
        <f t="shared" si="0"/>
        <v>17.100804999999998</v>
      </c>
      <c r="P11" s="47">
        <f t="shared" si="1"/>
        <v>20.520965999999998</v>
      </c>
    </row>
    <row r="12" spans="2:18" x14ac:dyDescent="0.25">
      <c r="B12" s="37">
        <v>4067700013859</v>
      </c>
      <c r="C12" s="8" t="s">
        <v>1180</v>
      </c>
      <c r="E12" s="38"/>
      <c r="F12" s="39">
        <v>70</v>
      </c>
      <c r="G12" s="40">
        <v>35</v>
      </c>
      <c r="H12" s="40">
        <v>6</v>
      </c>
      <c r="I12" s="41">
        <v>8.16</v>
      </c>
      <c r="J12" s="42">
        <v>6.75</v>
      </c>
      <c r="K12" s="43"/>
      <c r="M12" s="44">
        <f t="shared" si="2"/>
        <v>4.3771454999999992</v>
      </c>
      <c r="N12" s="45">
        <f t="shared" ref="N12:N15" si="3">IF(G12&gt;18,($N$7/10000)*$F12*($G12/100),0)</f>
        <v>1.4054180000000001</v>
      </c>
      <c r="O12" s="46">
        <f t="shared" si="0"/>
        <v>12.532563499999998</v>
      </c>
      <c r="P12" s="47">
        <f t="shared" si="1"/>
        <v>15.039076199999997</v>
      </c>
    </row>
    <row r="13" spans="2:18" x14ac:dyDescent="0.25">
      <c r="B13" s="37">
        <v>4067700012085</v>
      </c>
      <c r="C13" s="8" t="s">
        <v>1181</v>
      </c>
      <c r="E13" s="38"/>
      <c r="F13" s="39">
        <v>70</v>
      </c>
      <c r="G13" s="40">
        <v>33</v>
      </c>
      <c r="H13" s="40">
        <v>6</v>
      </c>
      <c r="I13" s="41">
        <v>8.16</v>
      </c>
      <c r="J13" s="42">
        <v>6.75</v>
      </c>
      <c r="K13" s="43"/>
      <c r="M13" s="44">
        <f t="shared" si="2"/>
        <v>4.1270229</v>
      </c>
      <c r="N13" s="45">
        <f t="shared" si="3"/>
        <v>1.3251084000000002</v>
      </c>
      <c r="O13" s="46">
        <f t="shared" si="0"/>
        <v>12.2021313</v>
      </c>
      <c r="P13" s="47">
        <f t="shared" si="1"/>
        <v>14.642557559999998</v>
      </c>
    </row>
    <row r="14" spans="2:18" x14ac:dyDescent="0.25">
      <c r="B14" s="37">
        <v>4067700013866</v>
      </c>
      <c r="C14" s="8" t="s">
        <v>1180</v>
      </c>
      <c r="E14" s="38"/>
      <c r="F14" s="39">
        <v>35</v>
      </c>
      <c r="G14" s="40">
        <v>35</v>
      </c>
      <c r="H14" s="40">
        <v>6</v>
      </c>
      <c r="I14" s="41">
        <v>4.08</v>
      </c>
      <c r="J14" s="42">
        <v>3.38</v>
      </c>
      <c r="K14" s="43"/>
      <c r="M14" s="44">
        <f t="shared" si="2"/>
        <v>2.1885727499999996</v>
      </c>
      <c r="N14" s="45">
        <f t="shared" si="3"/>
        <v>0.70270900000000003</v>
      </c>
      <c r="O14" s="46">
        <f t="shared" si="0"/>
        <v>6.27128175</v>
      </c>
      <c r="P14" s="47">
        <f t="shared" si="1"/>
        <v>7.5255380999999995</v>
      </c>
    </row>
    <row r="15" spans="2:18" ht="15.75" thickBot="1" x14ac:dyDescent="0.3">
      <c r="B15" s="48">
        <v>4067700015884</v>
      </c>
      <c r="C15" s="49" t="s">
        <v>1182</v>
      </c>
      <c r="D15" s="49"/>
      <c r="E15" s="50"/>
      <c r="F15" s="51">
        <v>2</v>
      </c>
      <c r="G15" s="52">
        <v>35</v>
      </c>
      <c r="H15" s="52">
        <v>6</v>
      </c>
      <c r="I15" s="53">
        <v>0.56000000000000005</v>
      </c>
      <c r="J15" s="54">
        <v>0.47</v>
      </c>
      <c r="K15" s="55"/>
      <c r="M15" s="56">
        <f t="shared" si="2"/>
        <v>0.12506129999999999</v>
      </c>
      <c r="N15" s="57">
        <f t="shared" si="3"/>
        <v>4.0154799999999997E-2</v>
      </c>
      <c r="O15" s="58">
        <f t="shared" si="0"/>
        <v>0.63521610000000006</v>
      </c>
      <c r="P15" s="59">
        <f t="shared" si="1"/>
        <v>0.76225932000000007</v>
      </c>
    </row>
    <row r="16" spans="2:18" ht="16.5" thickTop="1" thickBot="1" x14ac:dyDescent="0.3">
      <c r="B16" s="89"/>
      <c r="C16" s="90"/>
      <c r="D16" s="90"/>
      <c r="E16" s="90"/>
      <c r="F16" s="91"/>
      <c r="G16" s="91"/>
      <c r="H16" s="91"/>
      <c r="I16" s="99"/>
      <c r="J16" s="96"/>
      <c r="K16" s="99"/>
      <c r="M16" s="92"/>
      <c r="N16" s="92"/>
      <c r="O16" s="87"/>
      <c r="P16" s="98"/>
    </row>
    <row r="17" spans="2:16" ht="20.25" thickTop="1" thickBot="1" x14ac:dyDescent="0.3">
      <c r="B17" s="94" t="s">
        <v>1216</v>
      </c>
      <c r="C17" s="23"/>
      <c r="D17" s="24"/>
    </row>
    <row r="18" spans="2:16" ht="15.75" thickTop="1" x14ac:dyDescent="0.25">
      <c r="B18" s="25">
        <v>8002095200039</v>
      </c>
      <c r="C18" s="72" t="s">
        <v>1252</v>
      </c>
      <c r="D18" s="26"/>
      <c r="E18" s="27"/>
      <c r="F18" s="28">
        <v>100</v>
      </c>
      <c r="G18" s="29">
        <v>40</v>
      </c>
      <c r="H18" s="29">
        <v>6</v>
      </c>
      <c r="I18" s="31">
        <v>11.35</v>
      </c>
      <c r="J18" s="31">
        <v>11.35</v>
      </c>
      <c r="K18" s="32"/>
      <c r="M18" s="33">
        <f>(M$7/10000)*$F18*($G18/100)</f>
        <v>7.1463600000000005</v>
      </c>
      <c r="N18" s="34">
        <f>IF(G18&gt;18,($N$7/10000)*$F18*($G18/100),0)</f>
        <v>2.2945600000000002</v>
      </c>
      <c r="O18" s="35">
        <f>IF(HLOOKUP($O$5,$I$7:$P$232,ROW()-6,FALSE)&gt;0,HLOOKUP($O$5,$I$7:$P$232,ROW()-6,FALSE)+M18+N18," ")</f>
        <v>20.79092</v>
      </c>
      <c r="P18" s="36">
        <f t="shared" ref="P18:P20" si="4">IF(O18&lt;&gt;" ",O18*1.2,"")</f>
        <v>24.949103999999998</v>
      </c>
    </row>
    <row r="19" spans="2:16" x14ac:dyDescent="0.25">
      <c r="B19" s="37">
        <v>8002095100001</v>
      </c>
      <c r="C19" s="73" t="s">
        <v>1252</v>
      </c>
      <c r="E19" s="38"/>
      <c r="F19" s="39">
        <v>70</v>
      </c>
      <c r="G19" s="40">
        <v>40</v>
      </c>
      <c r="H19" s="40">
        <v>6</v>
      </c>
      <c r="I19" s="42">
        <v>9.42</v>
      </c>
      <c r="J19" s="42">
        <v>9.42</v>
      </c>
      <c r="K19" s="43"/>
      <c r="M19" s="44">
        <f t="shared" ref="M19:M20" si="5">(M$7/10000)*F19*(G19/100)</f>
        <v>5.0024519999999999</v>
      </c>
      <c r="N19" s="45">
        <f>IF(G19&gt;18,($N$7/10000)*$F19*($G19/100),0)</f>
        <v>1.6061920000000001</v>
      </c>
      <c r="O19" s="46">
        <f>IF(HLOOKUP($O$5,$I$7:$P$232,ROW()-6,FALSE)&gt;0,HLOOKUP($O$5,$I$7:$P$232,ROW()-6,FALSE)+M19+N19," ")</f>
        <v>16.028644</v>
      </c>
      <c r="P19" s="47">
        <f t="shared" si="4"/>
        <v>19.234372799999999</v>
      </c>
    </row>
    <row r="20" spans="2:16" x14ac:dyDescent="0.25">
      <c r="B20" s="37">
        <v>8002095736606</v>
      </c>
      <c r="C20" s="73" t="s">
        <v>1217</v>
      </c>
      <c r="E20" s="38"/>
      <c r="F20" s="39">
        <v>70</v>
      </c>
      <c r="G20" s="40">
        <v>36</v>
      </c>
      <c r="H20" s="40">
        <v>6</v>
      </c>
      <c r="I20" s="42">
        <v>9.8000000000000007</v>
      </c>
      <c r="J20" s="42">
        <v>9.8000000000000007</v>
      </c>
      <c r="K20" s="43"/>
      <c r="M20" s="44">
        <f t="shared" si="5"/>
        <v>4.5022067999999997</v>
      </c>
      <c r="N20" s="45">
        <f>IF(G20&gt;18,($N$7/10000)*$F20*($G20/100),0)</f>
        <v>1.4455728000000001</v>
      </c>
      <c r="O20" s="46">
        <f>IF(HLOOKUP($O$5,$I$7:$P$232,ROW()-6,FALSE)&gt;0,HLOOKUP($O$5,$I$7:$P$232,ROW()-6,FALSE)+M20+N20," ")</f>
        <v>15.747779600000001</v>
      </c>
      <c r="P20" s="47">
        <f t="shared" si="4"/>
        <v>18.897335520000002</v>
      </c>
    </row>
    <row r="21" spans="2:16" ht="15.75" thickBot="1" x14ac:dyDescent="0.3">
      <c r="B21" s="89"/>
      <c r="C21" s="73"/>
      <c r="E21" s="90"/>
      <c r="F21" s="91"/>
      <c r="G21" s="40"/>
      <c r="H21" s="40"/>
      <c r="I21" s="99"/>
      <c r="J21" s="96"/>
      <c r="K21" s="99"/>
      <c r="M21" s="92"/>
      <c r="N21" s="92"/>
      <c r="O21" s="46"/>
      <c r="P21" s="98"/>
    </row>
    <row r="22" spans="2:16" ht="20.25" thickTop="1" thickBot="1" x14ac:dyDescent="0.3">
      <c r="B22" s="94" t="s">
        <v>1218</v>
      </c>
      <c r="C22" s="23"/>
      <c r="D22" s="24"/>
    </row>
    <row r="23" spans="2:16" ht="15.75" thickTop="1" x14ac:dyDescent="0.25">
      <c r="B23" s="25">
        <v>8017450003507</v>
      </c>
      <c r="C23" s="72" t="s">
        <v>1219</v>
      </c>
      <c r="D23" s="26"/>
      <c r="E23" s="27"/>
      <c r="F23" s="28">
        <v>50</v>
      </c>
      <c r="G23" s="29">
        <v>30</v>
      </c>
      <c r="H23" s="29">
        <v>6</v>
      </c>
      <c r="I23" s="31">
        <v>8.92</v>
      </c>
      <c r="J23" s="31">
        <v>8.92</v>
      </c>
      <c r="K23" s="32"/>
      <c r="M23" s="33">
        <f>(M$7/10000)*$F23*($G23/100)</f>
        <v>2.6798850000000001</v>
      </c>
      <c r="N23" s="34">
        <f>IF(G23&gt;18,($N$7/10000)*$F23*($G23/100),0)</f>
        <v>0.86045999999999989</v>
      </c>
      <c r="O23" s="35">
        <f>IF(HLOOKUP($O$5,$I$7:$P$232,ROW()-6,FALSE)&gt;0,HLOOKUP($O$5,$I$7:$P$232,ROW()-6,FALSE)+M23+N23," ")</f>
        <v>12.460345</v>
      </c>
      <c r="P23" s="36">
        <f t="shared" ref="P23:P24" si="6">IF(O23&lt;&gt;" ",O23*1.2,"")</f>
        <v>14.952413999999999</v>
      </c>
    </row>
    <row r="24" spans="2:16" x14ac:dyDescent="0.25">
      <c r="B24" s="37">
        <v>8017450002104</v>
      </c>
      <c r="C24" s="73" t="s">
        <v>1219</v>
      </c>
      <c r="E24" s="38"/>
      <c r="F24" s="39">
        <v>70</v>
      </c>
      <c r="G24" s="40">
        <v>30</v>
      </c>
      <c r="H24" s="40">
        <v>6</v>
      </c>
      <c r="I24" s="42">
        <v>9.31</v>
      </c>
      <c r="J24" s="42">
        <v>9.31</v>
      </c>
      <c r="K24" s="43"/>
      <c r="M24" s="44">
        <f t="shared" ref="M24" si="7">(M$7/10000)*F24*(G24/100)</f>
        <v>3.7518389999999995</v>
      </c>
      <c r="N24" s="45">
        <f>IF(G24&gt;18,($N$7/10000)*$F24*($G24/100),0)</f>
        <v>1.204644</v>
      </c>
      <c r="O24" s="46">
        <f>IF(HLOOKUP($O$5,$I$7:$P$232,ROW()-6,FALSE)&gt;0,HLOOKUP($O$5,$I$7:$P$232,ROW()-6,FALSE)+M24+N24," ")</f>
        <v>14.266482999999999</v>
      </c>
      <c r="P24" s="47">
        <f t="shared" si="6"/>
        <v>17.119779599999998</v>
      </c>
    </row>
    <row r="25" spans="2:16" ht="15.75" thickBot="1" x14ac:dyDescent="0.3">
      <c r="B25" s="89"/>
      <c r="C25" s="73"/>
      <c r="E25" s="90"/>
      <c r="F25" s="91"/>
      <c r="G25" s="40"/>
      <c r="H25" s="40"/>
      <c r="I25" s="96"/>
      <c r="J25" s="96"/>
      <c r="K25" s="99"/>
      <c r="L25" s="100"/>
      <c r="M25" s="101"/>
      <c r="N25" s="101"/>
      <c r="O25" s="97"/>
      <c r="P25" s="98"/>
    </row>
    <row r="26" spans="2:16" ht="20.25" thickTop="1" thickBot="1" x14ac:dyDescent="0.3">
      <c r="B26" s="94" t="s">
        <v>1220</v>
      </c>
      <c r="C26" s="23"/>
      <c r="D26" s="24"/>
    </row>
    <row r="27" spans="2:16" ht="15.75" thickTop="1" x14ac:dyDescent="0.25">
      <c r="B27" s="25">
        <v>4055800060200</v>
      </c>
      <c r="C27" s="72" t="s">
        <v>1250</v>
      </c>
      <c r="D27" s="26"/>
      <c r="E27" s="27"/>
      <c r="F27" s="28">
        <v>70</v>
      </c>
      <c r="G27" s="29">
        <v>40</v>
      </c>
      <c r="H27" s="29">
        <v>6</v>
      </c>
      <c r="I27" s="31">
        <v>11.98</v>
      </c>
      <c r="J27" s="31">
        <v>8.92</v>
      </c>
      <c r="K27" s="32"/>
      <c r="M27" s="33">
        <f>(M$7/10000)*$F27*($G27/100)</f>
        <v>5.0024519999999999</v>
      </c>
      <c r="N27" s="34">
        <f>IF(G27&gt;18,($N$7/10000)*$F27*($G27/100),0)</f>
        <v>1.6061920000000001</v>
      </c>
      <c r="O27" s="35">
        <f>IF(HLOOKUP($O$5,$I$7:$P$232,ROW()-6,FALSE)&gt;0,HLOOKUP($O$5,$I$7:$P$232,ROW()-6,FALSE)+M27+N27," ")</f>
        <v>15.528644</v>
      </c>
      <c r="P27" s="36">
        <f t="shared" ref="P27" si="8">IF(O27&lt;&gt;" ",O27*1.2,"")</f>
        <v>18.634372799999998</v>
      </c>
    </row>
    <row r="28" spans="2:16" ht="15.75" thickBot="1" x14ac:dyDescent="0.3">
      <c r="B28" s="89"/>
      <c r="C28" s="95"/>
      <c r="D28" s="90"/>
      <c r="E28" s="90"/>
      <c r="F28" s="91"/>
      <c r="G28" s="91"/>
      <c r="H28" s="91"/>
      <c r="I28" s="96"/>
      <c r="J28" s="96"/>
      <c r="K28" s="99"/>
      <c r="M28" s="92"/>
      <c r="N28" s="92"/>
      <c r="O28" s="87"/>
      <c r="P28" s="98"/>
    </row>
    <row r="29" spans="2:16" ht="20.25" thickTop="1" thickBot="1" x14ac:dyDescent="0.3">
      <c r="B29" s="75" t="s">
        <v>1221</v>
      </c>
      <c r="C29" s="23"/>
      <c r="J29" s="96"/>
      <c r="O29" s="46"/>
      <c r="P29" s="97"/>
    </row>
    <row r="30" spans="2:16" ht="15.75" thickTop="1" x14ac:dyDescent="0.25">
      <c r="B30" s="25">
        <v>3257150410068</v>
      </c>
      <c r="C30" s="72" t="s">
        <v>1222</v>
      </c>
      <c r="D30" s="26"/>
      <c r="E30" s="27"/>
      <c r="F30" s="28">
        <v>100</v>
      </c>
      <c r="G30" s="29">
        <v>38</v>
      </c>
      <c r="H30" s="29">
        <v>6</v>
      </c>
      <c r="I30" s="78">
        <v>5.77</v>
      </c>
      <c r="J30" s="80">
        <v>5.22</v>
      </c>
      <c r="K30" s="81"/>
      <c r="M30" s="33">
        <f>(M$7/10000)*$F30*($G30/100)</f>
        <v>6.7890420000000002</v>
      </c>
      <c r="N30" s="34">
        <f>IF(G30&gt;18,($N$7/10000)*$F30*($G30/100),0)</f>
        <v>2.1798319999999998</v>
      </c>
      <c r="O30" s="35">
        <f t="shared" ref="O30:O36" si="9">IF(HLOOKUP($O$5,$I$7:$P$232,ROW()-6,FALSE)&gt;0,HLOOKUP($O$5,$I$7:$P$232,ROW()-6,FALSE)+M30+N30," ")</f>
        <v>14.188874</v>
      </c>
      <c r="P30" s="36">
        <f t="shared" ref="P30:P36" si="10">IF(O30&lt;&gt;" ",O30*1.2,"")</f>
        <v>17.0266488</v>
      </c>
    </row>
    <row r="31" spans="2:16" x14ac:dyDescent="0.25">
      <c r="B31" s="37">
        <v>8500000917008</v>
      </c>
      <c r="C31" s="73" t="s">
        <v>1223</v>
      </c>
      <c r="E31" s="38"/>
      <c r="F31" s="39">
        <v>70</v>
      </c>
      <c r="G31" s="40">
        <v>38</v>
      </c>
      <c r="H31" s="40">
        <v>6</v>
      </c>
      <c r="I31" s="79">
        <v>5.25</v>
      </c>
      <c r="J31" s="82">
        <v>4.75</v>
      </c>
      <c r="K31" s="83"/>
      <c r="M31" s="44">
        <f t="shared" ref="M31:M36" si="11">(M$7/10000)*F31*(G31/100)</f>
        <v>4.7523293999999998</v>
      </c>
      <c r="N31" s="45">
        <f t="shared" ref="N31:N94" si="12">IF(G31&gt;18,($N$7/10000)*$F31*($G31/100),0)</f>
        <v>1.5258824</v>
      </c>
      <c r="O31" s="46">
        <f t="shared" si="9"/>
        <v>11.028211800000001</v>
      </c>
      <c r="P31" s="47">
        <f t="shared" si="10"/>
        <v>13.233854160000002</v>
      </c>
    </row>
    <row r="32" spans="2:16" x14ac:dyDescent="0.25">
      <c r="B32" s="37">
        <v>3257150410167</v>
      </c>
      <c r="C32" s="73" t="s">
        <v>1224</v>
      </c>
      <c r="E32" s="38"/>
      <c r="F32" s="39">
        <v>100</v>
      </c>
      <c r="G32" s="40">
        <v>38</v>
      </c>
      <c r="H32" s="40">
        <v>6</v>
      </c>
      <c r="I32" s="77">
        <v>7.52</v>
      </c>
      <c r="J32" s="82">
        <v>6.81</v>
      </c>
      <c r="K32" s="83"/>
      <c r="M32" s="44">
        <f t="shared" si="11"/>
        <v>6.7890420000000002</v>
      </c>
      <c r="N32" s="45">
        <f t="shared" si="12"/>
        <v>2.1798319999999998</v>
      </c>
      <c r="O32" s="46">
        <f t="shared" si="9"/>
        <v>15.778874</v>
      </c>
      <c r="P32" s="47">
        <f t="shared" si="10"/>
        <v>18.934648799999998</v>
      </c>
    </row>
    <row r="33" spans="2:18" x14ac:dyDescent="0.25">
      <c r="B33" s="37">
        <v>8500000917015</v>
      </c>
      <c r="C33" s="73" t="s">
        <v>1224</v>
      </c>
      <c r="E33" s="38"/>
      <c r="F33" s="39">
        <v>70</v>
      </c>
      <c r="G33" s="40">
        <v>38</v>
      </c>
      <c r="H33" s="40">
        <v>6</v>
      </c>
      <c r="I33" s="79">
        <v>6.46</v>
      </c>
      <c r="J33" s="82">
        <v>5.62</v>
      </c>
      <c r="K33" s="83"/>
      <c r="M33" s="44">
        <f t="shared" si="11"/>
        <v>4.7523293999999998</v>
      </c>
      <c r="N33" s="45">
        <f t="shared" si="12"/>
        <v>1.5258824</v>
      </c>
      <c r="O33" s="46">
        <f t="shared" si="9"/>
        <v>11.8982118</v>
      </c>
      <c r="P33" s="47">
        <f t="shared" si="10"/>
        <v>14.27785416</v>
      </c>
    </row>
    <row r="34" spans="2:18" x14ac:dyDescent="0.25">
      <c r="B34" s="37">
        <v>8500000916445</v>
      </c>
      <c r="C34" s="73" t="s">
        <v>1225</v>
      </c>
      <c r="E34" s="38"/>
      <c r="F34" s="39">
        <v>70</v>
      </c>
      <c r="G34" s="40">
        <v>40</v>
      </c>
      <c r="H34" s="40">
        <v>6</v>
      </c>
      <c r="I34" s="79">
        <v>37</v>
      </c>
      <c r="J34" s="82">
        <v>30.8</v>
      </c>
      <c r="K34" s="83"/>
      <c r="M34" s="44">
        <f t="shared" si="11"/>
        <v>5.0024519999999999</v>
      </c>
      <c r="N34" s="45">
        <f t="shared" si="12"/>
        <v>1.6061920000000001</v>
      </c>
      <c r="O34" s="46">
        <f t="shared" si="9"/>
        <v>37.408644000000002</v>
      </c>
      <c r="P34" s="47">
        <f t="shared" si="10"/>
        <v>44.890372800000002</v>
      </c>
    </row>
    <row r="35" spans="2:18" x14ac:dyDescent="0.25">
      <c r="B35" s="37">
        <v>8500000917022</v>
      </c>
      <c r="C35" s="73" t="s">
        <v>1226</v>
      </c>
      <c r="E35" s="38"/>
      <c r="F35" s="39">
        <v>70</v>
      </c>
      <c r="G35" s="40">
        <v>40</v>
      </c>
      <c r="H35" s="40">
        <v>6</v>
      </c>
      <c r="I35" s="79">
        <v>74</v>
      </c>
      <c r="J35" s="82">
        <v>61.6</v>
      </c>
      <c r="K35" s="83"/>
      <c r="M35" s="44">
        <f t="shared" ref="M35" si="13">(M$7/10000)*F35*(G35/100)</f>
        <v>5.0024519999999999</v>
      </c>
      <c r="N35" s="45">
        <f t="shared" si="12"/>
        <v>1.6061920000000001</v>
      </c>
      <c r="O35" s="46">
        <f t="shared" si="9"/>
        <v>68.208643999999993</v>
      </c>
      <c r="P35" s="47">
        <f t="shared" ref="P35" si="14">IF(O35&lt;&gt;" ",O35*1.2,"")</f>
        <v>81.850372799999988</v>
      </c>
    </row>
    <row r="36" spans="2:18" x14ac:dyDescent="0.25">
      <c r="B36" s="37">
        <v>8500000917039</v>
      </c>
      <c r="C36" s="73" t="s">
        <v>1227</v>
      </c>
      <c r="E36" s="38"/>
      <c r="F36" s="39">
        <v>70</v>
      </c>
      <c r="G36" s="40">
        <v>40</v>
      </c>
      <c r="H36" s="40">
        <v>4</v>
      </c>
      <c r="I36" s="76">
        <v>222</v>
      </c>
      <c r="J36" s="82">
        <v>184.8</v>
      </c>
      <c r="K36" s="83"/>
      <c r="M36" s="44">
        <f t="shared" si="11"/>
        <v>5.0024519999999999</v>
      </c>
      <c r="N36" s="45">
        <f t="shared" si="12"/>
        <v>1.6061920000000001</v>
      </c>
      <c r="O36" s="87">
        <f t="shared" si="9"/>
        <v>191.40864400000001</v>
      </c>
      <c r="P36" s="47">
        <f t="shared" si="10"/>
        <v>229.69037280000001</v>
      </c>
    </row>
    <row r="37" spans="2:18" x14ac:dyDescent="0.25">
      <c r="B37" s="89"/>
      <c r="C37" s="95"/>
      <c r="D37" s="90"/>
      <c r="E37" s="90"/>
      <c r="F37" s="91"/>
      <c r="G37" s="91"/>
      <c r="H37" s="91"/>
      <c r="I37" s="96"/>
      <c r="J37" s="96"/>
      <c r="K37" s="99"/>
      <c r="L37" s="100"/>
      <c r="M37" s="101"/>
      <c r="N37" s="101"/>
      <c r="O37" s="98"/>
      <c r="P37" s="98"/>
    </row>
    <row r="38" spans="2:18" ht="15.75" thickBot="1" x14ac:dyDescent="0.3">
      <c r="O38" s="46" t="str">
        <f>IF(HLOOKUP($O$5,$I$7:$P$232,ROW()-6,FALSE)&gt;0,HLOOKUP($O$5,$I$7:$P$232,ROW()-6,FALSE)+M38+N38," ")</f>
        <v xml:space="preserve"> </v>
      </c>
      <c r="P38" s="46" t="str">
        <f t="shared" si="1"/>
        <v/>
      </c>
    </row>
    <row r="39" spans="2:18" ht="20.25" thickTop="1" thickBot="1" x14ac:dyDescent="0.3">
      <c r="B39" s="75" t="s">
        <v>1214</v>
      </c>
      <c r="C39" s="23"/>
      <c r="J39" s="96"/>
      <c r="O39" s="46"/>
      <c r="P39" s="97"/>
    </row>
    <row r="40" spans="2:18" ht="15.75" thickTop="1" x14ac:dyDescent="0.25">
      <c r="B40" s="25">
        <v>3257150101904</v>
      </c>
      <c r="C40" s="72" t="s">
        <v>1194</v>
      </c>
      <c r="D40" s="26"/>
      <c r="E40" s="27"/>
      <c r="F40" s="28">
        <v>70</v>
      </c>
      <c r="G40" s="29">
        <v>30</v>
      </c>
      <c r="H40" s="29">
        <v>6</v>
      </c>
      <c r="I40" s="78">
        <v>13.55</v>
      </c>
      <c r="J40" s="80">
        <v>11.39</v>
      </c>
      <c r="K40" s="81"/>
      <c r="M40" s="33">
        <f>(M$7/10000)*$F40*($G40/100)</f>
        <v>3.7518389999999995</v>
      </c>
      <c r="N40" s="34">
        <f t="shared" si="12"/>
        <v>1.204644</v>
      </c>
      <c r="O40" s="35">
        <f t="shared" ref="O40:O62" si="15">IF(HLOOKUP($O$5,$I$7:$P$232,ROW()-6,FALSE)&gt;0,HLOOKUP($O$5,$I$7:$P$232,ROW()-6,FALSE)+M40+N40," ")</f>
        <v>16.346482999999999</v>
      </c>
      <c r="P40" s="36">
        <f t="shared" ref="P40:P45" si="16">IF(O40&lt;&gt;" ",O40*1.2,"")</f>
        <v>19.6157796</v>
      </c>
      <c r="R40" s="8" t="str">
        <f>IF(R10&lt;&gt;" ","non vide","vide")</f>
        <v>non vide</v>
      </c>
    </row>
    <row r="41" spans="2:18" x14ac:dyDescent="0.25">
      <c r="B41" s="37">
        <v>3257150102017</v>
      </c>
      <c r="C41" s="73" t="s">
        <v>1195</v>
      </c>
      <c r="E41" s="38"/>
      <c r="F41" s="39">
        <v>70</v>
      </c>
      <c r="G41" s="40">
        <v>20</v>
      </c>
      <c r="H41" s="40">
        <v>6</v>
      </c>
      <c r="I41" s="79">
        <v>13.55</v>
      </c>
      <c r="J41" s="82">
        <v>11.39</v>
      </c>
      <c r="K41" s="83"/>
      <c r="M41" s="44">
        <f t="shared" ref="M41:M45" si="17">(M$7/10000)*F41*(G41/100)</f>
        <v>2.5012259999999999</v>
      </c>
      <c r="N41" s="45">
        <f t="shared" si="12"/>
        <v>0.80309600000000003</v>
      </c>
      <c r="O41" s="46">
        <f t="shared" si="15"/>
        <v>14.694322</v>
      </c>
      <c r="P41" s="47">
        <f t="shared" si="16"/>
        <v>17.6331864</v>
      </c>
    </row>
    <row r="42" spans="2:18" x14ac:dyDescent="0.25">
      <c r="B42" s="37">
        <v>3257150100228</v>
      </c>
      <c r="C42" s="73" t="s">
        <v>1196</v>
      </c>
      <c r="E42" s="38"/>
      <c r="F42" s="39">
        <v>70</v>
      </c>
      <c r="G42" s="40">
        <v>40</v>
      </c>
      <c r="H42" s="40">
        <v>6</v>
      </c>
      <c r="I42" s="79">
        <v>14.88</v>
      </c>
      <c r="J42" s="82">
        <v>13.39</v>
      </c>
      <c r="K42" s="83"/>
      <c r="M42" s="44">
        <f t="shared" si="17"/>
        <v>5.0024519999999999</v>
      </c>
      <c r="N42" s="45">
        <f t="shared" si="12"/>
        <v>1.6061920000000001</v>
      </c>
      <c r="O42" s="46">
        <f t="shared" si="15"/>
        <v>19.998643999999999</v>
      </c>
      <c r="P42" s="47">
        <f t="shared" si="16"/>
        <v>23.998372799999999</v>
      </c>
    </row>
    <row r="43" spans="2:18" x14ac:dyDescent="0.25">
      <c r="B43" s="37">
        <v>3257150102130</v>
      </c>
      <c r="C43" s="73" t="s">
        <v>1197</v>
      </c>
      <c r="E43" s="38"/>
      <c r="F43" s="39">
        <v>70</v>
      </c>
      <c r="G43" s="40">
        <v>40</v>
      </c>
      <c r="H43" s="40">
        <v>6</v>
      </c>
      <c r="I43" s="79">
        <v>24.09</v>
      </c>
      <c r="J43" s="82">
        <v>24.09</v>
      </c>
      <c r="K43" s="83"/>
      <c r="M43" s="44">
        <f t="shared" si="17"/>
        <v>5.0024519999999999</v>
      </c>
      <c r="N43" s="45">
        <f t="shared" si="12"/>
        <v>1.6061920000000001</v>
      </c>
      <c r="O43" s="46">
        <f t="shared" si="15"/>
        <v>30.698644000000002</v>
      </c>
      <c r="P43" s="47">
        <f t="shared" si="16"/>
        <v>36.838372800000002</v>
      </c>
    </row>
    <row r="44" spans="2:18" x14ac:dyDescent="0.25">
      <c r="B44" s="37">
        <v>3257150100143</v>
      </c>
      <c r="C44" s="73" t="s">
        <v>1196</v>
      </c>
      <c r="E44" s="38"/>
      <c r="F44" s="39">
        <v>35</v>
      </c>
      <c r="G44" s="40">
        <v>40</v>
      </c>
      <c r="H44" s="40">
        <v>12</v>
      </c>
      <c r="I44" s="79">
        <v>10.8</v>
      </c>
      <c r="J44" s="82">
        <v>9.7200000000000006</v>
      </c>
      <c r="K44" s="83"/>
      <c r="M44" s="44">
        <f t="shared" si="17"/>
        <v>2.5012259999999999</v>
      </c>
      <c r="N44" s="45">
        <f t="shared" si="12"/>
        <v>0.80309600000000003</v>
      </c>
      <c r="O44" s="46">
        <f t="shared" si="15"/>
        <v>13.024322000000002</v>
      </c>
      <c r="P44" s="47">
        <f t="shared" si="16"/>
        <v>15.629186400000002</v>
      </c>
    </row>
    <row r="45" spans="2:18" x14ac:dyDescent="0.25">
      <c r="B45" s="37">
        <v>3257150101485</v>
      </c>
      <c r="C45" s="73" t="s">
        <v>1198</v>
      </c>
      <c r="E45" s="38"/>
      <c r="F45" s="39">
        <v>70</v>
      </c>
      <c r="G45" s="40">
        <v>45</v>
      </c>
      <c r="H45" s="40">
        <v>6</v>
      </c>
      <c r="I45" s="76">
        <v>19</v>
      </c>
      <c r="J45" s="82">
        <v>23.04</v>
      </c>
      <c r="K45" s="83"/>
      <c r="M45" s="44">
        <f t="shared" si="17"/>
        <v>5.6277584999999997</v>
      </c>
      <c r="N45" s="45">
        <f t="shared" si="12"/>
        <v>1.8069660000000001</v>
      </c>
      <c r="O45" s="87">
        <f t="shared" si="15"/>
        <v>30.474724499999997</v>
      </c>
      <c r="P45" s="47">
        <f t="shared" si="16"/>
        <v>36.569669399999995</v>
      </c>
    </row>
    <row r="46" spans="2:18" x14ac:dyDescent="0.25">
      <c r="B46" s="37">
        <v>3257150101485</v>
      </c>
      <c r="C46" s="73" t="s">
        <v>1199</v>
      </c>
      <c r="E46" s="38"/>
      <c r="F46" s="39">
        <v>70</v>
      </c>
      <c r="G46" s="40">
        <v>45</v>
      </c>
      <c r="H46" s="40">
        <v>6</v>
      </c>
      <c r="I46" s="76">
        <v>25.9</v>
      </c>
      <c r="J46" s="82">
        <v>25.9</v>
      </c>
      <c r="K46" s="83"/>
      <c r="M46" s="44">
        <f t="shared" ref="M46:M62" si="18">(M$7/10000)*F46*(G46/100)</f>
        <v>5.6277584999999997</v>
      </c>
      <c r="N46" s="45">
        <f t="shared" si="12"/>
        <v>1.8069660000000001</v>
      </c>
      <c r="O46" s="87">
        <f t="shared" si="15"/>
        <v>33.3347245</v>
      </c>
      <c r="P46" s="47">
        <f t="shared" ref="P46:P62" si="19">IF(O46&lt;&gt;" ",O46*1.2,"")</f>
        <v>40.001669399999997</v>
      </c>
    </row>
    <row r="47" spans="2:18" x14ac:dyDescent="0.25">
      <c r="B47" s="37">
        <v>3257150100167</v>
      </c>
      <c r="C47" s="73" t="s">
        <v>1200</v>
      </c>
      <c r="E47" s="38"/>
      <c r="F47" s="39">
        <v>70</v>
      </c>
      <c r="G47" s="40">
        <v>40</v>
      </c>
      <c r="H47" s="40">
        <v>6</v>
      </c>
      <c r="I47" s="76">
        <v>23.34</v>
      </c>
      <c r="J47" s="82">
        <v>21.01</v>
      </c>
      <c r="K47" s="83"/>
      <c r="M47" s="44">
        <f t="shared" si="18"/>
        <v>5.0024519999999999</v>
      </c>
      <c r="N47" s="45">
        <f t="shared" si="12"/>
        <v>1.6061920000000001</v>
      </c>
      <c r="O47" s="87">
        <f t="shared" si="15"/>
        <v>27.618644000000003</v>
      </c>
      <c r="P47" s="47">
        <f t="shared" si="19"/>
        <v>33.142372800000004</v>
      </c>
    </row>
    <row r="48" spans="2:18" x14ac:dyDescent="0.25">
      <c r="B48" s="37">
        <v>3257150100419</v>
      </c>
      <c r="C48" s="73" t="s">
        <v>1201</v>
      </c>
      <c r="E48" s="38"/>
      <c r="F48" s="39">
        <v>70</v>
      </c>
      <c r="G48" s="40">
        <v>40</v>
      </c>
      <c r="H48" s="40">
        <v>6</v>
      </c>
      <c r="I48" s="76">
        <v>25.9</v>
      </c>
      <c r="J48" s="82">
        <v>25.9</v>
      </c>
      <c r="K48" s="83"/>
      <c r="M48" s="44">
        <f t="shared" si="18"/>
        <v>5.0024519999999999</v>
      </c>
      <c r="N48" s="45">
        <f t="shared" si="12"/>
        <v>1.6061920000000001</v>
      </c>
      <c r="O48" s="87">
        <f t="shared" si="15"/>
        <v>32.508643999999997</v>
      </c>
      <c r="P48" s="47">
        <f t="shared" si="19"/>
        <v>39.010372799999992</v>
      </c>
    </row>
    <row r="49" spans="2:16" x14ac:dyDescent="0.25">
      <c r="B49" s="37">
        <v>3257150100341</v>
      </c>
      <c r="C49" s="73" t="s">
        <v>1202</v>
      </c>
      <c r="E49" s="38"/>
      <c r="F49" s="39">
        <v>70</v>
      </c>
      <c r="G49" s="40">
        <v>40</v>
      </c>
      <c r="H49" s="40">
        <v>6</v>
      </c>
      <c r="I49" s="76">
        <v>34.130000000000003</v>
      </c>
      <c r="J49" s="82">
        <v>34.130000000000003</v>
      </c>
      <c r="K49" s="83"/>
      <c r="M49" s="44">
        <f t="shared" si="18"/>
        <v>5.0024519999999999</v>
      </c>
      <c r="N49" s="45">
        <f t="shared" si="12"/>
        <v>1.6061920000000001</v>
      </c>
      <c r="O49" s="87">
        <f t="shared" si="15"/>
        <v>40.738644000000001</v>
      </c>
      <c r="P49" s="47">
        <f t="shared" si="19"/>
        <v>48.886372799999997</v>
      </c>
    </row>
    <row r="50" spans="2:16" x14ac:dyDescent="0.25">
      <c r="B50" s="37">
        <v>3257150107012</v>
      </c>
      <c r="C50" s="73" t="s">
        <v>1203</v>
      </c>
      <c r="E50" s="38"/>
      <c r="F50" s="39">
        <v>70</v>
      </c>
      <c r="G50" s="40">
        <v>40</v>
      </c>
      <c r="H50" s="40">
        <v>6</v>
      </c>
      <c r="I50" s="76">
        <v>25.8</v>
      </c>
      <c r="J50" s="82">
        <v>23.22</v>
      </c>
      <c r="K50" s="83"/>
      <c r="M50" s="44">
        <f t="shared" si="18"/>
        <v>5.0024519999999999</v>
      </c>
      <c r="N50" s="45">
        <f t="shared" si="12"/>
        <v>1.6061920000000001</v>
      </c>
      <c r="O50" s="87">
        <f t="shared" si="15"/>
        <v>29.828643999999997</v>
      </c>
      <c r="P50" s="47">
        <f t="shared" si="19"/>
        <v>35.794372799999998</v>
      </c>
    </row>
    <row r="51" spans="2:16" x14ac:dyDescent="0.25">
      <c r="B51" s="37">
        <v>3257150101249</v>
      </c>
      <c r="C51" s="73" t="s">
        <v>1204</v>
      </c>
      <c r="E51" s="38"/>
      <c r="F51" s="39">
        <v>70</v>
      </c>
      <c r="G51" s="40">
        <v>40</v>
      </c>
      <c r="H51" s="40">
        <v>12</v>
      </c>
      <c r="I51" s="76">
        <v>25.8</v>
      </c>
      <c r="J51" s="82">
        <v>23.22</v>
      </c>
      <c r="K51" s="83"/>
      <c r="M51" s="44">
        <f t="shared" si="18"/>
        <v>5.0024519999999999</v>
      </c>
      <c r="N51" s="45">
        <f t="shared" si="12"/>
        <v>1.6061920000000001</v>
      </c>
      <c r="O51" s="87">
        <f t="shared" si="15"/>
        <v>29.828643999999997</v>
      </c>
      <c r="P51" s="47">
        <f t="shared" si="19"/>
        <v>35.794372799999998</v>
      </c>
    </row>
    <row r="52" spans="2:16" x14ac:dyDescent="0.25">
      <c r="B52" s="37">
        <v>3257150100792</v>
      </c>
      <c r="C52" s="73" t="s">
        <v>1205</v>
      </c>
      <c r="E52" s="38"/>
      <c r="F52" s="39">
        <v>70</v>
      </c>
      <c r="G52" s="40">
        <v>40</v>
      </c>
      <c r="H52" s="40">
        <v>6</v>
      </c>
      <c r="I52" s="76">
        <v>72</v>
      </c>
      <c r="J52" s="82">
        <v>64.8</v>
      </c>
      <c r="K52" s="83"/>
      <c r="M52" s="44">
        <f t="shared" si="18"/>
        <v>5.0024519999999999</v>
      </c>
      <c r="N52" s="45">
        <f t="shared" si="12"/>
        <v>1.6061920000000001</v>
      </c>
      <c r="O52" s="87">
        <f t="shared" si="15"/>
        <v>71.40864400000001</v>
      </c>
      <c r="P52" s="47">
        <f t="shared" si="19"/>
        <v>85.690372800000006</v>
      </c>
    </row>
    <row r="53" spans="2:16" x14ac:dyDescent="0.25">
      <c r="B53" s="37">
        <v>3257150100822</v>
      </c>
      <c r="C53" s="73" t="s">
        <v>1206</v>
      </c>
      <c r="E53" s="38"/>
      <c r="F53" s="39">
        <v>35</v>
      </c>
      <c r="G53" s="40">
        <v>40</v>
      </c>
      <c r="H53" s="40">
        <v>6</v>
      </c>
      <c r="I53" s="76">
        <v>50.5</v>
      </c>
      <c r="J53" s="82">
        <v>124.2</v>
      </c>
      <c r="K53" s="83"/>
      <c r="M53" s="44">
        <f t="shared" si="18"/>
        <v>2.5012259999999999</v>
      </c>
      <c r="N53" s="45">
        <f t="shared" si="12"/>
        <v>0.80309600000000003</v>
      </c>
      <c r="O53" s="87">
        <f t="shared" si="15"/>
        <v>127.504322</v>
      </c>
      <c r="P53" s="47">
        <f t="shared" si="19"/>
        <v>153.00518639999999</v>
      </c>
    </row>
    <row r="54" spans="2:16" x14ac:dyDescent="0.25">
      <c r="B54" s="37">
        <v>3257150101300</v>
      </c>
      <c r="C54" s="73" t="s">
        <v>1207</v>
      </c>
      <c r="E54" s="38"/>
      <c r="F54" s="39">
        <v>70</v>
      </c>
      <c r="G54" s="40">
        <v>40</v>
      </c>
      <c r="H54" s="40">
        <v>6</v>
      </c>
      <c r="I54" s="76">
        <v>84</v>
      </c>
      <c r="J54" s="82">
        <v>75.599999999999994</v>
      </c>
      <c r="K54" s="83"/>
      <c r="M54" s="44">
        <f t="shared" si="18"/>
        <v>5.0024519999999999</v>
      </c>
      <c r="N54" s="45">
        <f t="shared" si="12"/>
        <v>1.6061920000000001</v>
      </c>
      <c r="O54" s="87">
        <f t="shared" si="15"/>
        <v>82.208643999999993</v>
      </c>
      <c r="P54" s="47">
        <f t="shared" si="19"/>
        <v>98.650372799999985</v>
      </c>
    </row>
    <row r="55" spans="2:16" x14ac:dyDescent="0.25">
      <c r="B55" s="37">
        <v>3257150100969</v>
      </c>
      <c r="C55" s="73" t="s">
        <v>1206</v>
      </c>
      <c r="E55" s="38"/>
      <c r="F55" s="39">
        <v>175</v>
      </c>
      <c r="G55" s="40">
        <v>40</v>
      </c>
      <c r="H55" s="40">
        <v>6</v>
      </c>
      <c r="I55" s="76">
        <v>124.2</v>
      </c>
      <c r="J55" s="82">
        <v>124.2</v>
      </c>
      <c r="K55" s="83"/>
      <c r="M55" s="44">
        <f t="shared" si="18"/>
        <v>12.506129999999999</v>
      </c>
      <c r="N55" s="45">
        <f t="shared" si="12"/>
        <v>4.0154800000000002</v>
      </c>
      <c r="O55" s="87">
        <f t="shared" si="15"/>
        <v>140.72161</v>
      </c>
      <c r="P55" s="47">
        <f t="shared" si="19"/>
        <v>168.86593199999999</v>
      </c>
    </row>
    <row r="56" spans="2:16" x14ac:dyDescent="0.25">
      <c r="B56" s="37">
        <v>3257150101737</v>
      </c>
      <c r="C56" s="73" t="s">
        <v>1208</v>
      </c>
      <c r="E56" s="38"/>
      <c r="F56" s="39">
        <v>70</v>
      </c>
      <c r="G56" s="40">
        <v>40</v>
      </c>
      <c r="H56" s="40">
        <v>6</v>
      </c>
      <c r="I56" s="76">
        <v>120</v>
      </c>
      <c r="J56" s="82">
        <v>120</v>
      </c>
      <c r="K56" s="83"/>
      <c r="M56" s="44">
        <f t="shared" si="18"/>
        <v>5.0024519999999999</v>
      </c>
      <c r="N56" s="45">
        <f t="shared" si="12"/>
        <v>1.6061920000000001</v>
      </c>
      <c r="O56" s="87">
        <f t="shared" si="15"/>
        <v>126.608644</v>
      </c>
      <c r="P56" s="47">
        <f t="shared" si="19"/>
        <v>151.93037279999999</v>
      </c>
    </row>
    <row r="57" spans="2:16" x14ac:dyDescent="0.25">
      <c r="B57" s="37">
        <v>3257150101607</v>
      </c>
      <c r="C57" s="73" t="s">
        <v>1209</v>
      </c>
      <c r="E57" s="38"/>
      <c r="F57" s="39">
        <v>70</v>
      </c>
      <c r="G57" s="40">
        <v>40</v>
      </c>
      <c r="H57" s="40">
        <v>4</v>
      </c>
      <c r="I57" s="76">
        <v>460</v>
      </c>
      <c r="J57" s="82">
        <v>460</v>
      </c>
      <c r="K57" s="83"/>
      <c r="M57" s="44">
        <f t="shared" si="18"/>
        <v>5.0024519999999999</v>
      </c>
      <c r="N57" s="45">
        <f t="shared" si="12"/>
        <v>1.6061920000000001</v>
      </c>
      <c r="O57" s="87">
        <f t="shared" si="15"/>
        <v>466.60864400000003</v>
      </c>
      <c r="P57" s="47">
        <f t="shared" si="19"/>
        <v>559.93037279999999</v>
      </c>
    </row>
    <row r="58" spans="2:16" x14ac:dyDescent="0.25">
      <c r="B58" s="37">
        <v>3257150100945</v>
      </c>
      <c r="C58" s="73" t="s">
        <v>1210</v>
      </c>
      <c r="E58" s="38"/>
      <c r="F58" s="39">
        <v>70</v>
      </c>
      <c r="G58" s="40">
        <v>40</v>
      </c>
      <c r="H58" s="40">
        <v>6</v>
      </c>
      <c r="I58" s="76">
        <v>130</v>
      </c>
      <c r="J58" s="82">
        <v>117</v>
      </c>
      <c r="K58" s="83"/>
      <c r="M58" s="44">
        <f t="shared" si="18"/>
        <v>5.0024519999999999</v>
      </c>
      <c r="N58" s="45">
        <f t="shared" si="12"/>
        <v>1.6061920000000001</v>
      </c>
      <c r="O58" s="87">
        <f t="shared" si="15"/>
        <v>123.608644</v>
      </c>
      <c r="P58" s="47">
        <f t="shared" si="19"/>
        <v>148.33037279999999</v>
      </c>
    </row>
    <row r="59" spans="2:16" x14ac:dyDescent="0.25">
      <c r="B59" s="37">
        <v>3257150100907</v>
      </c>
      <c r="C59" s="73" t="s">
        <v>1211</v>
      </c>
      <c r="E59" s="38"/>
      <c r="F59" s="39">
        <v>75</v>
      </c>
      <c r="G59" s="40">
        <v>41</v>
      </c>
      <c r="H59" s="40">
        <v>1</v>
      </c>
      <c r="I59" s="76">
        <v>1839.6</v>
      </c>
      <c r="J59" s="82">
        <v>1795.8</v>
      </c>
      <c r="K59" s="83"/>
      <c r="M59" s="44">
        <f t="shared" si="18"/>
        <v>5.493764249999999</v>
      </c>
      <c r="N59" s="45">
        <f t="shared" si="12"/>
        <v>1.7639429999999998</v>
      </c>
      <c r="O59" s="87">
        <f t="shared" si="15"/>
        <v>1803.0577072499998</v>
      </c>
      <c r="P59" s="47">
        <f t="shared" si="19"/>
        <v>2163.6692486999996</v>
      </c>
    </row>
    <row r="60" spans="2:16" x14ac:dyDescent="0.25">
      <c r="B60" s="37">
        <v>3257150102314</v>
      </c>
      <c r="C60" s="73" t="s">
        <v>1212</v>
      </c>
      <c r="E60" s="38"/>
      <c r="F60" s="39">
        <v>10</v>
      </c>
      <c r="G60" s="40">
        <v>60</v>
      </c>
      <c r="H60" s="40">
        <v>6</v>
      </c>
      <c r="I60" s="76">
        <v>16.649999999999999</v>
      </c>
      <c r="J60" s="82">
        <v>13.86</v>
      </c>
      <c r="K60" s="83"/>
      <c r="M60" s="44">
        <f t="shared" si="18"/>
        <v>1.0719539999999999</v>
      </c>
      <c r="N60" s="45">
        <f t="shared" si="12"/>
        <v>0.34418399999999993</v>
      </c>
      <c r="O60" s="87">
        <f t="shared" si="15"/>
        <v>15.276138</v>
      </c>
      <c r="P60" s="47">
        <f t="shared" si="19"/>
        <v>18.331365599999998</v>
      </c>
    </row>
    <row r="61" spans="2:16" x14ac:dyDescent="0.25">
      <c r="B61" s="37">
        <v>3257150102284</v>
      </c>
      <c r="C61" s="73" t="s">
        <v>1213</v>
      </c>
      <c r="E61" s="38"/>
      <c r="F61" s="39">
        <v>10</v>
      </c>
      <c r="G61" s="40">
        <v>60</v>
      </c>
      <c r="H61" s="40">
        <v>6</v>
      </c>
      <c r="I61" s="76">
        <v>23.13</v>
      </c>
      <c r="J61" s="82">
        <v>19.25</v>
      </c>
      <c r="K61" s="83"/>
      <c r="M61" s="44">
        <f t="shared" si="18"/>
        <v>1.0719539999999999</v>
      </c>
      <c r="N61" s="45">
        <f t="shared" si="12"/>
        <v>0.34418399999999993</v>
      </c>
      <c r="O61" s="87">
        <f t="shared" si="15"/>
        <v>20.666137999999997</v>
      </c>
      <c r="P61" s="47">
        <f t="shared" si="19"/>
        <v>24.799365599999994</v>
      </c>
    </row>
    <row r="62" spans="2:16" ht="15.75" thickBot="1" x14ac:dyDescent="0.3">
      <c r="B62" s="48"/>
      <c r="C62" s="74"/>
      <c r="D62" s="49"/>
      <c r="E62" s="50"/>
      <c r="F62" s="51"/>
      <c r="G62" s="52"/>
      <c r="H62" s="52"/>
      <c r="I62" s="84"/>
      <c r="J62" s="85"/>
      <c r="K62" s="86"/>
      <c r="M62" s="56">
        <f t="shared" si="18"/>
        <v>0</v>
      </c>
      <c r="N62" s="57">
        <f t="shared" si="12"/>
        <v>0</v>
      </c>
      <c r="O62" s="58" t="str">
        <f t="shared" si="15"/>
        <v xml:space="preserve"> </v>
      </c>
      <c r="P62" s="59" t="str">
        <f t="shared" si="19"/>
        <v/>
      </c>
    </row>
    <row r="63" spans="2:16" ht="16.5" thickTop="1" thickBot="1" x14ac:dyDescent="0.3">
      <c r="B63" s="89"/>
      <c r="C63" s="95"/>
      <c r="D63" s="90"/>
      <c r="E63" s="90"/>
      <c r="F63" s="117"/>
      <c r="G63" s="117"/>
      <c r="H63" s="117"/>
      <c r="I63" s="118"/>
      <c r="J63" s="119"/>
      <c r="K63" s="118"/>
      <c r="L63" s="100"/>
      <c r="M63" s="101"/>
      <c r="N63" s="101"/>
      <c r="O63" s="98"/>
      <c r="P63" s="98"/>
    </row>
    <row r="64" spans="2:16" ht="20.25" thickTop="1" thickBot="1" x14ac:dyDescent="0.3">
      <c r="B64" s="75" t="s">
        <v>1251</v>
      </c>
      <c r="C64" s="23"/>
      <c r="J64" s="96"/>
      <c r="O64" s="46"/>
      <c r="P64" s="97"/>
    </row>
    <row r="65" spans="2:16" ht="15.75" thickTop="1" x14ac:dyDescent="0.25">
      <c r="B65" s="25">
        <v>3257150688009</v>
      </c>
      <c r="C65" s="72" t="s">
        <v>1251</v>
      </c>
      <c r="D65" s="26"/>
      <c r="E65" s="27"/>
      <c r="F65" s="28">
        <v>70</v>
      </c>
      <c r="G65" s="29">
        <v>32</v>
      </c>
      <c r="H65" s="29">
        <v>6</v>
      </c>
      <c r="I65" s="78"/>
      <c r="J65" s="80">
        <v>7.27</v>
      </c>
      <c r="K65" s="81"/>
      <c r="M65" s="33">
        <f>(M$7/10000)*$F65*($G65/100)</f>
        <v>4.0019615999999996</v>
      </c>
      <c r="N65" s="34">
        <f t="shared" si="12"/>
        <v>1.2849536000000001</v>
      </c>
      <c r="O65" s="35">
        <f>IF(HLOOKUP($O$5,$I$7:$P$232,ROW()-6,FALSE)&gt;0,HLOOKUP($O$5,$I$7:$P$232,ROW()-6,FALSE)+M65+N65," ")</f>
        <v>12.556915199999999</v>
      </c>
      <c r="P65" s="36">
        <f t="shared" ref="P65:P66" si="20">IF(O65&lt;&gt;" ",O65*1.2,"")</f>
        <v>15.068298239999997</v>
      </c>
    </row>
    <row r="66" spans="2:16" x14ac:dyDescent="0.25">
      <c r="B66" s="37"/>
      <c r="C66" s="73"/>
      <c r="E66" s="38"/>
      <c r="F66" s="39"/>
      <c r="G66" s="40"/>
      <c r="H66" s="40"/>
      <c r="I66" s="79"/>
      <c r="J66" s="82"/>
      <c r="K66" s="83"/>
      <c r="M66" s="44">
        <f t="shared" ref="M66" si="21">(M$7/10000)*F66*(G66/100)</f>
        <v>0</v>
      </c>
      <c r="N66" s="45">
        <f t="shared" si="12"/>
        <v>0</v>
      </c>
      <c r="O66" s="46" t="str">
        <f>IF(HLOOKUP($O$5,$I$7:$P$232,ROW()-6,FALSE)&gt;0,HLOOKUP($O$5,$I$7:$P$232,ROW()-6,FALSE)+M66+N66," ")</f>
        <v xml:space="preserve"> </v>
      </c>
      <c r="P66" s="47" t="str">
        <f t="shared" si="20"/>
        <v/>
      </c>
    </row>
    <row r="67" spans="2:16" ht="15.75" thickBot="1" x14ac:dyDescent="0.3"/>
    <row r="68" spans="2:16" ht="20.25" thickTop="1" thickBot="1" x14ac:dyDescent="0.3">
      <c r="B68" s="75" t="s">
        <v>1228</v>
      </c>
      <c r="C68" s="23"/>
      <c r="J68" s="96"/>
      <c r="O68" s="46"/>
      <c r="P68" s="97"/>
    </row>
    <row r="69" spans="2:16" ht="15.75" thickTop="1" x14ac:dyDescent="0.25">
      <c r="B69" s="25">
        <v>4260270192645</v>
      </c>
      <c r="C69" s="72" t="s">
        <v>1229</v>
      </c>
      <c r="D69" s="26"/>
      <c r="E69" s="27"/>
      <c r="F69" s="28">
        <v>50</v>
      </c>
      <c r="G69" s="29">
        <v>44</v>
      </c>
      <c r="H69" s="29">
        <v>6</v>
      </c>
      <c r="I69" s="78">
        <v>22.86</v>
      </c>
      <c r="J69" s="80">
        <v>20</v>
      </c>
      <c r="K69" s="81"/>
      <c r="M69" s="33">
        <f>(M$7/10000)*$F69*($G69/100)</f>
        <v>3.930498</v>
      </c>
      <c r="N69" s="34">
        <f t="shared" si="12"/>
        <v>1.262008</v>
      </c>
      <c r="O69" s="35">
        <f>IF(HLOOKUP($O$5,$I$7:$P$232,ROW()-6,FALSE)&gt;0,HLOOKUP($O$5,$I$7:$P$232,ROW()-6,FALSE)+M69+N69," ")</f>
        <v>25.192506000000002</v>
      </c>
      <c r="P69" s="36">
        <f t="shared" ref="P69" si="22">IF(O69&lt;&gt;" ",O69*1.2,"")</f>
        <v>30.231007200000001</v>
      </c>
    </row>
    <row r="70" spans="2:16" ht="15.75" thickBot="1" x14ac:dyDescent="0.3"/>
    <row r="71" spans="2:16" ht="20.25" thickTop="1" thickBot="1" x14ac:dyDescent="0.3">
      <c r="B71" s="75" t="s">
        <v>1183</v>
      </c>
      <c r="C71" s="23"/>
      <c r="J71" s="96"/>
      <c r="O71" s="46"/>
      <c r="P71" s="97"/>
    </row>
    <row r="72" spans="2:16" ht="15.75" thickTop="1" x14ac:dyDescent="0.25">
      <c r="B72" s="25">
        <v>4260372980010</v>
      </c>
      <c r="C72" s="72" t="s">
        <v>1230</v>
      </c>
      <c r="D72" s="26"/>
      <c r="E72" s="27"/>
      <c r="F72" s="28">
        <v>50</v>
      </c>
      <c r="G72" s="29">
        <v>43</v>
      </c>
      <c r="H72" s="29">
        <v>6</v>
      </c>
      <c r="I72" s="78">
        <v>22.86</v>
      </c>
      <c r="J72" s="80">
        <v>20</v>
      </c>
      <c r="K72" s="81"/>
      <c r="M72" s="33">
        <f>(M$7/10000)*$F72*($G72/100)</f>
        <v>3.8411684999999998</v>
      </c>
      <c r="N72" s="34">
        <f t="shared" si="12"/>
        <v>1.2333259999999999</v>
      </c>
      <c r="O72" s="35">
        <f>IF(HLOOKUP($O$5,$I$7:$P$232,ROW()-6,FALSE)&gt;0,HLOOKUP($O$5,$I$7:$P$232,ROW()-6,FALSE)+M72+N72," ")</f>
        <v>25.0744945</v>
      </c>
      <c r="P72" s="36">
        <f t="shared" ref="P72" si="23">IF(O72&lt;&gt;" ",O72*1.2,"")</f>
        <v>30.089393399999999</v>
      </c>
    </row>
    <row r="73" spans="2:16" ht="15.75" thickBot="1" x14ac:dyDescent="0.3"/>
    <row r="74" spans="2:16" ht="20.25" thickTop="1" thickBot="1" x14ac:dyDescent="0.3">
      <c r="B74" s="75" t="s">
        <v>1231</v>
      </c>
      <c r="C74" s="23"/>
      <c r="J74" s="96"/>
      <c r="O74" s="46"/>
      <c r="P74" s="97"/>
    </row>
    <row r="75" spans="2:16" ht="15.75" thickTop="1" x14ac:dyDescent="0.25">
      <c r="B75" s="25">
        <v>3257150673005</v>
      </c>
      <c r="C75" s="72" t="s">
        <v>1232</v>
      </c>
      <c r="D75" s="26"/>
      <c r="E75" s="27"/>
      <c r="F75" s="28">
        <v>70</v>
      </c>
      <c r="G75" s="29">
        <v>40</v>
      </c>
      <c r="H75" s="29">
        <v>6</v>
      </c>
      <c r="I75" s="78">
        <v>20.239999999999998</v>
      </c>
      <c r="J75" s="80">
        <v>13.55</v>
      </c>
      <c r="K75" s="81"/>
      <c r="M75" s="33">
        <f>(M$7/10000)*$F75*($G75/100)</f>
        <v>5.0024519999999999</v>
      </c>
      <c r="N75" s="34">
        <f t="shared" si="12"/>
        <v>1.6061920000000001</v>
      </c>
      <c r="O75" s="35">
        <f>IF(HLOOKUP($O$5,$I$7:$P$232,ROW()-6,FALSE)&gt;0,HLOOKUP($O$5,$I$7:$P$232,ROW()-6,FALSE)+M75+N75," ")</f>
        <v>20.158644000000002</v>
      </c>
      <c r="P75" s="36">
        <f t="shared" ref="P75:P77" si="24">IF(O75&lt;&gt;" ",O75*1.2,"")</f>
        <v>24.190372800000002</v>
      </c>
    </row>
    <row r="76" spans="2:16" x14ac:dyDescent="0.25">
      <c r="B76" s="37">
        <v>3257150673029</v>
      </c>
      <c r="C76" s="73" t="s">
        <v>1233</v>
      </c>
      <c r="E76" s="38"/>
      <c r="F76" s="39">
        <v>70</v>
      </c>
      <c r="G76" s="40">
        <v>44</v>
      </c>
      <c r="H76" s="40">
        <v>6</v>
      </c>
      <c r="I76" s="79">
        <v>16</v>
      </c>
      <c r="J76" s="82">
        <v>10.5</v>
      </c>
      <c r="K76" s="83"/>
      <c r="M76" s="44">
        <f t="shared" ref="M76:M77" si="25">(M$7/10000)*F76*(G76/100)</f>
        <v>5.5026971999999992</v>
      </c>
      <c r="N76" s="45">
        <f t="shared" si="12"/>
        <v>1.7668112</v>
      </c>
      <c r="O76" s="46">
        <f>IF(HLOOKUP($O$5,$I$7:$P$232,ROW()-6,FALSE)&gt;0,HLOOKUP($O$5,$I$7:$P$232,ROW()-6,FALSE)+M76+N76," ")</f>
        <v>17.769508399999999</v>
      </c>
      <c r="P76" s="47">
        <f t="shared" si="24"/>
        <v>21.323410079999999</v>
      </c>
    </row>
    <row r="77" spans="2:16" x14ac:dyDescent="0.25">
      <c r="B77" s="37">
        <v>3257150673043</v>
      </c>
      <c r="C77" s="73" t="s">
        <v>1234</v>
      </c>
      <c r="E77" s="38"/>
      <c r="F77" s="39">
        <v>70</v>
      </c>
      <c r="G77" s="40">
        <v>45</v>
      </c>
      <c r="H77" s="40">
        <v>6</v>
      </c>
      <c r="I77" s="77">
        <v>16</v>
      </c>
      <c r="J77" s="82">
        <v>12.5</v>
      </c>
      <c r="K77" s="83"/>
      <c r="M77" s="44">
        <f t="shared" si="25"/>
        <v>5.6277584999999997</v>
      </c>
      <c r="N77" s="45">
        <f t="shared" si="12"/>
        <v>1.8069660000000001</v>
      </c>
      <c r="O77" s="46">
        <f>IF(HLOOKUP($O$5,$I$7:$P$232,ROW()-6,FALSE)&gt;0,HLOOKUP($O$5,$I$7:$P$232,ROW()-6,FALSE)+M77+N77," ")</f>
        <v>19.934724499999998</v>
      </c>
      <c r="P77" s="47">
        <f t="shared" si="24"/>
        <v>23.921669399999995</v>
      </c>
    </row>
    <row r="78" spans="2:16" ht="15.75" thickBot="1" x14ac:dyDescent="0.3">
      <c r="B78" s="89"/>
      <c r="C78" s="73"/>
      <c r="E78" s="90"/>
      <c r="F78" s="91"/>
      <c r="G78" s="40"/>
      <c r="H78" s="40"/>
      <c r="I78" s="102"/>
      <c r="J78" s="103"/>
      <c r="K78" s="104"/>
      <c r="M78" s="92"/>
      <c r="N78" s="92"/>
      <c r="O78" s="46"/>
      <c r="P78" s="93"/>
    </row>
    <row r="79" spans="2:16" ht="20.25" thickTop="1" thickBot="1" x14ac:dyDescent="0.3">
      <c r="B79" s="75" t="s">
        <v>1240</v>
      </c>
      <c r="C79" s="23"/>
      <c r="J79" s="96"/>
      <c r="O79" s="46"/>
      <c r="P79" s="97"/>
    </row>
    <row r="80" spans="2:16" ht="15.75" thickTop="1" x14ac:dyDescent="0.25">
      <c r="B80" s="25">
        <v>7503016693004</v>
      </c>
      <c r="C80" s="72" t="s">
        <v>1240</v>
      </c>
      <c r="D80" s="26"/>
      <c r="E80" s="27"/>
      <c r="F80" s="28">
        <v>70</v>
      </c>
      <c r="G80" s="29">
        <v>40</v>
      </c>
      <c r="H80" s="29">
        <v>6</v>
      </c>
      <c r="I80" s="78">
        <v>19</v>
      </c>
      <c r="J80" s="80">
        <v>18</v>
      </c>
      <c r="K80" s="81"/>
      <c r="M80" s="33">
        <f>(M$7/10000)*$F80*($G80/100)</f>
        <v>5.0024519999999999</v>
      </c>
      <c r="N80" s="34">
        <f t="shared" si="12"/>
        <v>1.6061920000000001</v>
      </c>
      <c r="O80" s="35">
        <f>IF(HLOOKUP($O$5,$I$7:$P$232,ROW()-6,FALSE)&gt;0,HLOOKUP($O$5,$I$7:$P$232,ROW()-6,FALSE)+M80+N80," ")</f>
        <v>24.608643999999998</v>
      </c>
      <c r="P80" s="36">
        <f t="shared" ref="P80" si="26">IF(O80&lt;&gt;" ",O80*1.2,"")</f>
        <v>29.530372799999995</v>
      </c>
    </row>
    <row r="81" spans="2:16" ht="15.75" thickBot="1" x14ac:dyDescent="0.3">
      <c r="B81" s="89"/>
      <c r="C81" s="73"/>
      <c r="E81" s="90"/>
      <c r="F81" s="91"/>
      <c r="G81" s="40"/>
      <c r="H81" s="40"/>
      <c r="I81" s="102"/>
      <c r="J81" s="103"/>
      <c r="K81" s="104"/>
      <c r="M81" s="92"/>
      <c r="N81" s="92"/>
      <c r="O81" s="46"/>
      <c r="P81" s="93"/>
    </row>
    <row r="82" spans="2:16" ht="20.25" thickTop="1" thickBot="1" x14ac:dyDescent="0.3">
      <c r="B82" s="75" t="s">
        <v>1237</v>
      </c>
      <c r="C82" s="23"/>
      <c r="J82" s="96"/>
      <c r="O82" s="46"/>
      <c r="P82" s="97"/>
    </row>
    <row r="83" spans="2:16" ht="15.75" thickTop="1" x14ac:dyDescent="0.25">
      <c r="B83" s="25">
        <v>7503011641413</v>
      </c>
      <c r="C83" s="72" t="s">
        <v>1236</v>
      </c>
      <c r="D83" s="26"/>
      <c r="E83" s="27"/>
      <c r="F83" s="28">
        <v>75</v>
      </c>
      <c r="G83" s="29">
        <v>41</v>
      </c>
      <c r="H83" s="29">
        <v>6</v>
      </c>
      <c r="I83" s="78">
        <v>19</v>
      </c>
      <c r="J83" s="80">
        <v>18</v>
      </c>
      <c r="K83" s="81"/>
      <c r="M83" s="33">
        <f>(M$7/10000)*$F83*($G83/100)</f>
        <v>5.493764249999999</v>
      </c>
      <c r="N83" s="34">
        <f t="shared" si="12"/>
        <v>1.7639429999999998</v>
      </c>
      <c r="O83" s="35">
        <f>IF(HLOOKUP($O$5,$I$7:$P$232,ROW()-6,FALSE)&gt;0,HLOOKUP($O$5,$I$7:$P$232,ROW()-6,FALSE)+M83+N83," ")</f>
        <v>25.257707249999999</v>
      </c>
      <c r="P83" s="36">
        <f t="shared" ref="P83" si="27">IF(O83&lt;&gt;" ",O83*1.2,"")</f>
        <v>30.309248699999998</v>
      </c>
    </row>
    <row r="84" spans="2:16" ht="15.75" thickBot="1" x14ac:dyDescent="0.3"/>
    <row r="85" spans="2:16" ht="20.25" thickTop="1" thickBot="1" x14ac:dyDescent="0.3">
      <c r="B85" s="75" t="s">
        <v>1235</v>
      </c>
      <c r="C85" s="23"/>
      <c r="J85" s="96"/>
      <c r="O85" s="46"/>
      <c r="P85" s="97"/>
    </row>
    <row r="86" spans="2:16" ht="15.75" thickTop="1" x14ac:dyDescent="0.25">
      <c r="B86" s="25">
        <v>3242890008019</v>
      </c>
      <c r="C86" s="72" t="s">
        <v>1238</v>
      </c>
      <c r="D86" s="26"/>
      <c r="E86" s="27"/>
      <c r="F86" s="28">
        <v>75</v>
      </c>
      <c r="G86" s="29">
        <v>17</v>
      </c>
      <c r="H86" s="29">
        <v>6</v>
      </c>
      <c r="I86" s="78">
        <v>9.89</v>
      </c>
      <c r="J86" s="80">
        <v>7.74</v>
      </c>
      <c r="K86" s="81"/>
      <c r="M86" s="33">
        <f>(M$7/10000)*$F86*($G86/100)</f>
        <v>2.2779022499999999</v>
      </c>
      <c r="N86" s="34">
        <f t="shared" si="12"/>
        <v>0</v>
      </c>
      <c r="O86" s="35">
        <f>IF(HLOOKUP($O$5,$I$7:$P$232,ROW()-6,FALSE)&gt;0,HLOOKUP($O$5,$I$7:$P$232,ROW()-6,FALSE)+M86+N86," ")</f>
        <v>10.017902250000001</v>
      </c>
      <c r="P86" s="36">
        <f t="shared" ref="P86:P87" si="28">IF(O86&lt;&gt;" ",O86*1.2,"")</f>
        <v>12.0214827</v>
      </c>
    </row>
    <row r="87" spans="2:16" x14ac:dyDescent="0.25">
      <c r="B87" s="37">
        <v>3242890008026</v>
      </c>
      <c r="C87" s="73" t="s">
        <v>1239</v>
      </c>
      <c r="E87" s="38"/>
      <c r="F87" s="39">
        <v>75</v>
      </c>
      <c r="G87" s="40">
        <v>17</v>
      </c>
      <c r="H87" s="40">
        <v>6</v>
      </c>
      <c r="I87" s="79">
        <v>9.89</v>
      </c>
      <c r="J87" s="82">
        <v>7.74</v>
      </c>
      <c r="K87" s="83"/>
      <c r="M87" s="44">
        <f t="shared" ref="M87" si="29">(M$7/10000)*F87*(G87/100)</f>
        <v>2.2779022499999999</v>
      </c>
      <c r="N87" s="45">
        <f t="shared" si="12"/>
        <v>0</v>
      </c>
      <c r="O87" s="46">
        <f>IF(HLOOKUP($O$5,$I$7:$P$232,ROW()-6,FALSE)&gt;0,HLOOKUP($O$5,$I$7:$P$232,ROW()-6,FALSE)+M87+N87," ")</f>
        <v>10.017902250000001</v>
      </c>
      <c r="P87" s="47">
        <f t="shared" si="28"/>
        <v>12.0214827</v>
      </c>
    </row>
    <row r="90" spans="2:16" ht="15.75" thickBot="1" x14ac:dyDescent="0.3"/>
    <row r="91" spans="2:16" ht="20.25" thickTop="1" thickBot="1" x14ac:dyDescent="0.3">
      <c r="B91" s="75" t="s">
        <v>1241</v>
      </c>
      <c r="C91" s="23"/>
      <c r="J91" s="96"/>
      <c r="O91" s="46"/>
      <c r="P91" s="97"/>
    </row>
    <row r="92" spans="2:16" ht="15.75" thickTop="1" x14ac:dyDescent="0.25">
      <c r="B92" s="25">
        <v>4260310553818</v>
      </c>
      <c r="C92" s="72" t="s">
        <v>1243</v>
      </c>
      <c r="D92" s="26"/>
      <c r="E92" s="27"/>
      <c r="F92" s="28">
        <v>20</v>
      </c>
      <c r="G92" s="29"/>
      <c r="H92" s="29">
        <v>24</v>
      </c>
      <c r="I92" s="78">
        <v>0.89</v>
      </c>
      <c r="J92" s="80">
        <v>0.81</v>
      </c>
      <c r="K92" s="81"/>
      <c r="M92" s="33">
        <f>(M$7/10000)*$F92*($G92/100)</f>
        <v>0</v>
      </c>
      <c r="N92" s="34">
        <f t="shared" si="12"/>
        <v>0</v>
      </c>
      <c r="O92" s="35">
        <f t="shared" ref="O92:O100" si="30">IF(HLOOKUP($O$5,$I$7:$P$232,ROW()-6,FALSE)&gt;0,HLOOKUP($O$5,$I$7:$P$232,ROW()-6,FALSE)+M92+N92," ")</f>
        <v>0.81</v>
      </c>
      <c r="P92" s="36">
        <f>IF(O92&lt;&gt;" ",O92*1.05,"")</f>
        <v>0.85050000000000014</v>
      </c>
    </row>
    <row r="93" spans="2:16" x14ac:dyDescent="0.25">
      <c r="B93" s="37">
        <v>4260310553832</v>
      </c>
      <c r="C93" s="73" t="s">
        <v>1242</v>
      </c>
      <c r="E93" s="38"/>
      <c r="F93" s="39">
        <v>20</v>
      </c>
      <c r="G93" s="40"/>
      <c r="H93" s="40">
        <v>24</v>
      </c>
      <c r="I93" s="79">
        <v>0.89</v>
      </c>
      <c r="J93" s="82">
        <v>0.81</v>
      </c>
      <c r="K93" s="83"/>
      <c r="M93" s="44">
        <f t="shared" ref="M93:M99" si="31">(M$7/10000)*F93*(G93/100)</f>
        <v>0</v>
      </c>
      <c r="N93" s="45">
        <f t="shared" si="12"/>
        <v>0</v>
      </c>
      <c r="O93" s="46">
        <f t="shared" si="30"/>
        <v>0.81</v>
      </c>
      <c r="P93" s="47">
        <f t="shared" ref="P93:P100" si="32">IF(O93&lt;&gt;" ",O93*1.05,"")</f>
        <v>0.85050000000000014</v>
      </c>
    </row>
    <row r="94" spans="2:16" x14ac:dyDescent="0.25">
      <c r="B94" s="37">
        <v>4260310553856</v>
      </c>
      <c r="C94" s="73" t="s">
        <v>1244</v>
      </c>
      <c r="E94" s="38"/>
      <c r="F94" s="39">
        <v>20</v>
      </c>
      <c r="G94" s="40"/>
      <c r="H94" s="40">
        <v>24</v>
      </c>
      <c r="I94" s="79">
        <v>0.89</v>
      </c>
      <c r="J94" s="82">
        <v>0.81</v>
      </c>
      <c r="K94" s="83"/>
      <c r="M94" s="44">
        <f t="shared" si="31"/>
        <v>0</v>
      </c>
      <c r="N94" s="45">
        <f t="shared" si="12"/>
        <v>0</v>
      </c>
      <c r="O94" s="46">
        <f t="shared" si="30"/>
        <v>0.81</v>
      </c>
      <c r="P94" s="47">
        <f t="shared" si="32"/>
        <v>0.85050000000000014</v>
      </c>
    </row>
    <row r="95" spans="2:16" x14ac:dyDescent="0.25">
      <c r="B95" s="37">
        <v>4260310550305</v>
      </c>
      <c r="C95" s="73" t="s">
        <v>1245</v>
      </c>
      <c r="E95" s="38"/>
      <c r="F95" s="39">
        <v>20</v>
      </c>
      <c r="G95" s="40"/>
      <c r="H95" s="40">
        <v>24</v>
      </c>
      <c r="I95" s="79">
        <v>0.89</v>
      </c>
      <c r="J95" s="82">
        <v>0.81</v>
      </c>
      <c r="K95" s="83">
        <v>0.75</v>
      </c>
      <c r="M95" s="44">
        <f t="shared" si="31"/>
        <v>0</v>
      </c>
      <c r="N95" s="45">
        <f t="shared" ref="N95:N100" si="33">IF(G95&gt;18,($N$7/10000)*$F95*($G95/100),0)</f>
        <v>0</v>
      </c>
      <c r="O95" s="46">
        <f t="shared" si="30"/>
        <v>0.81</v>
      </c>
      <c r="P95" s="47">
        <f t="shared" si="32"/>
        <v>0.85050000000000014</v>
      </c>
    </row>
    <row r="96" spans="2:16" x14ac:dyDescent="0.25">
      <c r="B96" s="37">
        <v>4260310552941</v>
      </c>
      <c r="C96" s="73" t="s">
        <v>1246</v>
      </c>
      <c r="E96" s="38"/>
      <c r="F96" s="39">
        <v>20</v>
      </c>
      <c r="G96" s="40"/>
      <c r="H96" s="40">
        <v>24</v>
      </c>
      <c r="I96" s="79">
        <v>0.89</v>
      </c>
      <c r="J96" s="82">
        <v>0.81</v>
      </c>
      <c r="K96" s="83"/>
      <c r="M96" s="44">
        <f t="shared" si="31"/>
        <v>0</v>
      </c>
      <c r="N96" s="45">
        <f t="shared" si="33"/>
        <v>0</v>
      </c>
      <c r="O96" s="46">
        <f t="shared" si="30"/>
        <v>0.81</v>
      </c>
      <c r="P96" s="47">
        <f t="shared" si="32"/>
        <v>0.85050000000000014</v>
      </c>
    </row>
    <row r="97" spans="2:18" x14ac:dyDescent="0.25">
      <c r="B97" s="37">
        <v>4260310553849</v>
      </c>
      <c r="C97" s="73" t="s">
        <v>1247</v>
      </c>
      <c r="E97" s="38"/>
      <c r="F97" s="39">
        <v>20</v>
      </c>
      <c r="G97" s="40"/>
      <c r="H97" s="40">
        <v>24</v>
      </c>
      <c r="I97" s="76">
        <v>0.89</v>
      </c>
      <c r="J97" s="82">
        <v>0.81</v>
      </c>
      <c r="K97" s="83"/>
      <c r="M97" s="44">
        <f t="shared" si="31"/>
        <v>0</v>
      </c>
      <c r="N97" s="45">
        <f t="shared" si="33"/>
        <v>0</v>
      </c>
      <c r="O97" s="87">
        <f t="shared" si="30"/>
        <v>0.81</v>
      </c>
      <c r="P97" s="47">
        <f t="shared" si="32"/>
        <v>0.85050000000000014</v>
      </c>
    </row>
    <row r="98" spans="2:18" x14ac:dyDescent="0.25">
      <c r="B98" s="37">
        <v>4260310553863</v>
      </c>
      <c r="C98" s="73" t="s">
        <v>1248</v>
      </c>
      <c r="E98" s="38"/>
      <c r="F98" s="39">
        <v>20</v>
      </c>
      <c r="G98" s="40"/>
      <c r="H98" s="40">
        <v>24</v>
      </c>
      <c r="I98" s="76">
        <v>0.89</v>
      </c>
      <c r="J98" s="82">
        <v>0.81</v>
      </c>
      <c r="K98" s="83"/>
      <c r="M98" s="44">
        <f t="shared" si="31"/>
        <v>0</v>
      </c>
      <c r="N98" s="45">
        <f t="shared" si="33"/>
        <v>0</v>
      </c>
      <c r="O98" s="87">
        <f t="shared" si="30"/>
        <v>0.81</v>
      </c>
      <c r="P98" s="47">
        <f t="shared" si="32"/>
        <v>0.85050000000000014</v>
      </c>
    </row>
    <row r="99" spans="2:18" x14ac:dyDescent="0.25">
      <c r="B99" s="37">
        <v>4260310554785</v>
      </c>
      <c r="C99" s="73" t="s">
        <v>1249</v>
      </c>
      <c r="E99" s="38"/>
      <c r="F99" s="39">
        <v>20</v>
      </c>
      <c r="G99" s="40"/>
      <c r="H99" s="40">
        <v>24</v>
      </c>
      <c r="I99" s="76">
        <v>0.89</v>
      </c>
      <c r="J99" s="82">
        <v>0.81</v>
      </c>
      <c r="K99" s="83"/>
      <c r="M99" s="44">
        <f t="shared" si="31"/>
        <v>0</v>
      </c>
      <c r="N99" s="45">
        <f t="shared" si="33"/>
        <v>0</v>
      </c>
      <c r="O99" s="87">
        <f t="shared" si="30"/>
        <v>0.81</v>
      </c>
      <c r="P99" s="47">
        <f t="shared" si="32"/>
        <v>0.85050000000000014</v>
      </c>
    </row>
    <row r="100" spans="2:18" x14ac:dyDescent="0.25">
      <c r="B100" s="37">
        <v>4260310553382</v>
      </c>
      <c r="C100" s="73" t="s">
        <v>1249</v>
      </c>
      <c r="F100" s="39">
        <v>50</v>
      </c>
      <c r="G100" s="40"/>
      <c r="H100" s="40">
        <v>20</v>
      </c>
      <c r="I100" s="76">
        <v>1.1000000000000001</v>
      </c>
      <c r="J100" s="82">
        <v>1</v>
      </c>
      <c r="K100" s="83"/>
      <c r="M100" s="44">
        <f t="shared" ref="M100" si="34">(M$7/10000)*F100*(G100/100)</f>
        <v>0</v>
      </c>
      <c r="N100" s="45">
        <f t="shared" si="33"/>
        <v>0</v>
      </c>
      <c r="O100" s="87">
        <f t="shared" si="30"/>
        <v>1</v>
      </c>
      <c r="P100" s="47">
        <f t="shared" si="32"/>
        <v>1.05</v>
      </c>
    </row>
    <row r="104" spans="2:18" ht="15.75" thickBot="1" x14ac:dyDescent="0.3"/>
    <row r="105" spans="2:18" ht="20.25" thickTop="1" thickBot="1" x14ac:dyDescent="0.3">
      <c r="B105" s="121" t="s">
        <v>1262</v>
      </c>
      <c r="C105" s="122"/>
      <c r="D105" s="123"/>
      <c r="F105" s="124" t="s">
        <v>1263</v>
      </c>
      <c r="J105" s="96"/>
      <c r="O105" s="46"/>
      <c r="P105" s="97"/>
    </row>
    <row r="106" spans="2:18" ht="15.75" thickTop="1" x14ac:dyDescent="0.25">
      <c r="B106" s="37">
        <v>121</v>
      </c>
      <c r="C106" s="120" t="s">
        <v>129</v>
      </c>
      <c r="D106" s="90"/>
      <c r="E106" s="27"/>
      <c r="F106" s="28">
        <v>3</v>
      </c>
      <c r="G106" s="29"/>
      <c r="H106" s="29"/>
      <c r="I106" s="125">
        <v>299</v>
      </c>
      <c r="J106" s="129">
        <v>299</v>
      </c>
      <c r="K106" s="126">
        <v>299</v>
      </c>
      <c r="M106" s="33">
        <f>(M$7/10000)*$F106*($G106/100)</f>
        <v>0</v>
      </c>
      <c r="N106" s="34">
        <f t="shared" ref="N106:N110" si="35">IF(G106&gt;18,($N$7/10000)*$F106*($G106/100),0)</f>
        <v>0</v>
      </c>
      <c r="O106" s="35">
        <f>IF(HLOOKUP($O$5,$I$7:$P$232,ROW()-6,FALSE)&gt;0,HLOOKUP($O$5,$I$7:$P$232,ROW()-6,FALSE)+M106+N106," ")</f>
        <v>299</v>
      </c>
      <c r="P106" s="36">
        <f>IF(O106&lt;&gt;" ",O106*1.2,"")</f>
        <v>358.8</v>
      </c>
      <c r="R106" s="132">
        <v>4260310553999</v>
      </c>
    </row>
    <row r="107" spans="2:18" x14ac:dyDescent="0.25">
      <c r="B107" s="37">
        <v>122</v>
      </c>
      <c r="C107" s="120" t="s">
        <v>270</v>
      </c>
      <c r="E107" s="38"/>
      <c r="F107" s="39">
        <v>1</v>
      </c>
      <c r="G107" s="40"/>
      <c r="H107" s="40"/>
      <c r="I107" s="127">
        <v>249</v>
      </c>
      <c r="J107" s="130">
        <v>249</v>
      </c>
      <c r="K107" s="128">
        <v>249</v>
      </c>
      <c r="M107" s="44">
        <f t="shared" ref="M107:M110" si="36">(M$7/10000)*F107*(G107/100)</f>
        <v>0</v>
      </c>
      <c r="N107" s="45">
        <f t="shared" si="35"/>
        <v>0</v>
      </c>
      <c r="O107" s="46">
        <f>IF(HLOOKUP($O$5,$I$7:$P$232,ROW()-6,FALSE)&gt;0,HLOOKUP($O$5,$I$7:$P$232,ROW()-6,FALSE)+M107+N107," ")</f>
        <v>249</v>
      </c>
      <c r="P107" s="47">
        <f t="shared" ref="P107:P110" si="37">IF(O107&lt;&gt;" ",O107*1.2,"")</f>
        <v>298.8</v>
      </c>
    </row>
    <row r="108" spans="2:18" x14ac:dyDescent="0.25">
      <c r="B108" s="37">
        <v>123</v>
      </c>
      <c r="C108" s="120" t="s">
        <v>942</v>
      </c>
      <c r="E108" s="38"/>
      <c r="F108" s="39">
        <v>4</v>
      </c>
      <c r="G108" s="40"/>
      <c r="H108" s="40"/>
      <c r="I108" s="127">
        <v>139</v>
      </c>
      <c r="J108" s="130">
        <v>139</v>
      </c>
      <c r="K108" s="128">
        <v>139</v>
      </c>
      <c r="M108" s="44">
        <f t="shared" si="36"/>
        <v>0</v>
      </c>
      <c r="N108" s="45">
        <f t="shared" si="35"/>
        <v>0</v>
      </c>
      <c r="O108" s="46">
        <f>IF(HLOOKUP($O$5,$I$7:$P$232,ROW()-6,FALSE)&gt;0,HLOOKUP($O$5,$I$7:$P$232,ROW()-6,FALSE)+M108+N108," ")</f>
        <v>139</v>
      </c>
      <c r="P108" s="47">
        <f t="shared" si="37"/>
        <v>166.79999999999998</v>
      </c>
    </row>
    <row r="109" spans="2:18" x14ac:dyDescent="0.25">
      <c r="B109" s="37">
        <v>124</v>
      </c>
      <c r="C109" s="120" t="s">
        <v>401</v>
      </c>
      <c r="E109" s="38"/>
      <c r="F109" s="39">
        <v>2</v>
      </c>
      <c r="G109" s="40"/>
      <c r="H109" s="40"/>
      <c r="I109" s="127">
        <v>249</v>
      </c>
      <c r="J109" s="130">
        <v>249</v>
      </c>
      <c r="K109" s="128">
        <v>249</v>
      </c>
      <c r="M109" s="44">
        <f t="shared" si="36"/>
        <v>0</v>
      </c>
      <c r="N109" s="45">
        <f t="shared" si="35"/>
        <v>0</v>
      </c>
      <c r="O109" s="46">
        <f>IF(HLOOKUP($O$5,$I$7:$P$232,ROW()-6,FALSE)&gt;0,HLOOKUP($O$5,$I$7:$P$232,ROW()-6,FALSE)+M109+N109," ")</f>
        <v>249</v>
      </c>
      <c r="P109" s="47">
        <f t="shared" si="37"/>
        <v>298.8</v>
      </c>
      <c r="R109" s="8" t="e">
        <f>VLOOKUP(R106,B105:P110,8,FALSE)</f>
        <v>#N/A</v>
      </c>
    </row>
    <row r="110" spans="2:18" x14ac:dyDescent="0.25">
      <c r="B110" s="37">
        <v>125</v>
      </c>
      <c r="C110" s="120" t="s">
        <v>916</v>
      </c>
      <c r="E110" s="38"/>
      <c r="F110" s="39">
        <v>6</v>
      </c>
      <c r="G110" s="40"/>
      <c r="H110" s="40"/>
      <c r="I110" s="127">
        <v>139</v>
      </c>
      <c r="J110" s="130">
        <v>139</v>
      </c>
      <c r="K110" s="128">
        <v>139</v>
      </c>
      <c r="M110" s="44">
        <f t="shared" si="36"/>
        <v>0</v>
      </c>
      <c r="N110" s="45">
        <f t="shared" si="35"/>
        <v>0</v>
      </c>
      <c r="O110" s="46">
        <f>IF(HLOOKUP($O$5,$I$7:$P$232,ROW()-6,FALSE)&gt;0,HLOOKUP($O$5,$I$7:$P$232,ROW()-6,FALSE)+M110+N110," ")</f>
        <v>139</v>
      </c>
      <c r="P110" s="47">
        <f t="shared" si="37"/>
        <v>166.79999999999998</v>
      </c>
    </row>
  </sheetData>
  <mergeCells count="2">
    <mergeCell ref="O5:P5"/>
    <mergeCell ref="M8:N8"/>
  </mergeCells>
  <dataValidations disablePrompts="1" count="1">
    <dataValidation type="list" allowBlank="1" showInputMessage="1" showErrorMessage="1" promptTitle="TARIFICATION" prompt="Choisir tarification pour calcul tarif HT et TTC" sqref="O5:P5" xr:uid="{A9AD84DA-C6D0-466B-9273-210E8CE8967E}">
      <formula1>"CHR,GROSSISTE,GMS"</formula1>
    </dataValidation>
  </dataValidations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7DD1EB72-E606-425E-AF5E-31C7EDD017CF}">
          <x14:formula1>
            <xm:f>Feuil3!$A$5:$A$9</xm:f>
          </x14:formula1>
          <xm:sqref>M8:N8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CED6AE-82B4-472A-832C-887DED61C673}">
  <dimension ref="A2:L23"/>
  <sheetViews>
    <sheetView workbookViewId="0">
      <selection activeCell="M10" sqref="M10"/>
    </sheetView>
  </sheetViews>
  <sheetFormatPr baseColWidth="10" defaultRowHeight="12.75" x14ac:dyDescent="0.2"/>
  <cols>
    <col min="8" max="8" width="14" bestFit="1" customWidth="1"/>
  </cols>
  <sheetData>
    <row r="2" spans="1:5" x14ac:dyDescent="0.2">
      <c r="C2" s="63"/>
    </row>
    <row r="3" spans="1:5" x14ac:dyDescent="0.2">
      <c r="B3" s="70" t="s">
        <v>1190</v>
      </c>
      <c r="C3" s="64"/>
      <c r="D3" s="69" t="s">
        <v>1193</v>
      </c>
      <c r="E3" s="69"/>
    </row>
    <row r="4" spans="1:5" x14ac:dyDescent="0.2">
      <c r="A4" s="67" t="s">
        <v>1191</v>
      </c>
      <c r="B4" s="65" t="s">
        <v>1192</v>
      </c>
      <c r="C4" s="65" t="s">
        <v>1175</v>
      </c>
    </row>
    <row r="5" spans="1:5" x14ac:dyDescent="0.2">
      <c r="A5" s="66">
        <v>2016</v>
      </c>
      <c r="B5" s="68"/>
      <c r="C5" s="68"/>
    </row>
    <row r="6" spans="1:5" x14ac:dyDescent="0.2">
      <c r="A6" s="66">
        <v>2017</v>
      </c>
      <c r="B6" s="68"/>
      <c r="C6" s="68"/>
    </row>
    <row r="7" spans="1:5" x14ac:dyDescent="0.2">
      <c r="A7" s="66">
        <v>2018</v>
      </c>
      <c r="B7" s="68"/>
      <c r="C7" s="68"/>
    </row>
    <row r="8" spans="1:5" x14ac:dyDescent="0.2">
      <c r="A8" s="66">
        <v>2019</v>
      </c>
      <c r="B8" s="68">
        <v>1758.45</v>
      </c>
      <c r="C8" s="68">
        <v>564.61</v>
      </c>
    </row>
    <row r="9" spans="1:5" x14ac:dyDescent="0.2">
      <c r="A9" s="66">
        <v>2020</v>
      </c>
      <c r="B9" s="68">
        <v>1786.59</v>
      </c>
      <c r="C9" s="68">
        <v>573.64</v>
      </c>
    </row>
    <row r="22" spans="8:12" ht="15" x14ac:dyDescent="0.25">
      <c r="H22" s="8">
        <v>4444</v>
      </c>
      <c r="I22" s="73" t="s">
        <v>129</v>
      </c>
      <c r="J22" s="8"/>
      <c r="K22" s="8"/>
      <c r="L22" s="8">
        <v>1</v>
      </c>
    </row>
    <row r="23" spans="8:12" ht="15" x14ac:dyDescent="0.25">
      <c r="H23" s="60">
        <v>4260270192645</v>
      </c>
      <c r="I23" s="8" t="s">
        <v>1183</v>
      </c>
      <c r="J23" s="8"/>
      <c r="K23" s="8"/>
      <c r="L23" s="8">
        <v>50</v>
      </c>
    </row>
  </sheetData>
  <dataValidations count="1">
    <dataValidation type="list" allowBlank="1" showInputMessage="1" showErrorMessage="1" sqref="G10" xr:uid="{D5D7F943-8E17-4941-A7F9-1C4246EC51B9}">
      <formula1>$A$5:$A$9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98790-6099-4C51-BE82-01F4378BC162}">
  <dimension ref="B3:F1911"/>
  <sheetViews>
    <sheetView topLeftCell="A52" workbookViewId="0">
      <selection activeCell="D63" sqref="D63"/>
    </sheetView>
  </sheetViews>
  <sheetFormatPr baseColWidth="10" defaultRowHeight="12.75" x14ac:dyDescent="0.2"/>
  <sheetData>
    <row r="3" spans="2:6" ht="15.75" x14ac:dyDescent="0.25">
      <c r="B3" s="105" t="s">
        <v>1181</v>
      </c>
    </row>
    <row r="4" spans="2:6" ht="15.75" x14ac:dyDescent="0.25">
      <c r="B4" s="105" t="s">
        <v>1180</v>
      </c>
    </row>
    <row r="5" spans="2:6" ht="15.75" x14ac:dyDescent="0.25">
      <c r="B5" s="105" t="s">
        <v>1182</v>
      </c>
    </row>
    <row r="6" spans="2:6" ht="15.75" x14ac:dyDescent="0.25">
      <c r="B6" s="105" t="s">
        <v>1252</v>
      </c>
    </row>
    <row r="7" spans="2:6" ht="15.75" x14ac:dyDescent="0.25">
      <c r="B7" s="105" t="s">
        <v>1217</v>
      </c>
    </row>
    <row r="8" spans="2:6" ht="15.75" x14ac:dyDescent="0.25">
      <c r="B8" s="105" t="s">
        <v>1219</v>
      </c>
    </row>
    <row r="9" spans="2:6" ht="15.75" x14ac:dyDescent="0.25">
      <c r="B9" s="105" t="s">
        <v>1250</v>
      </c>
    </row>
    <row r="10" spans="2:6" ht="15.75" x14ac:dyDescent="0.25">
      <c r="B10" s="105" t="s">
        <v>1223</v>
      </c>
    </row>
    <row r="11" spans="2:6" ht="15.75" x14ac:dyDescent="0.25">
      <c r="B11" s="105" t="s">
        <v>1224</v>
      </c>
      <c r="F11" s="112"/>
    </row>
    <row r="12" spans="2:6" ht="15.75" x14ac:dyDescent="0.25">
      <c r="B12" s="105" t="s">
        <v>1224</v>
      </c>
      <c r="F12" s="112"/>
    </row>
    <row r="13" spans="2:6" ht="15.75" x14ac:dyDescent="0.25">
      <c r="B13" s="105" t="s">
        <v>1225</v>
      </c>
      <c r="F13" s="111"/>
    </row>
    <row r="14" spans="2:6" ht="15.75" x14ac:dyDescent="0.25">
      <c r="B14" s="105" t="s">
        <v>1226</v>
      </c>
      <c r="F14" s="111"/>
    </row>
    <row r="15" spans="2:6" ht="15.75" x14ac:dyDescent="0.25">
      <c r="B15" s="105" t="s">
        <v>1227</v>
      </c>
      <c r="F15" s="111"/>
    </row>
    <row r="16" spans="2:6" ht="15.75" x14ac:dyDescent="0.25">
      <c r="B16" s="105" t="s">
        <v>1194</v>
      </c>
      <c r="F16" s="111"/>
    </row>
    <row r="17" spans="2:6" ht="15.75" x14ac:dyDescent="0.25">
      <c r="B17" s="105" t="s">
        <v>1195</v>
      </c>
      <c r="F17" s="111"/>
    </row>
    <row r="18" spans="2:6" ht="15.75" x14ac:dyDescent="0.25">
      <c r="B18" s="105" t="s">
        <v>1197</v>
      </c>
      <c r="F18" s="111"/>
    </row>
    <row r="19" spans="2:6" ht="15.75" x14ac:dyDescent="0.25">
      <c r="B19" s="105" t="s">
        <v>1196</v>
      </c>
      <c r="F19" s="111"/>
    </row>
    <row r="20" spans="2:6" ht="15.75" x14ac:dyDescent="0.25">
      <c r="B20" s="105" t="s">
        <v>1198</v>
      </c>
      <c r="F20" s="111"/>
    </row>
    <row r="21" spans="2:6" ht="15.75" x14ac:dyDescent="0.25">
      <c r="B21" s="105" t="s">
        <v>1199</v>
      </c>
      <c r="F21" s="111"/>
    </row>
    <row r="22" spans="2:6" ht="15.75" x14ac:dyDescent="0.25">
      <c r="B22" s="105" t="s">
        <v>1200</v>
      </c>
      <c r="F22" s="111"/>
    </row>
    <row r="23" spans="2:6" ht="15.75" x14ac:dyDescent="0.25">
      <c r="B23" s="105" t="s">
        <v>1201</v>
      </c>
      <c r="F23" s="111"/>
    </row>
    <row r="24" spans="2:6" ht="15.75" x14ac:dyDescent="0.25">
      <c r="B24" s="105" t="s">
        <v>1202</v>
      </c>
      <c r="F24" s="111"/>
    </row>
    <row r="25" spans="2:6" ht="15.75" x14ac:dyDescent="0.25">
      <c r="B25" s="105" t="s">
        <v>1203</v>
      </c>
      <c r="F25" s="111"/>
    </row>
    <row r="26" spans="2:6" ht="15.75" x14ac:dyDescent="0.25">
      <c r="B26" s="105" t="s">
        <v>1204</v>
      </c>
      <c r="F26" s="111"/>
    </row>
    <row r="27" spans="2:6" ht="15.75" x14ac:dyDescent="0.25">
      <c r="B27" s="105" t="s">
        <v>1205</v>
      </c>
      <c r="F27" s="111"/>
    </row>
    <row r="28" spans="2:6" ht="15.75" x14ac:dyDescent="0.25">
      <c r="B28" s="105" t="s">
        <v>1206</v>
      </c>
      <c r="F28" s="111"/>
    </row>
    <row r="29" spans="2:6" ht="15.75" x14ac:dyDescent="0.25">
      <c r="B29" s="105" t="s">
        <v>1207</v>
      </c>
      <c r="F29" s="111"/>
    </row>
    <row r="30" spans="2:6" ht="15.75" x14ac:dyDescent="0.25">
      <c r="B30" s="105" t="s">
        <v>1206</v>
      </c>
      <c r="F30" s="111"/>
    </row>
    <row r="31" spans="2:6" ht="15.75" x14ac:dyDescent="0.25">
      <c r="B31" s="105" t="s">
        <v>1208</v>
      </c>
      <c r="F31" s="111"/>
    </row>
    <row r="32" spans="2:6" ht="15.75" x14ac:dyDescent="0.25">
      <c r="B32" s="105" t="s">
        <v>1209</v>
      </c>
      <c r="F32" s="111"/>
    </row>
    <row r="33" spans="2:6" ht="15.75" x14ac:dyDescent="0.25">
      <c r="B33" s="105" t="s">
        <v>1210</v>
      </c>
      <c r="F33" s="111"/>
    </row>
    <row r="34" spans="2:6" ht="15.75" x14ac:dyDescent="0.25">
      <c r="B34" s="105" t="s">
        <v>1211</v>
      </c>
      <c r="F34" s="112"/>
    </row>
    <row r="35" spans="2:6" ht="15.75" x14ac:dyDescent="0.25">
      <c r="B35" s="105" t="s">
        <v>1212</v>
      </c>
      <c r="F35" s="111"/>
    </row>
    <row r="36" spans="2:6" ht="15.75" x14ac:dyDescent="0.25">
      <c r="B36" s="105" t="s">
        <v>1213</v>
      </c>
      <c r="F36" s="111"/>
    </row>
    <row r="37" spans="2:6" ht="15.75" x14ac:dyDescent="0.25">
      <c r="B37" s="105" t="s">
        <v>1229</v>
      </c>
      <c r="F37" s="111"/>
    </row>
    <row r="38" spans="2:6" ht="15.75" x14ac:dyDescent="0.25">
      <c r="B38" s="105" t="s">
        <v>1251</v>
      </c>
      <c r="F38" s="111"/>
    </row>
    <row r="39" spans="2:6" ht="15.75" x14ac:dyDescent="0.25">
      <c r="B39" s="105" t="s">
        <v>1230</v>
      </c>
      <c r="F39" s="111"/>
    </row>
    <row r="40" spans="2:6" ht="15.75" x14ac:dyDescent="0.25">
      <c r="B40" s="105" t="s">
        <v>1232</v>
      </c>
      <c r="F40" s="112"/>
    </row>
    <row r="41" spans="2:6" ht="15.75" x14ac:dyDescent="0.25">
      <c r="B41" s="105" t="s">
        <v>1233</v>
      </c>
      <c r="F41" s="112"/>
    </row>
    <row r="42" spans="2:6" ht="15.75" x14ac:dyDescent="0.25">
      <c r="B42" s="105" t="s">
        <v>1234</v>
      </c>
      <c r="F42" s="111"/>
    </row>
    <row r="43" spans="2:6" ht="15.75" x14ac:dyDescent="0.25">
      <c r="B43" s="105" t="s">
        <v>1240</v>
      </c>
      <c r="F43" s="111"/>
    </row>
    <row r="44" spans="2:6" ht="15.75" x14ac:dyDescent="0.25">
      <c r="B44" s="105" t="s">
        <v>1236</v>
      </c>
      <c r="F44" s="111"/>
    </row>
    <row r="45" spans="2:6" ht="15.75" x14ac:dyDescent="0.25">
      <c r="B45" s="105" t="s">
        <v>1238</v>
      </c>
      <c r="F45" s="111"/>
    </row>
    <row r="46" spans="2:6" ht="15.75" x14ac:dyDescent="0.25">
      <c r="B46" s="105" t="s">
        <v>1239</v>
      </c>
      <c r="F46" s="111"/>
    </row>
    <row r="47" spans="2:6" ht="15.75" x14ac:dyDescent="0.25">
      <c r="B47" s="114" t="s">
        <v>129</v>
      </c>
      <c r="F47" s="111"/>
    </row>
    <row r="48" spans="2:6" ht="15.75" x14ac:dyDescent="0.25">
      <c r="B48" s="114" t="s">
        <v>270</v>
      </c>
      <c r="F48" s="111"/>
    </row>
    <row r="49" spans="2:6" ht="15.75" x14ac:dyDescent="0.25">
      <c r="B49" s="114" t="s">
        <v>942</v>
      </c>
      <c r="F49" s="111"/>
    </row>
    <row r="50" spans="2:6" ht="15.75" x14ac:dyDescent="0.25">
      <c r="B50" s="114" t="s">
        <v>401</v>
      </c>
      <c r="F50" s="111"/>
    </row>
    <row r="51" spans="2:6" ht="15.75" x14ac:dyDescent="0.25">
      <c r="B51" s="114" t="s">
        <v>916</v>
      </c>
      <c r="F51" s="111"/>
    </row>
    <row r="52" spans="2:6" ht="15.75" x14ac:dyDescent="0.25">
      <c r="B52" s="115" t="s">
        <v>1243</v>
      </c>
      <c r="F52" s="111"/>
    </row>
    <row r="53" spans="2:6" ht="15.75" x14ac:dyDescent="0.25">
      <c r="B53" s="115" t="s">
        <v>1242</v>
      </c>
      <c r="F53" s="111"/>
    </row>
    <row r="54" spans="2:6" ht="15.75" x14ac:dyDescent="0.25">
      <c r="B54" s="115" t="s">
        <v>1244</v>
      </c>
      <c r="F54" s="111"/>
    </row>
    <row r="55" spans="2:6" ht="15.75" x14ac:dyDescent="0.25">
      <c r="B55" s="115" t="s">
        <v>1245</v>
      </c>
      <c r="F55" s="111"/>
    </row>
    <row r="56" spans="2:6" ht="15.75" x14ac:dyDescent="0.25">
      <c r="B56" s="115" t="s">
        <v>1246</v>
      </c>
      <c r="F56" s="111"/>
    </row>
    <row r="57" spans="2:6" ht="15.75" x14ac:dyDescent="0.25">
      <c r="B57" s="115" t="s">
        <v>1247</v>
      </c>
      <c r="F57" s="111"/>
    </row>
    <row r="58" spans="2:6" ht="15.75" x14ac:dyDescent="0.25">
      <c r="B58" s="115" t="s">
        <v>1248</v>
      </c>
      <c r="F58" s="111"/>
    </row>
    <row r="59" spans="2:6" ht="15.75" x14ac:dyDescent="0.25">
      <c r="B59" s="115" t="s">
        <v>1249</v>
      </c>
      <c r="F59" s="111"/>
    </row>
    <row r="60" spans="2:6" x14ac:dyDescent="0.2">
      <c r="F60" s="111"/>
    </row>
    <row r="61" spans="2:6" x14ac:dyDescent="0.2">
      <c r="F61" s="111"/>
    </row>
    <row r="62" spans="2:6" x14ac:dyDescent="0.2">
      <c r="F62" s="111"/>
    </row>
    <row r="63" spans="2:6" x14ac:dyDescent="0.2">
      <c r="B63" s="107">
        <v>0</v>
      </c>
      <c r="F63" s="111"/>
    </row>
    <row r="64" spans="2:6" x14ac:dyDescent="0.2">
      <c r="B64" s="107">
        <v>1</v>
      </c>
      <c r="F64" s="111"/>
    </row>
    <row r="65" spans="2:6" x14ac:dyDescent="0.2">
      <c r="B65" s="107">
        <v>2</v>
      </c>
      <c r="F65" s="111"/>
    </row>
    <row r="66" spans="2:6" x14ac:dyDescent="0.2">
      <c r="B66" s="107">
        <v>3</v>
      </c>
      <c r="F66" s="111"/>
    </row>
    <row r="67" spans="2:6" x14ac:dyDescent="0.2">
      <c r="B67" s="107">
        <v>5</v>
      </c>
      <c r="F67" s="111"/>
    </row>
    <row r="68" spans="2:6" x14ac:dyDescent="0.2">
      <c r="B68" s="107">
        <v>6</v>
      </c>
      <c r="F68" s="111"/>
    </row>
    <row r="69" spans="2:6" x14ac:dyDescent="0.2">
      <c r="B69" s="107">
        <v>10</v>
      </c>
      <c r="F69" s="111"/>
    </row>
    <row r="70" spans="2:6" x14ac:dyDescent="0.2">
      <c r="B70" s="107">
        <v>20</v>
      </c>
      <c r="F70" s="111"/>
    </row>
    <row r="71" spans="2:6" x14ac:dyDescent="0.2">
      <c r="B71" s="107">
        <v>35</v>
      </c>
      <c r="F71" s="112"/>
    </row>
    <row r="72" spans="2:6" x14ac:dyDescent="0.2">
      <c r="B72" s="107">
        <v>50</v>
      </c>
      <c r="F72" s="112"/>
    </row>
    <row r="73" spans="2:6" x14ac:dyDescent="0.2">
      <c r="B73" s="113">
        <v>70</v>
      </c>
      <c r="F73" s="112"/>
    </row>
    <row r="74" spans="2:6" x14ac:dyDescent="0.2">
      <c r="B74" s="113">
        <v>75</v>
      </c>
      <c r="F74" s="111"/>
    </row>
    <row r="75" spans="2:6" x14ac:dyDescent="0.2">
      <c r="B75" s="113">
        <v>100</v>
      </c>
      <c r="F75" s="111"/>
    </row>
    <row r="76" spans="2:6" x14ac:dyDescent="0.2">
      <c r="B76" s="113">
        <v>175</v>
      </c>
      <c r="F76" s="112"/>
    </row>
    <row r="77" spans="2:6" x14ac:dyDescent="0.2">
      <c r="B77" s="107">
        <v>600</v>
      </c>
      <c r="F77" s="112"/>
    </row>
    <row r="78" spans="2:6" x14ac:dyDescent="0.2">
      <c r="F78" s="112"/>
    </row>
    <row r="79" spans="2:6" x14ac:dyDescent="0.2">
      <c r="F79" s="111"/>
    </row>
    <row r="80" spans="2:6" x14ac:dyDescent="0.2">
      <c r="F80" s="111"/>
    </row>
    <row r="81" spans="6:6" x14ac:dyDescent="0.2">
      <c r="F81" s="111"/>
    </row>
    <row r="82" spans="6:6" x14ac:dyDescent="0.2">
      <c r="F82" s="111"/>
    </row>
    <row r="83" spans="6:6" x14ac:dyDescent="0.2">
      <c r="F83" s="111"/>
    </row>
    <row r="84" spans="6:6" x14ac:dyDescent="0.2">
      <c r="F84" s="111"/>
    </row>
    <row r="85" spans="6:6" x14ac:dyDescent="0.2">
      <c r="F85" s="111"/>
    </row>
    <row r="86" spans="6:6" x14ac:dyDescent="0.2">
      <c r="F86" s="111"/>
    </row>
    <row r="87" spans="6:6" x14ac:dyDescent="0.2">
      <c r="F87" s="111"/>
    </row>
    <row r="88" spans="6:6" x14ac:dyDescent="0.2">
      <c r="F88" s="111"/>
    </row>
    <row r="89" spans="6:6" x14ac:dyDescent="0.2">
      <c r="F89" s="111"/>
    </row>
    <row r="90" spans="6:6" x14ac:dyDescent="0.2">
      <c r="F90" s="111"/>
    </row>
    <row r="91" spans="6:6" x14ac:dyDescent="0.2">
      <c r="F91" s="111"/>
    </row>
    <row r="92" spans="6:6" x14ac:dyDescent="0.2">
      <c r="F92" s="111"/>
    </row>
    <row r="93" spans="6:6" x14ac:dyDescent="0.2">
      <c r="F93" s="111"/>
    </row>
    <row r="94" spans="6:6" x14ac:dyDescent="0.2">
      <c r="F94" s="111"/>
    </row>
    <row r="95" spans="6:6" x14ac:dyDescent="0.2">
      <c r="F95" s="111"/>
    </row>
    <row r="96" spans="6:6" x14ac:dyDescent="0.2">
      <c r="F96" s="111"/>
    </row>
    <row r="97" spans="6:6" x14ac:dyDescent="0.2">
      <c r="F97" s="111"/>
    </row>
    <row r="98" spans="6:6" x14ac:dyDescent="0.2">
      <c r="F98" s="111"/>
    </row>
    <row r="99" spans="6:6" x14ac:dyDescent="0.2">
      <c r="F99" s="111"/>
    </row>
    <row r="100" spans="6:6" x14ac:dyDescent="0.2">
      <c r="F100" s="111"/>
    </row>
    <row r="101" spans="6:6" x14ac:dyDescent="0.2">
      <c r="F101" s="111"/>
    </row>
    <row r="102" spans="6:6" x14ac:dyDescent="0.2">
      <c r="F102" s="111"/>
    </row>
    <row r="103" spans="6:6" x14ac:dyDescent="0.2">
      <c r="F103" s="111"/>
    </row>
    <row r="104" spans="6:6" x14ac:dyDescent="0.2">
      <c r="F104" s="111"/>
    </row>
    <row r="105" spans="6:6" x14ac:dyDescent="0.2">
      <c r="F105" s="111"/>
    </row>
    <row r="106" spans="6:6" x14ac:dyDescent="0.2">
      <c r="F106" s="111"/>
    </row>
    <row r="107" spans="6:6" x14ac:dyDescent="0.2">
      <c r="F107" s="111"/>
    </row>
    <row r="108" spans="6:6" x14ac:dyDescent="0.2">
      <c r="F108" s="111"/>
    </row>
    <row r="109" spans="6:6" x14ac:dyDescent="0.2">
      <c r="F109" s="111"/>
    </row>
    <row r="110" spans="6:6" x14ac:dyDescent="0.2">
      <c r="F110" s="111"/>
    </row>
    <row r="111" spans="6:6" x14ac:dyDescent="0.2">
      <c r="F111" s="111"/>
    </row>
    <row r="112" spans="6:6" x14ac:dyDescent="0.2">
      <c r="F112" s="111"/>
    </row>
    <row r="113" spans="6:6" x14ac:dyDescent="0.2">
      <c r="F113" s="111"/>
    </row>
    <row r="114" spans="6:6" x14ac:dyDescent="0.2">
      <c r="F114" s="111"/>
    </row>
    <row r="115" spans="6:6" x14ac:dyDescent="0.2">
      <c r="F115" s="111"/>
    </row>
    <row r="116" spans="6:6" x14ac:dyDescent="0.2">
      <c r="F116" s="111"/>
    </row>
    <row r="117" spans="6:6" x14ac:dyDescent="0.2">
      <c r="F117" s="111"/>
    </row>
    <row r="118" spans="6:6" x14ac:dyDescent="0.2">
      <c r="F118" s="111"/>
    </row>
    <row r="119" spans="6:6" x14ac:dyDescent="0.2">
      <c r="F119" s="112"/>
    </row>
    <row r="120" spans="6:6" x14ac:dyDescent="0.2">
      <c r="F120" s="111"/>
    </row>
    <row r="121" spans="6:6" x14ac:dyDescent="0.2">
      <c r="F121" s="111"/>
    </row>
    <row r="122" spans="6:6" x14ac:dyDescent="0.2">
      <c r="F122" s="111"/>
    </row>
    <row r="123" spans="6:6" x14ac:dyDescent="0.2">
      <c r="F123" s="111"/>
    </row>
    <row r="124" spans="6:6" x14ac:dyDescent="0.2">
      <c r="F124" s="111"/>
    </row>
    <row r="125" spans="6:6" x14ac:dyDescent="0.2">
      <c r="F125" s="111"/>
    </row>
    <row r="126" spans="6:6" x14ac:dyDescent="0.2">
      <c r="F126" s="111"/>
    </row>
    <row r="127" spans="6:6" x14ac:dyDescent="0.2">
      <c r="F127" s="111"/>
    </row>
    <row r="128" spans="6:6" x14ac:dyDescent="0.2">
      <c r="F128" s="111"/>
    </row>
    <row r="129" spans="6:6" x14ac:dyDescent="0.2">
      <c r="F129" s="111"/>
    </row>
    <row r="130" spans="6:6" x14ac:dyDescent="0.2">
      <c r="F130" s="111"/>
    </row>
    <row r="131" spans="6:6" x14ac:dyDescent="0.2">
      <c r="F131" s="111"/>
    </row>
    <row r="132" spans="6:6" x14ac:dyDescent="0.2">
      <c r="F132" s="111"/>
    </row>
    <row r="133" spans="6:6" x14ac:dyDescent="0.2">
      <c r="F133" s="111"/>
    </row>
    <row r="134" spans="6:6" x14ac:dyDescent="0.2">
      <c r="F134" s="111"/>
    </row>
    <row r="135" spans="6:6" x14ac:dyDescent="0.2">
      <c r="F135" s="111"/>
    </row>
    <row r="136" spans="6:6" x14ac:dyDescent="0.2">
      <c r="F136" s="112"/>
    </row>
    <row r="137" spans="6:6" x14ac:dyDescent="0.2">
      <c r="F137" s="111"/>
    </row>
    <row r="138" spans="6:6" x14ac:dyDescent="0.2">
      <c r="F138" s="111"/>
    </row>
    <row r="139" spans="6:6" x14ac:dyDescent="0.2">
      <c r="F139" s="111"/>
    </row>
    <row r="140" spans="6:6" x14ac:dyDescent="0.2">
      <c r="F140" s="112"/>
    </row>
    <row r="141" spans="6:6" x14ac:dyDescent="0.2">
      <c r="F141" s="112"/>
    </row>
    <row r="142" spans="6:6" x14ac:dyDescent="0.2">
      <c r="F142" s="111"/>
    </row>
    <row r="143" spans="6:6" x14ac:dyDescent="0.2">
      <c r="F143" s="111"/>
    </row>
    <row r="144" spans="6:6" x14ac:dyDescent="0.2">
      <c r="F144" s="111"/>
    </row>
    <row r="145" spans="6:6" x14ac:dyDescent="0.2">
      <c r="F145" s="111"/>
    </row>
    <row r="146" spans="6:6" x14ac:dyDescent="0.2">
      <c r="F146" s="111"/>
    </row>
    <row r="147" spans="6:6" x14ac:dyDescent="0.2">
      <c r="F147" s="111"/>
    </row>
    <row r="148" spans="6:6" x14ac:dyDescent="0.2">
      <c r="F148" s="111"/>
    </row>
    <row r="149" spans="6:6" x14ac:dyDescent="0.2">
      <c r="F149" s="112"/>
    </row>
    <row r="150" spans="6:6" x14ac:dyDescent="0.2">
      <c r="F150" s="112"/>
    </row>
    <row r="151" spans="6:6" x14ac:dyDescent="0.2">
      <c r="F151" s="111"/>
    </row>
    <row r="152" spans="6:6" x14ac:dyDescent="0.2">
      <c r="F152" s="112"/>
    </row>
    <row r="153" spans="6:6" x14ac:dyDescent="0.2">
      <c r="F153" s="111"/>
    </row>
    <row r="154" spans="6:6" x14ac:dyDescent="0.2">
      <c r="F154" s="111"/>
    </row>
    <row r="155" spans="6:6" x14ac:dyDescent="0.2">
      <c r="F155" s="111"/>
    </row>
    <row r="156" spans="6:6" x14ac:dyDescent="0.2">
      <c r="F156" s="111"/>
    </row>
    <row r="157" spans="6:6" x14ac:dyDescent="0.2">
      <c r="F157" s="111"/>
    </row>
    <row r="158" spans="6:6" x14ac:dyDescent="0.2">
      <c r="F158" s="111"/>
    </row>
    <row r="159" spans="6:6" x14ac:dyDescent="0.2">
      <c r="F159" s="111"/>
    </row>
    <row r="160" spans="6:6" x14ac:dyDescent="0.2">
      <c r="F160" s="111"/>
    </row>
    <row r="161" spans="6:6" x14ac:dyDescent="0.2">
      <c r="F161" s="111"/>
    </row>
    <row r="162" spans="6:6" x14ac:dyDescent="0.2">
      <c r="F162" s="111"/>
    </row>
    <row r="163" spans="6:6" x14ac:dyDescent="0.2">
      <c r="F163" s="111"/>
    </row>
    <row r="164" spans="6:6" x14ac:dyDescent="0.2">
      <c r="F164" s="111"/>
    </row>
    <row r="165" spans="6:6" x14ac:dyDescent="0.2">
      <c r="F165" s="111"/>
    </row>
    <row r="166" spans="6:6" x14ac:dyDescent="0.2">
      <c r="F166" s="112"/>
    </row>
    <row r="167" spans="6:6" x14ac:dyDescent="0.2">
      <c r="F167" s="111"/>
    </row>
    <row r="168" spans="6:6" x14ac:dyDescent="0.2">
      <c r="F168" s="111"/>
    </row>
    <row r="169" spans="6:6" x14ac:dyDescent="0.2">
      <c r="F169" s="111"/>
    </row>
    <row r="170" spans="6:6" x14ac:dyDescent="0.2">
      <c r="F170" s="111"/>
    </row>
    <row r="171" spans="6:6" x14ac:dyDescent="0.2">
      <c r="F171" s="112"/>
    </row>
    <row r="172" spans="6:6" x14ac:dyDescent="0.2">
      <c r="F172" s="112"/>
    </row>
    <row r="173" spans="6:6" x14ac:dyDescent="0.2">
      <c r="F173" s="112"/>
    </row>
    <row r="174" spans="6:6" x14ac:dyDescent="0.2">
      <c r="F174" s="112"/>
    </row>
    <row r="175" spans="6:6" x14ac:dyDescent="0.2">
      <c r="F175" s="112"/>
    </row>
    <row r="176" spans="6:6" x14ac:dyDescent="0.2">
      <c r="F176" s="112"/>
    </row>
    <row r="177" spans="6:6" x14ac:dyDescent="0.2">
      <c r="F177" s="112"/>
    </row>
    <row r="178" spans="6:6" x14ac:dyDescent="0.2">
      <c r="F178" s="112"/>
    </row>
    <row r="179" spans="6:6" x14ac:dyDescent="0.2">
      <c r="F179" s="112"/>
    </row>
    <row r="180" spans="6:6" x14ac:dyDescent="0.2">
      <c r="F180" s="112"/>
    </row>
    <row r="181" spans="6:6" x14ac:dyDescent="0.2">
      <c r="F181" s="112"/>
    </row>
    <row r="182" spans="6:6" x14ac:dyDescent="0.2">
      <c r="F182" s="112"/>
    </row>
    <row r="183" spans="6:6" x14ac:dyDescent="0.2">
      <c r="F183" s="112"/>
    </row>
    <row r="184" spans="6:6" x14ac:dyDescent="0.2">
      <c r="F184" s="112"/>
    </row>
    <row r="185" spans="6:6" x14ac:dyDescent="0.2">
      <c r="F185" s="112"/>
    </row>
    <row r="186" spans="6:6" x14ac:dyDescent="0.2">
      <c r="F186" s="111"/>
    </row>
    <row r="187" spans="6:6" x14ac:dyDescent="0.2">
      <c r="F187" s="111"/>
    </row>
    <row r="188" spans="6:6" x14ac:dyDescent="0.2">
      <c r="F188" s="111"/>
    </row>
    <row r="189" spans="6:6" x14ac:dyDescent="0.2">
      <c r="F189" s="111"/>
    </row>
    <row r="190" spans="6:6" x14ac:dyDescent="0.2">
      <c r="F190" s="111"/>
    </row>
    <row r="191" spans="6:6" x14ac:dyDescent="0.2">
      <c r="F191" s="112"/>
    </row>
    <row r="192" spans="6:6" x14ac:dyDescent="0.2">
      <c r="F192" s="112"/>
    </row>
    <row r="193" spans="6:6" x14ac:dyDescent="0.2">
      <c r="F193" s="111"/>
    </row>
    <row r="194" spans="6:6" x14ac:dyDescent="0.2">
      <c r="F194" s="111"/>
    </row>
    <row r="195" spans="6:6" x14ac:dyDescent="0.2">
      <c r="F195" s="111"/>
    </row>
    <row r="196" spans="6:6" x14ac:dyDescent="0.2">
      <c r="F196" s="111"/>
    </row>
    <row r="197" spans="6:6" x14ac:dyDescent="0.2">
      <c r="F197" s="111"/>
    </row>
    <row r="198" spans="6:6" x14ac:dyDescent="0.2">
      <c r="F198" s="111"/>
    </row>
    <row r="199" spans="6:6" x14ac:dyDescent="0.2">
      <c r="F199" s="112"/>
    </row>
    <row r="200" spans="6:6" x14ac:dyDescent="0.2">
      <c r="F200" s="112"/>
    </row>
    <row r="201" spans="6:6" x14ac:dyDescent="0.2">
      <c r="F201" s="112"/>
    </row>
    <row r="202" spans="6:6" x14ac:dyDescent="0.2">
      <c r="F202" s="112"/>
    </row>
    <row r="203" spans="6:6" x14ac:dyDescent="0.2">
      <c r="F203" s="111"/>
    </row>
    <row r="204" spans="6:6" x14ac:dyDescent="0.2">
      <c r="F204" s="111"/>
    </row>
    <row r="205" spans="6:6" x14ac:dyDescent="0.2">
      <c r="F205" s="112"/>
    </row>
    <row r="206" spans="6:6" x14ac:dyDescent="0.2">
      <c r="F206" s="112"/>
    </row>
    <row r="207" spans="6:6" x14ac:dyDescent="0.2">
      <c r="F207" s="112"/>
    </row>
    <row r="208" spans="6:6" x14ac:dyDescent="0.2">
      <c r="F208" s="112"/>
    </row>
    <row r="209" spans="6:6" x14ac:dyDescent="0.2">
      <c r="F209" s="112"/>
    </row>
    <row r="210" spans="6:6" x14ac:dyDescent="0.2">
      <c r="F210" s="112"/>
    </row>
    <row r="211" spans="6:6" x14ac:dyDescent="0.2">
      <c r="F211" s="112"/>
    </row>
    <row r="212" spans="6:6" x14ac:dyDescent="0.2">
      <c r="F212" s="111"/>
    </row>
    <row r="213" spans="6:6" x14ac:dyDescent="0.2">
      <c r="F213" s="111"/>
    </row>
    <row r="214" spans="6:6" x14ac:dyDescent="0.2">
      <c r="F214" s="111"/>
    </row>
    <row r="215" spans="6:6" x14ac:dyDescent="0.2">
      <c r="F215" s="112"/>
    </row>
    <row r="216" spans="6:6" x14ac:dyDescent="0.2">
      <c r="F216" s="112"/>
    </row>
    <row r="217" spans="6:6" x14ac:dyDescent="0.2">
      <c r="F217" s="112"/>
    </row>
    <row r="218" spans="6:6" x14ac:dyDescent="0.2">
      <c r="F218" s="112"/>
    </row>
    <row r="219" spans="6:6" x14ac:dyDescent="0.2">
      <c r="F219" s="112"/>
    </row>
    <row r="220" spans="6:6" x14ac:dyDescent="0.2">
      <c r="F220" s="112"/>
    </row>
    <row r="221" spans="6:6" x14ac:dyDescent="0.2">
      <c r="F221" s="112"/>
    </row>
    <row r="222" spans="6:6" x14ac:dyDescent="0.2">
      <c r="F222" s="112"/>
    </row>
    <row r="223" spans="6:6" x14ac:dyDescent="0.2">
      <c r="F223" s="111"/>
    </row>
    <row r="224" spans="6:6" x14ac:dyDescent="0.2">
      <c r="F224" s="112"/>
    </row>
    <row r="225" spans="6:6" x14ac:dyDescent="0.2">
      <c r="F225" s="112"/>
    </row>
    <row r="226" spans="6:6" x14ac:dyDescent="0.2">
      <c r="F226" s="112"/>
    </row>
    <row r="227" spans="6:6" x14ac:dyDescent="0.2">
      <c r="F227" s="112"/>
    </row>
    <row r="228" spans="6:6" x14ac:dyDescent="0.2">
      <c r="F228" s="112"/>
    </row>
    <row r="229" spans="6:6" x14ac:dyDescent="0.2">
      <c r="F229" s="111"/>
    </row>
    <row r="230" spans="6:6" x14ac:dyDescent="0.2">
      <c r="F230" s="111"/>
    </row>
    <row r="231" spans="6:6" x14ac:dyDescent="0.2">
      <c r="F231" s="111"/>
    </row>
    <row r="232" spans="6:6" x14ac:dyDescent="0.2">
      <c r="F232" s="111"/>
    </row>
    <row r="233" spans="6:6" x14ac:dyDescent="0.2">
      <c r="F233" s="111"/>
    </row>
    <row r="234" spans="6:6" x14ac:dyDescent="0.2">
      <c r="F234" s="112"/>
    </row>
    <row r="235" spans="6:6" x14ac:dyDescent="0.2">
      <c r="F235" s="111"/>
    </row>
    <row r="236" spans="6:6" x14ac:dyDescent="0.2">
      <c r="F236" s="111"/>
    </row>
    <row r="237" spans="6:6" x14ac:dyDescent="0.2">
      <c r="F237" s="111"/>
    </row>
    <row r="238" spans="6:6" x14ac:dyDescent="0.2">
      <c r="F238" s="111"/>
    </row>
    <row r="239" spans="6:6" x14ac:dyDescent="0.2">
      <c r="F239" s="111"/>
    </row>
    <row r="240" spans="6:6" x14ac:dyDescent="0.2">
      <c r="F240" s="111"/>
    </row>
    <row r="241" spans="6:6" x14ac:dyDescent="0.2">
      <c r="F241" s="111"/>
    </row>
    <row r="242" spans="6:6" x14ac:dyDescent="0.2">
      <c r="F242" s="111"/>
    </row>
    <row r="243" spans="6:6" x14ac:dyDescent="0.2">
      <c r="F243" s="111"/>
    </row>
    <row r="244" spans="6:6" x14ac:dyDescent="0.2">
      <c r="F244" s="112"/>
    </row>
    <row r="245" spans="6:6" x14ac:dyDescent="0.2">
      <c r="F245" s="112"/>
    </row>
    <row r="246" spans="6:6" x14ac:dyDescent="0.2">
      <c r="F246" s="112"/>
    </row>
    <row r="247" spans="6:6" x14ac:dyDescent="0.2">
      <c r="F247" s="112"/>
    </row>
    <row r="248" spans="6:6" x14ac:dyDescent="0.2">
      <c r="F248" s="111"/>
    </row>
    <row r="249" spans="6:6" x14ac:dyDescent="0.2">
      <c r="F249" s="111"/>
    </row>
    <row r="250" spans="6:6" x14ac:dyDescent="0.2">
      <c r="F250" s="112"/>
    </row>
    <row r="251" spans="6:6" x14ac:dyDescent="0.2">
      <c r="F251" s="111"/>
    </row>
    <row r="252" spans="6:6" x14ac:dyDescent="0.2">
      <c r="F252" s="111"/>
    </row>
    <row r="253" spans="6:6" x14ac:dyDescent="0.2">
      <c r="F253" s="111"/>
    </row>
    <row r="254" spans="6:6" x14ac:dyDescent="0.2">
      <c r="F254" s="111"/>
    </row>
    <row r="255" spans="6:6" x14ac:dyDescent="0.2">
      <c r="F255" s="111"/>
    </row>
    <row r="256" spans="6:6" x14ac:dyDescent="0.2">
      <c r="F256" s="111"/>
    </row>
    <row r="257" spans="6:6" x14ac:dyDescent="0.2">
      <c r="F257" s="111"/>
    </row>
    <row r="258" spans="6:6" x14ac:dyDescent="0.2">
      <c r="F258" s="111"/>
    </row>
    <row r="259" spans="6:6" x14ac:dyDescent="0.2">
      <c r="F259" s="111"/>
    </row>
    <row r="260" spans="6:6" x14ac:dyDescent="0.2">
      <c r="F260" s="111"/>
    </row>
    <row r="261" spans="6:6" x14ac:dyDescent="0.2">
      <c r="F261" s="111"/>
    </row>
    <row r="262" spans="6:6" x14ac:dyDescent="0.2">
      <c r="F262" s="111"/>
    </row>
    <row r="263" spans="6:6" x14ac:dyDescent="0.2">
      <c r="F263" s="111"/>
    </row>
    <row r="264" spans="6:6" x14ac:dyDescent="0.2">
      <c r="F264" s="111"/>
    </row>
    <row r="265" spans="6:6" x14ac:dyDescent="0.2">
      <c r="F265" s="112"/>
    </row>
    <row r="266" spans="6:6" x14ac:dyDescent="0.2">
      <c r="F266" s="112"/>
    </row>
    <row r="267" spans="6:6" x14ac:dyDescent="0.2">
      <c r="F267" s="112"/>
    </row>
    <row r="268" spans="6:6" x14ac:dyDescent="0.2">
      <c r="F268" s="111"/>
    </row>
    <row r="269" spans="6:6" x14ac:dyDescent="0.2">
      <c r="F269" s="111"/>
    </row>
    <row r="270" spans="6:6" x14ac:dyDescent="0.2">
      <c r="F270" s="111"/>
    </row>
    <row r="271" spans="6:6" x14ac:dyDescent="0.2">
      <c r="F271" s="111"/>
    </row>
    <row r="272" spans="6:6" x14ac:dyDescent="0.2">
      <c r="F272" s="111"/>
    </row>
    <row r="273" spans="6:6" x14ac:dyDescent="0.2">
      <c r="F273" s="111"/>
    </row>
    <row r="274" spans="6:6" x14ac:dyDescent="0.2">
      <c r="F274" s="111"/>
    </row>
    <row r="275" spans="6:6" x14ac:dyDescent="0.2">
      <c r="F275" s="111"/>
    </row>
    <row r="276" spans="6:6" x14ac:dyDescent="0.2">
      <c r="F276" s="111"/>
    </row>
    <row r="277" spans="6:6" x14ac:dyDescent="0.2">
      <c r="F277" s="111"/>
    </row>
    <row r="278" spans="6:6" x14ac:dyDescent="0.2">
      <c r="F278" s="111"/>
    </row>
    <row r="279" spans="6:6" x14ac:dyDescent="0.2">
      <c r="F279" s="111"/>
    </row>
    <row r="280" spans="6:6" x14ac:dyDescent="0.2">
      <c r="F280" s="111"/>
    </row>
    <row r="281" spans="6:6" x14ac:dyDescent="0.2">
      <c r="F281" s="111"/>
    </row>
    <row r="282" spans="6:6" x14ac:dyDescent="0.2">
      <c r="F282" s="111"/>
    </row>
    <row r="283" spans="6:6" x14ac:dyDescent="0.2">
      <c r="F283" s="111"/>
    </row>
    <row r="284" spans="6:6" x14ac:dyDescent="0.2">
      <c r="F284" s="111"/>
    </row>
    <row r="285" spans="6:6" x14ac:dyDescent="0.2">
      <c r="F285" s="111"/>
    </row>
    <row r="286" spans="6:6" x14ac:dyDescent="0.2">
      <c r="F286" s="111"/>
    </row>
    <row r="287" spans="6:6" x14ac:dyDescent="0.2">
      <c r="F287" s="111"/>
    </row>
    <row r="288" spans="6:6" x14ac:dyDescent="0.2">
      <c r="F288" s="111"/>
    </row>
    <row r="289" spans="6:6" x14ac:dyDescent="0.2">
      <c r="F289" s="111"/>
    </row>
    <row r="290" spans="6:6" x14ac:dyDescent="0.2">
      <c r="F290" s="111"/>
    </row>
    <row r="291" spans="6:6" x14ac:dyDescent="0.2">
      <c r="F291" s="111"/>
    </row>
    <row r="292" spans="6:6" x14ac:dyDescent="0.2">
      <c r="F292" s="111"/>
    </row>
    <row r="293" spans="6:6" x14ac:dyDescent="0.2">
      <c r="F293" s="111"/>
    </row>
    <row r="294" spans="6:6" x14ac:dyDescent="0.2">
      <c r="F294" s="111"/>
    </row>
    <row r="295" spans="6:6" x14ac:dyDescent="0.2">
      <c r="F295" s="111"/>
    </row>
    <row r="296" spans="6:6" x14ac:dyDescent="0.2">
      <c r="F296" s="111"/>
    </row>
    <row r="297" spans="6:6" x14ac:dyDescent="0.2">
      <c r="F297" s="111"/>
    </row>
    <row r="298" spans="6:6" x14ac:dyDescent="0.2">
      <c r="F298" s="111"/>
    </row>
    <row r="299" spans="6:6" x14ac:dyDescent="0.2">
      <c r="F299" s="111"/>
    </row>
    <row r="300" spans="6:6" x14ac:dyDescent="0.2">
      <c r="F300" s="111"/>
    </row>
    <row r="301" spans="6:6" x14ac:dyDescent="0.2">
      <c r="F301" s="111"/>
    </row>
    <row r="302" spans="6:6" x14ac:dyDescent="0.2">
      <c r="F302" s="111"/>
    </row>
    <row r="303" spans="6:6" x14ac:dyDescent="0.2">
      <c r="F303" s="111"/>
    </row>
    <row r="304" spans="6:6" x14ac:dyDescent="0.2">
      <c r="F304" s="111"/>
    </row>
    <row r="305" spans="6:6" x14ac:dyDescent="0.2">
      <c r="F305" s="111"/>
    </row>
    <row r="306" spans="6:6" x14ac:dyDescent="0.2">
      <c r="F306" s="111"/>
    </row>
    <row r="307" spans="6:6" x14ac:dyDescent="0.2">
      <c r="F307" s="111"/>
    </row>
    <row r="308" spans="6:6" x14ac:dyDescent="0.2">
      <c r="F308" s="111"/>
    </row>
    <row r="309" spans="6:6" x14ac:dyDescent="0.2">
      <c r="F309" s="111"/>
    </row>
    <row r="310" spans="6:6" x14ac:dyDescent="0.2">
      <c r="F310" s="111"/>
    </row>
    <row r="311" spans="6:6" x14ac:dyDescent="0.2">
      <c r="F311" s="111"/>
    </row>
    <row r="312" spans="6:6" x14ac:dyDescent="0.2">
      <c r="F312" s="111"/>
    </row>
    <row r="313" spans="6:6" x14ac:dyDescent="0.2">
      <c r="F313" s="111"/>
    </row>
    <row r="314" spans="6:6" x14ac:dyDescent="0.2">
      <c r="F314" s="111"/>
    </row>
    <row r="315" spans="6:6" x14ac:dyDescent="0.2">
      <c r="F315" s="111"/>
    </row>
    <row r="316" spans="6:6" x14ac:dyDescent="0.2">
      <c r="F316" s="111"/>
    </row>
    <row r="317" spans="6:6" x14ac:dyDescent="0.2">
      <c r="F317" s="111"/>
    </row>
    <row r="318" spans="6:6" x14ac:dyDescent="0.2">
      <c r="F318" s="111"/>
    </row>
    <row r="319" spans="6:6" x14ac:dyDescent="0.2">
      <c r="F319" s="111"/>
    </row>
    <row r="320" spans="6:6" x14ac:dyDescent="0.2">
      <c r="F320" s="111"/>
    </row>
    <row r="321" spans="6:6" x14ac:dyDescent="0.2">
      <c r="F321" s="111"/>
    </row>
    <row r="322" spans="6:6" x14ac:dyDescent="0.2">
      <c r="F322" s="111"/>
    </row>
    <row r="323" spans="6:6" x14ac:dyDescent="0.2">
      <c r="F323" s="111"/>
    </row>
    <row r="324" spans="6:6" x14ac:dyDescent="0.2">
      <c r="F324" s="111"/>
    </row>
    <row r="325" spans="6:6" x14ac:dyDescent="0.2">
      <c r="F325" s="111"/>
    </row>
    <row r="326" spans="6:6" x14ac:dyDescent="0.2">
      <c r="F326" s="111"/>
    </row>
    <row r="327" spans="6:6" x14ac:dyDescent="0.2">
      <c r="F327" s="111"/>
    </row>
    <row r="328" spans="6:6" x14ac:dyDescent="0.2">
      <c r="F328" s="111"/>
    </row>
    <row r="329" spans="6:6" x14ac:dyDescent="0.2">
      <c r="F329" s="111"/>
    </row>
    <row r="330" spans="6:6" x14ac:dyDescent="0.2">
      <c r="F330" s="111"/>
    </row>
    <row r="331" spans="6:6" x14ac:dyDescent="0.2">
      <c r="F331" s="111"/>
    </row>
    <row r="332" spans="6:6" x14ac:dyDescent="0.2">
      <c r="F332" s="111"/>
    </row>
    <row r="333" spans="6:6" x14ac:dyDescent="0.2">
      <c r="F333" s="111"/>
    </row>
    <row r="334" spans="6:6" x14ac:dyDescent="0.2">
      <c r="F334" s="111"/>
    </row>
    <row r="335" spans="6:6" x14ac:dyDescent="0.2">
      <c r="F335" s="111"/>
    </row>
    <row r="336" spans="6:6" x14ac:dyDescent="0.2">
      <c r="F336" s="111"/>
    </row>
    <row r="337" spans="6:6" x14ac:dyDescent="0.2">
      <c r="F337" s="111"/>
    </row>
    <row r="338" spans="6:6" x14ac:dyDescent="0.2">
      <c r="F338" s="111"/>
    </row>
    <row r="339" spans="6:6" x14ac:dyDescent="0.2">
      <c r="F339" s="111"/>
    </row>
    <row r="340" spans="6:6" x14ac:dyDescent="0.2">
      <c r="F340" s="111"/>
    </row>
    <row r="341" spans="6:6" x14ac:dyDescent="0.2">
      <c r="F341" s="111"/>
    </row>
    <row r="342" spans="6:6" x14ac:dyDescent="0.2">
      <c r="F342" s="111"/>
    </row>
    <row r="343" spans="6:6" x14ac:dyDescent="0.2">
      <c r="F343" s="111"/>
    </row>
    <row r="344" spans="6:6" x14ac:dyDescent="0.2">
      <c r="F344" s="111"/>
    </row>
    <row r="345" spans="6:6" x14ac:dyDescent="0.2">
      <c r="F345" s="111"/>
    </row>
    <row r="346" spans="6:6" x14ac:dyDescent="0.2">
      <c r="F346" s="111"/>
    </row>
    <row r="347" spans="6:6" x14ac:dyDescent="0.2">
      <c r="F347" s="111"/>
    </row>
    <row r="348" spans="6:6" x14ac:dyDescent="0.2">
      <c r="F348" s="111"/>
    </row>
    <row r="349" spans="6:6" x14ac:dyDescent="0.2">
      <c r="F349" s="112"/>
    </row>
    <row r="350" spans="6:6" x14ac:dyDescent="0.2">
      <c r="F350" s="112"/>
    </row>
    <row r="351" spans="6:6" x14ac:dyDescent="0.2">
      <c r="F351" s="111"/>
    </row>
    <row r="352" spans="6:6" x14ac:dyDescent="0.2">
      <c r="F352" s="111"/>
    </row>
    <row r="353" spans="6:6" x14ac:dyDescent="0.2">
      <c r="F353" s="111"/>
    </row>
    <row r="354" spans="6:6" x14ac:dyDescent="0.2">
      <c r="F354" s="111"/>
    </row>
    <row r="355" spans="6:6" x14ac:dyDescent="0.2">
      <c r="F355" s="111"/>
    </row>
    <row r="356" spans="6:6" x14ac:dyDescent="0.2">
      <c r="F356" s="111"/>
    </row>
    <row r="357" spans="6:6" x14ac:dyDescent="0.2">
      <c r="F357" s="111"/>
    </row>
    <row r="358" spans="6:6" x14ac:dyDescent="0.2">
      <c r="F358" s="111"/>
    </row>
    <row r="359" spans="6:6" x14ac:dyDescent="0.2">
      <c r="F359" s="111"/>
    </row>
    <row r="360" spans="6:6" x14ac:dyDescent="0.2">
      <c r="F360" s="111"/>
    </row>
    <row r="361" spans="6:6" x14ac:dyDescent="0.2">
      <c r="F361" s="111"/>
    </row>
    <row r="362" spans="6:6" x14ac:dyDescent="0.2">
      <c r="F362" s="111"/>
    </row>
    <row r="363" spans="6:6" x14ac:dyDescent="0.2">
      <c r="F363" s="111"/>
    </row>
    <row r="364" spans="6:6" x14ac:dyDescent="0.2">
      <c r="F364" s="112"/>
    </row>
    <row r="365" spans="6:6" x14ac:dyDescent="0.2">
      <c r="F365" s="111"/>
    </row>
    <row r="366" spans="6:6" x14ac:dyDescent="0.2">
      <c r="F366" s="111"/>
    </row>
    <row r="367" spans="6:6" x14ac:dyDescent="0.2">
      <c r="F367" s="111"/>
    </row>
    <row r="368" spans="6:6" x14ac:dyDescent="0.2">
      <c r="F368" s="111"/>
    </row>
    <row r="369" spans="6:6" x14ac:dyDescent="0.2">
      <c r="F369" s="111"/>
    </row>
    <row r="370" spans="6:6" x14ac:dyDescent="0.2">
      <c r="F370" s="111"/>
    </row>
    <row r="371" spans="6:6" x14ac:dyDescent="0.2">
      <c r="F371" s="111"/>
    </row>
    <row r="372" spans="6:6" x14ac:dyDescent="0.2">
      <c r="F372" s="111"/>
    </row>
    <row r="373" spans="6:6" x14ac:dyDescent="0.2">
      <c r="F373" s="111"/>
    </row>
    <row r="374" spans="6:6" x14ac:dyDescent="0.2">
      <c r="F374" s="111"/>
    </row>
    <row r="375" spans="6:6" x14ac:dyDescent="0.2">
      <c r="F375" s="111"/>
    </row>
    <row r="376" spans="6:6" x14ac:dyDescent="0.2">
      <c r="F376" s="112"/>
    </row>
    <row r="377" spans="6:6" x14ac:dyDescent="0.2">
      <c r="F377" s="112"/>
    </row>
    <row r="378" spans="6:6" x14ac:dyDescent="0.2">
      <c r="F378" s="112"/>
    </row>
    <row r="379" spans="6:6" x14ac:dyDescent="0.2">
      <c r="F379" s="112"/>
    </row>
    <row r="380" spans="6:6" x14ac:dyDescent="0.2">
      <c r="F380" s="112"/>
    </row>
    <row r="381" spans="6:6" x14ac:dyDescent="0.2">
      <c r="F381" s="112"/>
    </row>
    <row r="382" spans="6:6" x14ac:dyDescent="0.2">
      <c r="F382" s="112"/>
    </row>
    <row r="383" spans="6:6" x14ac:dyDescent="0.2">
      <c r="F383" s="112"/>
    </row>
    <row r="384" spans="6:6" x14ac:dyDescent="0.2">
      <c r="F384" s="112"/>
    </row>
    <row r="385" spans="6:6" x14ac:dyDescent="0.2">
      <c r="F385" s="112"/>
    </row>
    <row r="386" spans="6:6" x14ac:dyDescent="0.2">
      <c r="F386" s="112"/>
    </row>
    <row r="387" spans="6:6" x14ac:dyDescent="0.2">
      <c r="F387" s="112"/>
    </row>
    <row r="388" spans="6:6" x14ac:dyDescent="0.2">
      <c r="F388" s="112"/>
    </row>
    <row r="389" spans="6:6" x14ac:dyDescent="0.2">
      <c r="F389" s="112"/>
    </row>
    <row r="390" spans="6:6" x14ac:dyDescent="0.2">
      <c r="F390" s="112"/>
    </row>
    <row r="391" spans="6:6" x14ac:dyDescent="0.2">
      <c r="F391" s="112"/>
    </row>
    <row r="392" spans="6:6" x14ac:dyDescent="0.2">
      <c r="F392" s="111"/>
    </row>
    <row r="393" spans="6:6" x14ac:dyDescent="0.2">
      <c r="F393" s="111"/>
    </row>
    <row r="394" spans="6:6" x14ac:dyDescent="0.2">
      <c r="F394" s="112"/>
    </row>
    <row r="395" spans="6:6" x14ac:dyDescent="0.2">
      <c r="F395" s="112"/>
    </row>
    <row r="396" spans="6:6" x14ac:dyDescent="0.2">
      <c r="F396" s="111"/>
    </row>
    <row r="397" spans="6:6" x14ac:dyDescent="0.2">
      <c r="F397" s="111"/>
    </row>
    <row r="398" spans="6:6" x14ac:dyDescent="0.2">
      <c r="F398" s="111"/>
    </row>
    <row r="399" spans="6:6" x14ac:dyDescent="0.2">
      <c r="F399" s="112"/>
    </row>
    <row r="400" spans="6:6" x14ac:dyDescent="0.2">
      <c r="F400" s="112"/>
    </row>
    <row r="401" spans="6:6" x14ac:dyDescent="0.2">
      <c r="F401" s="111"/>
    </row>
    <row r="402" spans="6:6" x14ac:dyDescent="0.2">
      <c r="F402" s="111"/>
    </row>
    <row r="403" spans="6:6" x14ac:dyDescent="0.2">
      <c r="F403" s="111"/>
    </row>
    <row r="404" spans="6:6" x14ac:dyDescent="0.2">
      <c r="F404" s="111"/>
    </row>
    <row r="405" spans="6:6" x14ac:dyDescent="0.2">
      <c r="F405" s="111"/>
    </row>
    <row r="406" spans="6:6" x14ac:dyDescent="0.2">
      <c r="F406" s="112"/>
    </row>
    <row r="407" spans="6:6" x14ac:dyDescent="0.2">
      <c r="F407" s="112"/>
    </row>
    <row r="408" spans="6:6" x14ac:dyDescent="0.2">
      <c r="F408" s="112"/>
    </row>
    <row r="409" spans="6:6" x14ac:dyDescent="0.2">
      <c r="F409" s="112"/>
    </row>
    <row r="410" spans="6:6" x14ac:dyDescent="0.2">
      <c r="F410" s="112"/>
    </row>
    <row r="411" spans="6:6" x14ac:dyDescent="0.2">
      <c r="F411" s="112"/>
    </row>
    <row r="412" spans="6:6" x14ac:dyDescent="0.2">
      <c r="F412" s="111"/>
    </row>
    <row r="413" spans="6:6" x14ac:dyDescent="0.2">
      <c r="F413" s="111"/>
    </row>
    <row r="414" spans="6:6" x14ac:dyDescent="0.2">
      <c r="F414" s="111"/>
    </row>
    <row r="415" spans="6:6" x14ac:dyDescent="0.2">
      <c r="F415" s="111"/>
    </row>
    <row r="416" spans="6:6" x14ac:dyDescent="0.2">
      <c r="F416" s="112"/>
    </row>
    <row r="417" spans="6:6" x14ac:dyDescent="0.2">
      <c r="F417" s="111"/>
    </row>
    <row r="418" spans="6:6" x14ac:dyDescent="0.2">
      <c r="F418" s="111"/>
    </row>
    <row r="419" spans="6:6" x14ac:dyDescent="0.2">
      <c r="F419" s="111"/>
    </row>
    <row r="420" spans="6:6" x14ac:dyDescent="0.2">
      <c r="F420" s="111"/>
    </row>
    <row r="421" spans="6:6" x14ac:dyDescent="0.2">
      <c r="F421" s="111"/>
    </row>
    <row r="422" spans="6:6" x14ac:dyDescent="0.2">
      <c r="F422" s="111"/>
    </row>
    <row r="423" spans="6:6" x14ac:dyDescent="0.2">
      <c r="F423" s="111"/>
    </row>
    <row r="424" spans="6:6" x14ac:dyDescent="0.2">
      <c r="F424" s="111"/>
    </row>
    <row r="425" spans="6:6" x14ac:dyDescent="0.2">
      <c r="F425" s="111"/>
    </row>
    <row r="426" spans="6:6" x14ac:dyDescent="0.2">
      <c r="F426" s="111"/>
    </row>
    <row r="427" spans="6:6" x14ac:dyDescent="0.2">
      <c r="F427" s="111"/>
    </row>
    <row r="428" spans="6:6" x14ac:dyDescent="0.2">
      <c r="F428" s="111"/>
    </row>
    <row r="429" spans="6:6" x14ac:dyDescent="0.2">
      <c r="F429" s="111"/>
    </row>
    <row r="430" spans="6:6" x14ac:dyDescent="0.2">
      <c r="F430" s="112"/>
    </row>
    <row r="431" spans="6:6" x14ac:dyDescent="0.2">
      <c r="F431" s="111"/>
    </row>
    <row r="432" spans="6:6" x14ac:dyDescent="0.2">
      <c r="F432" s="111"/>
    </row>
    <row r="433" spans="6:6" x14ac:dyDescent="0.2">
      <c r="F433" s="111"/>
    </row>
    <row r="434" spans="6:6" x14ac:dyDescent="0.2">
      <c r="F434" s="111"/>
    </row>
    <row r="435" spans="6:6" x14ac:dyDescent="0.2">
      <c r="F435" s="111"/>
    </row>
    <row r="436" spans="6:6" x14ac:dyDescent="0.2">
      <c r="F436" s="111"/>
    </row>
    <row r="437" spans="6:6" x14ac:dyDescent="0.2">
      <c r="F437" s="111"/>
    </row>
    <row r="438" spans="6:6" x14ac:dyDescent="0.2">
      <c r="F438" s="111"/>
    </row>
    <row r="439" spans="6:6" x14ac:dyDescent="0.2">
      <c r="F439" s="112"/>
    </row>
    <row r="440" spans="6:6" x14ac:dyDescent="0.2">
      <c r="F440" s="111"/>
    </row>
    <row r="441" spans="6:6" x14ac:dyDescent="0.2">
      <c r="F441" s="111"/>
    </row>
    <row r="442" spans="6:6" x14ac:dyDescent="0.2">
      <c r="F442" s="112"/>
    </row>
    <row r="443" spans="6:6" x14ac:dyDescent="0.2">
      <c r="F443" s="112"/>
    </row>
    <row r="444" spans="6:6" x14ac:dyDescent="0.2">
      <c r="F444" s="111"/>
    </row>
    <row r="445" spans="6:6" x14ac:dyDescent="0.2">
      <c r="F445" s="111"/>
    </row>
    <row r="446" spans="6:6" x14ac:dyDescent="0.2">
      <c r="F446" s="111"/>
    </row>
    <row r="447" spans="6:6" x14ac:dyDescent="0.2">
      <c r="F447" s="111"/>
    </row>
    <row r="448" spans="6:6" x14ac:dyDescent="0.2">
      <c r="F448" s="111"/>
    </row>
    <row r="449" spans="6:6" x14ac:dyDescent="0.2">
      <c r="F449" s="111"/>
    </row>
    <row r="450" spans="6:6" x14ac:dyDescent="0.2">
      <c r="F450" s="111"/>
    </row>
    <row r="451" spans="6:6" x14ac:dyDescent="0.2">
      <c r="F451" s="111"/>
    </row>
    <row r="452" spans="6:6" x14ac:dyDescent="0.2">
      <c r="F452" s="111"/>
    </row>
    <row r="453" spans="6:6" x14ac:dyDescent="0.2">
      <c r="F453" s="111"/>
    </row>
    <row r="454" spans="6:6" x14ac:dyDescent="0.2">
      <c r="F454" s="111"/>
    </row>
    <row r="455" spans="6:6" x14ac:dyDescent="0.2">
      <c r="F455" s="111"/>
    </row>
    <row r="456" spans="6:6" x14ac:dyDescent="0.2">
      <c r="F456" s="111"/>
    </row>
    <row r="457" spans="6:6" x14ac:dyDescent="0.2">
      <c r="F457" s="111"/>
    </row>
    <row r="458" spans="6:6" x14ac:dyDescent="0.2">
      <c r="F458" s="111"/>
    </row>
    <row r="459" spans="6:6" x14ac:dyDescent="0.2">
      <c r="F459" s="111"/>
    </row>
    <row r="460" spans="6:6" x14ac:dyDescent="0.2">
      <c r="F460" s="111"/>
    </row>
    <row r="461" spans="6:6" x14ac:dyDescent="0.2">
      <c r="F461" s="111"/>
    </row>
    <row r="462" spans="6:6" x14ac:dyDescent="0.2">
      <c r="F462" s="111"/>
    </row>
    <row r="463" spans="6:6" x14ac:dyDescent="0.2">
      <c r="F463" s="111"/>
    </row>
    <row r="464" spans="6:6" x14ac:dyDescent="0.2">
      <c r="F464" s="111"/>
    </row>
    <row r="465" spans="6:6" x14ac:dyDescent="0.2">
      <c r="F465" s="111"/>
    </row>
    <row r="466" spans="6:6" x14ac:dyDescent="0.2">
      <c r="F466" s="111"/>
    </row>
    <row r="467" spans="6:6" x14ac:dyDescent="0.2">
      <c r="F467" s="111"/>
    </row>
    <row r="468" spans="6:6" x14ac:dyDescent="0.2">
      <c r="F468" s="111"/>
    </row>
    <row r="469" spans="6:6" x14ac:dyDescent="0.2">
      <c r="F469" s="111"/>
    </row>
    <row r="470" spans="6:6" x14ac:dyDescent="0.2">
      <c r="F470" s="111"/>
    </row>
    <row r="471" spans="6:6" x14ac:dyDescent="0.2">
      <c r="F471" s="111"/>
    </row>
    <row r="472" spans="6:6" x14ac:dyDescent="0.2">
      <c r="F472" s="111"/>
    </row>
    <row r="473" spans="6:6" x14ac:dyDescent="0.2">
      <c r="F473" s="111"/>
    </row>
    <row r="474" spans="6:6" x14ac:dyDescent="0.2">
      <c r="F474" s="111"/>
    </row>
    <row r="475" spans="6:6" x14ac:dyDescent="0.2">
      <c r="F475" s="111"/>
    </row>
    <row r="476" spans="6:6" x14ac:dyDescent="0.2">
      <c r="F476" s="111"/>
    </row>
    <row r="477" spans="6:6" x14ac:dyDescent="0.2">
      <c r="F477" s="111"/>
    </row>
    <row r="478" spans="6:6" x14ac:dyDescent="0.2">
      <c r="F478" s="111"/>
    </row>
    <row r="479" spans="6:6" x14ac:dyDescent="0.2">
      <c r="F479" s="111"/>
    </row>
    <row r="480" spans="6:6" x14ac:dyDescent="0.2">
      <c r="F480" s="111"/>
    </row>
    <row r="481" spans="6:6" x14ac:dyDescent="0.2">
      <c r="F481" s="111"/>
    </row>
    <row r="482" spans="6:6" x14ac:dyDescent="0.2">
      <c r="F482" s="111"/>
    </row>
    <row r="483" spans="6:6" x14ac:dyDescent="0.2">
      <c r="F483" s="111"/>
    </row>
    <row r="484" spans="6:6" x14ac:dyDescent="0.2">
      <c r="F484" s="111"/>
    </row>
    <row r="485" spans="6:6" x14ac:dyDescent="0.2">
      <c r="F485" s="111"/>
    </row>
    <row r="486" spans="6:6" x14ac:dyDescent="0.2">
      <c r="F486" s="111"/>
    </row>
    <row r="487" spans="6:6" x14ac:dyDescent="0.2">
      <c r="F487" s="111"/>
    </row>
    <row r="488" spans="6:6" x14ac:dyDescent="0.2">
      <c r="F488" s="111"/>
    </row>
    <row r="489" spans="6:6" x14ac:dyDescent="0.2">
      <c r="F489" s="111"/>
    </row>
    <row r="490" spans="6:6" x14ac:dyDescent="0.2">
      <c r="F490" s="111"/>
    </row>
    <row r="491" spans="6:6" x14ac:dyDescent="0.2">
      <c r="F491" s="111"/>
    </row>
    <row r="492" spans="6:6" x14ac:dyDescent="0.2">
      <c r="F492" s="111"/>
    </row>
    <row r="493" spans="6:6" x14ac:dyDescent="0.2">
      <c r="F493" s="111"/>
    </row>
    <row r="494" spans="6:6" x14ac:dyDescent="0.2">
      <c r="F494" s="111"/>
    </row>
    <row r="495" spans="6:6" x14ac:dyDescent="0.2">
      <c r="F495" s="111"/>
    </row>
    <row r="496" spans="6:6" x14ac:dyDescent="0.2">
      <c r="F496" s="111"/>
    </row>
    <row r="497" spans="6:6" x14ac:dyDescent="0.2">
      <c r="F497" s="111"/>
    </row>
    <row r="498" spans="6:6" x14ac:dyDescent="0.2">
      <c r="F498" s="111"/>
    </row>
    <row r="499" spans="6:6" x14ac:dyDescent="0.2">
      <c r="F499" s="111"/>
    </row>
    <row r="500" spans="6:6" x14ac:dyDescent="0.2">
      <c r="F500" s="111"/>
    </row>
    <row r="501" spans="6:6" x14ac:dyDescent="0.2">
      <c r="F501" s="111"/>
    </row>
    <row r="502" spans="6:6" x14ac:dyDescent="0.2">
      <c r="F502" s="111"/>
    </row>
    <row r="503" spans="6:6" x14ac:dyDescent="0.2">
      <c r="F503" s="111"/>
    </row>
    <row r="504" spans="6:6" x14ac:dyDescent="0.2">
      <c r="F504" s="111"/>
    </row>
    <row r="505" spans="6:6" x14ac:dyDescent="0.2">
      <c r="F505" s="111"/>
    </row>
    <row r="506" spans="6:6" x14ac:dyDescent="0.2">
      <c r="F506" s="111"/>
    </row>
    <row r="507" spans="6:6" x14ac:dyDescent="0.2">
      <c r="F507" s="111"/>
    </row>
    <row r="508" spans="6:6" x14ac:dyDescent="0.2">
      <c r="F508" s="111"/>
    </row>
    <row r="509" spans="6:6" x14ac:dyDescent="0.2">
      <c r="F509" s="111"/>
    </row>
    <row r="510" spans="6:6" x14ac:dyDescent="0.2">
      <c r="F510" s="111"/>
    </row>
    <row r="511" spans="6:6" x14ac:dyDescent="0.2">
      <c r="F511" s="111"/>
    </row>
    <row r="512" spans="6:6" x14ac:dyDescent="0.2">
      <c r="F512" s="111"/>
    </row>
    <row r="513" spans="6:6" x14ac:dyDescent="0.2">
      <c r="F513" s="112"/>
    </row>
    <row r="514" spans="6:6" x14ac:dyDescent="0.2">
      <c r="F514" s="112"/>
    </row>
    <row r="515" spans="6:6" x14ac:dyDescent="0.2">
      <c r="F515" s="112"/>
    </row>
    <row r="516" spans="6:6" x14ac:dyDescent="0.2">
      <c r="F516" s="112"/>
    </row>
    <row r="517" spans="6:6" x14ac:dyDescent="0.2">
      <c r="F517" s="112"/>
    </row>
    <row r="518" spans="6:6" x14ac:dyDescent="0.2">
      <c r="F518" s="112"/>
    </row>
    <row r="519" spans="6:6" x14ac:dyDescent="0.2">
      <c r="F519" s="112"/>
    </row>
    <row r="520" spans="6:6" x14ac:dyDescent="0.2">
      <c r="F520" s="112"/>
    </row>
    <row r="521" spans="6:6" x14ac:dyDescent="0.2">
      <c r="F521" s="112"/>
    </row>
    <row r="522" spans="6:6" x14ac:dyDescent="0.2">
      <c r="F522" s="111"/>
    </row>
    <row r="523" spans="6:6" x14ac:dyDescent="0.2">
      <c r="F523" s="111"/>
    </row>
    <row r="524" spans="6:6" x14ac:dyDescent="0.2">
      <c r="F524" s="111"/>
    </row>
    <row r="525" spans="6:6" x14ac:dyDescent="0.2">
      <c r="F525" s="111"/>
    </row>
    <row r="526" spans="6:6" x14ac:dyDescent="0.2">
      <c r="F526" s="111"/>
    </row>
    <row r="527" spans="6:6" x14ac:dyDescent="0.2">
      <c r="F527" s="112"/>
    </row>
    <row r="528" spans="6:6" x14ac:dyDescent="0.2">
      <c r="F528" s="112"/>
    </row>
    <row r="529" spans="6:6" x14ac:dyDescent="0.2">
      <c r="F529" s="112"/>
    </row>
    <row r="530" spans="6:6" x14ac:dyDescent="0.2">
      <c r="F530" s="111"/>
    </row>
    <row r="531" spans="6:6" x14ac:dyDescent="0.2">
      <c r="F531" s="111"/>
    </row>
    <row r="532" spans="6:6" x14ac:dyDescent="0.2">
      <c r="F532" s="111"/>
    </row>
    <row r="533" spans="6:6" x14ac:dyDescent="0.2">
      <c r="F533" s="111"/>
    </row>
    <row r="534" spans="6:6" x14ac:dyDescent="0.2">
      <c r="F534" s="111"/>
    </row>
    <row r="535" spans="6:6" x14ac:dyDescent="0.2">
      <c r="F535" s="111"/>
    </row>
    <row r="536" spans="6:6" x14ac:dyDescent="0.2">
      <c r="F536" s="111"/>
    </row>
    <row r="537" spans="6:6" x14ac:dyDescent="0.2">
      <c r="F537" s="111"/>
    </row>
    <row r="538" spans="6:6" x14ac:dyDescent="0.2">
      <c r="F538" s="111"/>
    </row>
    <row r="539" spans="6:6" x14ac:dyDescent="0.2">
      <c r="F539" s="111"/>
    </row>
    <row r="540" spans="6:6" x14ac:dyDescent="0.2">
      <c r="F540" s="111"/>
    </row>
    <row r="541" spans="6:6" x14ac:dyDescent="0.2">
      <c r="F541" s="111"/>
    </row>
    <row r="542" spans="6:6" x14ac:dyDescent="0.2">
      <c r="F542" s="111"/>
    </row>
    <row r="543" spans="6:6" x14ac:dyDescent="0.2">
      <c r="F543" s="112"/>
    </row>
    <row r="544" spans="6:6" x14ac:dyDescent="0.2">
      <c r="F544" s="112"/>
    </row>
    <row r="545" spans="6:6" x14ac:dyDescent="0.2">
      <c r="F545" s="112"/>
    </row>
    <row r="546" spans="6:6" x14ac:dyDescent="0.2">
      <c r="F546" s="112"/>
    </row>
    <row r="547" spans="6:6" x14ac:dyDescent="0.2">
      <c r="F547" s="112"/>
    </row>
    <row r="548" spans="6:6" x14ac:dyDescent="0.2">
      <c r="F548" s="112"/>
    </row>
    <row r="549" spans="6:6" x14ac:dyDescent="0.2">
      <c r="F549" s="112"/>
    </row>
    <row r="550" spans="6:6" x14ac:dyDescent="0.2">
      <c r="F550" s="112"/>
    </row>
    <row r="551" spans="6:6" x14ac:dyDescent="0.2">
      <c r="F551" s="112"/>
    </row>
    <row r="552" spans="6:6" x14ac:dyDescent="0.2">
      <c r="F552" s="112"/>
    </row>
    <row r="553" spans="6:6" x14ac:dyDescent="0.2">
      <c r="F553" s="112"/>
    </row>
    <row r="554" spans="6:6" x14ac:dyDescent="0.2">
      <c r="F554" s="112"/>
    </row>
    <row r="555" spans="6:6" x14ac:dyDescent="0.2">
      <c r="F555" s="111"/>
    </row>
    <row r="556" spans="6:6" x14ac:dyDescent="0.2">
      <c r="F556" s="111"/>
    </row>
    <row r="557" spans="6:6" x14ac:dyDescent="0.2">
      <c r="F557" s="111"/>
    </row>
    <row r="558" spans="6:6" x14ac:dyDescent="0.2">
      <c r="F558" s="111"/>
    </row>
    <row r="559" spans="6:6" x14ac:dyDescent="0.2">
      <c r="F559" s="112"/>
    </row>
    <row r="560" spans="6:6" x14ac:dyDescent="0.2">
      <c r="F560" s="112"/>
    </row>
    <row r="561" spans="6:6" x14ac:dyDescent="0.2">
      <c r="F561" s="111"/>
    </row>
    <row r="562" spans="6:6" x14ac:dyDescent="0.2">
      <c r="F562" s="111"/>
    </row>
    <row r="563" spans="6:6" x14ac:dyDescent="0.2">
      <c r="F563" s="111"/>
    </row>
    <row r="564" spans="6:6" x14ac:dyDescent="0.2">
      <c r="F564" s="111"/>
    </row>
    <row r="565" spans="6:6" x14ac:dyDescent="0.2">
      <c r="F565" s="111"/>
    </row>
    <row r="566" spans="6:6" x14ac:dyDescent="0.2">
      <c r="F566" s="111"/>
    </row>
    <row r="567" spans="6:6" x14ac:dyDescent="0.2">
      <c r="F567" s="111"/>
    </row>
    <row r="568" spans="6:6" x14ac:dyDescent="0.2">
      <c r="F568" s="111"/>
    </row>
    <row r="569" spans="6:6" x14ac:dyDescent="0.2">
      <c r="F569" s="111"/>
    </row>
    <row r="570" spans="6:6" x14ac:dyDescent="0.2">
      <c r="F570" s="111"/>
    </row>
    <row r="571" spans="6:6" x14ac:dyDescent="0.2">
      <c r="F571" s="111"/>
    </row>
    <row r="572" spans="6:6" x14ac:dyDescent="0.2">
      <c r="F572" s="111"/>
    </row>
    <row r="573" spans="6:6" x14ac:dyDescent="0.2">
      <c r="F573" s="111"/>
    </row>
    <row r="574" spans="6:6" x14ac:dyDescent="0.2">
      <c r="F574" s="112"/>
    </row>
    <row r="575" spans="6:6" x14ac:dyDescent="0.2">
      <c r="F575" s="112"/>
    </row>
    <row r="576" spans="6:6" x14ac:dyDescent="0.2">
      <c r="F576" s="112"/>
    </row>
    <row r="577" spans="6:6" x14ac:dyDescent="0.2">
      <c r="F577" s="111"/>
    </row>
    <row r="578" spans="6:6" x14ac:dyDescent="0.2">
      <c r="F578" s="111"/>
    </row>
    <row r="579" spans="6:6" x14ac:dyDescent="0.2">
      <c r="F579" s="111"/>
    </row>
    <row r="580" spans="6:6" x14ac:dyDescent="0.2">
      <c r="F580" s="111"/>
    </row>
    <row r="581" spans="6:6" x14ac:dyDescent="0.2">
      <c r="F581" s="111"/>
    </row>
    <row r="582" spans="6:6" x14ac:dyDescent="0.2">
      <c r="F582" s="111"/>
    </row>
    <row r="583" spans="6:6" x14ac:dyDescent="0.2">
      <c r="F583" s="111"/>
    </row>
    <row r="584" spans="6:6" x14ac:dyDescent="0.2">
      <c r="F584" s="111"/>
    </row>
    <row r="585" spans="6:6" x14ac:dyDescent="0.2">
      <c r="F585" s="111"/>
    </row>
    <row r="586" spans="6:6" x14ac:dyDescent="0.2">
      <c r="F586" s="111"/>
    </row>
    <row r="587" spans="6:6" x14ac:dyDescent="0.2">
      <c r="F587" s="111"/>
    </row>
    <row r="588" spans="6:6" x14ac:dyDescent="0.2">
      <c r="F588" s="111"/>
    </row>
    <row r="589" spans="6:6" x14ac:dyDescent="0.2">
      <c r="F589" s="111"/>
    </row>
    <row r="590" spans="6:6" x14ac:dyDescent="0.2">
      <c r="F590" s="111"/>
    </row>
    <row r="591" spans="6:6" x14ac:dyDescent="0.2">
      <c r="F591" s="111"/>
    </row>
    <row r="592" spans="6:6" x14ac:dyDescent="0.2">
      <c r="F592" s="111"/>
    </row>
    <row r="593" spans="6:6" x14ac:dyDescent="0.2">
      <c r="F593" s="111"/>
    </row>
    <row r="594" spans="6:6" x14ac:dyDescent="0.2">
      <c r="F594" s="111"/>
    </row>
    <row r="595" spans="6:6" x14ac:dyDescent="0.2">
      <c r="F595" s="111"/>
    </row>
    <row r="596" spans="6:6" x14ac:dyDescent="0.2">
      <c r="F596" s="111"/>
    </row>
    <row r="597" spans="6:6" x14ac:dyDescent="0.2">
      <c r="F597" s="111"/>
    </row>
    <row r="598" spans="6:6" x14ac:dyDescent="0.2">
      <c r="F598" s="111"/>
    </row>
    <row r="599" spans="6:6" x14ac:dyDescent="0.2">
      <c r="F599" s="111"/>
    </row>
    <row r="600" spans="6:6" x14ac:dyDescent="0.2">
      <c r="F600" s="111"/>
    </row>
    <row r="601" spans="6:6" x14ac:dyDescent="0.2">
      <c r="F601" s="111"/>
    </row>
    <row r="602" spans="6:6" x14ac:dyDescent="0.2">
      <c r="F602" s="111"/>
    </row>
    <row r="603" spans="6:6" x14ac:dyDescent="0.2">
      <c r="F603" s="111"/>
    </row>
    <row r="604" spans="6:6" x14ac:dyDescent="0.2">
      <c r="F604" s="111"/>
    </row>
    <row r="605" spans="6:6" x14ac:dyDescent="0.2">
      <c r="F605" s="111"/>
    </row>
    <row r="606" spans="6:6" x14ac:dyDescent="0.2">
      <c r="F606" s="111"/>
    </row>
    <row r="607" spans="6:6" x14ac:dyDescent="0.2">
      <c r="F607" s="111"/>
    </row>
    <row r="608" spans="6:6" x14ac:dyDescent="0.2">
      <c r="F608" s="111"/>
    </row>
    <row r="609" spans="6:6" x14ac:dyDescent="0.2">
      <c r="F609" s="111"/>
    </row>
    <row r="610" spans="6:6" x14ac:dyDescent="0.2">
      <c r="F610" s="111"/>
    </row>
    <row r="611" spans="6:6" x14ac:dyDescent="0.2">
      <c r="F611" s="111"/>
    </row>
    <row r="612" spans="6:6" x14ac:dyDescent="0.2">
      <c r="F612" s="111"/>
    </row>
    <row r="613" spans="6:6" x14ac:dyDescent="0.2">
      <c r="F613" s="111"/>
    </row>
    <row r="614" spans="6:6" x14ac:dyDescent="0.2">
      <c r="F614" s="111"/>
    </row>
    <row r="615" spans="6:6" x14ac:dyDescent="0.2">
      <c r="F615" s="111"/>
    </row>
    <row r="616" spans="6:6" x14ac:dyDescent="0.2">
      <c r="F616" s="111"/>
    </row>
    <row r="617" spans="6:6" x14ac:dyDescent="0.2">
      <c r="F617" s="111"/>
    </row>
    <row r="618" spans="6:6" x14ac:dyDescent="0.2">
      <c r="F618" s="111"/>
    </row>
    <row r="619" spans="6:6" x14ac:dyDescent="0.2">
      <c r="F619" s="111"/>
    </row>
    <row r="620" spans="6:6" x14ac:dyDescent="0.2">
      <c r="F620" s="111"/>
    </row>
    <row r="621" spans="6:6" x14ac:dyDescent="0.2">
      <c r="F621" s="111"/>
    </row>
    <row r="622" spans="6:6" x14ac:dyDescent="0.2">
      <c r="F622" s="112"/>
    </row>
    <row r="623" spans="6:6" x14ac:dyDescent="0.2">
      <c r="F623" s="112"/>
    </row>
    <row r="624" spans="6:6" x14ac:dyDescent="0.2">
      <c r="F624" s="112"/>
    </row>
    <row r="625" spans="6:6" x14ac:dyDescent="0.2">
      <c r="F625" s="111"/>
    </row>
    <row r="626" spans="6:6" x14ac:dyDescent="0.2">
      <c r="F626" s="111"/>
    </row>
    <row r="627" spans="6:6" x14ac:dyDescent="0.2">
      <c r="F627" s="111"/>
    </row>
    <row r="628" spans="6:6" x14ac:dyDescent="0.2">
      <c r="F628" s="111"/>
    </row>
    <row r="629" spans="6:6" x14ac:dyDescent="0.2">
      <c r="F629" s="112"/>
    </row>
    <row r="630" spans="6:6" x14ac:dyDescent="0.2">
      <c r="F630" s="111"/>
    </row>
    <row r="631" spans="6:6" x14ac:dyDescent="0.2">
      <c r="F631" s="111"/>
    </row>
    <row r="632" spans="6:6" x14ac:dyDescent="0.2">
      <c r="F632" s="111"/>
    </row>
    <row r="633" spans="6:6" x14ac:dyDescent="0.2">
      <c r="F633" s="111"/>
    </row>
    <row r="634" spans="6:6" x14ac:dyDescent="0.2">
      <c r="F634" s="112"/>
    </row>
    <row r="635" spans="6:6" x14ac:dyDescent="0.2">
      <c r="F635" s="112"/>
    </row>
    <row r="636" spans="6:6" x14ac:dyDescent="0.2">
      <c r="F636" s="112"/>
    </row>
    <row r="637" spans="6:6" x14ac:dyDescent="0.2">
      <c r="F637" s="112"/>
    </row>
    <row r="638" spans="6:6" x14ac:dyDescent="0.2">
      <c r="F638" s="112"/>
    </row>
    <row r="639" spans="6:6" x14ac:dyDescent="0.2">
      <c r="F639" s="112"/>
    </row>
    <row r="640" spans="6:6" x14ac:dyDescent="0.2">
      <c r="F640" s="112"/>
    </row>
    <row r="641" spans="6:6" x14ac:dyDescent="0.2">
      <c r="F641" s="112"/>
    </row>
    <row r="642" spans="6:6" x14ac:dyDescent="0.2">
      <c r="F642" s="112"/>
    </row>
    <row r="643" spans="6:6" x14ac:dyDescent="0.2">
      <c r="F643" s="112"/>
    </row>
    <row r="644" spans="6:6" x14ac:dyDescent="0.2">
      <c r="F644" s="112"/>
    </row>
    <row r="645" spans="6:6" x14ac:dyDescent="0.2">
      <c r="F645" s="112"/>
    </row>
    <row r="646" spans="6:6" x14ac:dyDescent="0.2">
      <c r="F646" s="111"/>
    </row>
    <row r="647" spans="6:6" x14ac:dyDescent="0.2">
      <c r="F647" s="111"/>
    </row>
    <row r="648" spans="6:6" x14ac:dyDescent="0.2">
      <c r="F648" s="111"/>
    </row>
    <row r="649" spans="6:6" x14ac:dyDescent="0.2">
      <c r="F649" s="111"/>
    </row>
    <row r="650" spans="6:6" x14ac:dyDescent="0.2">
      <c r="F650" s="112"/>
    </row>
    <row r="651" spans="6:6" x14ac:dyDescent="0.2">
      <c r="F651" s="111"/>
    </row>
    <row r="652" spans="6:6" x14ac:dyDescent="0.2">
      <c r="F652" s="111"/>
    </row>
    <row r="653" spans="6:6" x14ac:dyDescent="0.2">
      <c r="F653" s="111"/>
    </row>
    <row r="654" spans="6:6" x14ac:dyDescent="0.2">
      <c r="F654" s="111"/>
    </row>
    <row r="655" spans="6:6" x14ac:dyDescent="0.2">
      <c r="F655" s="111"/>
    </row>
    <row r="656" spans="6:6" x14ac:dyDescent="0.2">
      <c r="F656" s="111"/>
    </row>
    <row r="657" spans="6:6" x14ac:dyDescent="0.2">
      <c r="F657" s="111"/>
    </row>
    <row r="658" spans="6:6" x14ac:dyDescent="0.2">
      <c r="F658" s="111"/>
    </row>
    <row r="659" spans="6:6" x14ac:dyDescent="0.2">
      <c r="F659" s="111"/>
    </row>
    <row r="660" spans="6:6" x14ac:dyDescent="0.2">
      <c r="F660" s="111"/>
    </row>
    <row r="661" spans="6:6" x14ac:dyDescent="0.2">
      <c r="F661" s="112"/>
    </row>
    <row r="662" spans="6:6" x14ac:dyDescent="0.2">
      <c r="F662" s="111"/>
    </row>
    <row r="663" spans="6:6" x14ac:dyDescent="0.2">
      <c r="F663" s="111"/>
    </row>
    <row r="664" spans="6:6" x14ac:dyDescent="0.2">
      <c r="F664" s="111"/>
    </row>
    <row r="665" spans="6:6" x14ac:dyDescent="0.2">
      <c r="F665" s="111"/>
    </row>
    <row r="666" spans="6:6" x14ac:dyDescent="0.2">
      <c r="F666" s="112"/>
    </row>
    <row r="667" spans="6:6" x14ac:dyDescent="0.2">
      <c r="F667" s="111"/>
    </row>
    <row r="668" spans="6:6" x14ac:dyDescent="0.2">
      <c r="F668" s="111"/>
    </row>
    <row r="669" spans="6:6" x14ac:dyDescent="0.2">
      <c r="F669" s="112"/>
    </row>
    <row r="670" spans="6:6" x14ac:dyDescent="0.2">
      <c r="F670" s="111"/>
    </row>
    <row r="671" spans="6:6" x14ac:dyDescent="0.2">
      <c r="F671" s="111"/>
    </row>
    <row r="672" spans="6:6" x14ac:dyDescent="0.2">
      <c r="F672" s="111"/>
    </row>
    <row r="673" spans="6:6" x14ac:dyDescent="0.2">
      <c r="F673" s="111"/>
    </row>
    <row r="674" spans="6:6" x14ac:dyDescent="0.2">
      <c r="F674" s="111"/>
    </row>
    <row r="675" spans="6:6" x14ac:dyDescent="0.2">
      <c r="F675" s="111"/>
    </row>
    <row r="676" spans="6:6" x14ac:dyDescent="0.2">
      <c r="F676" s="111"/>
    </row>
    <row r="677" spans="6:6" x14ac:dyDescent="0.2">
      <c r="F677" s="111"/>
    </row>
    <row r="678" spans="6:6" x14ac:dyDescent="0.2">
      <c r="F678" s="111"/>
    </row>
    <row r="679" spans="6:6" x14ac:dyDescent="0.2">
      <c r="F679" s="111"/>
    </row>
    <row r="680" spans="6:6" x14ac:dyDescent="0.2">
      <c r="F680" s="111"/>
    </row>
    <row r="681" spans="6:6" x14ac:dyDescent="0.2">
      <c r="F681" s="111"/>
    </row>
    <row r="682" spans="6:6" x14ac:dyDescent="0.2">
      <c r="F682" s="111"/>
    </row>
    <row r="683" spans="6:6" x14ac:dyDescent="0.2">
      <c r="F683" s="111"/>
    </row>
    <row r="684" spans="6:6" x14ac:dyDescent="0.2">
      <c r="F684" s="111"/>
    </row>
    <row r="685" spans="6:6" x14ac:dyDescent="0.2">
      <c r="F685" s="111"/>
    </row>
    <row r="686" spans="6:6" x14ac:dyDescent="0.2">
      <c r="F686" s="111"/>
    </row>
    <row r="687" spans="6:6" x14ac:dyDescent="0.2">
      <c r="F687" s="111"/>
    </row>
    <row r="688" spans="6:6" x14ac:dyDescent="0.2">
      <c r="F688" s="111"/>
    </row>
    <row r="689" spans="6:6" x14ac:dyDescent="0.2">
      <c r="F689" s="112"/>
    </row>
    <row r="690" spans="6:6" x14ac:dyDescent="0.2">
      <c r="F690" s="111"/>
    </row>
    <row r="691" spans="6:6" x14ac:dyDescent="0.2">
      <c r="F691" s="111"/>
    </row>
    <row r="692" spans="6:6" x14ac:dyDescent="0.2">
      <c r="F692" s="111"/>
    </row>
    <row r="693" spans="6:6" x14ac:dyDescent="0.2">
      <c r="F693" s="111"/>
    </row>
    <row r="694" spans="6:6" x14ac:dyDescent="0.2">
      <c r="F694" s="111"/>
    </row>
    <row r="695" spans="6:6" x14ac:dyDescent="0.2">
      <c r="F695" s="111"/>
    </row>
    <row r="696" spans="6:6" x14ac:dyDescent="0.2">
      <c r="F696" s="111"/>
    </row>
    <row r="697" spans="6:6" x14ac:dyDescent="0.2">
      <c r="F697" s="111"/>
    </row>
    <row r="698" spans="6:6" x14ac:dyDescent="0.2">
      <c r="F698" s="111"/>
    </row>
    <row r="699" spans="6:6" x14ac:dyDescent="0.2">
      <c r="F699" s="111"/>
    </row>
    <row r="700" spans="6:6" x14ac:dyDescent="0.2">
      <c r="F700" s="111"/>
    </row>
    <row r="701" spans="6:6" x14ac:dyDescent="0.2">
      <c r="F701" s="111"/>
    </row>
    <row r="702" spans="6:6" x14ac:dyDescent="0.2">
      <c r="F702" s="111"/>
    </row>
    <row r="703" spans="6:6" x14ac:dyDescent="0.2">
      <c r="F703" s="111"/>
    </row>
    <row r="704" spans="6:6" x14ac:dyDescent="0.2">
      <c r="F704" s="111"/>
    </row>
    <row r="705" spans="6:6" x14ac:dyDescent="0.2">
      <c r="F705" s="111"/>
    </row>
    <row r="706" spans="6:6" x14ac:dyDescent="0.2">
      <c r="F706" s="111"/>
    </row>
    <row r="707" spans="6:6" x14ac:dyDescent="0.2">
      <c r="F707" s="111"/>
    </row>
    <row r="708" spans="6:6" x14ac:dyDescent="0.2">
      <c r="F708" s="111"/>
    </row>
    <row r="709" spans="6:6" x14ac:dyDescent="0.2">
      <c r="F709" s="111"/>
    </row>
    <row r="710" spans="6:6" x14ac:dyDescent="0.2">
      <c r="F710" s="111"/>
    </row>
    <row r="711" spans="6:6" x14ac:dyDescent="0.2">
      <c r="F711" s="111"/>
    </row>
    <row r="712" spans="6:6" x14ac:dyDescent="0.2">
      <c r="F712" s="111"/>
    </row>
    <row r="713" spans="6:6" x14ac:dyDescent="0.2">
      <c r="F713" s="111"/>
    </row>
    <row r="714" spans="6:6" x14ac:dyDescent="0.2">
      <c r="F714" s="111"/>
    </row>
    <row r="715" spans="6:6" x14ac:dyDescent="0.2">
      <c r="F715" s="111"/>
    </row>
    <row r="716" spans="6:6" x14ac:dyDescent="0.2">
      <c r="F716" s="111"/>
    </row>
    <row r="717" spans="6:6" x14ac:dyDescent="0.2">
      <c r="F717" s="111"/>
    </row>
    <row r="718" spans="6:6" x14ac:dyDescent="0.2">
      <c r="F718" s="112"/>
    </row>
    <row r="719" spans="6:6" x14ac:dyDescent="0.2">
      <c r="F719" s="111"/>
    </row>
    <row r="720" spans="6:6" x14ac:dyDescent="0.2">
      <c r="F720" s="111"/>
    </row>
    <row r="721" spans="6:6" x14ac:dyDescent="0.2">
      <c r="F721" s="111"/>
    </row>
    <row r="722" spans="6:6" x14ac:dyDescent="0.2">
      <c r="F722" s="111"/>
    </row>
    <row r="723" spans="6:6" x14ac:dyDescent="0.2">
      <c r="F723" s="111"/>
    </row>
    <row r="724" spans="6:6" x14ac:dyDescent="0.2">
      <c r="F724" s="111"/>
    </row>
    <row r="725" spans="6:6" x14ac:dyDescent="0.2">
      <c r="F725" s="111"/>
    </row>
    <row r="726" spans="6:6" x14ac:dyDescent="0.2">
      <c r="F726" s="111"/>
    </row>
    <row r="727" spans="6:6" x14ac:dyDescent="0.2">
      <c r="F727" s="111"/>
    </row>
    <row r="728" spans="6:6" x14ac:dyDescent="0.2">
      <c r="F728" s="111"/>
    </row>
    <row r="729" spans="6:6" x14ac:dyDescent="0.2">
      <c r="F729" s="111"/>
    </row>
    <row r="730" spans="6:6" x14ac:dyDescent="0.2">
      <c r="F730" s="111"/>
    </row>
    <row r="731" spans="6:6" x14ac:dyDescent="0.2">
      <c r="F731" s="111"/>
    </row>
    <row r="732" spans="6:6" x14ac:dyDescent="0.2">
      <c r="F732" s="111"/>
    </row>
    <row r="733" spans="6:6" x14ac:dyDescent="0.2">
      <c r="F733" s="111"/>
    </row>
    <row r="734" spans="6:6" x14ac:dyDescent="0.2">
      <c r="F734" s="111"/>
    </row>
    <row r="735" spans="6:6" x14ac:dyDescent="0.2">
      <c r="F735" s="111"/>
    </row>
    <row r="736" spans="6:6" x14ac:dyDescent="0.2">
      <c r="F736" s="111"/>
    </row>
    <row r="737" spans="6:6" x14ac:dyDescent="0.2">
      <c r="F737" s="111"/>
    </row>
    <row r="738" spans="6:6" x14ac:dyDescent="0.2">
      <c r="F738" s="111"/>
    </row>
    <row r="739" spans="6:6" x14ac:dyDescent="0.2">
      <c r="F739" s="111"/>
    </row>
    <row r="740" spans="6:6" x14ac:dyDescent="0.2">
      <c r="F740" s="111"/>
    </row>
    <row r="741" spans="6:6" x14ac:dyDescent="0.2">
      <c r="F741" s="111"/>
    </row>
    <row r="742" spans="6:6" x14ac:dyDescent="0.2">
      <c r="F742" s="111"/>
    </row>
    <row r="743" spans="6:6" x14ac:dyDescent="0.2">
      <c r="F743" s="111"/>
    </row>
    <row r="744" spans="6:6" x14ac:dyDescent="0.2">
      <c r="F744" s="111"/>
    </row>
    <row r="745" spans="6:6" x14ac:dyDescent="0.2">
      <c r="F745" s="111"/>
    </row>
    <row r="746" spans="6:6" x14ac:dyDescent="0.2">
      <c r="F746" s="111"/>
    </row>
    <row r="747" spans="6:6" x14ac:dyDescent="0.2">
      <c r="F747" s="111"/>
    </row>
    <row r="748" spans="6:6" x14ac:dyDescent="0.2">
      <c r="F748" s="111"/>
    </row>
    <row r="749" spans="6:6" x14ac:dyDescent="0.2">
      <c r="F749" s="111"/>
    </row>
    <row r="750" spans="6:6" x14ac:dyDescent="0.2">
      <c r="F750" s="111"/>
    </row>
    <row r="751" spans="6:6" x14ac:dyDescent="0.2">
      <c r="F751" s="111"/>
    </row>
    <row r="752" spans="6:6" x14ac:dyDescent="0.2">
      <c r="F752" s="111"/>
    </row>
    <row r="753" spans="6:6" x14ac:dyDescent="0.2">
      <c r="F753" s="111"/>
    </row>
    <row r="754" spans="6:6" x14ac:dyDescent="0.2">
      <c r="F754" s="111"/>
    </row>
    <row r="755" spans="6:6" x14ac:dyDescent="0.2">
      <c r="F755" s="111"/>
    </row>
    <row r="756" spans="6:6" x14ac:dyDescent="0.2">
      <c r="F756" s="111"/>
    </row>
    <row r="757" spans="6:6" x14ac:dyDescent="0.2">
      <c r="F757" s="111"/>
    </row>
    <row r="758" spans="6:6" x14ac:dyDescent="0.2">
      <c r="F758" s="111"/>
    </row>
    <row r="759" spans="6:6" x14ac:dyDescent="0.2">
      <c r="F759" s="111"/>
    </row>
    <row r="760" spans="6:6" x14ac:dyDescent="0.2">
      <c r="F760" s="111"/>
    </row>
    <row r="761" spans="6:6" x14ac:dyDescent="0.2">
      <c r="F761" s="111"/>
    </row>
    <row r="762" spans="6:6" x14ac:dyDescent="0.2">
      <c r="F762" s="111"/>
    </row>
    <row r="763" spans="6:6" x14ac:dyDescent="0.2">
      <c r="F763" s="111"/>
    </row>
    <row r="764" spans="6:6" x14ac:dyDescent="0.2">
      <c r="F764" s="111"/>
    </row>
    <row r="765" spans="6:6" x14ac:dyDescent="0.2">
      <c r="F765" s="111"/>
    </row>
    <row r="766" spans="6:6" x14ac:dyDescent="0.2">
      <c r="F766" s="111"/>
    </row>
    <row r="767" spans="6:6" x14ac:dyDescent="0.2">
      <c r="F767" s="111"/>
    </row>
    <row r="768" spans="6:6" x14ac:dyDescent="0.2">
      <c r="F768" s="111"/>
    </row>
    <row r="769" spans="6:6" x14ac:dyDescent="0.2">
      <c r="F769" s="111"/>
    </row>
    <row r="770" spans="6:6" x14ac:dyDescent="0.2">
      <c r="F770" s="111"/>
    </row>
    <row r="771" spans="6:6" x14ac:dyDescent="0.2">
      <c r="F771" s="111"/>
    </row>
    <row r="772" spans="6:6" x14ac:dyDescent="0.2">
      <c r="F772" s="111"/>
    </row>
    <row r="773" spans="6:6" x14ac:dyDescent="0.2">
      <c r="F773" s="111"/>
    </row>
    <row r="774" spans="6:6" x14ac:dyDescent="0.2">
      <c r="F774" s="111"/>
    </row>
    <row r="775" spans="6:6" x14ac:dyDescent="0.2">
      <c r="F775" s="111"/>
    </row>
    <row r="776" spans="6:6" x14ac:dyDescent="0.2">
      <c r="F776" s="111"/>
    </row>
    <row r="777" spans="6:6" x14ac:dyDescent="0.2">
      <c r="F777" s="111"/>
    </row>
    <row r="778" spans="6:6" x14ac:dyDescent="0.2">
      <c r="F778" s="111"/>
    </row>
    <row r="779" spans="6:6" x14ac:dyDescent="0.2">
      <c r="F779" s="111"/>
    </row>
    <row r="780" spans="6:6" x14ac:dyDescent="0.2">
      <c r="F780" s="111"/>
    </row>
    <row r="781" spans="6:6" x14ac:dyDescent="0.2">
      <c r="F781" s="111"/>
    </row>
    <row r="782" spans="6:6" x14ac:dyDescent="0.2">
      <c r="F782" s="111"/>
    </row>
    <row r="783" spans="6:6" x14ac:dyDescent="0.2">
      <c r="F783" s="111"/>
    </row>
    <row r="784" spans="6:6" x14ac:dyDescent="0.2">
      <c r="F784" s="111"/>
    </row>
    <row r="785" spans="6:6" x14ac:dyDescent="0.2">
      <c r="F785" s="111"/>
    </row>
    <row r="786" spans="6:6" x14ac:dyDescent="0.2">
      <c r="F786" s="111"/>
    </row>
    <row r="787" spans="6:6" x14ac:dyDescent="0.2">
      <c r="F787" s="111"/>
    </row>
    <row r="788" spans="6:6" x14ac:dyDescent="0.2">
      <c r="F788" s="111"/>
    </row>
    <row r="789" spans="6:6" x14ac:dyDescent="0.2">
      <c r="F789" s="111"/>
    </row>
    <row r="790" spans="6:6" x14ac:dyDescent="0.2">
      <c r="F790" s="111"/>
    </row>
    <row r="791" spans="6:6" x14ac:dyDescent="0.2">
      <c r="F791" s="111"/>
    </row>
    <row r="792" spans="6:6" x14ac:dyDescent="0.2">
      <c r="F792" s="111"/>
    </row>
    <row r="793" spans="6:6" x14ac:dyDescent="0.2">
      <c r="F793" s="112"/>
    </row>
    <row r="794" spans="6:6" x14ac:dyDescent="0.2">
      <c r="F794" s="112"/>
    </row>
    <row r="795" spans="6:6" x14ac:dyDescent="0.2">
      <c r="F795" s="112"/>
    </row>
    <row r="796" spans="6:6" x14ac:dyDescent="0.2">
      <c r="F796" s="111"/>
    </row>
    <row r="797" spans="6:6" x14ac:dyDescent="0.2">
      <c r="F797" s="111"/>
    </row>
    <row r="798" spans="6:6" x14ac:dyDescent="0.2">
      <c r="F798" s="111"/>
    </row>
    <row r="799" spans="6:6" x14ac:dyDescent="0.2">
      <c r="F799" s="111"/>
    </row>
    <row r="800" spans="6:6" x14ac:dyDescent="0.2">
      <c r="F800" s="111"/>
    </row>
    <row r="801" spans="6:6" x14ac:dyDescent="0.2">
      <c r="F801" s="111"/>
    </row>
    <row r="802" spans="6:6" x14ac:dyDescent="0.2">
      <c r="F802" s="111"/>
    </row>
    <row r="803" spans="6:6" x14ac:dyDescent="0.2">
      <c r="F803" s="111"/>
    </row>
    <row r="804" spans="6:6" x14ac:dyDescent="0.2">
      <c r="F804" s="111"/>
    </row>
    <row r="805" spans="6:6" x14ac:dyDescent="0.2">
      <c r="F805" s="111"/>
    </row>
    <row r="806" spans="6:6" x14ac:dyDescent="0.2">
      <c r="F806" s="111"/>
    </row>
    <row r="807" spans="6:6" x14ac:dyDescent="0.2">
      <c r="F807" s="111"/>
    </row>
    <row r="808" spans="6:6" x14ac:dyDescent="0.2">
      <c r="F808" s="111"/>
    </row>
    <row r="809" spans="6:6" x14ac:dyDescent="0.2">
      <c r="F809" s="111"/>
    </row>
    <row r="810" spans="6:6" x14ac:dyDescent="0.2">
      <c r="F810" s="111"/>
    </row>
    <row r="811" spans="6:6" x14ac:dyDescent="0.2">
      <c r="F811" s="111"/>
    </row>
    <row r="812" spans="6:6" x14ac:dyDescent="0.2">
      <c r="F812" s="111"/>
    </row>
    <row r="813" spans="6:6" x14ac:dyDescent="0.2">
      <c r="F813" s="111"/>
    </row>
    <row r="814" spans="6:6" x14ac:dyDescent="0.2">
      <c r="F814" s="111"/>
    </row>
    <row r="815" spans="6:6" x14ac:dyDescent="0.2">
      <c r="F815" s="111"/>
    </row>
    <row r="816" spans="6:6" x14ac:dyDescent="0.2">
      <c r="F816" s="111"/>
    </row>
    <row r="817" spans="6:6" x14ac:dyDescent="0.2">
      <c r="F817" s="111"/>
    </row>
    <row r="818" spans="6:6" x14ac:dyDescent="0.2">
      <c r="F818" s="111"/>
    </row>
    <row r="819" spans="6:6" x14ac:dyDescent="0.2">
      <c r="F819" s="111"/>
    </row>
    <row r="820" spans="6:6" x14ac:dyDescent="0.2">
      <c r="F820" s="111"/>
    </row>
    <row r="821" spans="6:6" x14ac:dyDescent="0.2">
      <c r="F821" s="111"/>
    </row>
    <row r="822" spans="6:6" x14ac:dyDescent="0.2">
      <c r="F822" s="111"/>
    </row>
    <row r="823" spans="6:6" x14ac:dyDescent="0.2">
      <c r="F823" s="111"/>
    </row>
    <row r="824" spans="6:6" x14ac:dyDescent="0.2">
      <c r="F824" s="111"/>
    </row>
    <row r="825" spans="6:6" x14ac:dyDescent="0.2">
      <c r="F825" s="111"/>
    </row>
    <row r="826" spans="6:6" x14ac:dyDescent="0.2">
      <c r="F826" s="111"/>
    </row>
    <row r="827" spans="6:6" x14ac:dyDescent="0.2">
      <c r="F827" s="111"/>
    </row>
    <row r="828" spans="6:6" x14ac:dyDescent="0.2">
      <c r="F828" s="111"/>
    </row>
    <row r="829" spans="6:6" x14ac:dyDescent="0.2">
      <c r="F829" s="111"/>
    </row>
    <row r="830" spans="6:6" x14ac:dyDescent="0.2">
      <c r="F830" s="111"/>
    </row>
    <row r="831" spans="6:6" x14ac:dyDescent="0.2">
      <c r="F831" s="111"/>
    </row>
    <row r="832" spans="6:6" x14ac:dyDescent="0.2">
      <c r="F832" s="111"/>
    </row>
    <row r="833" spans="6:6" x14ac:dyDescent="0.2">
      <c r="F833" s="111"/>
    </row>
    <row r="834" spans="6:6" x14ac:dyDescent="0.2">
      <c r="F834" s="111"/>
    </row>
    <row r="835" spans="6:6" x14ac:dyDescent="0.2">
      <c r="F835" s="111"/>
    </row>
    <row r="836" spans="6:6" x14ac:dyDescent="0.2">
      <c r="F836" s="111"/>
    </row>
    <row r="837" spans="6:6" x14ac:dyDescent="0.2">
      <c r="F837" s="111"/>
    </row>
    <row r="838" spans="6:6" x14ac:dyDescent="0.2">
      <c r="F838" s="111"/>
    </row>
    <row r="839" spans="6:6" x14ac:dyDescent="0.2">
      <c r="F839" s="111"/>
    </row>
    <row r="840" spans="6:6" x14ac:dyDescent="0.2">
      <c r="F840" s="111"/>
    </row>
    <row r="841" spans="6:6" x14ac:dyDescent="0.2">
      <c r="F841" s="111"/>
    </row>
    <row r="842" spans="6:6" x14ac:dyDescent="0.2">
      <c r="F842" s="111"/>
    </row>
    <row r="843" spans="6:6" x14ac:dyDescent="0.2">
      <c r="F843" s="111"/>
    </row>
    <row r="844" spans="6:6" x14ac:dyDescent="0.2">
      <c r="F844" s="111"/>
    </row>
    <row r="845" spans="6:6" x14ac:dyDescent="0.2">
      <c r="F845" s="111"/>
    </row>
    <row r="846" spans="6:6" x14ac:dyDescent="0.2">
      <c r="F846" s="111"/>
    </row>
    <row r="847" spans="6:6" x14ac:dyDescent="0.2">
      <c r="F847" s="111"/>
    </row>
    <row r="848" spans="6:6" x14ac:dyDescent="0.2">
      <c r="F848" s="111"/>
    </row>
    <row r="849" spans="6:6" x14ac:dyDescent="0.2">
      <c r="F849" s="111"/>
    </row>
    <row r="850" spans="6:6" x14ac:dyDescent="0.2">
      <c r="F850" s="111"/>
    </row>
    <row r="851" spans="6:6" x14ac:dyDescent="0.2">
      <c r="F851" s="112"/>
    </row>
    <row r="852" spans="6:6" x14ac:dyDescent="0.2">
      <c r="F852" s="112"/>
    </row>
    <row r="853" spans="6:6" x14ac:dyDescent="0.2">
      <c r="F853" s="112"/>
    </row>
    <row r="854" spans="6:6" x14ac:dyDescent="0.2">
      <c r="F854" s="112"/>
    </row>
    <row r="855" spans="6:6" x14ac:dyDescent="0.2">
      <c r="F855" s="112"/>
    </row>
    <row r="856" spans="6:6" x14ac:dyDescent="0.2">
      <c r="F856" s="112"/>
    </row>
    <row r="857" spans="6:6" x14ac:dyDescent="0.2">
      <c r="F857" s="111"/>
    </row>
    <row r="858" spans="6:6" x14ac:dyDescent="0.2">
      <c r="F858" s="111"/>
    </row>
    <row r="859" spans="6:6" x14ac:dyDescent="0.2">
      <c r="F859" s="111"/>
    </row>
    <row r="860" spans="6:6" x14ac:dyDescent="0.2">
      <c r="F860" s="111"/>
    </row>
    <row r="861" spans="6:6" x14ac:dyDescent="0.2">
      <c r="F861" s="111"/>
    </row>
    <row r="862" spans="6:6" x14ac:dyDescent="0.2">
      <c r="F862" s="111"/>
    </row>
    <row r="863" spans="6:6" x14ac:dyDescent="0.2">
      <c r="F863" s="111"/>
    </row>
    <row r="864" spans="6:6" x14ac:dyDescent="0.2">
      <c r="F864" s="111"/>
    </row>
    <row r="865" spans="6:6" x14ac:dyDescent="0.2">
      <c r="F865" s="111"/>
    </row>
    <row r="866" spans="6:6" x14ac:dyDescent="0.2">
      <c r="F866" s="111"/>
    </row>
    <row r="867" spans="6:6" x14ac:dyDescent="0.2">
      <c r="F867" s="111"/>
    </row>
    <row r="868" spans="6:6" x14ac:dyDescent="0.2">
      <c r="F868" s="111"/>
    </row>
    <row r="869" spans="6:6" x14ac:dyDescent="0.2">
      <c r="F869" s="111"/>
    </row>
    <row r="870" spans="6:6" x14ac:dyDescent="0.2">
      <c r="F870" s="111"/>
    </row>
    <row r="871" spans="6:6" x14ac:dyDescent="0.2">
      <c r="F871" s="111"/>
    </row>
    <row r="872" spans="6:6" x14ac:dyDescent="0.2">
      <c r="F872" s="111"/>
    </row>
    <row r="873" spans="6:6" x14ac:dyDescent="0.2">
      <c r="F873" s="111"/>
    </row>
    <row r="874" spans="6:6" x14ac:dyDescent="0.2">
      <c r="F874" s="111"/>
    </row>
    <row r="875" spans="6:6" x14ac:dyDescent="0.2">
      <c r="F875" s="111"/>
    </row>
    <row r="876" spans="6:6" x14ac:dyDescent="0.2">
      <c r="F876" s="111"/>
    </row>
    <row r="877" spans="6:6" x14ac:dyDescent="0.2">
      <c r="F877" s="111"/>
    </row>
    <row r="878" spans="6:6" x14ac:dyDescent="0.2">
      <c r="F878" s="111"/>
    </row>
    <row r="879" spans="6:6" x14ac:dyDescent="0.2">
      <c r="F879" s="111"/>
    </row>
    <row r="880" spans="6:6" x14ac:dyDescent="0.2">
      <c r="F880" s="111"/>
    </row>
    <row r="881" spans="6:6" x14ac:dyDescent="0.2">
      <c r="F881" s="111"/>
    </row>
    <row r="882" spans="6:6" x14ac:dyDescent="0.2">
      <c r="F882" s="111"/>
    </row>
    <row r="883" spans="6:6" x14ac:dyDescent="0.2">
      <c r="F883" s="111"/>
    </row>
    <row r="884" spans="6:6" x14ac:dyDescent="0.2">
      <c r="F884" s="111"/>
    </row>
    <row r="885" spans="6:6" x14ac:dyDescent="0.2">
      <c r="F885" s="111"/>
    </row>
    <row r="886" spans="6:6" x14ac:dyDescent="0.2">
      <c r="F886" s="111"/>
    </row>
    <row r="887" spans="6:6" x14ac:dyDescent="0.2">
      <c r="F887" s="111"/>
    </row>
    <row r="888" spans="6:6" x14ac:dyDescent="0.2">
      <c r="F888" s="111"/>
    </row>
    <row r="889" spans="6:6" x14ac:dyDescent="0.2">
      <c r="F889" s="111"/>
    </row>
    <row r="890" spans="6:6" x14ac:dyDescent="0.2">
      <c r="F890" s="111"/>
    </row>
    <row r="891" spans="6:6" x14ac:dyDescent="0.2">
      <c r="F891" s="111"/>
    </row>
    <row r="892" spans="6:6" x14ac:dyDescent="0.2">
      <c r="F892" s="111"/>
    </row>
    <row r="893" spans="6:6" x14ac:dyDescent="0.2">
      <c r="F893" s="111"/>
    </row>
    <row r="894" spans="6:6" x14ac:dyDescent="0.2">
      <c r="F894" s="111"/>
    </row>
    <row r="895" spans="6:6" x14ac:dyDescent="0.2">
      <c r="F895" s="111"/>
    </row>
    <row r="896" spans="6:6" x14ac:dyDescent="0.2">
      <c r="F896" s="111"/>
    </row>
    <row r="897" spans="6:6" x14ac:dyDescent="0.2">
      <c r="F897" s="111"/>
    </row>
    <row r="898" spans="6:6" x14ac:dyDescent="0.2">
      <c r="F898" s="111"/>
    </row>
    <row r="899" spans="6:6" x14ac:dyDescent="0.2">
      <c r="F899" s="111"/>
    </row>
    <row r="900" spans="6:6" x14ac:dyDescent="0.2">
      <c r="F900" s="111"/>
    </row>
    <row r="901" spans="6:6" x14ac:dyDescent="0.2">
      <c r="F901" s="111"/>
    </row>
    <row r="902" spans="6:6" x14ac:dyDescent="0.2">
      <c r="F902" s="111"/>
    </row>
    <row r="903" spans="6:6" x14ac:dyDescent="0.2">
      <c r="F903" s="111"/>
    </row>
    <row r="904" spans="6:6" x14ac:dyDescent="0.2">
      <c r="F904" s="111"/>
    </row>
    <row r="905" spans="6:6" x14ac:dyDescent="0.2">
      <c r="F905" s="111"/>
    </row>
    <row r="906" spans="6:6" x14ac:dyDescent="0.2">
      <c r="F906" s="112"/>
    </row>
    <row r="907" spans="6:6" x14ac:dyDescent="0.2">
      <c r="F907" s="111"/>
    </row>
    <row r="908" spans="6:6" x14ac:dyDescent="0.2">
      <c r="F908" s="111"/>
    </row>
    <row r="909" spans="6:6" x14ac:dyDescent="0.2">
      <c r="F909" s="111"/>
    </row>
    <row r="910" spans="6:6" x14ac:dyDescent="0.2">
      <c r="F910" s="111"/>
    </row>
    <row r="911" spans="6:6" x14ac:dyDescent="0.2">
      <c r="F911" s="111"/>
    </row>
    <row r="912" spans="6:6" x14ac:dyDescent="0.2">
      <c r="F912" s="111"/>
    </row>
    <row r="913" spans="6:6" x14ac:dyDescent="0.2">
      <c r="F913" s="111"/>
    </row>
    <row r="914" spans="6:6" x14ac:dyDescent="0.2">
      <c r="F914" s="111"/>
    </row>
    <row r="915" spans="6:6" x14ac:dyDescent="0.2">
      <c r="F915" s="111"/>
    </row>
    <row r="916" spans="6:6" x14ac:dyDescent="0.2">
      <c r="F916" s="111"/>
    </row>
    <row r="917" spans="6:6" x14ac:dyDescent="0.2">
      <c r="F917" s="111"/>
    </row>
    <row r="918" spans="6:6" x14ac:dyDescent="0.2">
      <c r="F918" s="111"/>
    </row>
    <row r="919" spans="6:6" x14ac:dyDescent="0.2">
      <c r="F919" s="111"/>
    </row>
    <row r="920" spans="6:6" x14ac:dyDescent="0.2">
      <c r="F920" s="111"/>
    </row>
    <row r="921" spans="6:6" x14ac:dyDescent="0.2">
      <c r="F921" s="111"/>
    </row>
    <row r="922" spans="6:6" x14ac:dyDescent="0.2">
      <c r="F922" s="111"/>
    </row>
    <row r="923" spans="6:6" x14ac:dyDescent="0.2">
      <c r="F923" s="111"/>
    </row>
    <row r="924" spans="6:6" x14ac:dyDescent="0.2">
      <c r="F924" s="111"/>
    </row>
    <row r="925" spans="6:6" x14ac:dyDescent="0.2">
      <c r="F925" s="111"/>
    </row>
    <row r="926" spans="6:6" x14ac:dyDescent="0.2">
      <c r="F926" s="111"/>
    </row>
    <row r="927" spans="6:6" x14ac:dyDescent="0.2">
      <c r="F927" s="111"/>
    </row>
    <row r="928" spans="6:6" x14ac:dyDescent="0.2">
      <c r="F928" s="111"/>
    </row>
    <row r="929" spans="6:6" x14ac:dyDescent="0.2">
      <c r="F929" s="111"/>
    </row>
    <row r="930" spans="6:6" x14ac:dyDescent="0.2">
      <c r="F930" s="111"/>
    </row>
    <row r="931" spans="6:6" x14ac:dyDescent="0.2">
      <c r="F931" s="111"/>
    </row>
    <row r="932" spans="6:6" x14ac:dyDescent="0.2">
      <c r="F932" s="111"/>
    </row>
    <row r="933" spans="6:6" x14ac:dyDescent="0.2">
      <c r="F933" s="111"/>
    </row>
    <row r="934" spans="6:6" x14ac:dyDescent="0.2">
      <c r="F934" s="111"/>
    </row>
    <row r="935" spans="6:6" x14ac:dyDescent="0.2">
      <c r="F935" s="111"/>
    </row>
    <row r="936" spans="6:6" x14ac:dyDescent="0.2">
      <c r="F936" s="111"/>
    </row>
    <row r="937" spans="6:6" x14ac:dyDescent="0.2">
      <c r="F937" s="111"/>
    </row>
    <row r="938" spans="6:6" x14ac:dyDescent="0.2">
      <c r="F938" s="111"/>
    </row>
    <row r="939" spans="6:6" x14ac:dyDescent="0.2">
      <c r="F939" s="111"/>
    </row>
    <row r="940" spans="6:6" x14ac:dyDescent="0.2">
      <c r="F940" s="111"/>
    </row>
    <row r="941" spans="6:6" x14ac:dyDescent="0.2">
      <c r="F941" s="111"/>
    </row>
    <row r="942" spans="6:6" x14ac:dyDescent="0.2">
      <c r="F942" s="111"/>
    </row>
    <row r="943" spans="6:6" x14ac:dyDescent="0.2">
      <c r="F943" s="111"/>
    </row>
    <row r="944" spans="6:6" x14ac:dyDescent="0.2">
      <c r="F944" s="111"/>
    </row>
    <row r="945" spans="6:6" x14ac:dyDescent="0.2">
      <c r="F945" s="111"/>
    </row>
    <row r="946" spans="6:6" x14ac:dyDescent="0.2">
      <c r="F946" s="111"/>
    </row>
    <row r="947" spans="6:6" x14ac:dyDescent="0.2">
      <c r="F947" s="111"/>
    </row>
    <row r="948" spans="6:6" x14ac:dyDescent="0.2">
      <c r="F948" s="111"/>
    </row>
    <row r="949" spans="6:6" x14ac:dyDescent="0.2">
      <c r="F949" s="111"/>
    </row>
    <row r="950" spans="6:6" x14ac:dyDescent="0.2">
      <c r="F950" s="111"/>
    </row>
    <row r="951" spans="6:6" x14ac:dyDescent="0.2">
      <c r="F951" s="111"/>
    </row>
    <row r="952" spans="6:6" x14ac:dyDescent="0.2">
      <c r="F952" s="111"/>
    </row>
    <row r="953" spans="6:6" x14ac:dyDescent="0.2">
      <c r="F953" s="111"/>
    </row>
    <row r="954" spans="6:6" x14ac:dyDescent="0.2">
      <c r="F954" s="112"/>
    </row>
    <row r="955" spans="6:6" x14ac:dyDescent="0.2">
      <c r="F955" s="112"/>
    </row>
    <row r="956" spans="6:6" x14ac:dyDescent="0.2">
      <c r="F956" s="112"/>
    </row>
    <row r="957" spans="6:6" x14ac:dyDescent="0.2">
      <c r="F957" s="112"/>
    </row>
    <row r="958" spans="6:6" x14ac:dyDescent="0.2">
      <c r="F958" s="112"/>
    </row>
    <row r="959" spans="6:6" x14ac:dyDescent="0.2">
      <c r="F959" s="111"/>
    </row>
    <row r="960" spans="6:6" x14ac:dyDescent="0.2">
      <c r="F960" s="111"/>
    </row>
    <row r="961" spans="6:6" x14ac:dyDescent="0.2">
      <c r="F961" s="111"/>
    </row>
    <row r="962" spans="6:6" x14ac:dyDescent="0.2">
      <c r="F962" s="111"/>
    </row>
    <row r="963" spans="6:6" x14ac:dyDescent="0.2">
      <c r="F963" s="111"/>
    </row>
    <row r="964" spans="6:6" x14ac:dyDescent="0.2">
      <c r="F964" s="111"/>
    </row>
    <row r="965" spans="6:6" x14ac:dyDescent="0.2">
      <c r="F965" s="111"/>
    </row>
    <row r="966" spans="6:6" x14ac:dyDescent="0.2">
      <c r="F966" s="111"/>
    </row>
    <row r="967" spans="6:6" x14ac:dyDescent="0.2">
      <c r="F967" s="111"/>
    </row>
    <row r="968" spans="6:6" x14ac:dyDescent="0.2">
      <c r="F968" s="111"/>
    </row>
    <row r="969" spans="6:6" x14ac:dyDescent="0.2">
      <c r="F969" s="111"/>
    </row>
    <row r="970" spans="6:6" x14ac:dyDescent="0.2">
      <c r="F970" s="112"/>
    </row>
    <row r="971" spans="6:6" x14ac:dyDescent="0.2">
      <c r="F971" s="112"/>
    </row>
    <row r="972" spans="6:6" x14ac:dyDescent="0.2">
      <c r="F972" s="112"/>
    </row>
    <row r="973" spans="6:6" x14ac:dyDescent="0.2">
      <c r="F973" s="112"/>
    </row>
    <row r="974" spans="6:6" x14ac:dyDescent="0.2">
      <c r="F974" s="112"/>
    </row>
    <row r="975" spans="6:6" x14ac:dyDescent="0.2">
      <c r="F975" s="112"/>
    </row>
    <row r="976" spans="6:6" x14ac:dyDescent="0.2">
      <c r="F976" s="112"/>
    </row>
    <row r="977" spans="6:6" x14ac:dyDescent="0.2">
      <c r="F977" s="112"/>
    </row>
    <row r="978" spans="6:6" x14ac:dyDescent="0.2">
      <c r="F978" s="111"/>
    </row>
    <row r="979" spans="6:6" x14ac:dyDescent="0.2">
      <c r="F979" s="111"/>
    </row>
    <row r="980" spans="6:6" x14ac:dyDescent="0.2">
      <c r="F980" s="111"/>
    </row>
    <row r="981" spans="6:6" x14ac:dyDescent="0.2">
      <c r="F981" s="111"/>
    </row>
    <row r="982" spans="6:6" x14ac:dyDescent="0.2">
      <c r="F982" s="111"/>
    </row>
    <row r="983" spans="6:6" x14ac:dyDescent="0.2">
      <c r="F983" s="111"/>
    </row>
    <row r="984" spans="6:6" x14ac:dyDescent="0.2">
      <c r="F984" s="111"/>
    </row>
    <row r="985" spans="6:6" x14ac:dyDescent="0.2">
      <c r="F985" s="111"/>
    </row>
    <row r="986" spans="6:6" x14ac:dyDescent="0.2">
      <c r="F986" s="111"/>
    </row>
    <row r="987" spans="6:6" x14ac:dyDescent="0.2">
      <c r="F987" s="111"/>
    </row>
    <row r="988" spans="6:6" x14ac:dyDescent="0.2">
      <c r="F988" s="111"/>
    </row>
    <row r="989" spans="6:6" x14ac:dyDescent="0.2">
      <c r="F989" s="111"/>
    </row>
    <row r="990" spans="6:6" x14ac:dyDescent="0.2">
      <c r="F990" s="111"/>
    </row>
    <row r="991" spans="6:6" x14ac:dyDescent="0.2">
      <c r="F991" s="111"/>
    </row>
    <row r="992" spans="6:6" x14ac:dyDescent="0.2">
      <c r="F992" s="111"/>
    </row>
    <row r="993" spans="6:6" x14ac:dyDescent="0.2">
      <c r="F993" s="111"/>
    </row>
    <row r="994" spans="6:6" x14ac:dyDescent="0.2">
      <c r="F994" s="111"/>
    </row>
    <row r="995" spans="6:6" x14ac:dyDescent="0.2">
      <c r="F995" s="111"/>
    </row>
    <row r="996" spans="6:6" x14ac:dyDescent="0.2">
      <c r="F996" s="111"/>
    </row>
    <row r="997" spans="6:6" x14ac:dyDescent="0.2">
      <c r="F997" s="111"/>
    </row>
    <row r="998" spans="6:6" x14ac:dyDescent="0.2">
      <c r="F998" s="111"/>
    </row>
    <row r="999" spans="6:6" x14ac:dyDescent="0.2">
      <c r="F999" s="111"/>
    </row>
    <row r="1000" spans="6:6" x14ac:dyDescent="0.2">
      <c r="F1000" s="111"/>
    </row>
    <row r="1001" spans="6:6" x14ac:dyDescent="0.2">
      <c r="F1001" s="111"/>
    </row>
    <row r="1002" spans="6:6" x14ac:dyDescent="0.2">
      <c r="F1002" s="111"/>
    </row>
    <row r="1003" spans="6:6" x14ac:dyDescent="0.2">
      <c r="F1003" s="111"/>
    </row>
    <row r="1004" spans="6:6" x14ac:dyDescent="0.2">
      <c r="F1004" s="111"/>
    </row>
    <row r="1005" spans="6:6" x14ac:dyDescent="0.2">
      <c r="F1005" s="111"/>
    </row>
    <row r="1006" spans="6:6" x14ac:dyDescent="0.2">
      <c r="F1006" s="111"/>
    </row>
    <row r="1007" spans="6:6" x14ac:dyDescent="0.2">
      <c r="F1007" s="111"/>
    </row>
    <row r="1008" spans="6:6" x14ac:dyDescent="0.2">
      <c r="F1008" s="111"/>
    </row>
    <row r="1009" spans="6:6" x14ac:dyDescent="0.2">
      <c r="F1009" s="111"/>
    </row>
    <row r="1010" spans="6:6" x14ac:dyDescent="0.2">
      <c r="F1010" s="111"/>
    </row>
    <row r="1011" spans="6:6" x14ac:dyDescent="0.2">
      <c r="F1011" s="111"/>
    </row>
    <row r="1012" spans="6:6" x14ac:dyDescent="0.2">
      <c r="F1012" s="111"/>
    </row>
    <row r="1013" spans="6:6" x14ac:dyDescent="0.2">
      <c r="F1013" s="111"/>
    </row>
    <row r="1014" spans="6:6" x14ac:dyDescent="0.2">
      <c r="F1014" s="111"/>
    </row>
    <row r="1015" spans="6:6" x14ac:dyDescent="0.2">
      <c r="F1015" s="111"/>
    </row>
    <row r="1016" spans="6:6" x14ac:dyDescent="0.2">
      <c r="F1016" s="111"/>
    </row>
    <row r="1017" spans="6:6" x14ac:dyDescent="0.2">
      <c r="F1017" s="111"/>
    </row>
    <row r="1018" spans="6:6" x14ac:dyDescent="0.2">
      <c r="F1018" s="111"/>
    </row>
    <row r="1019" spans="6:6" x14ac:dyDescent="0.2">
      <c r="F1019" s="111"/>
    </row>
    <row r="1020" spans="6:6" x14ac:dyDescent="0.2">
      <c r="F1020" s="111"/>
    </row>
    <row r="1021" spans="6:6" x14ac:dyDescent="0.2">
      <c r="F1021" s="111"/>
    </row>
    <row r="1022" spans="6:6" x14ac:dyDescent="0.2">
      <c r="F1022" s="111"/>
    </row>
    <row r="1023" spans="6:6" x14ac:dyDescent="0.2">
      <c r="F1023" s="111"/>
    </row>
    <row r="1024" spans="6:6" x14ac:dyDescent="0.2">
      <c r="F1024" s="111"/>
    </row>
    <row r="1025" spans="6:6" x14ac:dyDescent="0.2">
      <c r="F1025" s="111"/>
    </row>
    <row r="1026" spans="6:6" x14ac:dyDescent="0.2">
      <c r="F1026" s="111"/>
    </row>
    <row r="1027" spans="6:6" x14ac:dyDescent="0.2">
      <c r="F1027" s="111"/>
    </row>
    <row r="1028" spans="6:6" x14ac:dyDescent="0.2">
      <c r="F1028" s="111"/>
    </row>
    <row r="1029" spans="6:6" x14ac:dyDescent="0.2">
      <c r="F1029" s="111"/>
    </row>
    <row r="1030" spans="6:6" x14ac:dyDescent="0.2">
      <c r="F1030" s="111"/>
    </row>
    <row r="1031" spans="6:6" x14ac:dyDescent="0.2">
      <c r="F1031" s="111"/>
    </row>
    <row r="1032" spans="6:6" x14ac:dyDescent="0.2">
      <c r="F1032" s="111"/>
    </row>
    <row r="1033" spans="6:6" x14ac:dyDescent="0.2">
      <c r="F1033" s="111"/>
    </row>
    <row r="1034" spans="6:6" x14ac:dyDescent="0.2">
      <c r="F1034" s="111"/>
    </row>
    <row r="1035" spans="6:6" x14ac:dyDescent="0.2">
      <c r="F1035" s="111"/>
    </row>
    <row r="1036" spans="6:6" x14ac:dyDescent="0.2">
      <c r="F1036" s="111"/>
    </row>
    <row r="1037" spans="6:6" x14ac:dyDescent="0.2">
      <c r="F1037" s="111"/>
    </row>
    <row r="1038" spans="6:6" x14ac:dyDescent="0.2">
      <c r="F1038" s="111"/>
    </row>
    <row r="1039" spans="6:6" x14ac:dyDescent="0.2">
      <c r="F1039" s="111"/>
    </row>
    <row r="1040" spans="6:6" x14ac:dyDescent="0.2">
      <c r="F1040" s="111"/>
    </row>
    <row r="1041" spans="6:6" x14ac:dyDescent="0.2">
      <c r="F1041" s="111"/>
    </row>
    <row r="1042" spans="6:6" x14ac:dyDescent="0.2">
      <c r="F1042" s="111"/>
    </row>
    <row r="1043" spans="6:6" x14ac:dyDescent="0.2">
      <c r="F1043" s="111"/>
    </row>
    <row r="1044" spans="6:6" x14ac:dyDescent="0.2">
      <c r="F1044" s="111"/>
    </row>
    <row r="1045" spans="6:6" x14ac:dyDescent="0.2">
      <c r="F1045" s="111"/>
    </row>
    <row r="1046" spans="6:6" x14ac:dyDescent="0.2">
      <c r="F1046" s="111"/>
    </row>
    <row r="1047" spans="6:6" x14ac:dyDescent="0.2">
      <c r="F1047" s="111"/>
    </row>
    <row r="1048" spans="6:6" x14ac:dyDescent="0.2">
      <c r="F1048" s="111"/>
    </row>
    <row r="1049" spans="6:6" x14ac:dyDescent="0.2">
      <c r="F1049" s="111"/>
    </row>
    <row r="1050" spans="6:6" x14ac:dyDescent="0.2">
      <c r="F1050" s="111"/>
    </row>
    <row r="1051" spans="6:6" x14ac:dyDescent="0.2">
      <c r="F1051" s="111"/>
    </row>
    <row r="1052" spans="6:6" x14ac:dyDescent="0.2">
      <c r="F1052" s="111"/>
    </row>
    <row r="1053" spans="6:6" x14ac:dyDescent="0.2">
      <c r="F1053" s="111"/>
    </row>
    <row r="1054" spans="6:6" x14ac:dyDescent="0.2">
      <c r="F1054" s="111"/>
    </row>
    <row r="1055" spans="6:6" x14ac:dyDescent="0.2">
      <c r="F1055" s="111"/>
    </row>
    <row r="1056" spans="6:6" x14ac:dyDescent="0.2">
      <c r="F1056" s="111"/>
    </row>
    <row r="1057" spans="6:6" x14ac:dyDescent="0.2">
      <c r="F1057" s="111"/>
    </row>
    <row r="1058" spans="6:6" x14ac:dyDescent="0.2">
      <c r="F1058" s="111"/>
    </row>
    <row r="1059" spans="6:6" x14ac:dyDescent="0.2">
      <c r="F1059" s="111"/>
    </row>
    <row r="1060" spans="6:6" x14ac:dyDescent="0.2">
      <c r="F1060" s="111"/>
    </row>
    <row r="1061" spans="6:6" x14ac:dyDescent="0.2">
      <c r="F1061" s="111"/>
    </row>
    <row r="1062" spans="6:6" x14ac:dyDescent="0.2">
      <c r="F1062" s="111"/>
    </row>
    <row r="1063" spans="6:6" x14ac:dyDescent="0.2">
      <c r="F1063" s="111"/>
    </row>
    <row r="1064" spans="6:6" x14ac:dyDescent="0.2">
      <c r="F1064" s="111"/>
    </row>
    <row r="1065" spans="6:6" x14ac:dyDescent="0.2">
      <c r="F1065" s="111"/>
    </row>
    <row r="1066" spans="6:6" x14ac:dyDescent="0.2">
      <c r="F1066" s="111"/>
    </row>
    <row r="1067" spans="6:6" x14ac:dyDescent="0.2">
      <c r="F1067" s="111"/>
    </row>
    <row r="1068" spans="6:6" x14ac:dyDescent="0.2">
      <c r="F1068" s="111"/>
    </row>
    <row r="1069" spans="6:6" x14ac:dyDescent="0.2">
      <c r="F1069" s="111"/>
    </row>
    <row r="1070" spans="6:6" x14ac:dyDescent="0.2">
      <c r="F1070" s="111"/>
    </row>
    <row r="1071" spans="6:6" x14ac:dyDescent="0.2">
      <c r="F1071" s="111"/>
    </row>
    <row r="1072" spans="6:6" x14ac:dyDescent="0.2">
      <c r="F1072" s="111"/>
    </row>
    <row r="1073" spans="6:6" x14ac:dyDescent="0.2">
      <c r="F1073" s="111"/>
    </row>
    <row r="1074" spans="6:6" x14ac:dyDescent="0.2">
      <c r="F1074" s="111"/>
    </row>
    <row r="1075" spans="6:6" x14ac:dyDescent="0.2">
      <c r="F1075" s="111"/>
    </row>
    <row r="1076" spans="6:6" x14ac:dyDescent="0.2">
      <c r="F1076" s="111"/>
    </row>
    <row r="1077" spans="6:6" x14ac:dyDescent="0.2">
      <c r="F1077" s="111"/>
    </row>
    <row r="1078" spans="6:6" x14ac:dyDescent="0.2">
      <c r="F1078" s="111"/>
    </row>
    <row r="1079" spans="6:6" x14ac:dyDescent="0.2">
      <c r="F1079" s="111"/>
    </row>
    <row r="1080" spans="6:6" x14ac:dyDescent="0.2">
      <c r="F1080" s="111"/>
    </row>
    <row r="1081" spans="6:6" x14ac:dyDescent="0.2">
      <c r="F1081" s="111"/>
    </row>
    <row r="1082" spans="6:6" x14ac:dyDescent="0.2">
      <c r="F1082" s="111"/>
    </row>
    <row r="1083" spans="6:6" x14ac:dyDescent="0.2">
      <c r="F1083" s="111"/>
    </row>
    <row r="1084" spans="6:6" x14ac:dyDescent="0.2">
      <c r="F1084" s="111"/>
    </row>
    <row r="1085" spans="6:6" x14ac:dyDescent="0.2">
      <c r="F1085" s="111"/>
    </row>
    <row r="1086" spans="6:6" x14ac:dyDescent="0.2">
      <c r="F1086" s="111"/>
    </row>
    <row r="1087" spans="6:6" x14ac:dyDescent="0.2">
      <c r="F1087" s="111"/>
    </row>
    <row r="1088" spans="6:6" x14ac:dyDescent="0.2">
      <c r="F1088" s="111"/>
    </row>
    <row r="1089" spans="6:6" x14ac:dyDescent="0.2">
      <c r="F1089" s="111"/>
    </row>
    <row r="1090" spans="6:6" x14ac:dyDescent="0.2">
      <c r="F1090" s="111"/>
    </row>
    <row r="1091" spans="6:6" x14ac:dyDescent="0.2">
      <c r="F1091" s="111"/>
    </row>
    <row r="1092" spans="6:6" x14ac:dyDescent="0.2">
      <c r="F1092" s="111"/>
    </row>
    <row r="1093" spans="6:6" x14ac:dyDescent="0.2">
      <c r="F1093" s="111"/>
    </row>
    <row r="1094" spans="6:6" x14ac:dyDescent="0.2">
      <c r="F1094" s="111"/>
    </row>
    <row r="1095" spans="6:6" x14ac:dyDescent="0.2">
      <c r="F1095" s="111"/>
    </row>
    <row r="1096" spans="6:6" x14ac:dyDescent="0.2">
      <c r="F1096" s="111"/>
    </row>
    <row r="1097" spans="6:6" x14ac:dyDescent="0.2">
      <c r="F1097" s="111"/>
    </row>
    <row r="1098" spans="6:6" x14ac:dyDescent="0.2">
      <c r="F1098" s="111"/>
    </row>
    <row r="1099" spans="6:6" x14ac:dyDescent="0.2">
      <c r="F1099" s="111"/>
    </row>
    <row r="1100" spans="6:6" x14ac:dyDescent="0.2">
      <c r="F1100" s="111"/>
    </row>
    <row r="1101" spans="6:6" x14ac:dyDescent="0.2">
      <c r="F1101" s="111"/>
    </row>
    <row r="1102" spans="6:6" x14ac:dyDescent="0.2">
      <c r="F1102" s="111"/>
    </row>
    <row r="1103" spans="6:6" x14ac:dyDescent="0.2">
      <c r="F1103" s="111"/>
    </row>
    <row r="1104" spans="6:6" x14ac:dyDescent="0.2">
      <c r="F1104" s="111"/>
    </row>
    <row r="1105" spans="6:6" x14ac:dyDescent="0.2">
      <c r="F1105" s="111"/>
    </row>
    <row r="1106" spans="6:6" x14ac:dyDescent="0.2">
      <c r="F1106" s="111"/>
    </row>
    <row r="1107" spans="6:6" x14ac:dyDescent="0.2">
      <c r="F1107" s="111"/>
    </row>
    <row r="1108" spans="6:6" x14ac:dyDescent="0.2">
      <c r="F1108" s="111"/>
    </row>
    <row r="1109" spans="6:6" x14ac:dyDescent="0.2">
      <c r="F1109" s="111"/>
    </row>
    <row r="1110" spans="6:6" x14ac:dyDescent="0.2">
      <c r="F1110" s="111"/>
    </row>
    <row r="1111" spans="6:6" x14ac:dyDescent="0.2">
      <c r="F1111" s="111"/>
    </row>
    <row r="1112" spans="6:6" x14ac:dyDescent="0.2">
      <c r="F1112" s="111"/>
    </row>
    <row r="1113" spans="6:6" x14ac:dyDescent="0.2">
      <c r="F1113" s="111"/>
    </row>
    <row r="1114" spans="6:6" x14ac:dyDescent="0.2">
      <c r="F1114" s="111"/>
    </row>
    <row r="1115" spans="6:6" x14ac:dyDescent="0.2">
      <c r="F1115" s="111"/>
    </row>
    <row r="1116" spans="6:6" x14ac:dyDescent="0.2">
      <c r="F1116" s="111"/>
    </row>
    <row r="1117" spans="6:6" x14ac:dyDescent="0.2">
      <c r="F1117" s="111"/>
    </row>
    <row r="1118" spans="6:6" x14ac:dyDescent="0.2">
      <c r="F1118" s="111"/>
    </row>
    <row r="1119" spans="6:6" x14ac:dyDescent="0.2">
      <c r="F1119" s="111"/>
    </row>
    <row r="1120" spans="6:6" x14ac:dyDescent="0.2">
      <c r="F1120" s="111"/>
    </row>
    <row r="1121" spans="6:6" x14ac:dyDescent="0.2">
      <c r="F1121" s="111"/>
    </row>
    <row r="1122" spans="6:6" x14ac:dyDescent="0.2">
      <c r="F1122" s="111"/>
    </row>
    <row r="1123" spans="6:6" x14ac:dyDescent="0.2">
      <c r="F1123" s="111"/>
    </row>
    <row r="1124" spans="6:6" x14ac:dyDescent="0.2">
      <c r="F1124" s="111"/>
    </row>
    <row r="1125" spans="6:6" x14ac:dyDescent="0.2">
      <c r="F1125" s="111"/>
    </row>
    <row r="1126" spans="6:6" x14ac:dyDescent="0.2">
      <c r="F1126" s="111"/>
    </row>
    <row r="1127" spans="6:6" x14ac:dyDescent="0.2">
      <c r="F1127" s="111"/>
    </row>
    <row r="1128" spans="6:6" x14ac:dyDescent="0.2">
      <c r="F1128" s="111"/>
    </row>
    <row r="1129" spans="6:6" x14ac:dyDescent="0.2">
      <c r="F1129" s="111"/>
    </row>
    <row r="1130" spans="6:6" x14ac:dyDescent="0.2">
      <c r="F1130" s="111"/>
    </row>
    <row r="1131" spans="6:6" x14ac:dyDescent="0.2">
      <c r="F1131" s="111"/>
    </row>
    <row r="1132" spans="6:6" x14ac:dyDescent="0.2">
      <c r="F1132" s="111"/>
    </row>
    <row r="1133" spans="6:6" x14ac:dyDescent="0.2">
      <c r="F1133" s="111"/>
    </row>
    <row r="1134" spans="6:6" x14ac:dyDescent="0.2">
      <c r="F1134" s="111"/>
    </row>
    <row r="1135" spans="6:6" x14ac:dyDescent="0.2">
      <c r="F1135" s="111"/>
    </row>
    <row r="1136" spans="6:6" x14ac:dyDescent="0.2">
      <c r="F1136" s="111"/>
    </row>
    <row r="1137" spans="6:6" x14ac:dyDescent="0.2">
      <c r="F1137" s="111"/>
    </row>
    <row r="1138" spans="6:6" x14ac:dyDescent="0.2">
      <c r="F1138" s="111"/>
    </row>
    <row r="1139" spans="6:6" x14ac:dyDescent="0.2">
      <c r="F1139" s="111"/>
    </row>
    <row r="1140" spans="6:6" x14ac:dyDescent="0.2">
      <c r="F1140" s="111"/>
    </row>
    <row r="1141" spans="6:6" x14ac:dyDescent="0.2">
      <c r="F1141" s="111"/>
    </row>
    <row r="1142" spans="6:6" x14ac:dyDescent="0.2">
      <c r="F1142" s="111"/>
    </row>
    <row r="1143" spans="6:6" x14ac:dyDescent="0.2">
      <c r="F1143" s="111"/>
    </row>
    <row r="1144" spans="6:6" x14ac:dyDescent="0.2">
      <c r="F1144" s="111"/>
    </row>
    <row r="1145" spans="6:6" x14ac:dyDescent="0.2">
      <c r="F1145" s="111"/>
    </row>
    <row r="1146" spans="6:6" x14ac:dyDescent="0.2">
      <c r="F1146" s="111"/>
    </row>
    <row r="1147" spans="6:6" x14ac:dyDescent="0.2">
      <c r="F1147" s="111"/>
    </row>
    <row r="1148" spans="6:6" x14ac:dyDescent="0.2">
      <c r="F1148" s="111"/>
    </row>
    <row r="1149" spans="6:6" x14ac:dyDescent="0.2">
      <c r="F1149" s="111"/>
    </row>
    <row r="1150" spans="6:6" x14ac:dyDescent="0.2">
      <c r="F1150" s="111"/>
    </row>
    <row r="1151" spans="6:6" x14ac:dyDescent="0.2">
      <c r="F1151" s="111"/>
    </row>
    <row r="1152" spans="6:6" x14ac:dyDescent="0.2">
      <c r="F1152" s="111"/>
    </row>
    <row r="1153" spans="6:6" x14ac:dyDescent="0.2">
      <c r="F1153" s="111"/>
    </row>
    <row r="1154" spans="6:6" x14ac:dyDescent="0.2">
      <c r="F1154" s="111"/>
    </row>
    <row r="1155" spans="6:6" x14ac:dyDescent="0.2">
      <c r="F1155" s="111"/>
    </row>
    <row r="1156" spans="6:6" x14ac:dyDescent="0.2">
      <c r="F1156" s="111"/>
    </row>
    <row r="1157" spans="6:6" x14ac:dyDescent="0.2">
      <c r="F1157" s="111"/>
    </row>
    <row r="1158" spans="6:6" x14ac:dyDescent="0.2">
      <c r="F1158" s="111"/>
    </row>
    <row r="1159" spans="6:6" x14ac:dyDescent="0.2">
      <c r="F1159" s="111"/>
    </row>
    <row r="1160" spans="6:6" x14ac:dyDescent="0.2">
      <c r="F1160" s="111"/>
    </row>
    <row r="1161" spans="6:6" x14ac:dyDescent="0.2">
      <c r="F1161" s="111"/>
    </row>
    <row r="1162" spans="6:6" x14ac:dyDescent="0.2">
      <c r="F1162" s="111"/>
    </row>
    <row r="1163" spans="6:6" x14ac:dyDescent="0.2">
      <c r="F1163" s="111"/>
    </row>
    <row r="1164" spans="6:6" x14ac:dyDescent="0.2">
      <c r="F1164" s="111"/>
    </row>
    <row r="1165" spans="6:6" x14ac:dyDescent="0.2">
      <c r="F1165" s="111"/>
    </row>
    <row r="1166" spans="6:6" x14ac:dyDescent="0.2">
      <c r="F1166" s="111"/>
    </row>
    <row r="1167" spans="6:6" x14ac:dyDescent="0.2">
      <c r="F1167" s="111"/>
    </row>
    <row r="1168" spans="6:6" x14ac:dyDescent="0.2">
      <c r="F1168" s="111"/>
    </row>
    <row r="1169" spans="6:6" x14ac:dyDescent="0.2">
      <c r="F1169" s="111"/>
    </row>
    <row r="1170" spans="6:6" x14ac:dyDescent="0.2">
      <c r="F1170" s="111"/>
    </row>
    <row r="1171" spans="6:6" x14ac:dyDescent="0.2">
      <c r="F1171" s="111"/>
    </row>
    <row r="1172" spans="6:6" x14ac:dyDescent="0.2">
      <c r="F1172" s="111"/>
    </row>
    <row r="1173" spans="6:6" x14ac:dyDescent="0.2">
      <c r="F1173" s="111"/>
    </row>
    <row r="1174" spans="6:6" x14ac:dyDescent="0.2">
      <c r="F1174" s="111"/>
    </row>
    <row r="1175" spans="6:6" x14ac:dyDescent="0.2">
      <c r="F1175" s="111"/>
    </row>
    <row r="1176" spans="6:6" x14ac:dyDescent="0.2">
      <c r="F1176" s="111"/>
    </row>
    <row r="1177" spans="6:6" x14ac:dyDescent="0.2">
      <c r="F1177" s="111"/>
    </row>
    <row r="1178" spans="6:6" x14ac:dyDescent="0.2">
      <c r="F1178" s="111"/>
    </row>
    <row r="1179" spans="6:6" x14ac:dyDescent="0.2">
      <c r="F1179" s="111"/>
    </row>
    <row r="1180" spans="6:6" x14ac:dyDescent="0.2">
      <c r="F1180" s="111"/>
    </row>
    <row r="1181" spans="6:6" x14ac:dyDescent="0.2">
      <c r="F1181" s="111"/>
    </row>
    <row r="1182" spans="6:6" x14ac:dyDescent="0.2">
      <c r="F1182" s="111"/>
    </row>
    <row r="1183" spans="6:6" x14ac:dyDescent="0.2">
      <c r="F1183" s="111"/>
    </row>
    <row r="1184" spans="6:6" x14ac:dyDescent="0.2">
      <c r="F1184" s="111"/>
    </row>
    <row r="1185" spans="6:6" x14ac:dyDescent="0.2">
      <c r="F1185" s="112"/>
    </row>
    <row r="1186" spans="6:6" x14ac:dyDescent="0.2">
      <c r="F1186" s="112"/>
    </row>
    <row r="1187" spans="6:6" x14ac:dyDescent="0.2">
      <c r="F1187" s="112"/>
    </row>
    <row r="1188" spans="6:6" x14ac:dyDescent="0.2">
      <c r="F1188" s="112"/>
    </row>
    <row r="1189" spans="6:6" x14ac:dyDescent="0.2">
      <c r="F1189" s="112"/>
    </row>
    <row r="1190" spans="6:6" x14ac:dyDescent="0.2">
      <c r="F1190" s="112"/>
    </row>
    <row r="1191" spans="6:6" x14ac:dyDescent="0.2">
      <c r="F1191" s="112"/>
    </row>
    <row r="1192" spans="6:6" x14ac:dyDescent="0.2">
      <c r="F1192" s="112"/>
    </row>
    <row r="1193" spans="6:6" x14ac:dyDescent="0.2">
      <c r="F1193" s="112"/>
    </row>
    <row r="1194" spans="6:6" x14ac:dyDescent="0.2">
      <c r="F1194" s="112"/>
    </row>
    <row r="1195" spans="6:6" x14ac:dyDescent="0.2">
      <c r="F1195" s="112"/>
    </row>
    <row r="1196" spans="6:6" x14ac:dyDescent="0.2">
      <c r="F1196" s="112"/>
    </row>
    <row r="1197" spans="6:6" x14ac:dyDescent="0.2">
      <c r="F1197" s="112"/>
    </row>
    <row r="1198" spans="6:6" x14ac:dyDescent="0.2">
      <c r="F1198" s="112"/>
    </row>
    <row r="1199" spans="6:6" x14ac:dyDescent="0.2">
      <c r="F1199" s="112"/>
    </row>
    <row r="1200" spans="6:6" x14ac:dyDescent="0.2">
      <c r="F1200" s="112"/>
    </row>
    <row r="1201" spans="6:6" x14ac:dyDescent="0.2">
      <c r="F1201" s="112"/>
    </row>
    <row r="1202" spans="6:6" x14ac:dyDescent="0.2">
      <c r="F1202" s="112"/>
    </row>
    <row r="1203" spans="6:6" x14ac:dyDescent="0.2">
      <c r="F1203" s="111"/>
    </row>
    <row r="1204" spans="6:6" x14ac:dyDescent="0.2">
      <c r="F1204" s="111"/>
    </row>
    <row r="1205" spans="6:6" x14ac:dyDescent="0.2">
      <c r="F1205" s="111"/>
    </row>
    <row r="1206" spans="6:6" x14ac:dyDescent="0.2">
      <c r="F1206" s="111"/>
    </row>
    <row r="1207" spans="6:6" x14ac:dyDescent="0.2">
      <c r="F1207" s="111"/>
    </row>
    <row r="1208" spans="6:6" x14ac:dyDescent="0.2">
      <c r="F1208" s="111"/>
    </row>
    <row r="1209" spans="6:6" x14ac:dyDescent="0.2">
      <c r="F1209" s="111"/>
    </row>
    <row r="1210" spans="6:6" x14ac:dyDescent="0.2">
      <c r="F1210" s="111"/>
    </row>
    <row r="1211" spans="6:6" x14ac:dyDescent="0.2">
      <c r="F1211" s="111"/>
    </row>
    <row r="1212" spans="6:6" x14ac:dyDescent="0.2">
      <c r="F1212" s="111"/>
    </row>
    <row r="1213" spans="6:6" x14ac:dyDescent="0.2">
      <c r="F1213" s="111"/>
    </row>
    <row r="1214" spans="6:6" x14ac:dyDescent="0.2">
      <c r="F1214" s="111"/>
    </row>
    <row r="1215" spans="6:6" x14ac:dyDescent="0.2">
      <c r="F1215" s="111"/>
    </row>
    <row r="1216" spans="6:6" x14ac:dyDescent="0.2">
      <c r="F1216" s="111"/>
    </row>
    <row r="1217" spans="6:6" x14ac:dyDescent="0.2">
      <c r="F1217" s="111"/>
    </row>
    <row r="1218" spans="6:6" x14ac:dyDescent="0.2">
      <c r="F1218" s="111"/>
    </row>
    <row r="1219" spans="6:6" x14ac:dyDescent="0.2">
      <c r="F1219" s="111"/>
    </row>
    <row r="1220" spans="6:6" x14ac:dyDescent="0.2">
      <c r="F1220" s="111"/>
    </row>
    <row r="1221" spans="6:6" x14ac:dyDescent="0.2">
      <c r="F1221" s="111"/>
    </row>
    <row r="1222" spans="6:6" x14ac:dyDescent="0.2">
      <c r="F1222" s="111"/>
    </row>
    <row r="1223" spans="6:6" x14ac:dyDescent="0.2">
      <c r="F1223" s="111"/>
    </row>
    <row r="1224" spans="6:6" x14ac:dyDescent="0.2">
      <c r="F1224" s="112"/>
    </row>
    <row r="1225" spans="6:6" x14ac:dyDescent="0.2">
      <c r="F1225" s="112"/>
    </row>
    <row r="1226" spans="6:6" x14ac:dyDescent="0.2">
      <c r="F1226" s="112"/>
    </row>
    <row r="1227" spans="6:6" x14ac:dyDescent="0.2">
      <c r="F1227" s="112"/>
    </row>
    <row r="1228" spans="6:6" x14ac:dyDescent="0.2">
      <c r="F1228" s="112"/>
    </row>
    <row r="1229" spans="6:6" x14ac:dyDescent="0.2">
      <c r="F1229" s="112"/>
    </row>
    <row r="1230" spans="6:6" x14ac:dyDescent="0.2">
      <c r="F1230" s="111"/>
    </row>
    <row r="1231" spans="6:6" x14ac:dyDescent="0.2">
      <c r="F1231" s="112"/>
    </row>
    <row r="1232" spans="6:6" x14ac:dyDescent="0.2">
      <c r="F1232" s="111"/>
    </row>
    <row r="1233" spans="6:6" x14ac:dyDescent="0.2">
      <c r="F1233" s="111"/>
    </row>
    <row r="1234" spans="6:6" x14ac:dyDescent="0.2">
      <c r="F1234" s="111"/>
    </row>
    <row r="1235" spans="6:6" x14ac:dyDescent="0.2">
      <c r="F1235" s="111"/>
    </row>
    <row r="1236" spans="6:6" x14ac:dyDescent="0.2">
      <c r="F1236" s="111"/>
    </row>
    <row r="1237" spans="6:6" x14ac:dyDescent="0.2">
      <c r="F1237" s="111"/>
    </row>
    <row r="1238" spans="6:6" x14ac:dyDescent="0.2">
      <c r="F1238" s="111"/>
    </row>
    <row r="1239" spans="6:6" x14ac:dyDescent="0.2">
      <c r="F1239" s="111"/>
    </row>
    <row r="1240" spans="6:6" x14ac:dyDescent="0.2">
      <c r="F1240" s="111"/>
    </row>
    <row r="1241" spans="6:6" x14ac:dyDescent="0.2">
      <c r="F1241" s="111"/>
    </row>
    <row r="1242" spans="6:6" x14ac:dyDescent="0.2">
      <c r="F1242" s="111"/>
    </row>
    <row r="1243" spans="6:6" x14ac:dyDescent="0.2">
      <c r="F1243" s="111"/>
    </row>
    <row r="1244" spans="6:6" x14ac:dyDescent="0.2">
      <c r="F1244" s="111"/>
    </row>
    <row r="1245" spans="6:6" x14ac:dyDescent="0.2">
      <c r="F1245" s="111"/>
    </row>
    <row r="1246" spans="6:6" x14ac:dyDescent="0.2">
      <c r="F1246" s="111"/>
    </row>
    <row r="1247" spans="6:6" x14ac:dyDescent="0.2">
      <c r="F1247" s="112"/>
    </row>
    <row r="1248" spans="6:6" x14ac:dyDescent="0.2">
      <c r="F1248" s="111"/>
    </row>
    <row r="1249" spans="6:6" x14ac:dyDescent="0.2">
      <c r="F1249" s="111"/>
    </row>
    <row r="1250" spans="6:6" x14ac:dyDescent="0.2">
      <c r="F1250" s="111"/>
    </row>
    <row r="1251" spans="6:6" x14ac:dyDescent="0.2">
      <c r="F1251" s="111"/>
    </row>
    <row r="1252" spans="6:6" x14ac:dyDescent="0.2">
      <c r="F1252" s="111"/>
    </row>
    <row r="1253" spans="6:6" x14ac:dyDescent="0.2">
      <c r="F1253" s="111"/>
    </row>
    <row r="1254" spans="6:6" x14ac:dyDescent="0.2">
      <c r="F1254" s="111"/>
    </row>
    <row r="1255" spans="6:6" x14ac:dyDescent="0.2">
      <c r="F1255" s="111"/>
    </row>
    <row r="1256" spans="6:6" x14ac:dyDescent="0.2">
      <c r="F1256" s="111"/>
    </row>
    <row r="1257" spans="6:6" x14ac:dyDescent="0.2">
      <c r="F1257" s="111"/>
    </row>
    <row r="1258" spans="6:6" x14ac:dyDescent="0.2">
      <c r="F1258" s="111"/>
    </row>
    <row r="1259" spans="6:6" x14ac:dyDescent="0.2">
      <c r="F1259" s="111"/>
    </row>
    <row r="1260" spans="6:6" x14ac:dyDescent="0.2">
      <c r="F1260" s="111"/>
    </row>
    <row r="1261" spans="6:6" x14ac:dyDescent="0.2">
      <c r="F1261" s="111"/>
    </row>
    <row r="1262" spans="6:6" x14ac:dyDescent="0.2">
      <c r="F1262" s="111"/>
    </row>
    <row r="1263" spans="6:6" x14ac:dyDescent="0.2">
      <c r="F1263" s="111"/>
    </row>
    <row r="1264" spans="6:6" x14ac:dyDescent="0.2">
      <c r="F1264" s="111"/>
    </row>
    <row r="1265" spans="6:6" x14ac:dyDescent="0.2">
      <c r="F1265" s="111"/>
    </row>
    <row r="1266" spans="6:6" x14ac:dyDescent="0.2">
      <c r="F1266" s="111"/>
    </row>
    <row r="1267" spans="6:6" x14ac:dyDescent="0.2">
      <c r="F1267" s="111"/>
    </row>
    <row r="1268" spans="6:6" x14ac:dyDescent="0.2">
      <c r="F1268" s="111"/>
    </row>
    <row r="1269" spans="6:6" x14ac:dyDescent="0.2">
      <c r="F1269" s="111"/>
    </row>
    <row r="1270" spans="6:6" x14ac:dyDescent="0.2">
      <c r="F1270" s="111"/>
    </row>
    <row r="1271" spans="6:6" x14ac:dyDescent="0.2">
      <c r="F1271" s="111"/>
    </row>
    <row r="1272" spans="6:6" x14ac:dyDescent="0.2">
      <c r="F1272" s="111"/>
    </row>
    <row r="1273" spans="6:6" x14ac:dyDescent="0.2">
      <c r="F1273" s="111"/>
    </row>
    <row r="1274" spans="6:6" x14ac:dyDescent="0.2">
      <c r="F1274" s="111"/>
    </row>
    <row r="1275" spans="6:6" x14ac:dyDescent="0.2">
      <c r="F1275" s="111"/>
    </row>
    <row r="1276" spans="6:6" x14ac:dyDescent="0.2">
      <c r="F1276" s="111"/>
    </row>
    <row r="1277" spans="6:6" x14ac:dyDescent="0.2">
      <c r="F1277" s="111"/>
    </row>
    <row r="1278" spans="6:6" x14ac:dyDescent="0.2">
      <c r="F1278" s="112"/>
    </row>
    <row r="1279" spans="6:6" x14ac:dyDescent="0.2">
      <c r="F1279" s="111"/>
    </row>
    <row r="1280" spans="6:6" x14ac:dyDescent="0.2">
      <c r="F1280" s="111"/>
    </row>
    <row r="1281" spans="6:6" x14ac:dyDescent="0.2">
      <c r="F1281" s="111"/>
    </row>
    <row r="1282" spans="6:6" x14ac:dyDescent="0.2">
      <c r="F1282" s="111"/>
    </row>
    <row r="1283" spans="6:6" x14ac:dyDescent="0.2">
      <c r="F1283" s="111"/>
    </row>
    <row r="1284" spans="6:6" x14ac:dyDescent="0.2">
      <c r="F1284" s="111"/>
    </row>
    <row r="1285" spans="6:6" x14ac:dyDescent="0.2">
      <c r="F1285" s="112"/>
    </row>
    <row r="1286" spans="6:6" x14ac:dyDescent="0.2">
      <c r="F1286" s="111"/>
    </row>
    <row r="1287" spans="6:6" x14ac:dyDescent="0.2">
      <c r="F1287" s="111"/>
    </row>
    <row r="1288" spans="6:6" x14ac:dyDescent="0.2">
      <c r="F1288" s="111"/>
    </row>
    <row r="1289" spans="6:6" x14ac:dyDescent="0.2">
      <c r="F1289" s="111"/>
    </row>
    <row r="1290" spans="6:6" x14ac:dyDescent="0.2">
      <c r="F1290" s="111"/>
    </row>
    <row r="1291" spans="6:6" x14ac:dyDescent="0.2">
      <c r="F1291" s="111"/>
    </row>
    <row r="1292" spans="6:6" x14ac:dyDescent="0.2">
      <c r="F1292" s="111"/>
    </row>
    <row r="1293" spans="6:6" x14ac:dyDescent="0.2">
      <c r="F1293" s="111"/>
    </row>
    <row r="1294" spans="6:6" x14ac:dyDescent="0.2">
      <c r="F1294" s="111"/>
    </row>
    <row r="1295" spans="6:6" x14ac:dyDescent="0.2">
      <c r="F1295" s="111"/>
    </row>
    <row r="1296" spans="6:6" x14ac:dyDescent="0.2">
      <c r="F1296" s="111"/>
    </row>
    <row r="1297" spans="6:6" x14ac:dyDescent="0.2">
      <c r="F1297" s="111"/>
    </row>
    <row r="1298" spans="6:6" x14ac:dyDescent="0.2">
      <c r="F1298" s="111"/>
    </row>
    <row r="1299" spans="6:6" x14ac:dyDescent="0.2">
      <c r="F1299" s="111"/>
    </row>
    <row r="1300" spans="6:6" x14ac:dyDescent="0.2">
      <c r="F1300" s="111"/>
    </row>
    <row r="1301" spans="6:6" x14ac:dyDescent="0.2">
      <c r="F1301" s="111"/>
    </row>
    <row r="1302" spans="6:6" x14ac:dyDescent="0.2">
      <c r="F1302" s="111"/>
    </row>
    <row r="1303" spans="6:6" x14ac:dyDescent="0.2">
      <c r="F1303" s="111"/>
    </row>
    <row r="1304" spans="6:6" x14ac:dyDescent="0.2">
      <c r="F1304" s="111"/>
    </row>
    <row r="1305" spans="6:6" x14ac:dyDescent="0.2">
      <c r="F1305" s="111"/>
    </row>
    <row r="1306" spans="6:6" x14ac:dyDescent="0.2">
      <c r="F1306" s="111"/>
    </row>
    <row r="1307" spans="6:6" x14ac:dyDescent="0.2">
      <c r="F1307" s="111"/>
    </row>
    <row r="1308" spans="6:6" x14ac:dyDescent="0.2">
      <c r="F1308" s="111"/>
    </row>
    <row r="1309" spans="6:6" x14ac:dyDescent="0.2">
      <c r="F1309" s="111"/>
    </row>
    <row r="1310" spans="6:6" x14ac:dyDescent="0.2">
      <c r="F1310" s="111"/>
    </row>
    <row r="1311" spans="6:6" x14ac:dyDescent="0.2">
      <c r="F1311" s="111"/>
    </row>
    <row r="1312" spans="6:6" x14ac:dyDescent="0.2">
      <c r="F1312" s="111"/>
    </row>
    <row r="1313" spans="6:6" x14ac:dyDescent="0.2">
      <c r="F1313" s="111"/>
    </row>
    <row r="1314" spans="6:6" x14ac:dyDescent="0.2">
      <c r="F1314" s="111"/>
    </row>
    <row r="1315" spans="6:6" x14ac:dyDescent="0.2">
      <c r="F1315" s="111"/>
    </row>
    <row r="1316" spans="6:6" x14ac:dyDescent="0.2">
      <c r="F1316" s="111"/>
    </row>
    <row r="1317" spans="6:6" x14ac:dyDescent="0.2">
      <c r="F1317" s="111"/>
    </row>
    <row r="1318" spans="6:6" x14ac:dyDescent="0.2">
      <c r="F1318" s="111"/>
    </row>
    <row r="1319" spans="6:6" x14ac:dyDescent="0.2">
      <c r="F1319" s="111"/>
    </row>
    <row r="1320" spans="6:6" x14ac:dyDescent="0.2">
      <c r="F1320" s="111"/>
    </row>
    <row r="1321" spans="6:6" x14ac:dyDescent="0.2">
      <c r="F1321" s="111"/>
    </row>
    <row r="1322" spans="6:6" x14ac:dyDescent="0.2">
      <c r="F1322" s="111"/>
    </row>
    <row r="1323" spans="6:6" x14ac:dyDescent="0.2">
      <c r="F1323" s="111"/>
    </row>
    <row r="1324" spans="6:6" x14ac:dyDescent="0.2">
      <c r="F1324" s="111"/>
    </row>
    <row r="1325" spans="6:6" x14ac:dyDescent="0.2">
      <c r="F1325" s="111"/>
    </row>
    <row r="1326" spans="6:6" x14ac:dyDescent="0.2">
      <c r="F1326" s="111"/>
    </row>
    <row r="1327" spans="6:6" x14ac:dyDescent="0.2">
      <c r="F1327" s="111"/>
    </row>
    <row r="1328" spans="6:6" x14ac:dyDescent="0.2">
      <c r="F1328" s="111"/>
    </row>
    <row r="1329" spans="6:6" x14ac:dyDescent="0.2">
      <c r="F1329" s="111"/>
    </row>
    <row r="1330" spans="6:6" x14ac:dyDescent="0.2">
      <c r="F1330" s="111"/>
    </row>
    <row r="1331" spans="6:6" x14ac:dyDescent="0.2">
      <c r="F1331" s="112"/>
    </row>
    <row r="1332" spans="6:6" x14ac:dyDescent="0.2">
      <c r="F1332" s="111"/>
    </row>
    <row r="1333" spans="6:6" x14ac:dyDescent="0.2">
      <c r="F1333" s="111"/>
    </row>
    <row r="1334" spans="6:6" x14ac:dyDescent="0.2">
      <c r="F1334" s="112"/>
    </row>
    <row r="1335" spans="6:6" x14ac:dyDescent="0.2">
      <c r="F1335" s="112"/>
    </row>
    <row r="1336" spans="6:6" x14ac:dyDescent="0.2">
      <c r="F1336" s="112"/>
    </row>
    <row r="1337" spans="6:6" x14ac:dyDescent="0.2">
      <c r="F1337" s="111"/>
    </row>
    <row r="1338" spans="6:6" x14ac:dyDescent="0.2">
      <c r="F1338" s="111"/>
    </row>
    <row r="1339" spans="6:6" x14ac:dyDescent="0.2">
      <c r="F1339" s="111"/>
    </row>
    <row r="1340" spans="6:6" x14ac:dyDescent="0.2">
      <c r="F1340" s="111"/>
    </row>
    <row r="1341" spans="6:6" x14ac:dyDescent="0.2">
      <c r="F1341" s="111"/>
    </row>
    <row r="1342" spans="6:6" x14ac:dyDescent="0.2">
      <c r="F1342" s="112"/>
    </row>
    <row r="1343" spans="6:6" x14ac:dyDescent="0.2">
      <c r="F1343" s="111"/>
    </row>
    <row r="1344" spans="6:6" x14ac:dyDescent="0.2">
      <c r="F1344" s="111"/>
    </row>
    <row r="1345" spans="6:6" x14ac:dyDescent="0.2">
      <c r="F1345" s="111"/>
    </row>
    <row r="1346" spans="6:6" x14ac:dyDescent="0.2">
      <c r="F1346" s="111"/>
    </row>
    <row r="1347" spans="6:6" x14ac:dyDescent="0.2">
      <c r="F1347" s="111"/>
    </row>
    <row r="1348" spans="6:6" x14ac:dyDescent="0.2">
      <c r="F1348" s="111"/>
    </row>
    <row r="1349" spans="6:6" x14ac:dyDescent="0.2">
      <c r="F1349" s="111"/>
    </row>
    <row r="1350" spans="6:6" x14ac:dyDescent="0.2">
      <c r="F1350" s="111"/>
    </row>
    <row r="1351" spans="6:6" x14ac:dyDescent="0.2">
      <c r="F1351" s="111"/>
    </row>
    <row r="1352" spans="6:6" x14ac:dyDescent="0.2">
      <c r="F1352" s="111"/>
    </row>
    <row r="1353" spans="6:6" x14ac:dyDescent="0.2">
      <c r="F1353" s="111"/>
    </row>
    <row r="1354" spans="6:6" x14ac:dyDescent="0.2">
      <c r="F1354" s="111"/>
    </row>
    <row r="1355" spans="6:6" x14ac:dyDescent="0.2">
      <c r="F1355" s="111"/>
    </row>
    <row r="1356" spans="6:6" x14ac:dyDescent="0.2">
      <c r="F1356" s="111"/>
    </row>
    <row r="1357" spans="6:6" x14ac:dyDescent="0.2">
      <c r="F1357" s="111"/>
    </row>
    <row r="1358" spans="6:6" x14ac:dyDescent="0.2">
      <c r="F1358" s="111"/>
    </row>
    <row r="1359" spans="6:6" x14ac:dyDescent="0.2">
      <c r="F1359" s="111"/>
    </row>
    <row r="1360" spans="6:6" x14ac:dyDescent="0.2">
      <c r="F1360" s="111"/>
    </row>
    <row r="1361" spans="6:6" x14ac:dyDescent="0.2">
      <c r="F1361" s="111"/>
    </row>
    <row r="1362" spans="6:6" x14ac:dyDescent="0.2">
      <c r="F1362" s="111"/>
    </row>
    <row r="1363" spans="6:6" x14ac:dyDescent="0.2">
      <c r="F1363" s="111"/>
    </row>
    <row r="1364" spans="6:6" x14ac:dyDescent="0.2">
      <c r="F1364" s="111"/>
    </row>
    <row r="1365" spans="6:6" x14ac:dyDescent="0.2">
      <c r="F1365" s="111"/>
    </row>
    <row r="1366" spans="6:6" x14ac:dyDescent="0.2">
      <c r="F1366" s="111"/>
    </row>
    <row r="1367" spans="6:6" x14ac:dyDescent="0.2">
      <c r="F1367" s="111"/>
    </row>
    <row r="1368" spans="6:6" x14ac:dyDescent="0.2">
      <c r="F1368" s="111"/>
    </row>
    <row r="1369" spans="6:6" x14ac:dyDescent="0.2">
      <c r="F1369" s="111"/>
    </row>
    <row r="1370" spans="6:6" x14ac:dyDescent="0.2">
      <c r="F1370" s="111"/>
    </row>
    <row r="1371" spans="6:6" x14ac:dyDescent="0.2">
      <c r="F1371" s="111"/>
    </row>
    <row r="1372" spans="6:6" x14ac:dyDescent="0.2">
      <c r="F1372" s="111"/>
    </row>
    <row r="1373" spans="6:6" x14ac:dyDescent="0.2">
      <c r="F1373" s="111"/>
    </row>
    <row r="1374" spans="6:6" x14ac:dyDescent="0.2">
      <c r="F1374" s="111"/>
    </row>
    <row r="1375" spans="6:6" x14ac:dyDescent="0.2">
      <c r="F1375" s="111"/>
    </row>
    <row r="1376" spans="6:6" x14ac:dyDescent="0.2">
      <c r="F1376" s="111"/>
    </row>
    <row r="1377" spans="6:6" x14ac:dyDescent="0.2">
      <c r="F1377" s="111"/>
    </row>
    <row r="1378" spans="6:6" x14ac:dyDescent="0.2">
      <c r="F1378" s="111"/>
    </row>
    <row r="1379" spans="6:6" x14ac:dyDescent="0.2">
      <c r="F1379" s="111"/>
    </row>
    <row r="1380" spans="6:6" x14ac:dyDescent="0.2">
      <c r="F1380" s="111"/>
    </row>
    <row r="1381" spans="6:6" x14ac:dyDescent="0.2">
      <c r="F1381" s="111"/>
    </row>
    <row r="1382" spans="6:6" x14ac:dyDescent="0.2">
      <c r="F1382" s="111"/>
    </row>
    <row r="1383" spans="6:6" x14ac:dyDescent="0.2">
      <c r="F1383" s="111"/>
    </row>
    <row r="1384" spans="6:6" x14ac:dyDescent="0.2">
      <c r="F1384" s="111"/>
    </row>
    <row r="1385" spans="6:6" x14ac:dyDescent="0.2">
      <c r="F1385" s="111"/>
    </row>
    <row r="1386" spans="6:6" x14ac:dyDescent="0.2">
      <c r="F1386" s="111"/>
    </row>
    <row r="1387" spans="6:6" x14ac:dyDescent="0.2">
      <c r="F1387" s="111"/>
    </row>
    <row r="1388" spans="6:6" x14ac:dyDescent="0.2">
      <c r="F1388" s="111"/>
    </row>
    <row r="1389" spans="6:6" x14ac:dyDescent="0.2">
      <c r="F1389" s="111"/>
    </row>
    <row r="1390" spans="6:6" x14ac:dyDescent="0.2">
      <c r="F1390" s="111"/>
    </row>
    <row r="1391" spans="6:6" x14ac:dyDescent="0.2">
      <c r="F1391" s="111"/>
    </row>
    <row r="1392" spans="6:6" x14ac:dyDescent="0.2">
      <c r="F1392" s="111"/>
    </row>
    <row r="1393" spans="6:6" x14ac:dyDescent="0.2">
      <c r="F1393" s="111"/>
    </row>
    <row r="1394" spans="6:6" x14ac:dyDescent="0.2">
      <c r="F1394" s="111"/>
    </row>
    <row r="1395" spans="6:6" x14ac:dyDescent="0.2">
      <c r="F1395" s="111"/>
    </row>
    <row r="1396" spans="6:6" x14ac:dyDescent="0.2">
      <c r="F1396" s="111"/>
    </row>
    <row r="1397" spans="6:6" x14ac:dyDescent="0.2">
      <c r="F1397" s="111"/>
    </row>
    <row r="1398" spans="6:6" x14ac:dyDescent="0.2">
      <c r="F1398" s="111"/>
    </row>
    <row r="1399" spans="6:6" x14ac:dyDescent="0.2">
      <c r="F1399" s="111"/>
    </row>
    <row r="1400" spans="6:6" x14ac:dyDescent="0.2">
      <c r="F1400" s="111"/>
    </row>
    <row r="1401" spans="6:6" x14ac:dyDescent="0.2">
      <c r="F1401" s="111"/>
    </row>
    <row r="1402" spans="6:6" x14ac:dyDescent="0.2">
      <c r="F1402" s="111"/>
    </row>
    <row r="1403" spans="6:6" x14ac:dyDescent="0.2">
      <c r="F1403" s="111"/>
    </row>
    <row r="1404" spans="6:6" x14ac:dyDescent="0.2">
      <c r="F1404" s="111"/>
    </row>
    <row r="1405" spans="6:6" x14ac:dyDescent="0.2">
      <c r="F1405" s="111"/>
    </row>
    <row r="1406" spans="6:6" x14ac:dyDescent="0.2">
      <c r="F1406" s="111"/>
    </row>
    <row r="1407" spans="6:6" x14ac:dyDescent="0.2">
      <c r="F1407" s="111"/>
    </row>
    <row r="1408" spans="6:6" x14ac:dyDescent="0.2">
      <c r="F1408" s="111"/>
    </row>
    <row r="1409" spans="6:6" x14ac:dyDescent="0.2">
      <c r="F1409" s="111"/>
    </row>
    <row r="1410" spans="6:6" x14ac:dyDescent="0.2">
      <c r="F1410" s="111"/>
    </row>
    <row r="1411" spans="6:6" x14ac:dyDescent="0.2">
      <c r="F1411" s="111"/>
    </row>
    <row r="1412" spans="6:6" x14ac:dyDescent="0.2">
      <c r="F1412" s="111"/>
    </row>
    <row r="1413" spans="6:6" x14ac:dyDescent="0.2">
      <c r="F1413" s="111"/>
    </row>
    <row r="1414" spans="6:6" x14ac:dyDescent="0.2">
      <c r="F1414" s="111"/>
    </row>
    <row r="1415" spans="6:6" x14ac:dyDescent="0.2">
      <c r="F1415" s="111"/>
    </row>
    <row r="1416" spans="6:6" x14ac:dyDescent="0.2">
      <c r="F1416" s="111"/>
    </row>
    <row r="1417" spans="6:6" x14ac:dyDescent="0.2">
      <c r="F1417" s="111"/>
    </row>
    <row r="1418" spans="6:6" x14ac:dyDescent="0.2">
      <c r="F1418" s="111"/>
    </row>
    <row r="1419" spans="6:6" x14ac:dyDescent="0.2">
      <c r="F1419" s="111"/>
    </row>
    <row r="1420" spans="6:6" x14ac:dyDescent="0.2">
      <c r="F1420" s="112"/>
    </row>
    <row r="1421" spans="6:6" x14ac:dyDescent="0.2">
      <c r="F1421" s="112"/>
    </row>
    <row r="1422" spans="6:6" x14ac:dyDescent="0.2">
      <c r="F1422" s="112"/>
    </row>
    <row r="1423" spans="6:6" x14ac:dyDescent="0.2">
      <c r="F1423" s="112"/>
    </row>
    <row r="1424" spans="6:6" x14ac:dyDescent="0.2">
      <c r="F1424" s="111"/>
    </row>
    <row r="1425" spans="6:6" x14ac:dyDescent="0.2">
      <c r="F1425" s="111"/>
    </row>
    <row r="1426" spans="6:6" x14ac:dyDescent="0.2">
      <c r="F1426" s="111"/>
    </row>
    <row r="1427" spans="6:6" x14ac:dyDescent="0.2">
      <c r="F1427" s="111"/>
    </row>
    <row r="1428" spans="6:6" x14ac:dyDescent="0.2">
      <c r="F1428" s="111"/>
    </row>
    <row r="1429" spans="6:6" x14ac:dyDescent="0.2">
      <c r="F1429" s="111"/>
    </row>
    <row r="1430" spans="6:6" x14ac:dyDescent="0.2">
      <c r="F1430" s="111"/>
    </row>
    <row r="1431" spans="6:6" x14ac:dyDescent="0.2">
      <c r="F1431" s="111"/>
    </row>
    <row r="1432" spans="6:6" x14ac:dyDescent="0.2">
      <c r="F1432" s="111"/>
    </row>
    <row r="1433" spans="6:6" x14ac:dyDescent="0.2">
      <c r="F1433" s="111"/>
    </row>
    <row r="1434" spans="6:6" x14ac:dyDescent="0.2">
      <c r="F1434" s="111"/>
    </row>
    <row r="1435" spans="6:6" x14ac:dyDescent="0.2">
      <c r="F1435" s="111"/>
    </row>
    <row r="1436" spans="6:6" x14ac:dyDescent="0.2">
      <c r="F1436" s="111"/>
    </row>
    <row r="1437" spans="6:6" x14ac:dyDescent="0.2">
      <c r="F1437" s="111"/>
    </row>
    <row r="1438" spans="6:6" x14ac:dyDescent="0.2">
      <c r="F1438" s="111"/>
    </row>
    <row r="1439" spans="6:6" x14ac:dyDescent="0.2">
      <c r="F1439" s="111"/>
    </row>
    <row r="1440" spans="6:6" x14ac:dyDescent="0.2">
      <c r="F1440" s="111"/>
    </row>
    <row r="1441" spans="6:6" x14ac:dyDescent="0.2">
      <c r="F1441" s="111"/>
    </row>
    <row r="1442" spans="6:6" x14ac:dyDescent="0.2">
      <c r="F1442" s="111"/>
    </row>
    <row r="1443" spans="6:6" x14ac:dyDescent="0.2">
      <c r="F1443" s="111"/>
    </row>
    <row r="1444" spans="6:6" x14ac:dyDescent="0.2">
      <c r="F1444" s="111"/>
    </row>
    <row r="1445" spans="6:6" x14ac:dyDescent="0.2">
      <c r="F1445" s="111"/>
    </row>
    <row r="1446" spans="6:6" x14ac:dyDescent="0.2">
      <c r="F1446" s="111"/>
    </row>
    <row r="1447" spans="6:6" x14ac:dyDescent="0.2">
      <c r="F1447" s="111"/>
    </row>
    <row r="1448" spans="6:6" x14ac:dyDescent="0.2">
      <c r="F1448" s="111"/>
    </row>
    <row r="1449" spans="6:6" x14ac:dyDescent="0.2">
      <c r="F1449" s="111"/>
    </row>
    <row r="1450" spans="6:6" x14ac:dyDescent="0.2">
      <c r="F1450" s="111"/>
    </row>
    <row r="1451" spans="6:6" x14ac:dyDescent="0.2">
      <c r="F1451" s="111"/>
    </row>
    <row r="1452" spans="6:6" x14ac:dyDescent="0.2">
      <c r="F1452" s="112"/>
    </row>
    <row r="1453" spans="6:6" x14ac:dyDescent="0.2">
      <c r="F1453" s="111"/>
    </row>
    <row r="1454" spans="6:6" x14ac:dyDescent="0.2">
      <c r="F1454" s="112"/>
    </row>
    <row r="1455" spans="6:6" x14ac:dyDescent="0.2">
      <c r="F1455" s="111"/>
    </row>
    <row r="1456" spans="6:6" x14ac:dyDescent="0.2">
      <c r="F1456" s="111"/>
    </row>
    <row r="1457" spans="6:6" x14ac:dyDescent="0.2">
      <c r="F1457" s="111"/>
    </row>
    <row r="1458" spans="6:6" x14ac:dyDescent="0.2">
      <c r="F1458" s="111"/>
    </row>
    <row r="1459" spans="6:6" x14ac:dyDescent="0.2">
      <c r="F1459" s="111"/>
    </row>
    <row r="1460" spans="6:6" x14ac:dyDescent="0.2">
      <c r="F1460" s="111"/>
    </row>
    <row r="1461" spans="6:6" x14ac:dyDescent="0.2">
      <c r="F1461" s="111"/>
    </row>
    <row r="1462" spans="6:6" x14ac:dyDescent="0.2">
      <c r="F1462" s="111"/>
    </row>
    <row r="1463" spans="6:6" x14ac:dyDescent="0.2">
      <c r="F1463" s="111"/>
    </row>
    <row r="1464" spans="6:6" x14ac:dyDescent="0.2">
      <c r="F1464" s="111"/>
    </row>
    <row r="1465" spans="6:6" x14ac:dyDescent="0.2">
      <c r="F1465" s="111"/>
    </row>
    <row r="1466" spans="6:6" x14ac:dyDescent="0.2">
      <c r="F1466" s="111"/>
    </row>
    <row r="1467" spans="6:6" x14ac:dyDescent="0.2">
      <c r="F1467" s="111"/>
    </row>
    <row r="1468" spans="6:6" x14ac:dyDescent="0.2">
      <c r="F1468" s="111"/>
    </row>
    <row r="1469" spans="6:6" x14ac:dyDescent="0.2">
      <c r="F1469" s="111"/>
    </row>
    <row r="1470" spans="6:6" x14ac:dyDescent="0.2">
      <c r="F1470" s="111"/>
    </row>
    <row r="1471" spans="6:6" x14ac:dyDescent="0.2">
      <c r="F1471" s="111"/>
    </row>
    <row r="1472" spans="6:6" x14ac:dyDescent="0.2">
      <c r="F1472" s="111"/>
    </row>
    <row r="1473" spans="6:6" x14ac:dyDescent="0.2">
      <c r="F1473" s="111"/>
    </row>
    <row r="1474" spans="6:6" x14ac:dyDescent="0.2">
      <c r="F1474" s="111"/>
    </row>
    <row r="1475" spans="6:6" x14ac:dyDescent="0.2">
      <c r="F1475" s="111"/>
    </row>
    <row r="1476" spans="6:6" x14ac:dyDescent="0.2">
      <c r="F1476" s="111"/>
    </row>
    <row r="1477" spans="6:6" x14ac:dyDescent="0.2">
      <c r="F1477" s="111"/>
    </row>
    <row r="1478" spans="6:6" x14ac:dyDescent="0.2">
      <c r="F1478" s="112"/>
    </row>
    <row r="1479" spans="6:6" x14ac:dyDescent="0.2">
      <c r="F1479" s="111"/>
    </row>
    <row r="1480" spans="6:6" x14ac:dyDescent="0.2">
      <c r="F1480" s="111"/>
    </row>
    <row r="1481" spans="6:6" x14ac:dyDescent="0.2">
      <c r="F1481" s="111"/>
    </row>
    <row r="1482" spans="6:6" x14ac:dyDescent="0.2">
      <c r="F1482" s="111"/>
    </row>
    <row r="1483" spans="6:6" x14ac:dyDescent="0.2">
      <c r="F1483" s="111"/>
    </row>
    <row r="1484" spans="6:6" x14ac:dyDescent="0.2">
      <c r="F1484" s="111"/>
    </row>
    <row r="1485" spans="6:6" x14ac:dyDescent="0.2">
      <c r="F1485" s="111"/>
    </row>
    <row r="1486" spans="6:6" x14ac:dyDescent="0.2">
      <c r="F1486" s="111"/>
    </row>
    <row r="1487" spans="6:6" x14ac:dyDescent="0.2">
      <c r="F1487" s="111"/>
    </row>
    <row r="1488" spans="6:6" x14ac:dyDescent="0.2">
      <c r="F1488" s="111"/>
    </row>
    <row r="1489" spans="6:6" x14ac:dyDescent="0.2">
      <c r="F1489" s="111"/>
    </row>
    <row r="1490" spans="6:6" x14ac:dyDescent="0.2">
      <c r="F1490" s="111"/>
    </row>
    <row r="1491" spans="6:6" x14ac:dyDescent="0.2">
      <c r="F1491" s="112"/>
    </row>
    <row r="1492" spans="6:6" x14ac:dyDescent="0.2">
      <c r="F1492" s="112"/>
    </row>
    <row r="1493" spans="6:6" x14ac:dyDescent="0.2">
      <c r="F1493" s="111"/>
    </row>
    <row r="1494" spans="6:6" x14ac:dyDescent="0.2">
      <c r="F1494" s="112"/>
    </row>
    <row r="1495" spans="6:6" x14ac:dyDescent="0.2">
      <c r="F1495" s="112"/>
    </row>
    <row r="1496" spans="6:6" x14ac:dyDescent="0.2">
      <c r="F1496" s="111"/>
    </row>
    <row r="1497" spans="6:6" x14ac:dyDescent="0.2">
      <c r="F1497" s="111"/>
    </row>
    <row r="1498" spans="6:6" x14ac:dyDescent="0.2">
      <c r="F1498" s="111"/>
    </row>
    <row r="1499" spans="6:6" x14ac:dyDescent="0.2">
      <c r="F1499" s="111"/>
    </row>
    <row r="1500" spans="6:6" x14ac:dyDescent="0.2">
      <c r="F1500" s="111"/>
    </row>
    <row r="1501" spans="6:6" x14ac:dyDescent="0.2">
      <c r="F1501" s="111"/>
    </row>
    <row r="1502" spans="6:6" x14ac:dyDescent="0.2">
      <c r="F1502" s="111"/>
    </row>
    <row r="1503" spans="6:6" x14ac:dyDescent="0.2">
      <c r="F1503" s="111"/>
    </row>
    <row r="1504" spans="6:6" x14ac:dyDescent="0.2">
      <c r="F1504" s="111"/>
    </row>
    <row r="1505" spans="6:6" x14ac:dyDescent="0.2">
      <c r="F1505" s="111"/>
    </row>
    <row r="1506" spans="6:6" x14ac:dyDescent="0.2">
      <c r="F1506" s="111"/>
    </row>
    <row r="1507" spans="6:6" x14ac:dyDescent="0.2">
      <c r="F1507" s="111"/>
    </row>
    <row r="1508" spans="6:6" x14ac:dyDescent="0.2">
      <c r="F1508" s="111"/>
    </row>
    <row r="1509" spans="6:6" x14ac:dyDescent="0.2">
      <c r="F1509" s="111"/>
    </row>
    <row r="1510" spans="6:6" x14ac:dyDescent="0.2">
      <c r="F1510" s="111"/>
    </row>
    <row r="1511" spans="6:6" x14ac:dyDescent="0.2">
      <c r="F1511" s="111"/>
    </row>
    <row r="1512" spans="6:6" x14ac:dyDescent="0.2">
      <c r="F1512" s="111"/>
    </row>
    <row r="1513" spans="6:6" x14ac:dyDescent="0.2">
      <c r="F1513" s="111"/>
    </row>
    <row r="1514" spans="6:6" x14ac:dyDescent="0.2">
      <c r="F1514" s="111"/>
    </row>
    <row r="1515" spans="6:6" x14ac:dyDescent="0.2">
      <c r="F1515" s="111"/>
    </row>
    <row r="1516" spans="6:6" x14ac:dyDescent="0.2">
      <c r="F1516" s="111"/>
    </row>
    <row r="1517" spans="6:6" x14ac:dyDescent="0.2">
      <c r="F1517" s="111"/>
    </row>
    <row r="1518" spans="6:6" x14ac:dyDescent="0.2">
      <c r="F1518" s="111"/>
    </row>
    <row r="1519" spans="6:6" x14ac:dyDescent="0.2">
      <c r="F1519" s="111"/>
    </row>
    <row r="1520" spans="6:6" x14ac:dyDescent="0.2">
      <c r="F1520" s="111"/>
    </row>
    <row r="1521" spans="6:6" x14ac:dyDescent="0.2">
      <c r="F1521" s="112"/>
    </row>
    <row r="1522" spans="6:6" x14ac:dyDescent="0.2">
      <c r="F1522" s="112"/>
    </row>
    <row r="1523" spans="6:6" x14ac:dyDescent="0.2">
      <c r="F1523" s="112"/>
    </row>
    <row r="1524" spans="6:6" x14ac:dyDescent="0.2">
      <c r="F1524" s="112"/>
    </row>
    <row r="1525" spans="6:6" x14ac:dyDescent="0.2">
      <c r="F1525" s="112"/>
    </row>
    <row r="1526" spans="6:6" x14ac:dyDescent="0.2">
      <c r="F1526" s="112"/>
    </row>
    <row r="1527" spans="6:6" x14ac:dyDescent="0.2">
      <c r="F1527" s="112"/>
    </row>
    <row r="1528" spans="6:6" x14ac:dyDescent="0.2">
      <c r="F1528" s="112"/>
    </row>
    <row r="1529" spans="6:6" x14ac:dyDescent="0.2">
      <c r="F1529" s="112"/>
    </row>
    <row r="1530" spans="6:6" x14ac:dyDescent="0.2">
      <c r="F1530" s="112"/>
    </row>
    <row r="1531" spans="6:6" x14ac:dyDescent="0.2">
      <c r="F1531" s="112"/>
    </row>
    <row r="1532" spans="6:6" x14ac:dyDescent="0.2">
      <c r="F1532" s="112"/>
    </row>
    <row r="1533" spans="6:6" x14ac:dyDescent="0.2">
      <c r="F1533" s="112"/>
    </row>
    <row r="1534" spans="6:6" x14ac:dyDescent="0.2">
      <c r="F1534" s="112"/>
    </row>
    <row r="1535" spans="6:6" x14ac:dyDescent="0.2">
      <c r="F1535" s="111"/>
    </row>
    <row r="1536" spans="6:6" x14ac:dyDescent="0.2">
      <c r="F1536" s="111"/>
    </row>
    <row r="1537" spans="6:6" x14ac:dyDescent="0.2">
      <c r="F1537" s="111"/>
    </row>
    <row r="1538" spans="6:6" x14ac:dyDescent="0.2">
      <c r="F1538" s="111"/>
    </row>
    <row r="1539" spans="6:6" x14ac:dyDescent="0.2">
      <c r="F1539" s="111"/>
    </row>
    <row r="1540" spans="6:6" x14ac:dyDescent="0.2">
      <c r="F1540" s="111"/>
    </row>
    <row r="1541" spans="6:6" x14ac:dyDescent="0.2">
      <c r="F1541" s="111"/>
    </row>
    <row r="1542" spans="6:6" x14ac:dyDescent="0.2">
      <c r="F1542" s="111"/>
    </row>
    <row r="1543" spans="6:6" x14ac:dyDescent="0.2">
      <c r="F1543" s="111"/>
    </row>
    <row r="1544" spans="6:6" x14ac:dyDescent="0.2">
      <c r="F1544" s="111"/>
    </row>
    <row r="1545" spans="6:6" x14ac:dyDescent="0.2">
      <c r="F1545" s="111"/>
    </row>
    <row r="1546" spans="6:6" x14ac:dyDescent="0.2">
      <c r="F1546" s="111"/>
    </row>
    <row r="1547" spans="6:6" x14ac:dyDescent="0.2">
      <c r="F1547" s="111"/>
    </row>
    <row r="1548" spans="6:6" x14ac:dyDescent="0.2">
      <c r="F1548" s="111"/>
    </row>
    <row r="1549" spans="6:6" x14ac:dyDescent="0.2">
      <c r="F1549" s="111"/>
    </row>
    <row r="1550" spans="6:6" x14ac:dyDescent="0.2">
      <c r="F1550" s="111"/>
    </row>
    <row r="1551" spans="6:6" x14ac:dyDescent="0.2">
      <c r="F1551" s="111"/>
    </row>
    <row r="1552" spans="6:6" x14ac:dyDescent="0.2">
      <c r="F1552" s="112"/>
    </row>
    <row r="1553" spans="6:6" x14ac:dyDescent="0.2">
      <c r="F1553" s="111"/>
    </row>
    <row r="1554" spans="6:6" x14ac:dyDescent="0.2">
      <c r="F1554" s="111"/>
    </row>
    <row r="1555" spans="6:6" x14ac:dyDescent="0.2">
      <c r="F1555" s="111"/>
    </row>
    <row r="1556" spans="6:6" x14ac:dyDescent="0.2">
      <c r="F1556" s="111"/>
    </row>
    <row r="1557" spans="6:6" x14ac:dyDescent="0.2">
      <c r="F1557" s="111"/>
    </row>
    <row r="1558" spans="6:6" x14ac:dyDescent="0.2">
      <c r="F1558" s="111"/>
    </row>
    <row r="1559" spans="6:6" x14ac:dyDescent="0.2">
      <c r="F1559" s="111"/>
    </row>
    <row r="1560" spans="6:6" x14ac:dyDescent="0.2">
      <c r="F1560" s="111"/>
    </row>
    <row r="1561" spans="6:6" x14ac:dyDescent="0.2">
      <c r="F1561" s="111"/>
    </row>
    <row r="1562" spans="6:6" x14ac:dyDescent="0.2">
      <c r="F1562" s="111"/>
    </row>
    <row r="1563" spans="6:6" x14ac:dyDescent="0.2">
      <c r="F1563" s="111"/>
    </row>
    <row r="1564" spans="6:6" x14ac:dyDescent="0.2">
      <c r="F1564" s="112"/>
    </row>
    <row r="1565" spans="6:6" x14ac:dyDescent="0.2">
      <c r="F1565" s="111"/>
    </row>
    <row r="1566" spans="6:6" x14ac:dyDescent="0.2">
      <c r="F1566" s="111"/>
    </row>
    <row r="1567" spans="6:6" x14ac:dyDescent="0.2">
      <c r="F1567" s="111"/>
    </row>
    <row r="1568" spans="6:6" x14ac:dyDescent="0.2">
      <c r="F1568" s="111"/>
    </row>
    <row r="1569" spans="6:6" x14ac:dyDescent="0.2">
      <c r="F1569" s="111"/>
    </row>
    <row r="1570" spans="6:6" x14ac:dyDescent="0.2">
      <c r="F1570" s="111"/>
    </row>
    <row r="1571" spans="6:6" x14ac:dyDescent="0.2">
      <c r="F1571" s="112"/>
    </row>
    <row r="1572" spans="6:6" x14ac:dyDescent="0.2">
      <c r="F1572" s="112"/>
    </row>
    <row r="1573" spans="6:6" x14ac:dyDescent="0.2">
      <c r="F1573" s="112"/>
    </row>
    <row r="1574" spans="6:6" x14ac:dyDescent="0.2">
      <c r="F1574" s="112"/>
    </row>
    <row r="1575" spans="6:6" x14ac:dyDescent="0.2">
      <c r="F1575" s="112"/>
    </row>
    <row r="1576" spans="6:6" x14ac:dyDescent="0.2">
      <c r="F1576" s="112"/>
    </row>
    <row r="1577" spans="6:6" x14ac:dyDescent="0.2">
      <c r="F1577" s="112"/>
    </row>
    <row r="1578" spans="6:6" x14ac:dyDescent="0.2">
      <c r="F1578" s="111"/>
    </row>
    <row r="1579" spans="6:6" x14ac:dyDescent="0.2">
      <c r="F1579" s="111"/>
    </row>
    <row r="1580" spans="6:6" x14ac:dyDescent="0.2">
      <c r="F1580" s="111"/>
    </row>
    <row r="1581" spans="6:6" x14ac:dyDescent="0.2">
      <c r="F1581" s="111"/>
    </row>
    <row r="1582" spans="6:6" x14ac:dyDescent="0.2">
      <c r="F1582" s="111"/>
    </row>
    <row r="1583" spans="6:6" x14ac:dyDescent="0.2">
      <c r="F1583" s="111"/>
    </row>
    <row r="1584" spans="6:6" x14ac:dyDescent="0.2">
      <c r="F1584" s="111"/>
    </row>
    <row r="1585" spans="6:6" x14ac:dyDescent="0.2">
      <c r="F1585" s="111"/>
    </row>
    <row r="1586" spans="6:6" x14ac:dyDescent="0.2">
      <c r="F1586" s="111"/>
    </row>
    <row r="1587" spans="6:6" x14ac:dyDescent="0.2">
      <c r="F1587" s="111"/>
    </row>
    <row r="1588" spans="6:6" x14ac:dyDescent="0.2">
      <c r="F1588" s="111"/>
    </row>
    <row r="1589" spans="6:6" x14ac:dyDescent="0.2">
      <c r="F1589" s="111"/>
    </row>
    <row r="1590" spans="6:6" x14ac:dyDescent="0.2">
      <c r="F1590" s="111"/>
    </row>
    <row r="1591" spans="6:6" x14ac:dyDescent="0.2">
      <c r="F1591" s="111"/>
    </row>
    <row r="1592" spans="6:6" x14ac:dyDescent="0.2">
      <c r="F1592" s="111"/>
    </row>
    <row r="1593" spans="6:6" x14ac:dyDescent="0.2">
      <c r="F1593" s="111"/>
    </row>
    <row r="1594" spans="6:6" x14ac:dyDescent="0.2">
      <c r="F1594" s="111"/>
    </row>
    <row r="1595" spans="6:6" x14ac:dyDescent="0.2">
      <c r="F1595" s="111"/>
    </row>
    <row r="1596" spans="6:6" x14ac:dyDescent="0.2">
      <c r="F1596" s="111"/>
    </row>
    <row r="1597" spans="6:6" x14ac:dyDescent="0.2">
      <c r="F1597" s="111"/>
    </row>
    <row r="1598" spans="6:6" x14ac:dyDescent="0.2">
      <c r="F1598" s="111"/>
    </row>
    <row r="1599" spans="6:6" x14ac:dyDescent="0.2">
      <c r="F1599" s="111"/>
    </row>
    <row r="1600" spans="6:6" x14ac:dyDescent="0.2">
      <c r="F1600" s="111"/>
    </row>
    <row r="1601" spans="6:6" x14ac:dyDescent="0.2">
      <c r="F1601" s="111"/>
    </row>
    <row r="1602" spans="6:6" x14ac:dyDescent="0.2">
      <c r="F1602" s="112"/>
    </row>
    <row r="1603" spans="6:6" x14ac:dyDescent="0.2">
      <c r="F1603" s="112"/>
    </row>
    <row r="1604" spans="6:6" x14ac:dyDescent="0.2">
      <c r="F1604" s="112"/>
    </row>
    <row r="1605" spans="6:6" x14ac:dyDescent="0.2">
      <c r="F1605" s="112"/>
    </row>
    <row r="1606" spans="6:6" x14ac:dyDescent="0.2">
      <c r="F1606" s="112"/>
    </row>
    <row r="1607" spans="6:6" x14ac:dyDescent="0.2">
      <c r="F1607" s="112"/>
    </row>
    <row r="1608" spans="6:6" x14ac:dyDescent="0.2">
      <c r="F1608" s="111"/>
    </row>
    <row r="1609" spans="6:6" x14ac:dyDescent="0.2">
      <c r="F1609" s="111"/>
    </row>
    <row r="1610" spans="6:6" x14ac:dyDescent="0.2">
      <c r="F1610" s="111"/>
    </row>
    <row r="1611" spans="6:6" x14ac:dyDescent="0.2">
      <c r="F1611" s="111"/>
    </row>
    <row r="1612" spans="6:6" x14ac:dyDescent="0.2">
      <c r="F1612" s="111"/>
    </row>
    <row r="1613" spans="6:6" x14ac:dyDescent="0.2">
      <c r="F1613" s="111"/>
    </row>
    <row r="1614" spans="6:6" x14ac:dyDescent="0.2">
      <c r="F1614" s="111"/>
    </row>
    <row r="1615" spans="6:6" x14ac:dyDescent="0.2">
      <c r="F1615" s="111"/>
    </row>
    <row r="1616" spans="6:6" x14ac:dyDescent="0.2">
      <c r="F1616" s="111"/>
    </row>
    <row r="1617" spans="6:6" x14ac:dyDescent="0.2">
      <c r="F1617" s="111"/>
    </row>
    <row r="1618" spans="6:6" x14ac:dyDescent="0.2">
      <c r="F1618" s="111"/>
    </row>
    <row r="1619" spans="6:6" x14ac:dyDescent="0.2">
      <c r="F1619" s="111"/>
    </row>
    <row r="1620" spans="6:6" x14ac:dyDescent="0.2">
      <c r="F1620" s="111"/>
    </row>
    <row r="1621" spans="6:6" x14ac:dyDescent="0.2">
      <c r="F1621" s="111"/>
    </row>
    <row r="1622" spans="6:6" x14ac:dyDescent="0.2">
      <c r="F1622" s="111"/>
    </row>
    <row r="1623" spans="6:6" x14ac:dyDescent="0.2">
      <c r="F1623" s="112"/>
    </row>
    <row r="1624" spans="6:6" x14ac:dyDescent="0.2">
      <c r="F1624" s="112"/>
    </row>
    <row r="1625" spans="6:6" x14ac:dyDescent="0.2">
      <c r="F1625" s="111"/>
    </row>
    <row r="1626" spans="6:6" x14ac:dyDescent="0.2">
      <c r="F1626" s="111"/>
    </row>
    <row r="1627" spans="6:6" x14ac:dyDescent="0.2">
      <c r="F1627" s="111"/>
    </row>
    <row r="1628" spans="6:6" x14ac:dyDescent="0.2">
      <c r="F1628" s="111"/>
    </row>
    <row r="1629" spans="6:6" x14ac:dyDescent="0.2">
      <c r="F1629" s="111"/>
    </row>
    <row r="1630" spans="6:6" x14ac:dyDescent="0.2">
      <c r="F1630" s="111"/>
    </row>
    <row r="1631" spans="6:6" x14ac:dyDescent="0.2">
      <c r="F1631" s="111"/>
    </row>
    <row r="1632" spans="6:6" x14ac:dyDescent="0.2">
      <c r="F1632" s="111"/>
    </row>
    <row r="1633" spans="6:6" x14ac:dyDescent="0.2">
      <c r="F1633" s="111"/>
    </row>
    <row r="1634" spans="6:6" x14ac:dyDescent="0.2">
      <c r="F1634" s="111"/>
    </row>
    <row r="1635" spans="6:6" x14ac:dyDescent="0.2">
      <c r="F1635" s="111"/>
    </row>
    <row r="1636" spans="6:6" x14ac:dyDescent="0.2">
      <c r="F1636" s="111"/>
    </row>
    <row r="1637" spans="6:6" x14ac:dyDescent="0.2">
      <c r="F1637" s="111"/>
    </row>
    <row r="1638" spans="6:6" x14ac:dyDescent="0.2">
      <c r="F1638" s="111"/>
    </row>
    <row r="1639" spans="6:6" x14ac:dyDescent="0.2">
      <c r="F1639" s="111"/>
    </row>
    <row r="1640" spans="6:6" x14ac:dyDescent="0.2">
      <c r="F1640" s="111"/>
    </row>
    <row r="1641" spans="6:6" x14ac:dyDescent="0.2">
      <c r="F1641" s="111"/>
    </row>
    <row r="1642" spans="6:6" x14ac:dyDescent="0.2">
      <c r="F1642" s="111"/>
    </row>
    <row r="1643" spans="6:6" x14ac:dyDescent="0.2">
      <c r="F1643" s="111"/>
    </row>
    <row r="1644" spans="6:6" x14ac:dyDescent="0.2">
      <c r="F1644" s="111"/>
    </row>
    <row r="1645" spans="6:6" x14ac:dyDescent="0.2">
      <c r="F1645" s="111"/>
    </row>
    <row r="1646" spans="6:6" x14ac:dyDescent="0.2">
      <c r="F1646" s="111"/>
    </row>
    <row r="1647" spans="6:6" x14ac:dyDescent="0.2">
      <c r="F1647" s="111"/>
    </row>
    <row r="1648" spans="6:6" x14ac:dyDescent="0.2">
      <c r="F1648" s="111"/>
    </row>
    <row r="1649" spans="6:6" x14ac:dyDescent="0.2">
      <c r="F1649" s="111"/>
    </row>
    <row r="1650" spans="6:6" x14ac:dyDescent="0.2">
      <c r="F1650" s="111"/>
    </row>
    <row r="1651" spans="6:6" x14ac:dyDescent="0.2">
      <c r="F1651" s="111"/>
    </row>
    <row r="1652" spans="6:6" x14ac:dyDescent="0.2">
      <c r="F1652" s="111"/>
    </row>
    <row r="1653" spans="6:6" x14ac:dyDescent="0.2">
      <c r="F1653" s="111"/>
    </row>
    <row r="1654" spans="6:6" x14ac:dyDescent="0.2">
      <c r="F1654" s="111"/>
    </row>
    <row r="1655" spans="6:6" x14ac:dyDescent="0.2">
      <c r="F1655" s="111"/>
    </row>
    <row r="1656" spans="6:6" x14ac:dyDescent="0.2">
      <c r="F1656" s="111"/>
    </row>
    <row r="1657" spans="6:6" x14ac:dyDescent="0.2">
      <c r="F1657" s="112"/>
    </row>
    <row r="1658" spans="6:6" x14ac:dyDescent="0.2">
      <c r="F1658" s="111"/>
    </row>
    <row r="1659" spans="6:6" x14ac:dyDescent="0.2">
      <c r="F1659" s="111"/>
    </row>
    <row r="1660" spans="6:6" x14ac:dyDescent="0.2">
      <c r="F1660" s="111"/>
    </row>
    <row r="1661" spans="6:6" x14ac:dyDescent="0.2">
      <c r="F1661" s="111"/>
    </row>
    <row r="1662" spans="6:6" x14ac:dyDescent="0.2">
      <c r="F1662" s="112"/>
    </row>
    <row r="1663" spans="6:6" x14ac:dyDescent="0.2">
      <c r="F1663" s="112"/>
    </row>
    <row r="1664" spans="6:6" x14ac:dyDescent="0.2">
      <c r="F1664" s="111"/>
    </row>
    <row r="1665" spans="6:6" x14ac:dyDescent="0.2">
      <c r="F1665" s="111"/>
    </row>
    <row r="1666" spans="6:6" x14ac:dyDescent="0.2">
      <c r="F1666" s="111"/>
    </row>
    <row r="1667" spans="6:6" x14ac:dyDescent="0.2">
      <c r="F1667" s="111"/>
    </row>
    <row r="1668" spans="6:6" x14ac:dyDescent="0.2">
      <c r="F1668" s="111"/>
    </row>
    <row r="1669" spans="6:6" x14ac:dyDescent="0.2">
      <c r="F1669" s="111"/>
    </row>
    <row r="1670" spans="6:6" x14ac:dyDescent="0.2">
      <c r="F1670" s="111"/>
    </row>
    <row r="1671" spans="6:6" x14ac:dyDescent="0.2">
      <c r="F1671" s="111"/>
    </row>
    <row r="1672" spans="6:6" x14ac:dyDescent="0.2">
      <c r="F1672" s="111"/>
    </row>
    <row r="1673" spans="6:6" x14ac:dyDescent="0.2">
      <c r="F1673" s="111"/>
    </row>
    <row r="1674" spans="6:6" x14ac:dyDescent="0.2">
      <c r="F1674" s="111"/>
    </row>
    <row r="1675" spans="6:6" x14ac:dyDescent="0.2">
      <c r="F1675" s="111"/>
    </row>
    <row r="1676" spans="6:6" x14ac:dyDescent="0.2">
      <c r="F1676" s="111"/>
    </row>
    <row r="1677" spans="6:6" x14ac:dyDescent="0.2">
      <c r="F1677" s="111"/>
    </row>
    <row r="1678" spans="6:6" x14ac:dyDescent="0.2">
      <c r="F1678" s="111"/>
    </row>
    <row r="1679" spans="6:6" x14ac:dyDescent="0.2">
      <c r="F1679" s="112"/>
    </row>
    <row r="1680" spans="6:6" x14ac:dyDescent="0.2">
      <c r="F1680" s="112"/>
    </row>
    <row r="1681" spans="6:6" x14ac:dyDescent="0.2">
      <c r="F1681" s="112"/>
    </row>
    <row r="1682" spans="6:6" x14ac:dyDescent="0.2">
      <c r="F1682" s="112"/>
    </row>
    <row r="1683" spans="6:6" x14ac:dyDescent="0.2">
      <c r="F1683" s="111"/>
    </row>
    <row r="1684" spans="6:6" x14ac:dyDescent="0.2">
      <c r="F1684" s="111"/>
    </row>
    <row r="1685" spans="6:6" x14ac:dyDescent="0.2">
      <c r="F1685" s="111"/>
    </row>
    <row r="1686" spans="6:6" x14ac:dyDescent="0.2">
      <c r="F1686" s="111"/>
    </row>
    <row r="1687" spans="6:6" x14ac:dyDescent="0.2">
      <c r="F1687" s="111"/>
    </row>
    <row r="1688" spans="6:6" x14ac:dyDescent="0.2">
      <c r="F1688" s="111"/>
    </row>
    <row r="1689" spans="6:6" x14ac:dyDescent="0.2">
      <c r="F1689" s="111"/>
    </row>
    <row r="1690" spans="6:6" x14ac:dyDescent="0.2">
      <c r="F1690" s="111"/>
    </row>
    <row r="1691" spans="6:6" x14ac:dyDescent="0.2">
      <c r="F1691" s="111"/>
    </row>
    <row r="1692" spans="6:6" x14ac:dyDescent="0.2">
      <c r="F1692" s="111"/>
    </row>
    <row r="1693" spans="6:6" x14ac:dyDescent="0.2">
      <c r="F1693" s="111"/>
    </row>
    <row r="1694" spans="6:6" x14ac:dyDescent="0.2">
      <c r="F1694" s="111"/>
    </row>
    <row r="1695" spans="6:6" x14ac:dyDescent="0.2">
      <c r="F1695" s="111"/>
    </row>
    <row r="1696" spans="6:6" x14ac:dyDescent="0.2">
      <c r="F1696" s="111"/>
    </row>
    <row r="1697" spans="6:6" x14ac:dyDescent="0.2">
      <c r="F1697" s="111"/>
    </row>
    <row r="1698" spans="6:6" x14ac:dyDescent="0.2">
      <c r="F1698" s="111"/>
    </row>
    <row r="1699" spans="6:6" x14ac:dyDescent="0.2">
      <c r="F1699" s="112"/>
    </row>
    <row r="1700" spans="6:6" x14ac:dyDescent="0.2">
      <c r="F1700" s="111"/>
    </row>
    <row r="1701" spans="6:6" x14ac:dyDescent="0.2">
      <c r="F1701" s="111"/>
    </row>
    <row r="1702" spans="6:6" x14ac:dyDescent="0.2">
      <c r="F1702" s="111"/>
    </row>
    <row r="1703" spans="6:6" x14ac:dyDescent="0.2">
      <c r="F1703" s="111"/>
    </row>
    <row r="1704" spans="6:6" x14ac:dyDescent="0.2">
      <c r="F1704" s="111"/>
    </row>
    <row r="1705" spans="6:6" x14ac:dyDescent="0.2">
      <c r="F1705" s="111"/>
    </row>
    <row r="1706" spans="6:6" x14ac:dyDescent="0.2">
      <c r="F1706" s="112"/>
    </row>
    <row r="1707" spans="6:6" x14ac:dyDescent="0.2">
      <c r="F1707" s="112"/>
    </row>
    <row r="1708" spans="6:6" x14ac:dyDescent="0.2">
      <c r="F1708" s="111"/>
    </row>
    <row r="1709" spans="6:6" x14ac:dyDescent="0.2">
      <c r="F1709" s="111"/>
    </row>
    <row r="1710" spans="6:6" x14ac:dyDescent="0.2">
      <c r="F1710" s="111"/>
    </row>
    <row r="1711" spans="6:6" x14ac:dyDescent="0.2">
      <c r="F1711" s="111"/>
    </row>
    <row r="1712" spans="6:6" x14ac:dyDescent="0.2">
      <c r="F1712" s="111"/>
    </row>
    <row r="1713" spans="6:6" x14ac:dyDescent="0.2">
      <c r="F1713" s="111"/>
    </row>
    <row r="1714" spans="6:6" x14ac:dyDescent="0.2">
      <c r="F1714" s="111"/>
    </row>
    <row r="1715" spans="6:6" x14ac:dyDescent="0.2">
      <c r="F1715" s="111"/>
    </row>
    <row r="1716" spans="6:6" x14ac:dyDescent="0.2">
      <c r="F1716" s="111"/>
    </row>
    <row r="1717" spans="6:6" x14ac:dyDescent="0.2">
      <c r="F1717" s="111"/>
    </row>
    <row r="1718" spans="6:6" x14ac:dyDescent="0.2">
      <c r="F1718" s="112"/>
    </row>
    <row r="1719" spans="6:6" x14ac:dyDescent="0.2">
      <c r="F1719" s="112"/>
    </row>
    <row r="1720" spans="6:6" x14ac:dyDescent="0.2">
      <c r="F1720" s="111"/>
    </row>
    <row r="1721" spans="6:6" x14ac:dyDescent="0.2">
      <c r="F1721" s="112"/>
    </row>
    <row r="1722" spans="6:6" x14ac:dyDescent="0.2">
      <c r="F1722" s="112"/>
    </row>
    <row r="1723" spans="6:6" x14ac:dyDescent="0.2">
      <c r="F1723" s="111"/>
    </row>
    <row r="1724" spans="6:6" x14ac:dyDescent="0.2">
      <c r="F1724" s="112"/>
    </row>
    <row r="1725" spans="6:6" x14ac:dyDescent="0.2">
      <c r="F1725" s="111"/>
    </row>
    <row r="1726" spans="6:6" x14ac:dyDescent="0.2">
      <c r="F1726" s="111"/>
    </row>
    <row r="1727" spans="6:6" x14ac:dyDescent="0.2">
      <c r="F1727" s="111"/>
    </row>
    <row r="1728" spans="6:6" x14ac:dyDescent="0.2">
      <c r="F1728" s="111"/>
    </row>
    <row r="1729" spans="6:6" x14ac:dyDescent="0.2">
      <c r="F1729" s="112"/>
    </row>
    <row r="1730" spans="6:6" x14ac:dyDescent="0.2">
      <c r="F1730" s="111"/>
    </row>
    <row r="1731" spans="6:6" x14ac:dyDescent="0.2">
      <c r="F1731" s="111"/>
    </row>
    <row r="1732" spans="6:6" x14ac:dyDescent="0.2">
      <c r="F1732" s="111"/>
    </row>
    <row r="1733" spans="6:6" x14ac:dyDescent="0.2">
      <c r="F1733" s="111"/>
    </row>
    <row r="1734" spans="6:6" x14ac:dyDescent="0.2">
      <c r="F1734" s="111"/>
    </row>
    <row r="1735" spans="6:6" x14ac:dyDescent="0.2">
      <c r="F1735" s="111"/>
    </row>
    <row r="1736" spans="6:6" x14ac:dyDescent="0.2">
      <c r="F1736" s="111"/>
    </row>
    <row r="1737" spans="6:6" x14ac:dyDescent="0.2">
      <c r="F1737" s="111"/>
    </row>
    <row r="1738" spans="6:6" x14ac:dyDescent="0.2">
      <c r="F1738" s="111"/>
    </row>
    <row r="1739" spans="6:6" x14ac:dyDescent="0.2">
      <c r="F1739" s="111"/>
    </row>
    <row r="1740" spans="6:6" x14ac:dyDescent="0.2">
      <c r="F1740" s="111"/>
    </row>
    <row r="1741" spans="6:6" x14ac:dyDescent="0.2">
      <c r="F1741" s="111"/>
    </row>
    <row r="1742" spans="6:6" x14ac:dyDescent="0.2">
      <c r="F1742" s="111"/>
    </row>
    <row r="1743" spans="6:6" x14ac:dyDescent="0.2">
      <c r="F1743" s="111"/>
    </row>
    <row r="1744" spans="6:6" x14ac:dyDescent="0.2">
      <c r="F1744" s="111"/>
    </row>
    <row r="1745" spans="6:6" x14ac:dyDescent="0.2">
      <c r="F1745" s="111"/>
    </row>
    <row r="1746" spans="6:6" x14ac:dyDescent="0.2">
      <c r="F1746" s="111"/>
    </row>
    <row r="1747" spans="6:6" x14ac:dyDescent="0.2">
      <c r="F1747" s="111"/>
    </row>
    <row r="1748" spans="6:6" x14ac:dyDescent="0.2">
      <c r="F1748" s="111"/>
    </row>
    <row r="1749" spans="6:6" x14ac:dyDescent="0.2">
      <c r="F1749" s="111"/>
    </row>
    <row r="1750" spans="6:6" x14ac:dyDescent="0.2">
      <c r="F1750" s="111"/>
    </row>
    <row r="1751" spans="6:6" x14ac:dyDescent="0.2">
      <c r="F1751" s="111"/>
    </row>
    <row r="1752" spans="6:6" x14ac:dyDescent="0.2">
      <c r="F1752" s="112"/>
    </row>
    <row r="1753" spans="6:6" x14ac:dyDescent="0.2">
      <c r="F1753" s="112"/>
    </row>
    <row r="1754" spans="6:6" x14ac:dyDescent="0.2">
      <c r="F1754" s="112"/>
    </row>
    <row r="1755" spans="6:6" x14ac:dyDescent="0.2">
      <c r="F1755" s="111"/>
    </row>
    <row r="1756" spans="6:6" x14ac:dyDescent="0.2">
      <c r="F1756" s="112"/>
    </row>
    <row r="1757" spans="6:6" x14ac:dyDescent="0.2">
      <c r="F1757" s="112"/>
    </row>
    <row r="1758" spans="6:6" x14ac:dyDescent="0.2">
      <c r="F1758" s="112"/>
    </row>
    <row r="1759" spans="6:6" x14ac:dyDescent="0.2">
      <c r="F1759" s="111"/>
    </row>
    <row r="1760" spans="6:6" x14ac:dyDescent="0.2">
      <c r="F1760" s="111"/>
    </row>
    <row r="1761" spans="6:6" x14ac:dyDescent="0.2">
      <c r="F1761" s="111"/>
    </row>
    <row r="1762" spans="6:6" x14ac:dyDescent="0.2">
      <c r="F1762" s="111"/>
    </row>
    <row r="1763" spans="6:6" x14ac:dyDescent="0.2">
      <c r="F1763" s="111"/>
    </row>
    <row r="1764" spans="6:6" x14ac:dyDescent="0.2">
      <c r="F1764" s="111"/>
    </row>
    <row r="1765" spans="6:6" x14ac:dyDescent="0.2">
      <c r="F1765" s="111"/>
    </row>
    <row r="1766" spans="6:6" x14ac:dyDescent="0.2">
      <c r="F1766" s="111"/>
    </row>
    <row r="1767" spans="6:6" x14ac:dyDescent="0.2">
      <c r="F1767" s="111"/>
    </row>
    <row r="1768" spans="6:6" x14ac:dyDescent="0.2">
      <c r="F1768" s="111"/>
    </row>
    <row r="1769" spans="6:6" x14ac:dyDescent="0.2">
      <c r="F1769" s="111"/>
    </row>
    <row r="1770" spans="6:6" x14ac:dyDescent="0.2">
      <c r="F1770" s="111"/>
    </row>
    <row r="1771" spans="6:6" x14ac:dyDescent="0.2">
      <c r="F1771" s="111"/>
    </row>
    <row r="1772" spans="6:6" x14ac:dyDescent="0.2">
      <c r="F1772" s="111"/>
    </row>
    <row r="1773" spans="6:6" x14ac:dyDescent="0.2">
      <c r="F1773" s="111"/>
    </row>
    <row r="1774" spans="6:6" x14ac:dyDescent="0.2">
      <c r="F1774" s="111"/>
    </row>
    <row r="1775" spans="6:6" x14ac:dyDescent="0.2">
      <c r="F1775" s="111"/>
    </row>
    <row r="1776" spans="6:6" x14ac:dyDescent="0.2">
      <c r="F1776" s="111"/>
    </row>
    <row r="1777" spans="6:6" x14ac:dyDescent="0.2">
      <c r="F1777" s="111"/>
    </row>
    <row r="1778" spans="6:6" x14ac:dyDescent="0.2">
      <c r="F1778" s="111"/>
    </row>
    <row r="1779" spans="6:6" x14ac:dyDescent="0.2">
      <c r="F1779" s="111"/>
    </row>
    <row r="1780" spans="6:6" x14ac:dyDescent="0.2">
      <c r="F1780" s="111"/>
    </row>
    <row r="1781" spans="6:6" x14ac:dyDescent="0.2">
      <c r="F1781" s="111"/>
    </row>
    <row r="1782" spans="6:6" x14ac:dyDescent="0.2">
      <c r="F1782" s="111"/>
    </row>
    <row r="1783" spans="6:6" x14ac:dyDescent="0.2">
      <c r="F1783" s="111"/>
    </row>
    <row r="1784" spans="6:6" x14ac:dyDescent="0.2">
      <c r="F1784" s="112"/>
    </row>
    <row r="1785" spans="6:6" x14ac:dyDescent="0.2">
      <c r="F1785" s="111"/>
    </row>
    <row r="1786" spans="6:6" x14ac:dyDescent="0.2">
      <c r="F1786" s="111"/>
    </row>
    <row r="1787" spans="6:6" x14ac:dyDescent="0.2">
      <c r="F1787" s="111"/>
    </row>
    <row r="1788" spans="6:6" x14ac:dyDescent="0.2">
      <c r="F1788" s="111"/>
    </row>
    <row r="1789" spans="6:6" x14ac:dyDescent="0.2">
      <c r="F1789" s="111"/>
    </row>
    <row r="1790" spans="6:6" x14ac:dyDescent="0.2">
      <c r="F1790" s="111"/>
    </row>
    <row r="1791" spans="6:6" x14ac:dyDescent="0.2">
      <c r="F1791" s="112"/>
    </row>
    <row r="1792" spans="6:6" x14ac:dyDescent="0.2">
      <c r="F1792" s="111"/>
    </row>
    <row r="1793" spans="6:6" x14ac:dyDescent="0.2">
      <c r="F1793" s="111"/>
    </row>
    <row r="1794" spans="6:6" x14ac:dyDescent="0.2">
      <c r="F1794" s="111"/>
    </row>
    <row r="1795" spans="6:6" x14ac:dyDescent="0.2">
      <c r="F1795" s="111"/>
    </row>
    <row r="1796" spans="6:6" x14ac:dyDescent="0.2">
      <c r="F1796" s="112"/>
    </row>
    <row r="1797" spans="6:6" x14ac:dyDescent="0.2">
      <c r="F1797" s="112"/>
    </row>
    <row r="1798" spans="6:6" x14ac:dyDescent="0.2">
      <c r="F1798" s="111"/>
    </row>
    <row r="1799" spans="6:6" x14ac:dyDescent="0.2">
      <c r="F1799" s="111"/>
    </row>
    <row r="1800" spans="6:6" x14ac:dyDescent="0.2">
      <c r="F1800" s="111"/>
    </row>
    <row r="1801" spans="6:6" x14ac:dyDescent="0.2">
      <c r="F1801" s="111"/>
    </row>
    <row r="1802" spans="6:6" x14ac:dyDescent="0.2">
      <c r="F1802" s="111"/>
    </row>
    <row r="1803" spans="6:6" x14ac:dyDescent="0.2">
      <c r="F1803" s="111"/>
    </row>
    <row r="1804" spans="6:6" x14ac:dyDescent="0.2">
      <c r="F1804" s="111"/>
    </row>
    <row r="1805" spans="6:6" x14ac:dyDescent="0.2">
      <c r="F1805" s="111"/>
    </row>
    <row r="1806" spans="6:6" x14ac:dyDescent="0.2">
      <c r="F1806" s="111"/>
    </row>
    <row r="1807" spans="6:6" x14ac:dyDescent="0.2">
      <c r="F1807" s="111"/>
    </row>
    <row r="1808" spans="6:6" x14ac:dyDescent="0.2">
      <c r="F1808" s="112"/>
    </row>
    <row r="1809" spans="6:6" x14ac:dyDescent="0.2">
      <c r="F1809" s="112"/>
    </row>
    <row r="1810" spans="6:6" x14ac:dyDescent="0.2">
      <c r="F1810" s="111"/>
    </row>
    <row r="1811" spans="6:6" x14ac:dyDescent="0.2">
      <c r="F1811" s="111"/>
    </row>
    <row r="1812" spans="6:6" x14ac:dyDescent="0.2">
      <c r="F1812" s="111"/>
    </row>
    <row r="1813" spans="6:6" x14ac:dyDescent="0.2">
      <c r="F1813" s="111"/>
    </row>
    <row r="1814" spans="6:6" x14ac:dyDescent="0.2">
      <c r="F1814" s="111"/>
    </row>
    <row r="1815" spans="6:6" x14ac:dyDescent="0.2">
      <c r="F1815" s="111"/>
    </row>
    <row r="1816" spans="6:6" x14ac:dyDescent="0.2">
      <c r="F1816" s="111"/>
    </row>
    <row r="1817" spans="6:6" x14ac:dyDescent="0.2">
      <c r="F1817" s="111"/>
    </row>
    <row r="1818" spans="6:6" x14ac:dyDescent="0.2">
      <c r="F1818" s="111"/>
    </row>
    <row r="1819" spans="6:6" x14ac:dyDescent="0.2">
      <c r="F1819" s="111"/>
    </row>
    <row r="1820" spans="6:6" x14ac:dyDescent="0.2">
      <c r="F1820" s="111"/>
    </row>
    <row r="1821" spans="6:6" x14ac:dyDescent="0.2">
      <c r="F1821" s="111"/>
    </row>
    <row r="1822" spans="6:6" x14ac:dyDescent="0.2">
      <c r="F1822" s="111"/>
    </row>
    <row r="1823" spans="6:6" x14ac:dyDescent="0.2">
      <c r="F1823" s="111"/>
    </row>
    <row r="1824" spans="6:6" x14ac:dyDescent="0.2">
      <c r="F1824" s="111"/>
    </row>
    <row r="1825" spans="6:6" x14ac:dyDescent="0.2">
      <c r="F1825" s="111"/>
    </row>
    <row r="1826" spans="6:6" x14ac:dyDescent="0.2">
      <c r="F1826" s="111"/>
    </row>
    <row r="1827" spans="6:6" x14ac:dyDescent="0.2">
      <c r="F1827" s="111"/>
    </row>
    <row r="1828" spans="6:6" x14ac:dyDescent="0.2">
      <c r="F1828" s="111"/>
    </row>
    <row r="1829" spans="6:6" x14ac:dyDescent="0.2">
      <c r="F1829" s="111"/>
    </row>
    <row r="1830" spans="6:6" x14ac:dyDescent="0.2">
      <c r="F1830" s="111"/>
    </row>
    <row r="1831" spans="6:6" x14ac:dyDescent="0.2">
      <c r="F1831" s="111"/>
    </row>
    <row r="1832" spans="6:6" x14ac:dyDescent="0.2">
      <c r="F1832" s="111"/>
    </row>
    <row r="1833" spans="6:6" x14ac:dyDescent="0.2">
      <c r="F1833" s="111"/>
    </row>
    <row r="1834" spans="6:6" x14ac:dyDescent="0.2">
      <c r="F1834" s="111"/>
    </row>
    <row r="1835" spans="6:6" x14ac:dyDescent="0.2">
      <c r="F1835" s="111"/>
    </row>
    <row r="1836" spans="6:6" x14ac:dyDescent="0.2">
      <c r="F1836" s="111"/>
    </row>
    <row r="1837" spans="6:6" x14ac:dyDescent="0.2">
      <c r="F1837" s="111"/>
    </row>
    <row r="1838" spans="6:6" x14ac:dyDescent="0.2">
      <c r="F1838" s="111"/>
    </row>
    <row r="1839" spans="6:6" x14ac:dyDescent="0.2">
      <c r="F1839" s="111"/>
    </row>
    <row r="1840" spans="6:6" x14ac:dyDescent="0.2">
      <c r="F1840" s="111"/>
    </row>
    <row r="1841" spans="6:6" x14ac:dyDescent="0.2">
      <c r="F1841" s="111"/>
    </row>
    <row r="1842" spans="6:6" x14ac:dyDescent="0.2">
      <c r="F1842" s="111"/>
    </row>
    <row r="1843" spans="6:6" x14ac:dyDescent="0.2">
      <c r="F1843" s="111"/>
    </row>
    <row r="1844" spans="6:6" x14ac:dyDescent="0.2">
      <c r="F1844" s="111"/>
    </row>
    <row r="1845" spans="6:6" x14ac:dyDescent="0.2">
      <c r="F1845" s="111"/>
    </row>
    <row r="1846" spans="6:6" x14ac:dyDescent="0.2">
      <c r="F1846" s="111"/>
    </row>
    <row r="1847" spans="6:6" x14ac:dyDescent="0.2">
      <c r="F1847" s="111"/>
    </row>
    <row r="1848" spans="6:6" x14ac:dyDescent="0.2">
      <c r="F1848" s="111"/>
    </row>
    <row r="1849" spans="6:6" x14ac:dyDescent="0.2">
      <c r="F1849" s="111"/>
    </row>
    <row r="1850" spans="6:6" x14ac:dyDescent="0.2">
      <c r="F1850" s="111"/>
    </row>
    <row r="1851" spans="6:6" x14ac:dyDescent="0.2">
      <c r="F1851" s="111"/>
    </row>
    <row r="1852" spans="6:6" x14ac:dyDescent="0.2">
      <c r="F1852" s="111"/>
    </row>
    <row r="1853" spans="6:6" x14ac:dyDescent="0.2">
      <c r="F1853" s="111"/>
    </row>
    <row r="1854" spans="6:6" x14ac:dyDescent="0.2">
      <c r="F1854" s="111"/>
    </row>
    <row r="1855" spans="6:6" x14ac:dyDescent="0.2">
      <c r="F1855" s="111"/>
    </row>
    <row r="1856" spans="6:6" x14ac:dyDescent="0.2">
      <c r="F1856" s="111"/>
    </row>
    <row r="1857" spans="6:6" x14ac:dyDescent="0.2">
      <c r="F1857" s="111"/>
    </row>
    <row r="1858" spans="6:6" x14ac:dyDescent="0.2">
      <c r="F1858" s="111"/>
    </row>
    <row r="1859" spans="6:6" x14ac:dyDescent="0.2">
      <c r="F1859" s="111"/>
    </row>
    <row r="1860" spans="6:6" x14ac:dyDescent="0.2">
      <c r="F1860" s="111"/>
    </row>
    <row r="1861" spans="6:6" x14ac:dyDescent="0.2">
      <c r="F1861" s="111"/>
    </row>
    <row r="1862" spans="6:6" x14ac:dyDescent="0.2">
      <c r="F1862" s="111"/>
    </row>
    <row r="1863" spans="6:6" x14ac:dyDescent="0.2">
      <c r="F1863" s="111"/>
    </row>
    <row r="1864" spans="6:6" x14ac:dyDescent="0.2">
      <c r="F1864" s="111"/>
    </row>
    <row r="1865" spans="6:6" x14ac:dyDescent="0.2">
      <c r="F1865" s="111"/>
    </row>
    <row r="1866" spans="6:6" x14ac:dyDescent="0.2">
      <c r="F1866" s="111"/>
    </row>
    <row r="1867" spans="6:6" x14ac:dyDescent="0.2">
      <c r="F1867" s="111"/>
    </row>
    <row r="1868" spans="6:6" x14ac:dyDescent="0.2">
      <c r="F1868" s="111"/>
    </row>
    <row r="1869" spans="6:6" x14ac:dyDescent="0.2">
      <c r="F1869" s="112"/>
    </row>
    <row r="1870" spans="6:6" x14ac:dyDescent="0.2">
      <c r="F1870" s="111"/>
    </row>
    <row r="1871" spans="6:6" x14ac:dyDescent="0.2">
      <c r="F1871" s="112"/>
    </row>
    <row r="1872" spans="6:6" x14ac:dyDescent="0.2">
      <c r="F1872" s="111"/>
    </row>
    <row r="1873" spans="6:6" x14ac:dyDescent="0.2">
      <c r="F1873" s="112"/>
    </row>
    <row r="1874" spans="6:6" x14ac:dyDescent="0.2">
      <c r="F1874" s="112"/>
    </row>
    <row r="1875" spans="6:6" x14ac:dyDescent="0.2">
      <c r="F1875" s="112"/>
    </row>
    <row r="1876" spans="6:6" x14ac:dyDescent="0.2">
      <c r="F1876" s="111"/>
    </row>
    <row r="1877" spans="6:6" x14ac:dyDescent="0.2">
      <c r="F1877" s="111"/>
    </row>
    <row r="1878" spans="6:6" x14ac:dyDescent="0.2">
      <c r="F1878" s="111"/>
    </row>
    <row r="1879" spans="6:6" x14ac:dyDescent="0.2">
      <c r="F1879" s="111"/>
    </row>
    <row r="1880" spans="6:6" x14ac:dyDescent="0.2">
      <c r="F1880" s="112"/>
    </row>
    <row r="1881" spans="6:6" x14ac:dyDescent="0.2">
      <c r="F1881" s="112"/>
    </row>
    <row r="1882" spans="6:6" x14ac:dyDescent="0.2">
      <c r="F1882" s="111"/>
    </row>
    <row r="1883" spans="6:6" x14ac:dyDescent="0.2">
      <c r="F1883" s="111"/>
    </row>
    <row r="1884" spans="6:6" x14ac:dyDescent="0.2">
      <c r="F1884" s="111"/>
    </row>
    <row r="1885" spans="6:6" x14ac:dyDescent="0.2">
      <c r="F1885" s="111"/>
    </row>
    <row r="1886" spans="6:6" x14ac:dyDescent="0.2">
      <c r="F1886" s="111"/>
    </row>
    <row r="1887" spans="6:6" x14ac:dyDescent="0.2">
      <c r="F1887" s="111"/>
    </row>
    <row r="1888" spans="6:6" x14ac:dyDescent="0.2">
      <c r="F1888" s="111"/>
    </row>
    <row r="1889" spans="6:6" x14ac:dyDescent="0.2">
      <c r="F1889" s="111"/>
    </row>
    <row r="1890" spans="6:6" x14ac:dyDescent="0.2">
      <c r="F1890" s="111"/>
    </row>
    <row r="1891" spans="6:6" x14ac:dyDescent="0.2">
      <c r="F1891" s="111"/>
    </row>
    <row r="1892" spans="6:6" x14ac:dyDescent="0.2">
      <c r="F1892" s="111"/>
    </row>
    <row r="1893" spans="6:6" x14ac:dyDescent="0.2">
      <c r="F1893" s="111"/>
    </row>
    <row r="1894" spans="6:6" x14ac:dyDescent="0.2">
      <c r="F1894" s="111"/>
    </row>
    <row r="1895" spans="6:6" x14ac:dyDescent="0.2">
      <c r="F1895" s="111"/>
    </row>
    <row r="1896" spans="6:6" x14ac:dyDescent="0.2">
      <c r="F1896" s="111"/>
    </row>
    <row r="1897" spans="6:6" x14ac:dyDescent="0.2">
      <c r="F1897" s="111"/>
    </row>
    <row r="1898" spans="6:6" x14ac:dyDescent="0.2">
      <c r="F1898" s="111"/>
    </row>
    <row r="1899" spans="6:6" x14ac:dyDescent="0.2">
      <c r="F1899" s="111"/>
    </row>
    <row r="1900" spans="6:6" x14ac:dyDescent="0.2">
      <c r="F1900" s="111"/>
    </row>
    <row r="1901" spans="6:6" x14ac:dyDescent="0.2">
      <c r="F1901" s="111"/>
    </row>
    <row r="1902" spans="6:6" x14ac:dyDescent="0.2">
      <c r="F1902" s="111"/>
    </row>
    <row r="1903" spans="6:6" x14ac:dyDescent="0.2">
      <c r="F1903" s="111"/>
    </row>
    <row r="1904" spans="6:6" x14ac:dyDescent="0.2">
      <c r="F1904" s="111"/>
    </row>
    <row r="1905" spans="6:6" x14ac:dyDescent="0.2">
      <c r="F1905" s="111"/>
    </row>
    <row r="1906" spans="6:6" x14ac:dyDescent="0.2">
      <c r="F1906" s="111"/>
    </row>
    <row r="1907" spans="6:6" x14ac:dyDescent="0.2">
      <c r="F1907" s="112"/>
    </row>
    <row r="1908" spans="6:6" x14ac:dyDescent="0.2">
      <c r="F1908" s="112"/>
    </row>
    <row r="1909" spans="6:6" x14ac:dyDescent="0.2">
      <c r="F1909" s="112"/>
    </row>
    <row r="1910" spans="6:6" x14ac:dyDescent="0.2">
      <c r="F1910" s="112"/>
    </row>
    <row r="1911" spans="6:6" x14ac:dyDescent="0.2">
      <c r="F1911" s="1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5B31BE-4551-4A7C-AD4B-77C626321C62}">
  <sheetPr filterMode="1"/>
  <dimension ref="E4:E1912"/>
  <sheetViews>
    <sheetView workbookViewId="0">
      <selection activeCell="H48" sqref="H48"/>
    </sheetView>
  </sheetViews>
  <sheetFormatPr baseColWidth="10" defaultRowHeight="12.75" x14ac:dyDescent="0.2"/>
  <sheetData>
    <row r="4" spans="5:5" x14ac:dyDescent="0.2">
      <c r="E4" s="107">
        <v>2</v>
      </c>
    </row>
    <row r="5" spans="5:5" x14ac:dyDescent="0.2">
      <c r="E5" s="107">
        <v>5</v>
      </c>
    </row>
    <row r="6" spans="5:5" hidden="1" x14ac:dyDescent="0.2">
      <c r="E6" s="107">
        <v>70</v>
      </c>
    </row>
    <row r="7" spans="5:5" x14ac:dyDescent="0.2">
      <c r="E7" s="107">
        <v>10</v>
      </c>
    </row>
    <row r="8" spans="5:5" hidden="1" x14ac:dyDescent="0.2">
      <c r="E8" s="107">
        <v>70</v>
      </c>
    </row>
    <row r="9" spans="5:5" hidden="1" x14ac:dyDescent="0.2">
      <c r="E9" s="106">
        <v>70</v>
      </c>
    </row>
    <row r="10" spans="5:5" hidden="1" x14ac:dyDescent="0.2">
      <c r="E10" s="107">
        <v>100</v>
      </c>
    </row>
    <row r="11" spans="5:5" hidden="1" x14ac:dyDescent="0.2">
      <c r="E11" s="106">
        <v>100</v>
      </c>
    </row>
    <row r="12" spans="5:5" hidden="1" x14ac:dyDescent="0.2">
      <c r="E12" s="107">
        <v>100</v>
      </c>
    </row>
    <row r="13" spans="5:5" hidden="1" x14ac:dyDescent="0.2">
      <c r="E13" s="106">
        <v>70</v>
      </c>
    </row>
    <row r="14" spans="5:5" hidden="1" x14ac:dyDescent="0.2">
      <c r="E14" s="107">
        <v>70</v>
      </c>
    </row>
    <row r="15" spans="5:5" hidden="1" x14ac:dyDescent="0.2">
      <c r="E15" s="106">
        <v>70</v>
      </c>
    </row>
    <row r="16" spans="5:5" hidden="1" x14ac:dyDescent="0.2">
      <c r="E16" s="108" t="s">
        <v>5</v>
      </c>
    </row>
    <row r="17" spans="5:5" hidden="1" x14ac:dyDescent="0.2">
      <c r="E17" s="109" t="s">
        <v>5</v>
      </c>
    </row>
    <row r="18" spans="5:5" hidden="1" x14ac:dyDescent="0.2">
      <c r="E18" s="107">
        <v>70</v>
      </c>
    </row>
    <row r="19" spans="5:5" hidden="1" x14ac:dyDescent="0.2">
      <c r="E19" s="106">
        <v>175</v>
      </c>
    </row>
    <row r="20" spans="5:5" x14ac:dyDescent="0.2">
      <c r="E20" s="107">
        <v>20</v>
      </c>
    </row>
    <row r="21" spans="5:5" hidden="1" x14ac:dyDescent="0.2">
      <c r="E21" s="106">
        <v>100</v>
      </c>
    </row>
    <row r="22" spans="5:5" hidden="1" x14ac:dyDescent="0.2">
      <c r="E22" s="107">
        <v>100</v>
      </c>
    </row>
    <row r="23" spans="5:5" hidden="1" x14ac:dyDescent="0.2">
      <c r="E23" s="106">
        <v>70</v>
      </c>
    </row>
    <row r="24" spans="5:5" hidden="1" x14ac:dyDescent="0.2">
      <c r="E24" s="107">
        <v>175</v>
      </c>
    </row>
    <row r="25" spans="5:5" hidden="1" x14ac:dyDescent="0.2">
      <c r="E25" s="106">
        <v>175</v>
      </c>
    </row>
    <row r="26" spans="5:5" hidden="1" x14ac:dyDescent="0.2">
      <c r="E26" s="107">
        <v>70</v>
      </c>
    </row>
    <row r="27" spans="5:5" hidden="1" x14ac:dyDescent="0.2">
      <c r="E27" s="106">
        <v>175</v>
      </c>
    </row>
    <row r="28" spans="5:5" hidden="1" x14ac:dyDescent="0.2">
      <c r="E28" s="107">
        <v>600</v>
      </c>
    </row>
    <row r="29" spans="5:5" hidden="1" x14ac:dyDescent="0.2">
      <c r="E29" s="106">
        <v>175</v>
      </c>
    </row>
    <row r="30" spans="5:5" hidden="1" x14ac:dyDescent="0.2">
      <c r="E30" s="107">
        <v>175</v>
      </c>
    </row>
    <row r="31" spans="5:5" hidden="1" x14ac:dyDescent="0.2">
      <c r="E31" s="106">
        <v>175</v>
      </c>
    </row>
    <row r="32" spans="5:5" hidden="1" x14ac:dyDescent="0.2">
      <c r="E32" s="107">
        <v>175</v>
      </c>
    </row>
    <row r="33" spans="5:5" hidden="1" x14ac:dyDescent="0.2">
      <c r="E33" s="106">
        <v>70</v>
      </c>
    </row>
    <row r="34" spans="5:5" hidden="1" x14ac:dyDescent="0.2">
      <c r="E34" s="107">
        <v>100</v>
      </c>
    </row>
    <row r="35" spans="5:5" hidden="1" x14ac:dyDescent="0.2">
      <c r="E35" s="106">
        <v>100</v>
      </c>
    </row>
    <row r="36" spans="5:5" hidden="1" x14ac:dyDescent="0.2">
      <c r="E36" s="107">
        <v>100</v>
      </c>
    </row>
    <row r="37" spans="5:5" hidden="1" x14ac:dyDescent="0.2">
      <c r="E37" s="106">
        <v>70</v>
      </c>
    </row>
    <row r="38" spans="5:5" hidden="1" x14ac:dyDescent="0.2">
      <c r="E38" s="107">
        <v>70</v>
      </c>
    </row>
    <row r="39" spans="5:5" hidden="1" x14ac:dyDescent="0.2">
      <c r="E39" s="106">
        <v>70</v>
      </c>
    </row>
    <row r="40" spans="5:5" hidden="1" x14ac:dyDescent="0.2">
      <c r="E40" s="108" t="s">
        <v>5</v>
      </c>
    </row>
    <row r="41" spans="5:5" hidden="1" x14ac:dyDescent="0.2">
      <c r="E41" s="106">
        <v>70</v>
      </c>
    </row>
    <row r="42" spans="5:5" hidden="1" x14ac:dyDescent="0.2">
      <c r="E42" s="107">
        <v>70</v>
      </c>
    </row>
    <row r="43" spans="5:5" hidden="1" x14ac:dyDescent="0.2">
      <c r="E43" s="106">
        <v>70</v>
      </c>
    </row>
    <row r="44" spans="5:5" hidden="1" x14ac:dyDescent="0.2">
      <c r="E44" s="107">
        <v>70</v>
      </c>
    </row>
    <row r="45" spans="5:5" hidden="1" x14ac:dyDescent="0.2">
      <c r="E45" s="109" t="s">
        <v>5</v>
      </c>
    </row>
    <row r="46" spans="5:5" hidden="1" x14ac:dyDescent="0.2">
      <c r="E46" s="108" t="s">
        <v>5</v>
      </c>
    </row>
    <row r="47" spans="5:5" hidden="1" x14ac:dyDescent="0.2">
      <c r="E47" s="106">
        <v>70</v>
      </c>
    </row>
    <row r="48" spans="5:5" x14ac:dyDescent="0.2">
      <c r="E48" s="107">
        <v>35</v>
      </c>
    </row>
    <row r="49" spans="5:5" hidden="1" x14ac:dyDescent="0.2">
      <c r="E49" s="106">
        <v>175</v>
      </c>
    </row>
    <row r="50" spans="5:5" hidden="1" x14ac:dyDescent="0.2">
      <c r="E50" s="107">
        <v>70</v>
      </c>
    </row>
    <row r="51" spans="5:5" hidden="1" x14ac:dyDescent="0.2">
      <c r="E51" s="106">
        <v>70</v>
      </c>
    </row>
    <row r="52" spans="5:5" hidden="1" x14ac:dyDescent="0.2">
      <c r="E52" s="107">
        <v>70</v>
      </c>
    </row>
    <row r="53" spans="5:5" hidden="1" x14ac:dyDescent="0.2">
      <c r="E53" s="106">
        <v>100</v>
      </c>
    </row>
    <row r="54" spans="5:5" hidden="1" x14ac:dyDescent="0.2">
      <c r="E54" s="107">
        <v>100</v>
      </c>
    </row>
    <row r="55" spans="5:5" hidden="1" x14ac:dyDescent="0.2">
      <c r="E55" s="106">
        <v>70</v>
      </c>
    </row>
    <row r="56" spans="5:5" hidden="1" x14ac:dyDescent="0.2">
      <c r="E56" s="107">
        <v>70</v>
      </c>
    </row>
    <row r="57" spans="5:5" hidden="1" x14ac:dyDescent="0.2">
      <c r="E57" s="106">
        <v>175</v>
      </c>
    </row>
    <row r="58" spans="5:5" hidden="1" x14ac:dyDescent="0.2">
      <c r="E58" s="107">
        <v>70</v>
      </c>
    </row>
    <row r="59" spans="5:5" hidden="1" x14ac:dyDescent="0.2">
      <c r="E59" s="106">
        <v>70</v>
      </c>
    </row>
    <row r="60" spans="5:5" hidden="1" x14ac:dyDescent="0.2">
      <c r="E60" s="107">
        <v>70</v>
      </c>
    </row>
    <row r="61" spans="5:5" hidden="1" x14ac:dyDescent="0.2">
      <c r="E61" s="106">
        <v>70</v>
      </c>
    </row>
    <row r="62" spans="5:5" hidden="1" x14ac:dyDescent="0.2">
      <c r="E62" s="107">
        <v>175</v>
      </c>
    </row>
    <row r="63" spans="5:5" x14ac:dyDescent="0.2">
      <c r="E63" s="107">
        <v>50</v>
      </c>
    </row>
    <row r="64" spans="5:5" hidden="1" x14ac:dyDescent="0.2">
      <c r="E64" s="107">
        <v>75</v>
      </c>
    </row>
    <row r="65" spans="5:5" hidden="1" x14ac:dyDescent="0.2">
      <c r="E65" s="106">
        <v>70</v>
      </c>
    </row>
    <row r="66" spans="5:5" hidden="1" x14ac:dyDescent="0.2">
      <c r="E66" s="107">
        <v>100</v>
      </c>
    </row>
    <row r="67" spans="5:5" hidden="1" x14ac:dyDescent="0.2">
      <c r="E67" s="106">
        <v>100</v>
      </c>
    </row>
    <row r="68" spans="5:5" hidden="1" x14ac:dyDescent="0.2">
      <c r="E68" s="107">
        <v>100</v>
      </c>
    </row>
    <row r="69" spans="5:5" hidden="1" x14ac:dyDescent="0.2">
      <c r="E69" s="106">
        <v>100</v>
      </c>
    </row>
    <row r="70" spans="5:5" hidden="1" x14ac:dyDescent="0.2">
      <c r="E70" s="107">
        <v>70</v>
      </c>
    </row>
    <row r="71" spans="5:5" hidden="1" x14ac:dyDescent="0.2">
      <c r="E71" s="106">
        <v>70</v>
      </c>
    </row>
    <row r="72" spans="5:5" hidden="1" x14ac:dyDescent="0.2">
      <c r="E72" s="108" t="s">
        <v>5</v>
      </c>
    </row>
    <row r="73" spans="5:5" hidden="1" x14ac:dyDescent="0.2">
      <c r="E73" s="109" t="s">
        <v>5</v>
      </c>
    </row>
    <row r="74" spans="5:5" hidden="1" x14ac:dyDescent="0.2">
      <c r="E74" s="108" t="s">
        <v>5</v>
      </c>
    </row>
    <row r="75" spans="5:5" hidden="1" x14ac:dyDescent="0.2">
      <c r="E75" s="106">
        <v>70</v>
      </c>
    </row>
    <row r="76" spans="5:5" hidden="1" x14ac:dyDescent="0.2">
      <c r="E76" s="107">
        <v>100</v>
      </c>
    </row>
    <row r="77" spans="5:5" hidden="1" x14ac:dyDescent="0.2">
      <c r="E77" s="109" t="s">
        <v>5</v>
      </c>
    </row>
    <row r="78" spans="5:5" hidden="1" x14ac:dyDescent="0.2">
      <c r="E78" s="108" t="s">
        <v>5</v>
      </c>
    </row>
    <row r="79" spans="5:5" hidden="1" x14ac:dyDescent="0.2">
      <c r="E79" s="109" t="s">
        <v>5</v>
      </c>
    </row>
    <row r="80" spans="5:5" hidden="1" x14ac:dyDescent="0.2">
      <c r="E80" s="107">
        <v>175</v>
      </c>
    </row>
    <row r="81" spans="5:5" hidden="1" x14ac:dyDescent="0.2">
      <c r="E81" s="106">
        <v>70</v>
      </c>
    </row>
    <row r="82" spans="5:5" hidden="1" x14ac:dyDescent="0.2">
      <c r="E82" s="107">
        <v>70</v>
      </c>
    </row>
    <row r="83" spans="5:5" hidden="1" x14ac:dyDescent="0.2">
      <c r="E83" s="106">
        <v>70</v>
      </c>
    </row>
    <row r="84" spans="5:5" hidden="1" x14ac:dyDescent="0.2">
      <c r="E84" s="107">
        <v>70</v>
      </c>
    </row>
    <row r="85" spans="5:5" hidden="1" x14ac:dyDescent="0.2">
      <c r="E85" s="106">
        <v>70</v>
      </c>
    </row>
    <row r="86" spans="5:5" hidden="1" x14ac:dyDescent="0.2">
      <c r="E86" s="107">
        <v>70</v>
      </c>
    </row>
    <row r="87" spans="5:5" hidden="1" x14ac:dyDescent="0.2">
      <c r="E87" s="106">
        <v>70</v>
      </c>
    </row>
    <row r="88" spans="5:5" hidden="1" x14ac:dyDescent="0.2">
      <c r="E88" s="107">
        <v>70</v>
      </c>
    </row>
    <row r="89" spans="5:5" hidden="1" x14ac:dyDescent="0.2">
      <c r="E89" s="106">
        <v>50</v>
      </c>
    </row>
    <row r="90" spans="5:5" hidden="1" x14ac:dyDescent="0.2">
      <c r="E90" s="107">
        <v>70</v>
      </c>
    </row>
    <row r="91" spans="5:5" hidden="1" x14ac:dyDescent="0.2">
      <c r="E91" s="106">
        <v>100</v>
      </c>
    </row>
    <row r="92" spans="5:5" hidden="1" x14ac:dyDescent="0.2">
      <c r="E92" s="107">
        <v>70</v>
      </c>
    </row>
    <row r="93" spans="5:5" hidden="1" x14ac:dyDescent="0.2">
      <c r="E93" s="106">
        <v>70</v>
      </c>
    </row>
    <row r="94" spans="5:5" hidden="1" x14ac:dyDescent="0.2">
      <c r="E94" s="107">
        <v>70</v>
      </c>
    </row>
    <row r="95" spans="5:5" hidden="1" x14ac:dyDescent="0.2">
      <c r="E95" s="106">
        <v>100</v>
      </c>
    </row>
    <row r="96" spans="5:5" hidden="1" x14ac:dyDescent="0.2">
      <c r="E96" s="107">
        <v>100</v>
      </c>
    </row>
    <row r="97" spans="5:5" hidden="1" x14ac:dyDescent="0.2">
      <c r="E97" s="106">
        <v>100</v>
      </c>
    </row>
    <row r="98" spans="5:5" hidden="1" x14ac:dyDescent="0.2">
      <c r="E98" s="107">
        <v>100</v>
      </c>
    </row>
    <row r="99" spans="5:5" hidden="1" x14ac:dyDescent="0.2">
      <c r="E99" s="106">
        <v>70</v>
      </c>
    </row>
    <row r="100" spans="5:5" hidden="1" x14ac:dyDescent="0.2">
      <c r="E100" s="107">
        <v>70</v>
      </c>
    </row>
    <row r="101" spans="5:5" hidden="1" x14ac:dyDescent="0.2">
      <c r="E101" s="106">
        <v>100</v>
      </c>
    </row>
    <row r="102" spans="5:5" hidden="1" x14ac:dyDescent="0.2">
      <c r="E102" s="107">
        <v>70</v>
      </c>
    </row>
    <row r="103" spans="5:5" hidden="1" x14ac:dyDescent="0.2">
      <c r="E103" s="106">
        <v>70</v>
      </c>
    </row>
    <row r="104" spans="5:5" hidden="1" x14ac:dyDescent="0.2">
      <c r="E104" s="107">
        <v>70</v>
      </c>
    </row>
    <row r="105" spans="5:5" hidden="1" x14ac:dyDescent="0.2">
      <c r="E105" s="106">
        <v>70</v>
      </c>
    </row>
    <row r="106" spans="5:5" hidden="1" x14ac:dyDescent="0.2">
      <c r="E106" s="107">
        <v>70</v>
      </c>
    </row>
    <row r="107" spans="5:5" hidden="1" x14ac:dyDescent="0.2">
      <c r="E107" s="106">
        <v>50</v>
      </c>
    </row>
    <row r="108" spans="5:5" hidden="1" x14ac:dyDescent="0.2">
      <c r="E108" s="107">
        <v>70</v>
      </c>
    </row>
    <row r="109" spans="5:5" hidden="1" x14ac:dyDescent="0.2">
      <c r="E109" s="106">
        <v>70</v>
      </c>
    </row>
    <row r="110" spans="5:5" x14ac:dyDescent="0.2">
      <c r="E110" s="106">
        <v>70</v>
      </c>
    </row>
    <row r="111" spans="5:5" hidden="1" x14ac:dyDescent="0.2">
      <c r="E111" s="106">
        <v>20</v>
      </c>
    </row>
    <row r="112" spans="5:5" hidden="1" x14ac:dyDescent="0.2">
      <c r="E112" s="107">
        <v>50</v>
      </c>
    </row>
    <row r="113" spans="5:5" hidden="1" x14ac:dyDescent="0.2">
      <c r="E113" s="106">
        <v>70</v>
      </c>
    </row>
    <row r="114" spans="5:5" hidden="1" x14ac:dyDescent="0.2">
      <c r="E114" s="107">
        <v>100</v>
      </c>
    </row>
    <row r="115" spans="5:5" hidden="1" x14ac:dyDescent="0.2">
      <c r="E115" s="106">
        <v>70</v>
      </c>
    </row>
    <row r="116" spans="5:5" hidden="1" x14ac:dyDescent="0.2">
      <c r="E116" s="107">
        <v>20</v>
      </c>
    </row>
    <row r="117" spans="5:5" hidden="1" x14ac:dyDescent="0.2">
      <c r="E117" s="106">
        <v>50</v>
      </c>
    </row>
    <row r="118" spans="5:5" hidden="1" x14ac:dyDescent="0.2">
      <c r="E118" s="107">
        <v>50</v>
      </c>
    </row>
    <row r="119" spans="5:5" hidden="1" x14ac:dyDescent="0.2">
      <c r="E119" s="106">
        <v>20</v>
      </c>
    </row>
    <row r="120" spans="5:5" hidden="1" x14ac:dyDescent="0.2">
      <c r="E120" s="108" t="s">
        <v>5</v>
      </c>
    </row>
    <row r="121" spans="5:5" hidden="1" x14ac:dyDescent="0.2">
      <c r="E121" s="106">
        <v>70</v>
      </c>
    </row>
    <row r="122" spans="5:5" hidden="1" x14ac:dyDescent="0.2">
      <c r="E122" s="107">
        <v>70</v>
      </c>
    </row>
    <row r="123" spans="5:5" hidden="1" x14ac:dyDescent="0.2">
      <c r="E123" s="106">
        <v>20</v>
      </c>
    </row>
    <row r="124" spans="5:5" hidden="1" x14ac:dyDescent="0.2">
      <c r="E124" s="107">
        <v>50</v>
      </c>
    </row>
    <row r="125" spans="5:5" hidden="1" x14ac:dyDescent="0.2">
      <c r="E125" s="106">
        <v>100</v>
      </c>
    </row>
    <row r="126" spans="5:5" hidden="1" x14ac:dyDescent="0.2">
      <c r="E126" s="107">
        <v>70</v>
      </c>
    </row>
    <row r="127" spans="5:5" hidden="1" x14ac:dyDescent="0.2">
      <c r="E127" s="106">
        <v>70</v>
      </c>
    </row>
    <row r="128" spans="5:5" hidden="1" x14ac:dyDescent="0.2">
      <c r="E128" s="107">
        <v>20</v>
      </c>
    </row>
    <row r="129" spans="5:5" hidden="1" x14ac:dyDescent="0.2">
      <c r="E129" s="106">
        <v>50</v>
      </c>
    </row>
    <row r="130" spans="5:5" hidden="1" x14ac:dyDescent="0.2">
      <c r="E130" s="107">
        <v>20</v>
      </c>
    </row>
    <row r="131" spans="5:5" hidden="1" x14ac:dyDescent="0.2">
      <c r="E131" s="106">
        <v>50</v>
      </c>
    </row>
    <row r="132" spans="5:5" hidden="1" x14ac:dyDescent="0.2">
      <c r="E132" s="107">
        <v>175</v>
      </c>
    </row>
    <row r="133" spans="5:5" hidden="1" x14ac:dyDescent="0.2">
      <c r="E133" s="106">
        <v>100</v>
      </c>
    </row>
    <row r="134" spans="5:5" hidden="1" x14ac:dyDescent="0.2">
      <c r="E134" s="107">
        <v>70</v>
      </c>
    </row>
    <row r="135" spans="5:5" hidden="1" x14ac:dyDescent="0.2">
      <c r="E135" s="106">
        <v>100</v>
      </c>
    </row>
    <row r="136" spans="5:5" hidden="1" x14ac:dyDescent="0.2">
      <c r="E136" s="107">
        <v>100</v>
      </c>
    </row>
    <row r="137" spans="5:5" hidden="1" x14ac:dyDescent="0.2">
      <c r="E137" s="109" t="s">
        <v>5</v>
      </c>
    </row>
    <row r="138" spans="5:5" hidden="1" x14ac:dyDescent="0.2">
      <c r="E138" s="107">
        <v>70</v>
      </c>
    </row>
    <row r="139" spans="5:5" hidden="1" x14ac:dyDescent="0.2">
      <c r="E139" s="106">
        <v>70</v>
      </c>
    </row>
    <row r="140" spans="5:5" hidden="1" x14ac:dyDescent="0.2">
      <c r="E140" s="107">
        <v>70</v>
      </c>
    </row>
    <row r="141" spans="5:5" hidden="1" x14ac:dyDescent="0.2">
      <c r="E141" s="109" t="s">
        <v>5</v>
      </c>
    </row>
    <row r="142" spans="5:5" hidden="1" x14ac:dyDescent="0.2">
      <c r="E142" s="108" t="s">
        <v>5</v>
      </c>
    </row>
    <row r="143" spans="5:5" hidden="1" x14ac:dyDescent="0.2">
      <c r="E143" s="106">
        <v>70</v>
      </c>
    </row>
    <row r="144" spans="5:5" hidden="1" x14ac:dyDescent="0.2">
      <c r="E144" s="107">
        <v>50</v>
      </c>
    </row>
    <row r="145" spans="5:5" hidden="1" x14ac:dyDescent="0.2">
      <c r="E145" s="106">
        <v>100</v>
      </c>
    </row>
    <row r="146" spans="5:5" hidden="1" x14ac:dyDescent="0.2">
      <c r="E146" s="107">
        <v>20</v>
      </c>
    </row>
    <row r="147" spans="5:5" hidden="1" x14ac:dyDescent="0.2">
      <c r="E147" s="106">
        <v>50</v>
      </c>
    </row>
    <row r="148" spans="5:5" hidden="1" x14ac:dyDescent="0.2">
      <c r="E148" s="107">
        <v>20</v>
      </c>
    </row>
    <row r="149" spans="5:5" hidden="1" x14ac:dyDescent="0.2">
      <c r="E149" s="106">
        <v>70</v>
      </c>
    </row>
    <row r="150" spans="5:5" hidden="1" x14ac:dyDescent="0.2">
      <c r="E150" s="108" t="s">
        <v>5</v>
      </c>
    </row>
    <row r="151" spans="5:5" hidden="1" x14ac:dyDescent="0.2">
      <c r="E151" s="109" t="s">
        <v>5</v>
      </c>
    </row>
    <row r="152" spans="5:5" hidden="1" x14ac:dyDescent="0.2">
      <c r="E152" s="107">
        <v>70</v>
      </c>
    </row>
    <row r="153" spans="5:5" hidden="1" x14ac:dyDescent="0.2">
      <c r="E153" s="109" t="s">
        <v>5</v>
      </c>
    </row>
    <row r="154" spans="5:5" hidden="1" x14ac:dyDescent="0.2">
      <c r="E154" s="107">
        <v>70</v>
      </c>
    </row>
    <row r="155" spans="5:5" hidden="1" x14ac:dyDescent="0.2">
      <c r="E155" s="106">
        <v>70</v>
      </c>
    </row>
    <row r="156" spans="5:5" hidden="1" x14ac:dyDescent="0.2">
      <c r="E156" s="107">
        <v>70</v>
      </c>
    </row>
    <row r="157" spans="5:5" hidden="1" x14ac:dyDescent="0.2">
      <c r="E157" s="106">
        <v>20</v>
      </c>
    </row>
    <row r="158" spans="5:5" hidden="1" x14ac:dyDescent="0.2">
      <c r="E158" s="107">
        <v>20</v>
      </c>
    </row>
    <row r="159" spans="5:5" hidden="1" x14ac:dyDescent="0.2">
      <c r="E159" s="106">
        <v>50</v>
      </c>
    </row>
    <row r="160" spans="5:5" hidden="1" x14ac:dyDescent="0.2">
      <c r="E160" s="107">
        <v>50</v>
      </c>
    </row>
    <row r="161" spans="5:5" hidden="1" x14ac:dyDescent="0.2">
      <c r="E161" s="106">
        <v>175</v>
      </c>
    </row>
    <row r="162" spans="5:5" hidden="1" x14ac:dyDescent="0.2">
      <c r="E162" s="107">
        <v>70</v>
      </c>
    </row>
    <row r="163" spans="5:5" hidden="1" x14ac:dyDescent="0.2">
      <c r="E163" s="106">
        <v>70</v>
      </c>
    </row>
    <row r="164" spans="5:5" hidden="1" x14ac:dyDescent="0.2">
      <c r="E164" s="107">
        <v>70</v>
      </c>
    </row>
    <row r="165" spans="5:5" hidden="1" x14ac:dyDescent="0.2">
      <c r="E165" s="106">
        <v>50</v>
      </c>
    </row>
    <row r="166" spans="5:5" hidden="1" x14ac:dyDescent="0.2">
      <c r="E166" s="107">
        <v>50</v>
      </c>
    </row>
    <row r="167" spans="5:5" hidden="1" x14ac:dyDescent="0.2">
      <c r="E167" s="109" t="s">
        <v>5</v>
      </c>
    </row>
    <row r="168" spans="5:5" hidden="1" x14ac:dyDescent="0.2">
      <c r="E168" s="107">
        <v>70</v>
      </c>
    </row>
    <row r="169" spans="5:5" hidden="1" x14ac:dyDescent="0.2">
      <c r="E169" s="106">
        <v>70</v>
      </c>
    </row>
    <row r="170" spans="5:5" hidden="1" x14ac:dyDescent="0.2">
      <c r="E170" s="107">
        <v>20</v>
      </c>
    </row>
    <row r="171" spans="5:5" hidden="1" x14ac:dyDescent="0.2">
      <c r="E171" s="106">
        <v>50</v>
      </c>
    </row>
    <row r="172" spans="5:5" hidden="1" x14ac:dyDescent="0.2">
      <c r="E172" s="108" t="s">
        <v>5</v>
      </c>
    </row>
    <row r="173" spans="5:5" hidden="1" x14ac:dyDescent="0.2">
      <c r="E173" s="109" t="s">
        <v>5</v>
      </c>
    </row>
    <row r="174" spans="5:5" hidden="1" x14ac:dyDescent="0.2">
      <c r="E174" s="108" t="s">
        <v>5</v>
      </c>
    </row>
    <row r="175" spans="5:5" hidden="1" x14ac:dyDescent="0.2">
      <c r="E175" s="109" t="s">
        <v>5</v>
      </c>
    </row>
    <row r="176" spans="5:5" hidden="1" x14ac:dyDescent="0.2">
      <c r="E176" s="108" t="s">
        <v>5</v>
      </c>
    </row>
    <row r="177" spans="5:5" hidden="1" x14ac:dyDescent="0.2">
      <c r="E177" s="109" t="s">
        <v>5</v>
      </c>
    </row>
    <row r="178" spans="5:5" hidden="1" x14ac:dyDescent="0.2">
      <c r="E178" s="108" t="s">
        <v>5</v>
      </c>
    </row>
    <row r="179" spans="5:5" hidden="1" x14ac:dyDescent="0.2">
      <c r="E179" s="109" t="s">
        <v>5</v>
      </c>
    </row>
    <row r="180" spans="5:5" hidden="1" x14ac:dyDescent="0.2">
      <c r="E180" s="108" t="s">
        <v>5</v>
      </c>
    </row>
    <row r="181" spans="5:5" hidden="1" x14ac:dyDescent="0.2">
      <c r="E181" s="109" t="s">
        <v>5</v>
      </c>
    </row>
    <row r="182" spans="5:5" hidden="1" x14ac:dyDescent="0.2">
      <c r="E182" s="108" t="s">
        <v>5</v>
      </c>
    </row>
    <row r="183" spans="5:5" hidden="1" x14ac:dyDescent="0.2">
      <c r="E183" s="109" t="s">
        <v>5</v>
      </c>
    </row>
    <row r="184" spans="5:5" hidden="1" x14ac:dyDescent="0.2">
      <c r="E184" s="108" t="s">
        <v>5</v>
      </c>
    </row>
    <row r="185" spans="5:5" hidden="1" x14ac:dyDescent="0.2">
      <c r="E185" s="109" t="s">
        <v>5</v>
      </c>
    </row>
    <row r="186" spans="5:5" hidden="1" x14ac:dyDescent="0.2">
      <c r="E186" s="108" t="s">
        <v>5</v>
      </c>
    </row>
    <row r="187" spans="5:5" hidden="1" x14ac:dyDescent="0.2">
      <c r="E187" s="106">
        <v>70</v>
      </c>
    </row>
    <row r="188" spans="5:5" hidden="1" x14ac:dyDescent="0.2">
      <c r="E188" s="107">
        <v>70</v>
      </c>
    </row>
    <row r="189" spans="5:5" hidden="1" x14ac:dyDescent="0.2">
      <c r="E189" s="106">
        <v>70</v>
      </c>
    </row>
    <row r="190" spans="5:5" hidden="1" x14ac:dyDescent="0.2">
      <c r="E190" s="107">
        <v>70</v>
      </c>
    </row>
    <row r="191" spans="5:5" hidden="1" x14ac:dyDescent="0.2">
      <c r="E191" s="106">
        <v>50</v>
      </c>
    </row>
    <row r="192" spans="5:5" hidden="1" x14ac:dyDescent="0.2">
      <c r="E192" s="108" t="s">
        <v>5</v>
      </c>
    </row>
    <row r="193" spans="5:5" hidden="1" x14ac:dyDescent="0.2">
      <c r="E193" s="109" t="s">
        <v>5</v>
      </c>
    </row>
    <row r="194" spans="5:5" hidden="1" x14ac:dyDescent="0.2">
      <c r="E194" s="107">
        <v>70</v>
      </c>
    </row>
    <row r="195" spans="5:5" hidden="1" x14ac:dyDescent="0.2">
      <c r="E195" s="106">
        <v>70</v>
      </c>
    </row>
    <row r="196" spans="5:5" hidden="1" x14ac:dyDescent="0.2">
      <c r="E196" s="107">
        <v>20</v>
      </c>
    </row>
    <row r="197" spans="5:5" hidden="1" x14ac:dyDescent="0.2">
      <c r="E197" s="106">
        <v>20</v>
      </c>
    </row>
    <row r="198" spans="5:5" hidden="1" x14ac:dyDescent="0.2">
      <c r="E198" s="107">
        <v>50</v>
      </c>
    </row>
    <row r="199" spans="5:5" hidden="1" x14ac:dyDescent="0.2">
      <c r="E199" s="106">
        <v>70</v>
      </c>
    </row>
    <row r="200" spans="5:5" hidden="1" x14ac:dyDescent="0.2">
      <c r="E200" s="108" t="s">
        <v>5</v>
      </c>
    </row>
    <row r="201" spans="5:5" hidden="1" x14ac:dyDescent="0.2">
      <c r="E201" s="109" t="s">
        <v>5</v>
      </c>
    </row>
    <row r="202" spans="5:5" hidden="1" x14ac:dyDescent="0.2">
      <c r="E202" s="108" t="s">
        <v>5</v>
      </c>
    </row>
    <row r="203" spans="5:5" hidden="1" x14ac:dyDescent="0.2">
      <c r="E203" s="109" t="s">
        <v>5</v>
      </c>
    </row>
    <row r="204" spans="5:5" hidden="1" x14ac:dyDescent="0.2">
      <c r="E204" s="107">
        <v>20</v>
      </c>
    </row>
    <row r="205" spans="5:5" hidden="1" x14ac:dyDescent="0.2">
      <c r="E205" s="106">
        <v>50</v>
      </c>
    </row>
    <row r="206" spans="5:5" hidden="1" x14ac:dyDescent="0.2">
      <c r="E206" s="108" t="s">
        <v>5</v>
      </c>
    </row>
    <row r="207" spans="5:5" hidden="1" x14ac:dyDescent="0.2">
      <c r="E207" s="109" t="s">
        <v>5</v>
      </c>
    </row>
    <row r="208" spans="5:5" hidden="1" x14ac:dyDescent="0.2">
      <c r="E208" s="108" t="s">
        <v>5</v>
      </c>
    </row>
    <row r="209" spans="5:5" hidden="1" x14ac:dyDescent="0.2">
      <c r="E209" s="109" t="s">
        <v>5</v>
      </c>
    </row>
    <row r="210" spans="5:5" hidden="1" x14ac:dyDescent="0.2">
      <c r="E210" s="108" t="s">
        <v>5</v>
      </c>
    </row>
    <row r="211" spans="5:5" hidden="1" x14ac:dyDescent="0.2">
      <c r="E211" s="109" t="s">
        <v>5</v>
      </c>
    </row>
    <row r="212" spans="5:5" hidden="1" x14ac:dyDescent="0.2">
      <c r="E212" s="108" t="s">
        <v>5</v>
      </c>
    </row>
    <row r="213" spans="5:5" hidden="1" x14ac:dyDescent="0.2">
      <c r="E213" s="106">
        <v>70</v>
      </c>
    </row>
    <row r="214" spans="5:5" hidden="1" x14ac:dyDescent="0.2">
      <c r="E214" s="107">
        <v>100</v>
      </c>
    </row>
    <row r="215" spans="5:5" hidden="1" x14ac:dyDescent="0.2">
      <c r="E215" s="106">
        <v>50</v>
      </c>
    </row>
    <row r="216" spans="5:5" hidden="1" x14ac:dyDescent="0.2">
      <c r="E216" s="108" t="s">
        <v>5</v>
      </c>
    </row>
    <row r="217" spans="5:5" hidden="1" x14ac:dyDescent="0.2">
      <c r="E217" s="109" t="s">
        <v>5</v>
      </c>
    </row>
    <row r="218" spans="5:5" hidden="1" x14ac:dyDescent="0.2">
      <c r="E218" s="108" t="s">
        <v>5</v>
      </c>
    </row>
    <row r="219" spans="5:5" hidden="1" x14ac:dyDescent="0.2">
      <c r="E219" s="109" t="s">
        <v>5</v>
      </c>
    </row>
    <row r="220" spans="5:5" hidden="1" x14ac:dyDescent="0.2">
      <c r="E220" s="108" t="s">
        <v>5</v>
      </c>
    </row>
    <row r="221" spans="5:5" hidden="1" x14ac:dyDescent="0.2">
      <c r="E221" s="109" t="s">
        <v>5</v>
      </c>
    </row>
    <row r="222" spans="5:5" hidden="1" x14ac:dyDescent="0.2">
      <c r="E222" s="108" t="s">
        <v>5</v>
      </c>
    </row>
    <row r="223" spans="5:5" hidden="1" x14ac:dyDescent="0.2">
      <c r="E223" s="109" t="s">
        <v>5</v>
      </c>
    </row>
    <row r="224" spans="5:5" hidden="1" x14ac:dyDescent="0.2">
      <c r="E224" s="107">
        <v>70</v>
      </c>
    </row>
    <row r="225" spans="5:5" hidden="1" x14ac:dyDescent="0.2">
      <c r="E225" s="109" t="s">
        <v>5</v>
      </c>
    </row>
    <row r="226" spans="5:5" hidden="1" x14ac:dyDescent="0.2">
      <c r="E226" s="108" t="s">
        <v>5</v>
      </c>
    </row>
    <row r="227" spans="5:5" hidden="1" x14ac:dyDescent="0.2">
      <c r="E227" s="109" t="s">
        <v>5</v>
      </c>
    </row>
    <row r="228" spans="5:5" hidden="1" x14ac:dyDescent="0.2">
      <c r="E228" s="108" t="s">
        <v>5</v>
      </c>
    </row>
    <row r="229" spans="5:5" hidden="1" x14ac:dyDescent="0.2">
      <c r="E229" s="109" t="s">
        <v>5</v>
      </c>
    </row>
    <row r="230" spans="5:5" hidden="1" x14ac:dyDescent="0.2">
      <c r="E230" s="107">
        <v>100</v>
      </c>
    </row>
    <row r="231" spans="5:5" hidden="1" x14ac:dyDescent="0.2">
      <c r="E231" s="106">
        <v>70</v>
      </c>
    </row>
    <row r="232" spans="5:5" hidden="1" x14ac:dyDescent="0.2">
      <c r="E232" s="107">
        <v>100</v>
      </c>
    </row>
    <row r="233" spans="5:5" hidden="1" x14ac:dyDescent="0.2">
      <c r="E233" s="106">
        <v>50</v>
      </c>
    </row>
    <row r="234" spans="5:5" hidden="1" x14ac:dyDescent="0.2">
      <c r="E234" s="107">
        <v>70</v>
      </c>
    </row>
    <row r="235" spans="5:5" hidden="1" x14ac:dyDescent="0.2">
      <c r="E235" s="109" t="s">
        <v>5</v>
      </c>
    </row>
    <row r="236" spans="5:5" hidden="1" x14ac:dyDescent="0.2">
      <c r="E236" s="107">
        <v>70</v>
      </c>
    </row>
    <row r="237" spans="5:5" hidden="1" x14ac:dyDescent="0.2">
      <c r="E237" s="106">
        <v>20</v>
      </c>
    </row>
    <row r="238" spans="5:5" hidden="1" x14ac:dyDescent="0.2">
      <c r="E238" s="107">
        <v>70</v>
      </c>
    </row>
    <row r="239" spans="5:5" hidden="1" x14ac:dyDescent="0.2">
      <c r="E239" s="106">
        <v>175</v>
      </c>
    </row>
    <row r="240" spans="5:5" hidden="1" x14ac:dyDescent="0.2">
      <c r="E240" s="107">
        <v>100</v>
      </c>
    </row>
    <row r="241" spans="5:5" hidden="1" x14ac:dyDescent="0.2">
      <c r="E241" s="106">
        <v>70</v>
      </c>
    </row>
    <row r="242" spans="5:5" hidden="1" x14ac:dyDescent="0.2">
      <c r="E242" s="107">
        <v>70</v>
      </c>
    </row>
    <row r="243" spans="5:5" hidden="1" x14ac:dyDescent="0.2">
      <c r="E243" s="106">
        <v>175</v>
      </c>
    </row>
    <row r="244" spans="5:5" hidden="1" x14ac:dyDescent="0.2">
      <c r="E244" s="107">
        <v>175</v>
      </c>
    </row>
    <row r="245" spans="5:5" hidden="1" x14ac:dyDescent="0.2">
      <c r="E245" s="109" t="s">
        <v>5</v>
      </c>
    </row>
    <row r="246" spans="5:5" hidden="1" x14ac:dyDescent="0.2">
      <c r="E246" s="108" t="s">
        <v>5</v>
      </c>
    </row>
    <row r="247" spans="5:5" hidden="1" x14ac:dyDescent="0.2">
      <c r="E247" s="109" t="s">
        <v>5</v>
      </c>
    </row>
    <row r="248" spans="5:5" hidden="1" x14ac:dyDescent="0.2">
      <c r="E248" s="108" t="s">
        <v>5</v>
      </c>
    </row>
    <row r="249" spans="5:5" hidden="1" x14ac:dyDescent="0.2">
      <c r="E249" s="106">
        <v>70</v>
      </c>
    </row>
    <row r="250" spans="5:5" hidden="1" x14ac:dyDescent="0.2">
      <c r="E250" s="107">
        <v>70</v>
      </c>
    </row>
    <row r="251" spans="5:5" hidden="1" x14ac:dyDescent="0.2">
      <c r="E251" s="109" t="s">
        <v>5</v>
      </c>
    </row>
    <row r="252" spans="5:5" hidden="1" x14ac:dyDescent="0.2">
      <c r="E252" s="107">
        <v>175</v>
      </c>
    </row>
    <row r="253" spans="5:5" hidden="1" x14ac:dyDescent="0.2">
      <c r="E253" s="106">
        <v>50</v>
      </c>
    </row>
    <row r="254" spans="5:5" hidden="1" x14ac:dyDescent="0.2">
      <c r="E254" s="107">
        <v>70</v>
      </c>
    </row>
    <row r="255" spans="5:5" hidden="1" x14ac:dyDescent="0.2">
      <c r="E255" s="106">
        <v>175</v>
      </c>
    </row>
    <row r="256" spans="5:5" hidden="1" x14ac:dyDescent="0.2">
      <c r="E256" s="107">
        <v>100</v>
      </c>
    </row>
    <row r="257" spans="5:5" hidden="1" x14ac:dyDescent="0.2">
      <c r="E257" s="106">
        <v>70</v>
      </c>
    </row>
    <row r="258" spans="5:5" hidden="1" x14ac:dyDescent="0.2">
      <c r="E258" s="107">
        <v>20</v>
      </c>
    </row>
    <row r="259" spans="5:5" hidden="1" x14ac:dyDescent="0.2">
      <c r="E259" s="106">
        <v>20</v>
      </c>
    </row>
    <row r="260" spans="5:5" hidden="1" x14ac:dyDescent="0.2">
      <c r="E260" s="107">
        <v>20</v>
      </c>
    </row>
    <row r="261" spans="5:5" hidden="1" x14ac:dyDescent="0.2">
      <c r="E261" s="106">
        <v>20</v>
      </c>
    </row>
    <row r="262" spans="5:5" hidden="1" x14ac:dyDescent="0.2">
      <c r="E262" s="107">
        <v>50</v>
      </c>
    </row>
    <row r="263" spans="5:5" hidden="1" x14ac:dyDescent="0.2">
      <c r="E263" s="106">
        <v>20</v>
      </c>
    </row>
    <row r="264" spans="5:5" hidden="1" x14ac:dyDescent="0.2">
      <c r="E264" s="107">
        <v>20</v>
      </c>
    </row>
    <row r="265" spans="5:5" hidden="1" x14ac:dyDescent="0.2">
      <c r="E265" s="106">
        <v>175</v>
      </c>
    </row>
    <row r="266" spans="5:5" hidden="1" x14ac:dyDescent="0.2">
      <c r="E266" s="108" t="s">
        <v>5</v>
      </c>
    </row>
    <row r="267" spans="5:5" hidden="1" x14ac:dyDescent="0.2">
      <c r="E267" s="109" t="s">
        <v>5</v>
      </c>
    </row>
    <row r="268" spans="5:5" hidden="1" x14ac:dyDescent="0.2">
      <c r="E268" s="108" t="s">
        <v>5</v>
      </c>
    </row>
    <row r="269" spans="5:5" hidden="1" x14ac:dyDescent="0.2">
      <c r="E269" s="106">
        <v>100</v>
      </c>
    </row>
    <row r="270" spans="5:5" hidden="1" x14ac:dyDescent="0.2">
      <c r="E270" s="107">
        <v>70</v>
      </c>
    </row>
    <row r="271" spans="5:5" hidden="1" x14ac:dyDescent="0.2">
      <c r="E271" s="106">
        <v>70</v>
      </c>
    </row>
    <row r="272" spans="5:5" hidden="1" x14ac:dyDescent="0.2">
      <c r="E272" s="107">
        <v>70</v>
      </c>
    </row>
    <row r="273" spans="5:5" hidden="1" x14ac:dyDescent="0.2">
      <c r="E273" s="106">
        <v>70</v>
      </c>
    </row>
    <row r="274" spans="5:5" hidden="1" x14ac:dyDescent="0.2">
      <c r="E274" s="107">
        <v>70</v>
      </c>
    </row>
    <row r="275" spans="5:5" hidden="1" x14ac:dyDescent="0.2">
      <c r="E275" s="106">
        <v>70</v>
      </c>
    </row>
    <row r="276" spans="5:5" hidden="1" x14ac:dyDescent="0.2">
      <c r="E276" s="107">
        <v>20</v>
      </c>
    </row>
    <row r="277" spans="5:5" hidden="1" x14ac:dyDescent="0.2">
      <c r="E277" s="106">
        <v>20</v>
      </c>
    </row>
    <row r="278" spans="5:5" hidden="1" x14ac:dyDescent="0.2">
      <c r="E278" s="107">
        <v>20</v>
      </c>
    </row>
    <row r="279" spans="5:5" hidden="1" x14ac:dyDescent="0.2">
      <c r="E279" s="106">
        <v>50</v>
      </c>
    </row>
    <row r="280" spans="5:5" hidden="1" x14ac:dyDescent="0.2">
      <c r="E280" s="107">
        <v>70</v>
      </c>
    </row>
    <row r="281" spans="5:5" hidden="1" x14ac:dyDescent="0.2">
      <c r="E281" s="106">
        <v>100</v>
      </c>
    </row>
    <row r="282" spans="5:5" hidden="1" x14ac:dyDescent="0.2">
      <c r="E282" s="107">
        <v>100</v>
      </c>
    </row>
    <row r="283" spans="5:5" hidden="1" x14ac:dyDescent="0.2">
      <c r="E283" s="106">
        <v>100</v>
      </c>
    </row>
    <row r="284" spans="5:5" hidden="1" x14ac:dyDescent="0.2">
      <c r="E284" s="107">
        <v>70</v>
      </c>
    </row>
    <row r="285" spans="5:5" hidden="1" x14ac:dyDescent="0.2">
      <c r="E285" s="106">
        <v>70</v>
      </c>
    </row>
    <row r="286" spans="5:5" hidden="1" x14ac:dyDescent="0.2">
      <c r="E286" s="107">
        <v>20</v>
      </c>
    </row>
    <row r="287" spans="5:5" hidden="1" x14ac:dyDescent="0.2">
      <c r="E287" s="106">
        <v>20</v>
      </c>
    </row>
    <row r="288" spans="5:5" hidden="1" x14ac:dyDescent="0.2">
      <c r="E288" s="107">
        <v>20</v>
      </c>
    </row>
    <row r="289" spans="5:5" hidden="1" x14ac:dyDescent="0.2">
      <c r="E289" s="106">
        <v>20</v>
      </c>
    </row>
    <row r="290" spans="5:5" hidden="1" x14ac:dyDescent="0.2">
      <c r="E290" s="107">
        <v>20</v>
      </c>
    </row>
    <row r="291" spans="5:5" hidden="1" x14ac:dyDescent="0.2">
      <c r="E291" s="106">
        <v>70</v>
      </c>
    </row>
    <row r="292" spans="5:5" hidden="1" x14ac:dyDescent="0.2">
      <c r="E292" s="107">
        <v>70</v>
      </c>
    </row>
    <row r="293" spans="5:5" hidden="1" x14ac:dyDescent="0.2">
      <c r="E293" s="106">
        <v>70</v>
      </c>
    </row>
    <row r="294" spans="5:5" hidden="1" x14ac:dyDescent="0.2">
      <c r="E294" s="107">
        <v>20</v>
      </c>
    </row>
    <row r="295" spans="5:5" hidden="1" x14ac:dyDescent="0.2">
      <c r="E295" s="106">
        <v>100</v>
      </c>
    </row>
    <row r="296" spans="5:5" hidden="1" x14ac:dyDescent="0.2">
      <c r="E296" s="107">
        <v>70</v>
      </c>
    </row>
    <row r="297" spans="5:5" hidden="1" x14ac:dyDescent="0.2">
      <c r="E297" s="106">
        <v>70</v>
      </c>
    </row>
    <row r="298" spans="5:5" hidden="1" x14ac:dyDescent="0.2">
      <c r="E298" s="107">
        <v>70</v>
      </c>
    </row>
    <row r="299" spans="5:5" hidden="1" x14ac:dyDescent="0.2">
      <c r="E299" s="106">
        <v>175</v>
      </c>
    </row>
    <row r="300" spans="5:5" hidden="1" x14ac:dyDescent="0.2">
      <c r="E300" s="107">
        <v>50</v>
      </c>
    </row>
    <row r="301" spans="5:5" hidden="1" x14ac:dyDescent="0.2">
      <c r="E301" s="106">
        <v>70</v>
      </c>
    </row>
    <row r="302" spans="5:5" hidden="1" x14ac:dyDescent="0.2">
      <c r="E302" s="107">
        <v>70</v>
      </c>
    </row>
    <row r="303" spans="5:5" hidden="1" x14ac:dyDescent="0.2">
      <c r="E303" s="106">
        <v>70</v>
      </c>
    </row>
    <row r="304" spans="5:5" hidden="1" x14ac:dyDescent="0.2">
      <c r="E304" s="107">
        <v>70</v>
      </c>
    </row>
    <row r="305" spans="5:5" hidden="1" x14ac:dyDescent="0.2">
      <c r="E305" s="106">
        <v>70</v>
      </c>
    </row>
    <row r="306" spans="5:5" hidden="1" x14ac:dyDescent="0.2">
      <c r="E306" s="107">
        <v>70</v>
      </c>
    </row>
    <row r="307" spans="5:5" hidden="1" x14ac:dyDescent="0.2">
      <c r="E307" s="106">
        <v>70</v>
      </c>
    </row>
    <row r="308" spans="5:5" hidden="1" x14ac:dyDescent="0.2">
      <c r="E308" s="107">
        <v>70</v>
      </c>
    </row>
    <row r="309" spans="5:5" hidden="1" x14ac:dyDescent="0.2">
      <c r="E309" s="106">
        <v>70</v>
      </c>
    </row>
    <row r="310" spans="5:5" hidden="1" x14ac:dyDescent="0.2">
      <c r="E310" s="107">
        <v>20</v>
      </c>
    </row>
    <row r="311" spans="5:5" hidden="1" x14ac:dyDescent="0.2">
      <c r="E311" s="106">
        <v>175</v>
      </c>
    </row>
    <row r="312" spans="5:5" hidden="1" x14ac:dyDescent="0.2">
      <c r="E312" s="107">
        <v>70</v>
      </c>
    </row>
    <row r="313" spans="5:5" hidden="1" x14ac:dyDescent="0.2">
      <c r="E313" s="106">
        <v>50</v>
      </c>
    </row>
    <row r="314" spans="5:5" hidden="1" x14ac:dyDescent="0.2">
      <c r="E314" s="107">
        <v>70</v>
      </c>
    </row>
    <row r="315" spans="5:5" hidden="1" x14ac:dyDescent="0.2">
      <c r="E315" s="106">
        <v>100</v>
      </c>
    </row>
    <row r="316" spans="5:5" hidden="1" x14ac:dyDescent="0.2">
      <c r="E316" s="107">
        <v>70</v>
      </c>
    </row>
    <row r="317" spans="5:5" hidden="1" x14ac:dyDescent="0.2">
      <c r="E317" s="106">
        <v>70</v>
      </c>
    </row>
    <row r="318" spans="5:5" hidden="1" x14ac:dyDescent="0.2">
      <c r="E318" s="107">
        <v>100</v>
      </c>
    </row>
    <row r="319" spans="5:5" hidden="1" x14ac:dyDescent="0.2">
      <c r="E319" s="106">
        <v>175</v>
      </c>
    </row>
    <row r="320" spans="5:5" hidden="1" x14ac:dyDescent="0.2">
      <c r="E320" s="107">
        <v>70</v>
      </c>
    </row>
    <row r="321" spans="5:5" hidden="1" x14ac:dyDescent="0.2">
      <c r="E321" s="106">
        <v>50</v>
      </c>
    </row>
    <row r="322" spans="5:5" hidden="1" x14ac:dyDescent="0.2">
      <c r="E322" s="107">
        <v>20</v>
      </c>
    </row>
    <row r="323" spans="5:5" hidden="1" x14ac:dyDescent="0.2">
      <c r="E323" s="106">
        <v>100</v>
      </c>
    </row>
    <row r="324" spans="5:5" hidden="1" x14ac:dyDescent="0.2">
      <c r="E324" s="107">
        <v>100</v>
      </c>
    </row>
    <row r="325" spans="5:5" hidden="1" x14ac:dyDescent="0.2">
      <c r="E325" s="106">
        <v>100</v>
      </c>
    </row>
    <row r="326" spans="5:5" hidden="1" x14ac:dyDescent="0.2">
      <c r="E326" s="107">
        <v>70</v>
      </c>
    </row>
    <row r="327" spans="5:5" hidden="1" x14ac:dyDescent="0.2">
      <c r="E327" s="106">
        <v>70</v>
      </c>
    </row>
    <row r="328" spans="5:5" hidden="1" x14ac:dyDescent="0.2">
      <c r="E328" s="107">
        <v>70</v>
      </c>
    </row>
    <row r="329" spans="5:5" hidden="1" x14ac:dyDescent="0.2">
      <c r="E329" s="106">
        <v>70</v>
      </c>
    </row>
    <row r="330" spans="5:5" hidden="1" x14ac:dyDescent="0.2">
      <c r="E330" s="107">
        <v>20</v>
      </c>
    </row>
    <row r="331" spans="5:5" hidden="1" x14ac:dyDescent="0.2">
      <c r="E331" s="106">
        <v>20</v>
      </c>
    </row>
    <row r="332" spans="5:5" hidden="1" x14ac:dyDescent="0.2">
      <c r="E332" s="107">
        <v>20</v>
      </c>
    </row>
    <row r="333" spans="5:5" hidden="1" x14ac:dyDescent="0.2">
      <c r="E333" s="106">
        <v>20</v>
      </c>
    </row>
    <row r="334" spans="5:5" hidden="1" x14ac:dyDescent="0.2">
      <c r="E334" s="107">
        <v>20</v>
      </c>
    </row>
    <row r="335" spans="5:5" hidden="1" x14ac:dyDescent="0.2">
      <c r="E335" s="106">
        <v>20</v>
      </c>
    </row>
    <row r="336" spans="5:5" hidden="1" x14ac:dyDescent="0.2">
      <c r="E336" s="107">
        <v>50</v>
      </c>
    </row>
    <row r="337" spans="5:5" hidden="1" x14ac:dyDescent="0.2">
      <c r="E337" s="106">
        <v>50</v>
      </c>
    </row>
    <row r="338" spans="5:5" hidden="1" x14ac:dyDescent="0.2">
      <c r="E338" s="107">
        <v>50</v>
      </c>
    </row>
    <row r="339" spans="5:5" hidden="1" x14ac:dyDescent="0.2">
      <c r="E339" s="106">
        <v>50</v>
      </c>
    </row>
    <row r="340" spans="5:5" hidden="1" x14ac:dyDescent="0.2">
      <c r="E340" s="107">
        <v>50</v>
      </c>
    </row>
    <row r="341" spans="5:5" hidden="1" x14ac:dyDescent="0.2">
      <c r="E341" s="106">
        <v>20</v>
      </c>
    </row>
    <row r="342" spans="5:5" hidden="1" x14ac:dyDescent="0.2">
      <c r="E342" s="107">
        <v>20</v>
      </c>
    </row>
    <row r="343" spans="5:5" hidden="1" x14ac:dyDescent="0.2">
      <c r="E343" s="106">
        <v>100</v>
      </c>
    </row>
    <row r="344" spans="5:5" hidden="1" x14ac:dyDescent="0.2">
      <c r="E344" s="107">
        <v>70</v>
      </c>
    </row>
    <row r="345" spans="5:5" hidden="1" x14ac:dyDescent="0.2">
      <c r="E345" s="106">
        <v>100</v>
      </c>
    </row>
    <row r="346" spans="5:5" hidden="1" x14ac:dyDescent="0.2">
      <c r="E346" s="107">
        <v>70</v>
      </c>
    </row>
    <row r="347" spans="5:5" hidden="1" x14ac:dyDescent="0.2">
      <c r="E347" s="106">
        <v>75</v>
      </c>
    </row>
    <row r="348" spans="5:5" hidden="1" x14ac:dyDescent="0.2">
      <c r="E348" s="107">
        <v>75</v>
      </c>
    </row>
    <row r="349" spans="5:5" hidden="1" x14ac:dyDescent="0.2">
      <c r="E349" s="106">
        <v>75</v>
      </c>
    </row>
    <row r="350" spans="5:5" hidden="1" x14ac:dyDescent="0.2">
      <c r="E350" s="108" t="s">
        <v>5</v>
      </c>
    </row>
    <row r="351" spans="5:5" hidden="1" x14ac:dyDescent="0.2">
      <c r="E351" s="109" t="s">
        <v>5</v>
      </c>
    </row>
    <row r="352" spans="5:5" hidden="1" x14ac:dyDescent="0.2">
      <c r="E352" s="107">
        <v>70</v>
      </c>
    </row>
    <row r="353" spans="5:5" hidden="1" x14ac:dyDescent="0.2">
      <c r="E353" s="106">
        <v>70</v>
      </c>
    </row>
    <row r="354" spans="5:5" hidden="1" x14ac:dyDescent="0.2">
      <c r="E354" s="107">
        <v>70</v>
      </c>
    </row>
    <row r="355" spans="5:5" hidden="1" x14ac:dyDescent="0.2">
      <c r="E355" s="106">
        <v>70</v>
      </c>
    </row>
    <row r="356" spans="5:5" hidden="1" x14ac:dyDescent="0.2">
      <c r="E356" s="107">
        <v>70</v>
      </c>
    </row>
    <row r="357" spans="5:5" hidden="1" x14ac:dyDescent="0.2">
      <c r="E357" s="106">
        <v>20</v>
      </c>
    </row>
    <row r="358" spans="5:5" hidden="1" x14ac:dyDescent="0.2">
      <c r="E358" s="107">
        <v>20</v>
      </c>
    </row>
    <row r="359" spans="5:5" hidden="1" x14ac:dyDescent="0.2">
      <c r="E359" s="106">
        <v>20</v>
      </c>
    </row>
    <row r="360" spans="5:5" hidden="1" x14ac:dyDescent="0.2">
      <c r="E360" s="107">
        <v>20</v>
      </c>
    </row>
    <row r="361" spans="5:5" hidden="1" x14ac:dyDescent="0.2">
      <c r="E361" s="106">
        <v>20</v>
      </c>
    </row>
    <row r="362" spans="5:5" hidden="1" x14ac:dyDescent="0.2">
      <c r="E362" s="107">
        <v>50</v>
      </c>
    </row>
    <row r="363" spans="5:5" hidden="1" x14ac:dyDescent="0.2">
      <c r="E363" s="106">
        <v>20</v>
      </c>
    </row>
    <row r="364" spans="5:5" hidden="1" x14ac:dyDescent="0.2">
      <c r="E364" s="107">
        <v>70</v>
      </c>
    </row>
    <row r="365" spans="5:5" hidden="1" x14ac:dyDescent="0.2">
      <c r="E365" s="109" t="s">
        <v>5</v>
      </c>
    </row>
    <row r="366" spans="5:5" hidden="1" x14ac:dyDescent="0.2">
      <c r="E366" s="107">
        <v>70</v>
      </c>
    </row>
    <row r="367" spans="5:5" hidden="1" x14ac:dyDescent="0.2">
      <c r="E367" s="106">
        <v>100</v>
      </c>
    </row>
    <row r="368" spans="5:5" hidden="1" x14ac:dyDescent="0.2">
      <c r="E368" s="107">
        <v>175</v>
      </c>
    </row>
    <row r="369" spans="5:5" hidden="1" x14ac:dyDescent="0.2">
      <c r="E369" s="106">
        <v>100</v>
      </c>
    </row>
    <row r="370" spans="5:5" hidden="1" x14ac:dyDescent="0.2">
      <c r="E370" s="107">
        <v>70</v>
      </c>
    </row>
    <row r="371" spans="5:5" hidden="1" x14ac:dyDescent="0.2">
      <c r="E371" s="106">
        <v>20</v>
      </c>
    </row>
    <row r="372" spans="5:5" hidden="1" x14ac:dyDescent="0.2">
      <c r="E372" s="107">
        <v>50</v>
      </c>
    </row>
    <row r="373" spans="5:5" hidden="1" x14ac:dyDescent="0.2">
      <c r="E373" s="106">
        <v>50</v>
      </c>
    </row>
    <row r="374" spans="5:5" hidden="1" x14ac:dyDescent="0.2">
      <c r="E374" s="107">
        <v>20</v>
      </c>
    </row>
    <row r="375" spans="5:5" hidden="1" x14ac:dyDescent="0.2">
      <c r="E375" s="106">
        <v>50</v>
      </c>
    </row>
    <row r="376" spans="5:5" hidden="1" x14ac:dyDescent="0.2">
      <c r="E376" s="107">
        <v>20</v>
      </c>
    </row>
    <row r="377" spans="5:5" hidden="1" x14ac:dyDescent="0.2">
      <c r="E377" s="109" t="s">
        <v>5</v>
      </c>
    </row>
    <row r="378" spans="5:5" hidden="1" x14ac:dyDescent="0.2">
      <c r="E378" s="108" t="s">
        <v>5</v>
      </c>
    </row>
    <row r="379" spans="5:5" hidden="1" x14ac:dyDescent="0.2">
      <c r="E379" s="109" t="s">
        <v>5</v>
      </c>
    </row>
    <row r="380" spans="5:5" hidden="1" x14ac:dyDescent="0.2">
      <c r="E380" s="108" t="s">
        <v>5</v>
      </c>
    </row>
    <row r="381" spans="5:5" hidden="1" x14ac:dyDescent="0.2">
      <c r="E381" s="109" t="s">
        <v>5</v>
      </c>
    </row>
    <row r="382" spans="5:5" hidden="1" x14ac:dyDescent="0.2">
      <c r="E382" s="108" t="s">
        <v>5</v>
      </c>
    </row>
    <row r="383" spans="5:5" hidden="1" x14ac:dyDescent="0.2">
      <c r="E383" s="109" t="s">
        <v>5</v>
      </c>
    </row>
    <row r="384" spans="5:5" hidden="1" x14ac:dyDescent="0.2">
      <c r="E384" s="108" t="s">
        <v>5</v>
      </c>
    </row>
    <row r="385" spans="5:5" hidden="1" x14ac:dyDescent="0.2">
      <c r="E385" s="109" t="s">
        <v>5</v>
      </c>
    </row>
    <row r="386" spans="5:5" hidden="1" x14ac:dyDescent="0.2">
      <c r="E386" s="108" t="s">
        <v>5</v>
      </c>
    </row>
    <row r="387" spans="5:5" hidden="1" x14ac:dyDescent="0.2">
      <c r="E387" s="109" t="s">
        <v>5</v>
      </c>
    </row>
    <row r="388" spans="5:5" hidden="1" x14ac:dyDescent="0.2">
      <c r="E388" s="108" t="s">
        <v>5</v>
      </c>
    </row>
    <row r="389" spans="5:5" hidden="1" x14ac:dyDescent="0.2">
      <c r="E389" s="109" t="s">
        <v>5</v>
      </c>
    </row>
    <row r="390" spans="5:5" hidden="1" x14ac:dyDescent="0.2">
      <c r="E390" s="108" t="s">
        <v>5</v>
      </c>
    </row>
    <row r="391" spans="5:5" hidden="1" x14ac:dyDescent="0.2">
      <c r="E391" s="109" t="s">
        <v>5</v>
      </c>
    </row>
    <row r="392" spans="5:5" hidden="1" x14ac:dyDescent="0.2">
      <c r="E392" s="108" t="s">
        <v>5</v>
      </c>
    </row>
    <row r="393" spans="5:5" hidden="1" x14ac:dyDescent="0.2">
      <c r="E393" s="106">
        <v>70</v>
      </c>
    </row>
    <row r="394" spans="5:5" hidden="1" x14ac:dyDescent="0.2">
      <c r="E394" s="107">
        <v>70</v>
      </c>
    </row>
    <row r="395" spans="5:5" hidden="1" x14ac:dyDescent="0.2">
      <c r="E395" s="109" t="s">
        <v>5</v>
      </c>
    </row>
    <row r="396" spans="5:5" hidden="1" x14ac:dyDescent="0.2">
      <c r="E396" s="108" t="s">
        <v>5</v>
      </c>
    </row>
    <row r="397" spans="5:5" hidden="1" x14ac:dyDescent="0.2">
      <c r="E397" s="106">
        <v>175</v>
      </c>
    </row>
    <row r="398" spans="5:5" hidden="1" x14ac:dyDescent="0.2">
      <c r="E398" s="107">
        <v>70</v>
      </c>
    </row>
    <row r="399" spans="5:5" hidden="1" x14ac:dyDescent="0.2">
      <c r="E399" s="106">
        <v>70</v>
      </c>
    </row>
    <row r="400" spans="5:5" hidden="1" x14ac:dyDescent="0.2">
      <c r="E400" s="108" t="s">
        <v>5</v>
      </c>
    </row>
    <row r="401" spans="5:5" hidden="1" x14ac:dyDescent="0.2">
      <c r="E401" s="109" t="s">
        <v>5</v>
      </c>
    </row>
    <row r="402" spans="5:5" hidden="1" x14ac:dyDescent="0.2">
      <c r="E402" s="107">
        <v>70</v>
      </c>
    </row>
    <row r="403" spans="5:5" hidden="1" x14ac:dyDescent="0.2">
      <c r="E403" s="106">
        <v>100</v>
      </c>
    </row>
    <row r="404" spans="5:5" hidden="1" x14ac:dyDescent="0.2">
      <c r="E404" s="107">
        <v>70</v>
      </c>
    </row>
    <row r="405" spans="5:5" hidden="1" x14ac:dyDescent="0.2">
      <c r="E405" s="106">
        <v>100</v>
      </c>
    </row>
    <row r="406" spans="5:5" hidden="1" x14ac:dyDescent="0.2">
      <c r="E406" s="107">
        <v>100</v>
      </c>
    </row>
    <row r="407" spans="5:5" hidden="1" x14ac:dyDescent="0.2">
      <c r="E407" s="109" t="s">
        <v>5</v>
      </c>
    </row>
    <row r="408" spans="5:5" hidden="1" x14ac:dyDescent="0.2">
      <c r="E408" s="108" t="s">
        <v>5</v>
      </c>
    </row>
    <row r="409" spans="5:5" hidden="1" x14ac:dyDescent="0.2">
      <c r="E409" s="109" t="s">
        <v>5</v>
      </c>
    </row>
    <row r="410" spans="5:5" hidden="1" x14ac:dyDescent="0.2">
      <c r="E410" s="108" t="s">
        <v>5</v>
      </c>
    </row>
    <row r="411" spans="5:5" hidden="1" x14ac:dyDescent="0.2">
      <c r="E411" s="109" t="s">
        <v>5</v>
      </c>
    </row>
    <row r="412" spans="5:5" hidden="1" x14ac:dyDescent="0.2">
      <c r="E412" s="108" t="s">
        <v>5</v>
      </c>
    </row>
    <row r="413" spans="5:5" hidden="1" x14ac:dyDescent="0.2">
      <c r="E413" s="106">
        <v>50</v>
      </c>
    </row>
    <row r="414" spans="5:5" hidden="1" x14ac:dyDescent="0.2">
      <c r="E414" s="107">
        <v>70</v>
      </c>
    </row>
    <row r="415" spans="5:5" hidden="1" x14ac:dyDescent="0.2">
      <c r="E415" s="106">
        <v>70</v>
      </c>
    </row>
    <row r="416" spans="5:5" hidden="1" x14ac:dyDescent="0.2">
      <c r="E416" s="107">
        <v>70</v>
      </c>
    </row>
    <row r="417" spans="5:5" hidden="1" x14ac:dyDescent="0.2">
      <c r="E417" s="109" t="s">
        <v>5</v>
      </c>
    </row>
    <row r="418" spans="5:5" hidden="1" x14ac:dyDescent="0.2">
      <c r="E418" s="107">
        <v>100</v>
      </c>
    </row>
    <row r="419" spans="5:5" hidden="1" x14ac:dyDescent="0.2">
      <c r="E419" s="106">
        <v>70</v>
      </c>
    </row>
    <row r="420" spans="5:5" hidden="1" x14ac:dyDescent="0.2">
      <c r="E420" s="107">
        <v>70</v>
      </c>
    </row>
    <row r="421" spans="5:5" hidden="1" x14ac:dyDescent="0.2">
      <c r="E421" s="106">
        <v>70</v>
      </c>
    </row>
    <row r="422" spans="5:5" hidden="1" x14ac:dyDescent="0.2">
      <c r="E422" s="107">
        <v>70</v>
      </c>
    </row>
    <row r="423" spans="5:5" hidden="1" x14ac:dyDescent="0.2">
      <c r="E423" s="106">
        <v>20</v>
      </c>
    </row>
    <row r="424" spans="5:5" hidden="1" x14ac:dyDescent="0.2">
      <c r="E424" s="107">
        <v>50</v>
      </c>
    </row>
    <row r="425" spans="5:5" hidden="1" x14ac:dyDescent="0.2">
      <c r="E425" s="106">
        <v>20</v>
      </c>
    </row>
    <row r="426" spans="5:5" hidden="1" x14ac:dyDescent="0.2">
      <c r="E426" s="107">
        <v>50</v>
      </c>
    </row>
    <row r="427" spans="5:5" hidden="1" x14ac:dyDescent="0.2">
      <c r="E427" s="106">
        <v>20</v>
      </c>
    </row>
    <row r="428" spans="5:5" hidden="1" x14ac:dyDescent="0.2">
      <c r="E428" s="107">
        <v>100</v>
      </c>
    </row>
    <row r="429" spans="5:5" hidden="1" x14ac:dyDescent="0.2">
      <c r="E429" s="106">
        <v>70</v>
      </c>
    </row>
    <row r="430" spans="5:5" hidden="1" x14ac:dyDescent="0.2">
      <c r="E430" s="107">
        <v>175</v>
      </c>
    </row>
    <row r="431" spans="5:5" hidden="1" x14ac:dyDescent="0.2">
      <c r="E431" s="109" t="s">
        <v>5</v>
      </c>
    </row>
    <row r="432" spans="5:5" hidden="1" x14ac:dyDescent="0.2">
      <c r="E432" s="107">
        <v>70</v>
      </c>
    </row>
    <row r="433" spans="5:5" hidden="1" x14ac:dyDescent="0.2">
      <c r="E433" s="106">
        <v>20</v>
      </c>
    </row>
    <row r="434" spans="5:5" hidden="1" x14ac:dyDescent="0.2">
      <c r="E434" s="107">
        <v>20</v>
      </c>
    </row>
    <row r="435" spans="5:5" hidden="1" x14ac:dyDescent="0.2">
      <c r="E435" s="106">
        <v>20</v>
      </c>
    </row>
    <row r="436" spans="5:5" hidden="1" x14ac:dyDescent="0.2">
      <c r="E436" s="107">
        <v>20</v>
      </c>
    </row>
    <row r="437" spans="5:5" hidden="1" x14ac:dyDescent="0.2">
      <c r="E437" s="106">
        <v>50</v>
      </c>
    </row>
    <row r="438" spans="5:5" hidden="1" x14ac:dyDescent="0.2">
      <c r="E438" s="107">
        <v>20</v>
      </c>
    </row>
    <row r="439" spans="5:5" hidden="1" x14ac:dyDescent="0.2">
      <c r="E439" s="106">
        <v>20</v>
      </c>
    </row>
    <row r="440" spans="5:5" hidden="1" x14ac:dyDescent="0.2">
      <c r="E440" s="108" t="s">
        <v>5</v>
      </c>
    </row>
    <row r="441" spans="5:5" hidden="1" x14ac:dyDescent="0.2">
      <c r="E441" s="106">
        <v>70</v>
      </c>
    </row>
    <row r="442" spans="5:5" hidden="1" x14ac:dyDescent="0.2">
      <c r="E442" s="107">
        <v>100</v>
      </c>
    </row>
    <row r="443" spans="5:5" hidden="1" x14ac:dyDescent="0.2">
      <c r="E443" s="109" t="s">
        <v>5</v>
      </c>
    </row>
    <row r="444" spans="5:5" hidden="1" x14ac:dyDescent="0.2">
      <c r="E444" s="108" t="s">
        <v>5</v>
      </c>
    </row>
    <row r="445" spans="5:5" hidden="1" x14ac:dyDescent="0.2">
      <c r="E445" s="106">
        <v>70</v>
      </c>
    </row>
    <row r="446" spans="5:5" hidden="1" x14ac:dyDescent="0.2">
      <c r="E446" s="107">
        <v>70</v>
      </c>
    </row>
    <row r="447" spans="5:5" hidden="1" x14ac:dyDescent="0.2">
      <c r="E447" s="106">
        <v>70</v>
      </c>
    </row>
    <row r="448" spans="5:5" hidden="1" x14ac:dyDescent="0.2">
      <c r="E448" s="107">
        <v>70</v>
      </c>
    </row>
    <row r="449" spans="5:5" hidden="1" x14ac:dyDescent="0.2">
      <c r="E449" s="106">
        <v>70</v>
      </c>
    </row>
    <row r="450" spans="5:5" hidden="1" x14ac:dyDescent="0.2">
      <c r="E450" s="107">
        <v>20</v>
      </c>
    </row>
    <row r="451" spans="5:5" hidden="1" x14ac:dyDescent="0.2">
      <c r="E451" s="106">
        <v>50</v>
      </c>
    </row>
    <row r="452" spans="5:5" hidden="1" x14ac:dyDescent="0.2">
      <c r="E452" s="107">
        <v>100</v>
      </c>
    </row>
    <row r="453" spans="5:5" hidden="1" x14ac:dyDescent="0.2">
      <c r="E453" s="106">
        <v>100</v>
      </c>
    </row>
    <row r="454" spans="5:5" hidden="1" x14ac:dyDescent="0.2">
      <c r="E454" s="107">
        <v>100</v>
      </c>
    </row>
    <row r="455" spans="5:5" hidden="1" x14ac:dyDescent="0.2">
      <c r="E455" s="106">
        <v>70</v>
      </c>
    </row>
    <row r="456" spans="5:5" hidden="1" x14ac:dyDescent="0.2">
      <c r="E456" s="107">
        <v>70</v>
      </c>
    </row>
    <row r="457" spans="5:5" hidden="1" x14ac:dyDescent="0.2">
      <c r="E457" s="106">
        <v>100</v>
      </c>
    </row>
    <row r="458" spans="5:5" hidden="1" x14ac:dyDescent="0.2">
      <c r="E458" s="107">
        <v>100</v>
      </c>
    </row>
    <row r="459" spans="5:5" hidden="1" x14ac:dyDescent="0.2">
      <c r="E459" s="106">
        <v>100</v>
      </c>
    </row>
    <row r="460" spans="5:5" hidden="1" x14ac:dyDescent="0.2">
      <c r="E460" s="107">
        <v>70</v>
      </c>
    </row>
    <row r="461" spans="5:5" hidden="1" x14ac:dyDescent="0.2">
      <c r="E461" s="106">
        <v>70</v>
      </c>
    </row>
    <row r="462" spans="5:5" hidden="1" x14ac:dyDescent="0.2">
      <c r="E462" s="107">
        <v>70</v>
      </c>
    </row>
    <row r="463" spans="5:5" hidden="1" x14ac:dyDescent="0.2">
      <c r="E463" s="106">
        <v>20</v>
      </c>
    </row>
    <row r="464" spans="5:5" hidden="1" x14ac:dyDescent="0.2">
      <c r="E464" s="107">
        <v>70</v>
      </c>
    </row>
    <row r="465" spans="5:5" hidden="1" x14ac:dyDescent="0.2">
      <c r="E465" s="106">
        <v>20</v>
      </c>
    </row>
    <row r="466" spans="5:5" hidden="1" x14ac:dyDescent="0.2">
      <c r="E466" s="107">
        <v>50</v>
      </c>
    </row>
    <row r="467" spans="5:5" hidden="1" x14ac:dyDescent="0.2">
      <c r="E467" s="106">
        <v>70</v>
      </c>
    </row>
    <row r="468" spans="5:5" x14ac:dyDescent="0.2">
      <c r="E468" s="106">
        <v>75</v>
      </c>
    </row>
    <row r="469" spans="5:5" hidden="1" x14ac:dyDescent="0.2">
      <c r="E469" s="106">
        <v>10</v>
      </c>
    </row>
    <row r="470" spans="5:5" hidden="1" x14ac:dyDescent="0.2">
      <c r="E470" s="107">
        <v>70</v>
      </c>
    </row>
    <row r="471" spans="5:5" hidden="1" x14ac:dyDescent="0.2">
      <c r="E471" s="106">
        <v>70</v>
      </c>
    </row>
    <row r="472" spans="5:5" hidden="1" x14ac:dyDescent="0.2">
      <c r="E472" s="107">
        <v>20</v>
      </c>
    </row>
    <row r="473" spans="5:5" hidden="1" x14ac:dyDescent="0.2">
      <c r="E473" s="106">
        <v>20</v>
      </c>
    </row>
    <row r="474" spans="5:5" hidden="1" x14ac:dyDescent="0.2">
      <c r="E474" s="107">
        <v>70</v>
      </c>
    </row>
    <row r="475" spans="5:5" hidden="1" x14ac:dyDescent="0.2">
      <c r="E475" s="106">
        <v>20</v>
      </c>
    </row>
    <row r="476" spans="5:5" hidden="1" x14ac:dyDescent="0.2">
      <c r="E476" s="107">
        <v>20</v>
      </c>
    </row>
    <row r="477" spans="5:5" hidden="1" x14ac:dyDescent="0.2">
      <c r="E477" s="106">
        <v>50</v>
      </c>
    </row>
    <row r="478" spans="5:5" hidden="1" x14ac:dyDescent="0.2">
      <c r="E478" s="107">
        <v>20</v>
      </c>
    </row>
    <row r="479" spans="5:5" hidden="1" x14ac:dyDescent="0.2">
      <c r="E479" s="106">
        <v>20</v>
      </c>
    </row>
    <row r="480" spans="5:5" hidden="1" x14ac:dyDescent="0.2">
      <c r="E480" s="107">
        <v>20</v>
      </c>
    </row>
    <row r="481" spans="5:5" hidden="1" x14ac:dyDescent="0.2">
      <c r="E481" s="106">
        <v>20</v>
      </c>
    </row>
    <row r="482" spans="5:5" hidden="1" x14ac:dyDescent="0.2">
      <c r="E482" s="107">
        <v>70</v>
      </c>
    </row>
    <row r="483" spans="5:5" hidden="1" x14ac:dyDescent="0.2">
      <c r="E483" s="106">
        <v>100</v>
      </c>
    </row>
    <row r="484" spans="5:5" hidden="1" x14ac:dyDescent="0.2">
      <c r="E484" s="107">
        <v>175</v>
      </c>
    </row>
    <row r="485" spans="5:5" hidden="1" x14ac:dyDescent="0.2">
      <c r="E485" s="106">
        <v>20</v>
      </c>
    </row>
    <row r="486" spans="5:5" hidden="1" x14ac:dyDescent="0.2">
      <c r="E486" s="107">
        <v>20</v>
      </c>
    </row>
    <row r="487" spans="5:5" hidden="1" x14ac:dyDescent="0.2">
      <c r="E487" s="106">
        <v>50</v>
      </c>
    </row>
    <row r="488" spans="5:5" hidden="1" x14ac:dyDescent="0.2">
      <c r="E488" s="107">
        <v>10</v>
      </c>
    </row>
    <row r="489" spans="5:5" hidden="1" x14ac:dyDescent="0.2">
      <c r="E489" s="106">
        <v>10</v>
      </c>
    </row>
    <row r="490" spans="5:5" hidden="1" x14ac:dyDescent="0.2">
      <c r="E490" s="107">
        <v>70</v>
      </c>
    </row>
    <row r="491" spans="5:5" hidden="1" x14ac:dyDescent="0.2">
      <c r="E491" s="106">
        <v>20</v>
      </c>
    </row>
    <row r="492" spans="5:5" hidden="1" x14ac:dyDescent="0.2">
      <c r="E492" s="107">
        <v>20</v>
      </c>
    </row>
    <row r="493" spans="5:5" hidden="1" x14ac:dyDescent="0.2">
      <c r="E493" s="106">
        <v>70</v>
      </c>
    </row>
    <row r="494" spans="5:5" hidden="1" x14ac:dyDescent="0.2">
      <c r="E494" s="107">
        <v>20</v>
      </c>
    </row>
    <row r="495" spans="5:5" hidden="1" x14ac:dyDescent="0.2">
      <c r="E495" s="106">
        <v>20</v>
      </c>
    </row>
    <row r="496" spans="5:5" hidden="1" x14ac:dyDescent="0.2">
      <c r="E496" s="107">
        <v>50</v>
      </c>
    </row>
    <row r="497" spans="5:5" hidden="1" x14ac:dyDescent="0.2">
      <c r="E497" s="106">
        <v>20</v>
      </c>
    </row>
    <row r="498" spans="5:5" hidden="1" x14ac:dyDescent="0.2">
      <c r="E498" s="107">
        <v>20</v>
      </c>
    </row>
    <row r="499" spans="5:5" hidden="1" x14ac:dyDescent="0.2">
      <c r="E499" s="106">
        <v>70</v>
      </c>
    </row>
    <row r="500" spans="5:5" hidden="1" x14ac:dyDescent="0.2">
      <c r="E500" s="107">
        <v>70</v>
      </c>
    </row>
    <row r="501" spans="5:5" hidden="1" x14ac:dyDescent="0.2">
      <c r="E501" s="106">
        <v>70</v>
      </c>
    </row>
    <row r="502" spans="5:5" hidden="1" x14ac:dyDescent="0.2">
      <c r="E502" s="107">
        <v>100</v>
      </c>
    </row>
    <row r="503" spans="5:5" hidden="1" x14ac:dyDescent="0.2">
      <c r="E503" s="106">
        <v>100</v>
      </c>
    </row>
    <row r="504" spans="5:5" hidden="1" x14ac:dyDescent="0.2">
      <c r="E504" s="107">
        <v>70</v>
      </c>
    </row>
    <row r="505" spans="5:5" hidden="1" x14ac:dyDescent="0.2">
      <c r="E505" s="106">
        <v>70</v>
      </c>
    </row>
    <row r="506" spans="5:5" hidden="1" x14ac:dyDescent="0.2">
      <c r="E506" s="107">
        <v>20</v>
      </c>
    </row>
    <row r="507" spans="5:5" hidden="1" x14ac:dyDescent="0.2">
      <c r="E507" s="106">
        <v>20</v>
      </c>
    </row>
    <row r="508" spans="5:5" hidden="1" x14ac:dyDescent="0.2">
      <c r="E508" s="107">
        <v>50</v>
      </c>
    </row>
    <row r="509" spans="5:5" hidden="1" x14ac:dyDescent="0.2">
      <c r="E509" s="106">
        <v>20</v>
      </c>
    </row>
    <row r="510" spans="5:5" hidden="1" x14ac:dyDescent="0.2">
      <c r="E510" s="107">
        <v>20</v>
      </c>
    </row>
    <row r="511" spans="5:5" hidden="1" x14ac:dyDescent="0.2">
      <c r="E511" s="106">
        <v>20</v>
      </c>
    </row>
    <row r="512" spans="5:5" hidden="1" x14ac:dyDescent="0.2">
      <c r="E512" s="107">
        <v>70</v>
      </c>
    </row>
    <row r="513" spans="5:5" hidden="1" x14ac:dyDescent="0.2">
      <c r="E513" s="106">
        <v>70</v>
      </c>
    </row>
    <row r="514" spans="5:5" hidden="1" x14ac:dyDescent="0.2">
      <c r="E514" s="108" t="s">
        <v>5</v>
      </c>
    </row>
    <row r="515" spans="5:5" hidden="1" x14ac:dyDescent="0.2">
      <c r="E515" s="109" t="s">
        <v>5</v>
      </c>
    </row>
    <row r="516" spans="5:5" hidden="1" x14ac:dyDescent="0.2">
      <c r="E516" s="108" t="s">
        <v>5</v>
      </c>
    </row>
    <row r="517" spans="5:5" hidden="1" x14ac:dyDescent="0.2">
      <c r="E517" s="109" t="s">
        <v>5</v>
      </c>
    </row>
    <row r="518" spans="5:5" hidden="1" x14ac:dyDescent="0.2">
      <c r="E518" s="108" t="s">
        <v>5</v>
      </c>
    </row>
    <row r="519" spans="5:5" hidden="1" x14ac:dyDescent="0.2">
      <c r="E519" s="109" t="s">
        <v>5</v>
      </c>
    </row>
    <row r="520" spans="5:5" hidden="1" x14ac:dyDescent="0.2">
      <c r="E520" s="108" t="s">
        <v>5</v>
      </c>
    </row>
    <row r="521" spans="5:5" hidden="1" x14ac:dyDescent="0.2">
      <c r="E521" s="109" t="s">
        <v>5</v>
      </c>
    </row>
    <row r="522" spans="5:5" hidden="1" x14ac:dyDescent="0.2">
      <c r="E522" s="108" t="s">
        <v>5</v>
      </c>
    </row>
    <row r="523" spans="5:5" hidden="1" x14ac:dyDescent="0.2">
      <c r="E523" s="106">
        <v>100</v>
      </c>
    </row>
    <row r="524" spans="5:5" hidden="1" x14ac:dyDescent="0.2">
      <c r="E524" s="107">
        <v>70</v>
      </c>
    </row>
    <row r="525" spans="5:5" hidden="1" x14ac:dyDescent="0.2">
      <c r="E525" s="106">
        <v>100</v>
      </c>
    </row>
    <row r="526" spans="5:5" hidden="1" x14ac:dyDescent="0.2">
      <c r="E526" s="107">
        <v>100</v>
      </c>
    </row>
    <row r="527" spans="5:5" hidden="1" x14ac:dyDescent="0.2">
      <c r="E527" s="106">
        <v>70</v>
      </c>
    </row>
    <row r="528" spans="5:5" hidden="1" x14ac:dyDescent="0.2">
      <c r="E528" s="108" t="s">
        <v>5</v>
      </c>
    </row>
    <row r="529" spans="5:5" hidden="1" x14ac:dyDescent="0.2">
      <c r="E529" s="109" t="s">
        <v>5</v>
      </c>
    </row>
    <row r="530" spans="5:5" hidden="1" x14ac:dyDescent="0.2">
      <c r="E530" s="108" t="s">
        <v>5</v>
      </c>
    </row>
    <row r="531" spans="5:5" hidden="1" x14ac:dyDescent="0.2">
      <c r="E531" s="106">
        <v>50</v>
      </c>
    </row>
    <row r="532" spans="5:5" hidden="1" x14ac:dyDescent="0.2">
      <c r="E532" s="107">
        <v>70</v>
      </c>
    </row>
    <row r="533" spans="5:5" hidden="1" x14ac:dyDescent="0.2">
      <c r="E533" s="106">
        <v>100</v>
      </c>
    </row>
    <row r="534" spans="5:5" hidden="1" x14ac:dyDescent="0.2">
      <c r="E534" s="107">
        <v>70</v>
      </c>
    </row>
    <row r="535" spans="5:5" hidden="1" x14ac:dyDescent="0.2">
      <c r="E535" s="106">
        <v>10</v>
      </c>
    </row>
    <row r="536" spans="5:5" hidden="1" x14ac:dyDescent="0.2">
      <c r="E536" s="107">
        <v>10</v>
      </c>
    </row>
    <row r="537" spans="5:5" hidden="1" x14ac:dyDescent="0.2">
      <c r="E537" s="106">
        <v>70</v>
      </c>
    </row>
    <row r="538" spans="5:5" hidden="1" x14ac:dyDescent="0.2">
      <c r="E538" s="107">
        <v>70</v>
      </c>
    </row>
    <row r="539" spans="5:5" hidden="1" x14ac:dyDescent="0.2">
      <c r="E539" s="106">
        <v>70</v>
      </c>
    </row>
    <row r="540" spans="5:5" hidden="1" x14ac:dyDescent="0.2">
      <c r="E540" s="107">
        <v>70</v>
      </c>
    </row>
    <row r="541" spans="5:5" hidden="1" x14ac:dyDescent="0.2">
      <c r="E541" s="106">
        <v>70</v>
      </c>
    </row>
    <row r="542" spans="5:5" hidden="1" x14ac:dyDescent="0.2">
      <c r="E542" s="107">
        <v>100</v>
      </c>
    </row>
    <row r="543" spans="5:5" hidden="1" x14ac:dyDescent="0.2">
      <c r="E543" s="106">
        <v>70</v>
      </c>
    </row>
    <row r="544" spans="5:5" hidden="1" x14ac:dyDescent="0.2">
      <c r="E544" s="108" t="s">
        <v>5</v>
      </c>
    </row>
    <row r="545" spans="5:5" hidden="1" x14ac:dyDescent="0.2">
      <c r="E545" s="109" t="s">
        <v>5</v>
      </c>
    </row>
    <row r="546" spans="5:5" hidden="1" x14ac:dyDescent="0.2">
      <c r="E546" s="108" t="s">
        <v>5</v>
      </c>
    </row>
    <row r="547" spans="5:5" hidden="1" x14ac:dyDescent="0.2">
      <c r="E547" s="109" t="s">
        <v>5</v>
      </c>
    </row>
    <row r="548" spans="5:5" hidden="1" x14ac:dyDescent="0.2">
      <c r="E548" s="108" t="s">
        <v>5</v>
      </c>
    </row>
    <row r="549" spans="5:5" hidden="1" x14ac:dyDescent="0.2">
      <c r="E549" s="109" t="s">
        <v>5</v>
      </c>
    </row>
    <row r="550" spans="5:5" hidden="1" x14ac:dyDescent="0.2">
      <c r="E550" s="108" t="s">
        <v>5</v>
      </c>
    </row>
    <row r="551" spans="5:5" hidden="1" x14ac:dyDescent="0.2">
      <c r="E551" s="109" t="s">
        <v>5</v>
      </c>
    </row>
    <row r="552" spans="5:5" hidden="1" x14ac:dyDescent="0.2">
      <c r="E552" s="108" t="s">
        <v>5</v>
      </c>
    </row>
    <row r="553" spans="5:5" hidden="1" x14ac:dyDescent="0.2">
      <c r="E553" s="109" t="s">
        <v>5</v>
      </c>
    </row>
    <row r="554" spans="5:5" hidden="1" x14ac:dyDescent="0.2">
      <c r="E554" s="108" t="s">
        <v>5</v>
      </c>
    </row>
    <row r="555" spans="5:5" hidden="1" x14ac:dyDescent="0.2">
      <c r="E555" s="109" t="s">
        <v>5</v>
      </c>
    </row>
    <row r="556" spans="5:5" hidden="1" x14ac:dyDescent="0.2">
      <c r="E556" s="107">
        <v>70</v>
      </c>
    </row>
    <row r="557" spans="5:5" hidden="1" x14ac:dyDescent="0.2">
      <c r="E557" s="106">
        <v>50</v>
      </c>
    </row>
    <row r="558" spans="5:5" hidden="1" x14ac:dyDescent="0.2">
      <c r="E558" s="107">
        <v>100</v>
      </c>
    </row>
    <row r="559" spans="5:5" hidden="1" x14ac:dyDescent="0.2">
      <c r="E559" s="106">
        <v>175</v>
      </c>
    </row>
    <row r="560" spans="5:5" hidden="1" x14ac:dyDescent="0.2">
      <c r="E560" s="108" t="s">
        <v>5</v>
      </c>
    </row>
    <row r="561" spans="5:5" hidden="1" x14ac:dyDescent="0.2">
      <c r="E561" s="109" t="s">
        <v>5</v>
      </c>
    </row>
    <row r="562" spans="5:5" hidden="1" x14ac:dyDescent="0.2">
      <c r="E562" s="107">
        <v>70</v>
      </c>
    </row>
    <row r="563" spans="5:5" hidden="1" x14ac:dyDescent="0.2">
      <c r="E563" s="106">
        <v>70</v>
      </c>
    </row>
    <row r="564" spans="5:5" hidden="1" x14ac:dyDescent="0.2">
      <c r="E564" s="107">
        <v>70</v>
      </c>
    </row>
    <row r="565" spans="5:5" hidden="1" x14ac:dyDescent="0.2">
      <c r="E565" s="106">
        <v>70</v>
      </c>
    </row>
    <row r="566" spans="5:5" hidden="1" x14ac:dyDescent="0.2">
      <c r="E566" s="107">
        <v>70</v>
      </c>
    </row>
    <row r="567" spans="5:5" hidden="1" x14ac:dyDescent="0.2">
      <c r="E567" s="106">
        <v>20</v>
      </c>
    </row>
    <row r="568" spans="5:5" hidden="1" x14ac:dyDescent="0.2">
      <c r="E568" s="107">
        <v>20</v>
      </c>
    </row>
    <row r="569" spans="5:5" hidden="1" x14ac:dyDescent="0.2">
      <c r="E569" s="106">
        <v>20</v>
      </c>
    </row>
    <row r="570" spans="5:5" hidden="1" x14ac:dyDescent="0.2">
      <c r="E570" s="107">
        <v>20</v>
      </c>
    </row>
    <row r="571" spans="5:5" hidden="1" x14ac:dyDescent="0.2">
      <c r="E571" s="106">
        <v>50</v>
      </c>
    </row>
    <row r="572" spans="5:5" hidden="1" x14ac:dyDescent="0.2">
      <c r="E572" s="107">
        <v>20</v>
      </c>
    </row>
    <row r="573" spans="5:5" hidden="1" x14ac:dyDescent="0.2">
      <c r="E573" s="106">
        <v>70</v>
      </c>
    </row>
    <row r="574" spans="5:5" hidden="1" x14ac:dyDescent="0.2">
      <c r="E574" s="107">
        <v>70</v>
      </c>
    </row>
    <row r="575" spans="5:5" hidden="1" x14ac:dyDescent="0.2">
      <c r="E575" s="109" t="s">
        <v>5</v>
      </c>
    </row>
    <row r="576" spans="5:5" hidden="1" x14ac:dyDescent="0.2">
      <c r="E576" s="108" t="s">
        <v>5</v>
      </c>
    </row>
    <row r="577" spans="5:5" hidden="1" x14ac:dyDescent="0.2">
      <c r="E577" s="109" t="s">
        <v>5</v>
      </c>
    </row>
    <row r="578" spans="5:5" hidden="1" x14ac:dyDescent="0.2">
      <c r="E578" s="107">
        <v>70</v>
      </c>
    </row>
    <row r="579" spans="5:5" hidden="1" x14ac:dyDescent="0.2">
      <c r="E579" s="106">
        <v>20</v>
      </c>
    </row>
    <row r="580" spans="5:5" hidden="1" x14ac:dyDescent="0.2">
      <c r="E580" s="107">
        <v>20</v>
      </c>
    </row>
    <row r="581" spans="5:5" hidden="1" x14ac:dyDescent="0.2">
      <c r="E581" s="106">
        <v>20</v>
      </c>
    </row>
    <row r="582" spans="5:5" hidden="1" x14ac:dyDescent="0.2">
      <c r="E582" s="107">
        <v>20</v>
      </c>
    </row>
    <row r="583" spans="5:5" hidden="1" x14ac:dyDescent="0.2">
      <c r="E583" s="106">
        <v>50</v>
      </c>
    </row>
    <row r="584" spans="5:5" hidden="1" x14ac:dyDescent="0.2">
      <c r="E584" s="107">
        <v>20</v>
      </c>
    </row>
    <row r="585" spans="5:5" hidden="1" x14ac:dyDescent="0.2">
      <c r="E585" s="106">
        <v>70</v>
      </c>
    </row>
    <row r="586" spans="5:5" hidden="1" x14ac:dyDescent="0.2">
      <c r="E586" s="107">
        <v>20</v>
      </c>
    </row>
    <row r="587" spans="5:5" hidden="1" x14ac:dyDescent="0.2">
      <c r="E587" s="106">
        <v>20</v>
      </c>
    </row>
    <row r="588" spans="5:5" hidden="1" x14ac:dyDescent="0.2">
      <c r="E588" s="107">
        <v>50</v>
      </c>
    </row>
    <row r="589" spans="5:5" hidden="1" x14ac:dyDescent="0.2">
      <c r="E589" s="106">
        <v>70</v>
      </c>
    </row>
    <row r="590" spans="5:5" hidden="1" x14ac:dyDescent="0.2">
      <c r="E590" s="107">
        <v>100</v>
      </c>
    </row>
    <row r="591" spans="5:5" hidden="1" x14ac:dyDescent="0.2">
      <c r="E591" s="106">
        <v>70</v>
      </c>
    </row>
    <row r="592" spans="5:5" hidden="1" x14ac:dyDescent="0.2">
      <c r="E592" s="107">
        <v>70</v>
      </c>
    </row>
    <row r="593" spans="5:5" hidden="1" x14ac:dyDescent="0.2">
      <c r="E593" s="106">
        <v>70</v>
      </c>
    </row>
    <row r="594" spans="5:5" hidden="1" x14ac:dyDescent="0.2">
      <c r="E594" s="107">
        <v>70</v>
      </c>
    </row>
    <row r="595" spans="5:5" hidden="1" x14ac:dyDescent="0.2">
      <c r="E595" s="106">
        <v>70</v>
      </c>
    </row>
    <row r="596" spans="5:5" hidden="1" x14ac:dyDescent="0.2">
      <c r="E596" s="107">
        <v>70</v>
      </c>
    </row>
    <row r="597" spans="5:5" hidden="1" x14ac:dyDescent="0.2">
      <c r="E597" s="106">
        <v>50</v>
      </c>
    </row>
    <row r="598" spans="5:5" hidden="1" x14ac:dyDescent="0.2">
      <c r="E598" s="107">
        <v>100</v>
      </c>
    </row>
    <row r="599" spans="5:5" hidden="1" x14ac:dyDescent="0.2">
      <c r="E599" s="106">
        <v>100</v>
      </c>
    </row>
    <row r="600" spans="5:5" hidden="1" x14ac:dyDescent="0.2">
      <c r="E600" s="107">
        <v>175</v>
      </c>
    </row>
    <row r="601" spans="5:5" hidden="1" x14ac:dyDescent="0.2">
      <c r="E601" s="106">
        <v>70</v>
      </c>
    </row>
    <row r="602" spans="5:5" hidden="1" x14ac:dyDescent="0.2">
      <c r="E602" s="107">
        <v>70</v>
      </c>
    </row>
    <row r="603" spans="5:5" hidden="1" x14ac:dyDescent="0.2">
      <c r="E603" s="106">
        <v>70</v>
      </c>
    </row>
    <row r="604" spans="5:5" hidden="1" x14ac:dyDescent="0.2">
      <c r="E604" s="107">
        <v>70</v>
      </c>
    </row>
    <row r="605" spans="5:5" hidden="1" x14ac:dyDescent="0.2">
      <c r="E605" s="106">
        <v>20</v>
      </c>
    </row>
    <row r="606" spans="5:5" hidden="1" x14ac:dyDescent="0.2">
      <c r="E606" s="107">
        <v>20</v>
      </c>
    </row>
    <row r="607" spans="5:5" hidden="1" x14ac:dyDescent="0.2">
      <c r="E607" s="106">
        <v>20</v>
      </c>
    </row>
    <row r="608" spans="5:5" hidden="1" x14ac:dyDescent="0.2">
      <c r="E608" s="107">
        <v>50</v>
      </c>
    </row>
    <row r="609" spans="5:5" hidden="1" x14ac:dyDescent="0.2">
      <c r="E609" s="106">
        <v>70</v>
      </c>
    </row>
    <row r="610" spans="5:5" hidden="1" x14ac:dyDescent="0.2">
      <c r="E610" s="107">
        <v>70</v>
      </c>
    </row>
    <row r="611" spans="5:5" hidden="1" x14ac:dyDescent="0.2">
      <c r="E611" s="106">
        <v>20</v>
      </c>
    </row>
    <row r="612" spans="5:5" hidden="1" x14ac:dyDescent="0.2">
      <c r="E612" s="107">
        <v>20</v>
      </c>
    </row>
    <row r="613" spans="5:5" hidden="1" x14ac:dyDescent="0.2">
      <c r="E613" s="106">
        <v>20</v>
      </c>
    </row>
    <row r="614" spans="5:5" hidden="1" x14ac:dyDescent="0.2">
      <c r="E614" s="107">
        <v>20</v>
      </c>
    </row>
    <row r="615" spans="5:5" hidden="1" x14ac:dyDescent="0.2">
      <c r="E615" s="106">
        <v>20</v>
      </c>
    </row>
    <row r="616" spans="5:5" hidden="1" x14ac:dyDescent="0.2">
      <c r="E616" s="107">
        <v>50</v>
      </c>
    </row>
    <row r="617" spans="5:5" hidden="1" x14ac:dyDescent="0.2">
      <c r="E617" s="106">
        <v>20</v>
      </c>
    </row>
    <row r="618" spans="5:5" hidden="1" x14ac:dyDescent="0.2">
      <c r="E618" s="107">
        <v>50</v>
      </c>
    </row>
    <row r="619" spans="5:5" hidden="1" x14ac:dyDescent="0.2">
      <c r="E619" s="106">
        <v>50</v>
      </c>
    </row>
    <row r="620" spans="5:5" hidden="1" x14ac:dyDescent="0.2">
      <c r="E620" s="107">
        <v>20</v>
      </c>
    </row>
    <row r="621" spans="5:5" hidden="1" x14ac:dyDescent="0.2">
      <c r="E621" s="106">
        <v>100</v>
      </c>
    </row>
    <row r="622" spans="5:5" hidden="1" x14ac:dyDescent="0.2">
      <c r="E622" s="107">
        <v>70</v>
      </c>
    </row>
    <row r="623" spans="5:5" hidden="1" x14ac:dyDescent="0.2">
      <c r="E623" s="109" t="s">
        <v>5</v>
      </c>
    </row>
    <row r="624" spans="5:5" hidden="1" x14ac:dyDescent="0.2">
      <c r="E624" s="108" t="s">
        <v>5</v>
      </c>
    </row>
    <row r="625" spans="5:5" hidden="1" x14ac:dyDescent="0.2">
      <c r="E625" s="109" t="s">
        <v>5</v>
      </c>
    </row>
    <row r="626" spans="5:5" hidden="1" x14ac:dyDescent="0.2">
      <c r="E626" s="107">
        <v>100</v>
      </c>
    </row>
    <row r="627" spans="5:5" hidden="1" x14ac:dyDescent="0.2">
      <c r="E627" s="106">
        <v>70</v>
      </c>
    </row>
    <row r="628" spans="5:5" hidden="1" x14ac:dyDescent="0.2">
      <c r="E628" s="107">
        <v>70</v>
      </c>
    </row>
    <row r="629" spans="5:5" hidden="1" x14ac:dyDescent="0.2">
      <c r="E629" s="106">
        <v>70</v>
      </c>
    </row>
    <row r="630" spans="5:5" hidden="1" x14ac:dyDescent="0.2">
      <c r="E630" s="108" t="s">
        <v>5</v>
      </c>
    </row>
    <row r="631" spans="5:5" hidden="1" x14ac:dyDescent="0.2">
      <c r="E631" s="106">
        <v>70</v>
      </c>
    </row>
    <row r="632" spans="5:5" hidden="1" x14ac:dyDescent="0.2">
      <c r="E632" s="107">
        <v>50</v>
      </c>
    </row>
    <row r="633" spans="5:5" hidden="1" x14ac:dyDescent="0.2">
      <c r="E633" s="106">
        <v>100</v>
      </c>
    </row>
    <row r="634" spans="5:5" hidden="1" x14ac:dyDescent="0.2">
      <c r="E634" s="107">
        <v>70</v>
      </c>
    </row>
    <row r="635" spans="5:5" hidden="1" x14ac:dyDescent="0.2">
      <c r="E635" s="109" t="s">
        <v>5</v>
      </c>
    </row>
    <row r="636" spans="5:5" hidden="1" x14ac:dyDescent="0.2">
      <c r="E636" s="108" t="s">
        <v>5</v>
      </c>
    </row>
    <row r="637" spans="5:5" hidden="1" x14ac:dyDescent="0.2">
      <c r="E637" s="109" t="s">
        <v>5</v>
      </c>
    </row>
    <row r="638" spans="5:5" hidden="1" x14ac:dyDescent="0.2">
      <c r="E638" s="108" t="s">
        <v>5</v>
      </c>
    </row>
    <row r="639" spans="5:5" hidden="1" x14ac:dyDescent="0.2">
      <c r="E639" s="109" t="s">
        <v>5</v>
      </c>
    </row>
    <row r="640" spans="5:5" hidden="1" x14ac:dyDescent="0.2">
      <c r="E640" s="108" t="s">
        <v>5</v>
      </c>
    </row>
    <row r="641" spans="5:5" hidden="1" x14ac:dyDescent="0.2">
      <c r="E641" s="109" t="s">
        <v>5</v>
      </c>
    </row>
    <row r="642" spans="5:5" hidden="1" x14ac:dyDescent="0.2">
      <c r="E642" s="108" t="s">
        <v>5</v>
      </c>
    </row>
    <row r="643" spans="5:5" hidden="1" x14ac:dyDescent="0.2">
      <c r="E643" s="109" t="s">
        <v>5</v>
      </c>
    </row>
    <row r="644" spans="5:5" hidden="1" x14ac:dyDescent="0.2">
      <c r="E644" s="108" t="s">
        <v>5</v>
      </c>
    </row>
    <row r="645" spans="5:5" hidden="1" x14ac:dyDescent="0.2">
      <c r="E645" s="109" t="s">
        <v>5</v>
      </c>
    </row>
    <row r="646" spans="5:5" hidden="1" x14ac:dyDescent="0.2">
      <c r="E646" s="108" t="s">
        <v>5</v>
      </c>
    </row>
    <row r="647" spans="5:5" hidden="1" x14ac:dyDescent="0.2">
      <c r="E647" s="106">
        <v>70</v>
      </c>
    </row>
    <row r="648" spans="5:5" hidden="1" x14ac:dyDescent="0.2">
      <c r="E648" s="107">
        <v>70</v>
      </c>
    </row>
    <row r="649" spans="5:5" hidden="1" x14ac:dyDescent="0.2">
      <c r="E649" s="106">
        <v>70</v>
      </c>
    </row>
    <row r="650" spans="5:5" hidden="1" x14ac:dyDescent="0.2">
      <c r="E650" s="107">
        <v>175</v>
      </c>
    </row>
    <row r="651" spans="5:5" hidden="1" x14ac:dyDescent="0.2">
      <c r="E651" s="109" t="s">
        <v>5</v>
      </c>
    </row>
    <row r="652" spans="5:5" hidden="1" x14ac:dyDescent="0.2">
      <c r="E652" s="107">
        <v>70</v>
      </c>
    </row>
    <row r="653" spans="5:5" hidden="1" x14ac:dyDescent="0.2">
      <c r="E653" s="106">
        <v>70</v>
      </c>
    </row>
    <row r="654" spans="5:5" hidden="1" x14ac:dyDescent="0.2">
      <c r="E654" s="107">
        <v>50</v>
      </c>
    </row>
    <row r="655" spans="5:5" hidden="1" x14ac:dyDescent="0.2">
      <c r="E655" s="106">
        <v>50</v>
      </c>
    </row>
    <row r="656" spans="5:5" hidden="1" x14ac:dyDescent="0.2">
      <c r="E656" s="107">
        <v>70</v>
      </c>
    </row>
    <row r="657" spans="5:5" hidden="1" x14ac:dyDescent="0.2">
      <c r="E657" s="106">
        <v>100</v>
      </c>
    </row>
    <row r="658" spans="5:5" hidden="1" x14ac:dyDescent="0.2">
      <c r="E658" s="107">
        <v>100</v>
      </c>
    </row>
    <row r="659" spans="5:5" hidden="1" x14ac:dyDescent="0.2">
      <c r="E659" s="106">
        <v>100</v>
      </c>
    </row>
    <row r="660" spans="5:5" hidden="1" x14ac:dyDescent="0.2">
      <c r="E660" s="107">
        <v>175</v>
      </c>
    </row>
    <row r="661" spans="5:5" hidden="1" x14ac:dyDescent="0.2">
      <c r="E661" s="106">
        <v>70</v>
      </c>
    </row>
    <row r="662" spans="5:5" hidden="1" x14ac:dyDescent="0.2">
      <c r="E662" s="108" t="s">
        <v>5</v>
      </c>
    </row>
    <row r="663" spans="5:5" hidden="1" x14ac:dyDescent="0.2">
      <c r="E663" s="106">
        <v>70</v>
      </c>
    </row>
    <row r="664" spans="5:5" hidden="1" x14ac:dyDescent="0.2">
      <c r="E664" s="107">
        <v>70</v>
      </c>
    </row>
    <row r="665" spans="5:5" hidden="1" x14ac:dyDescent="0.2">
      <c r="E665" s="106">
        <v>50</v>
      </c>
    </row>
    <row r="666" spans="5:5" hidden="1" x14ac:dyDescent="0.2">
      <c r="E666" s="107">
        <v>70</v>
      </c>
    </row>
    <row r="667" spans="5:5" hidden="1" x14ac:dyDescent="0.2">
      <c r="E667" s="109" t="s">
        <v>5</v>
      </c>
    </row>
    <row r="668" spans="5:5" hidden="1" x14ac:dyDescent="0.2">
      <c r="E668" s="107">
        <v>70</v>
      </c>
    </row>
    <row r="669" spans="5:5" hidden="1" x14ac:dyDescent="0.2">
      <c r="E669" s="106">
        <v>70</v>
      </c>
    </row>
    <row r="670" spans="5:5" hidden="1" x14ac:dyDescent="0.2">
      <c r="E670" s="108" t="s">
        <v>5</v>
      </c>
    </row>
    <row r="671" spans="5:5" hidden="1" x14ac:dyDescent="0.2">
      <c r="E671" s="106">
        <v>70</v>
      </c>
    </row>
    <row r="672" spans="5:5" hidden="1" x14ac:dyDescent="0.2">
      <c r="E672" s="107">
        <v>20</v>
      </c>
    </row>
    <row r="673" spans="5:5" hidden="1" x14ac:dyDescent="0.2">
      <c r="E673" s="106">
        <v>20</v>
      </c>
    </row>
    <row r="674" spans="5:5" hidden="1" x14ac:dyDescent="0.2">
      <c r="E674" s="107">
        <v>20</v>
      </c>
    </row>
    <row r="675" spans="5:5" hidden="1" x14ac:dyDescent="0.2">
      <c r="E675" s="106">
        <v>20</v>
      </c>
    </row>
    <row r="676" spans="5:5" hidden="1" x14ac:dyDescent="0.2">
      <c r="E676" s="107">
        <v>20</v>
      </c>
    </row>
    <row r="677" spans="5:5" hidden="1" x14ac:dyDescent="0.2">
      <c r="E677" s="106">
        <v>50</v>
      </c>
    </row>
    <row r="678" spans="5:5" hidden="1" x14ac:dyDescent="0.2">
      <c r="E678" s="107">
        <v>175</v>
      </c>
    </row>
    <row r="679" spans="5:5" hidden="1" x14ac:dyDescent="0.2">
      <c r="E679" s="106">
        <v>70</v>
      </c>
    </row>
    <row r="680" spans="5:5" hidden="1" x14ac:dyDescent="0.2">
      <c r="E680" s="107">
        <v>100</v>
      </c>
    </row>
    <row r="681" spans="5:5" hidden="1" x14ac:dyDescent="0.2">
      <c r="E681" s="106">
        <v>100</v>
      </c>
    </row>
    <row r="682" spans="5:5" hidden="1" x14ac:dyDescent="0.2">
      <c r="E682" s="107">
        <v>70</v>
      </c>
    </row>
    <row r="683" spans="5:5" hidden="1" x14ac:dyDescent="0.2">
      <c r="E683" s="106">
        <v>50</v>
      </c>
    </row>
    <row r="684" spans="5:5" hidden="1" x14ac:dyDescent="0.2">
      <c r="E684" s="107">
        <v>50</v>
      </c>
    </row>
    <row r="685" spans="5:5" hidden="1" x14ac:dyDescent="0.2">
      <c r="E685" s="106">
        <v>100</v>
      </c>
    </row>
    <row r="686" spans="5:5" hidden="1" x14ac:dyDescent="0.2">
      <c r="E686" s="107">
        <v>100</v>
      </c>
    </row>
    <row r="687" spans="5:5" hidden="1" x14ac:dyDescent="0.2">
      <c r="E687" s="106">
        <v>100</v>
      </c>
    </row>
    <row r="688" spans="5:5" hidden="1" x14ac:dyDescent="0.2">
      <c r="E688" s="107">
        <v>70</v>
      </c>
    </row>
    <row r="689" spans="5:5" hidden="1" x14ac:dyDescent="0.2">
      <c r="E689" s="106">
        <v>70</v>
      </c>
    </row>
    <row r="690" spans="5:5" hidden="1" x14ac:dyDescent="0.2">
      <c r="E690" s="108" t="s">
        <v>5</v>
      </c>
    </row>
    <row r="691" spans="5:5" hidden="1" x14ac:dyDescent="0.2">
      <c r="E691" s="106">
        <v>70</v>
      </c>
    </row>
    <row r="692" spans="5:5" hidden="1" x14ac:dyDescent="0.2">
      <c r="E692" s="107">
        <v>70</v>
      </c>
    </row>
    <row r="693" spans="5:5" hidden="1" x14ac:dyDescent="0.2">
      <c r="E693" s="106">
        <v>50</v>
      </c>
    </row>
    <row r="694" spans="5:5" hidden="1" x14ac:dyDescent="0.2">
      <c r="E694" s="107">
        <v>175</v>
      </c>
    </row>
    <row r="695" spans="5:5" hidden="1" x14ac:dyDescent="0.2">
      <c r="E695" s="106">
        <v>70</v>
      </c>
    </row>
    <row r="696" spans="5:5" hidden="1" x14ac:dyDescent="0.2">
      <c r="E696" s="107">
        <v>70</v>
      </c>
    </row>
    <row r="697" spans="5:5" hidden="1" x14ac:dyDescent="0.2">
      <c r="E697" s="106">
        <v>50</v>
      </c>
    </row>
    <row r="698" spans="5:5" hidden="1" x14ac:dyDescent="0.2">
      <c r="E698" s="107">
        <v>100</v>
      </c>
    </row>
    <row r="699" spans="5:5" hidden="1" x14ac:dyDescent="0.2">
      <c r="E699" s="106">
        <v>70</v>
      </c>
    </row>
    <row r="700" spans="5:5" hidden="1" x14ac:dyDescent="0.2">
      <c r="E700" s="107">
        <v>70</v>
      </c>
    </row>
    <row r="701" spans="5:5" hidden="1" x14ac:dyDescent="0.2">
      <c r="E701" s="106">
        <v>70</v>
      </c>
    </row>
    <row r="702" spans="5:5" hidden="1" x14ac:dyDescent="0.2">
      <c r="E702" s="107">
        <v>70</v>
      </c>
    </row>
    <row r="703" spans="5:5" hidden="1" x14ac:dyDescent="0.2">
      <c r="E703" s="106">
        <v>70</v>
      </c>
    </row>
    <row r="704" spans="5:5" hidden="1" x14ac:dyDescent="0.2">
      <c r="E704" s="107">
        <v>70</v>
      </c>
    </row>
    <row r="705" spans="5:5" hidden="1" x14ac:dyDescent="0.2">
      <c r="E705" s="106">
        <v>70</v>
      </c>
    </row>
    <row r="706" spans="5:5" hidden="1" x14ac:dyDescent="0.2">
      <c r="E706" s="107">
        <v>70</v>
      </c>
    </row>
    <row r="707" spans="5:5" hidden="1" x14ac:dyDescent="0.2">
      <c r="E707" s="106">
        <v>70</v>
      </c>
    </row>
    <row r="708" spans="5:5" hidden="1" x14ac:dyDescent="0.2">
      <c r="E708" s="107">
        <v>20</v>
      </c>
    </row>
    <row r="709" spans="5:5" hidden="1" x14ac:dyDescent="0.2">
      <c r="E709" s="106">
        <v>20</v>
      </c>
    </row>
    <row r="710" spans="5:5" hidden="1" x14ac:dyDescent="0.2">
      <c r="E710" s="107">
        <v>20</v>
      </c>
    </row>
    <row r="711" spans="5:5" hidden="1" x14ac:dyDescent="0.2">
      <c r="E711" s="106">
        <v>20</v>
      </c>
    </row>
    <row r="712" spans="5:5" hidden="1" x14ac:dyDescent="0.2">
      <c r="E712" s="107">
        <v>70</v>
      </c>
    </row>
    <row r="713" spans="5:5" hidden="1" x14ac:dyDescent="0.2">
      <c r="E713" s="106">
        <v>70</v>
      </c>
    </row>
    <row r="714" spans="5:5" hidden="1" x14ac:dyDescent="0.2">
      <c r="E714" s="107">
        <v>100</v>
      </c>
    </row>
    <row r="715" spans="5:5" hidden="1" x14ac:dyDescent="0.2">
      <c r="E715" s="106">
        <v>175</v>
      </c>
    </row>
    <row r="716" spans="5:5" hidden="1" x14ac:dyDescent="0.2">
      <c r="E716" s="107">
        <v>70</v>
      </c>
    </row>
    <row r="717" spans="5:5" hidden="1" x14ac:dyDescent="0.2">
      <c r="E717" s="106">
        <v>70</v>
      </c>
    </row>
    <row r="718" spans="5:5" hidden="1" x14ac:dyDescent="0.2">
      <c r="E718" s="107">
        <v>175</v>
      </c>
    </row>
    <row r="719" spans="5:5" hidden="1" x14ac:dyDescent="0.2">
      <c r="E719" s="109" t="s">
        <v>5</v>
      </c>
    </row>
    <row r="720" spans="5:5" hidden="1" x14ac:dyDescent="0.2">
      <c r="E720" s="107">
        <v>70</v>
      </c>
    </row>
    <row r="721" spans="5:5" hidden="1" x14ac:dyDescent="0.2">
      <c r="E721" s="106">
        <v>70</v>
      </c>
    </row>
    <row r="722" spans="5:5" hidden="1" x14ac:dyDescent="0.2">
      <c r="E722" s="107">
        <v>70</v>
      </c>
    </row>
    <row r="723" spans="5:5" hidden="1" x14ac:dyDescent="0.2">
      <c r="E723" s="106">
        <v>70</v>
      </c>
    </row>
    <row r="724" spans="5:5" hidden="1" x14ac:dyDescent="0.2">
      <c r="E724" s="107">
        <v>70</v>
      </c>
    </row>
    <row r="725" spans="5:5" hidden="1" x14ac:dyDescent="0.2">
      <c r="E725" s="106">
        <v>20</v>
      </c>
    </row>
    <row r="726" spans="5:5" hidden="1" x14ac:dyDescent="0.2">
      <c r="E726" s="107">
        <v>50</v>
      </c>
    </row>
    <row r="727" spans="5:5" hidden="1" x14ac:dyDescent="0.2">
      <c r="E727" s="106">
        <v>70</v>
      </c>
    </row>
    <row r="728" spans="5:5" hidden="1" x14ac:dyDescent="0.2">
      <c r="E728" s="107">
        <v>100</v>
      </c>
    </row>
    <row r="729" spans="5:5" hidden="1" x14ac:dyDescent="0.2">
      <c r="E729" s="106">
        <v>100</v>
      </c>
    </row>
    <row r="730" spans="5:5" hidden="1" x14ac:dyDescent="0.2">
      <c r="E730" s="107">
        <v>70</v>
      </c>
    </row>
    <row r="731" spans="5:5" hidden="1" x14ac:dyDescent="0.2">
      <c r="E731" s="106">
        <v>175</v>
      </c>
    </row>
    <row r="732" spans="5:5" hidden="1" x14ac:dyDescent="0.2">
      <c r="E732" s="107">
        <v>70</v>
      </c>
    </row>
    <row r="733" spans="5:5" hidden="1" x14ac:dyDescent="0.2">
      <c r="E733" s="106">
        <v>70</v>
      </c>
    </row>
    <row r="734" spans="5:5" hidden="1" x14ac:dyDescent="0.2">
      <c r="E734" s="107">
        <v>70</v>
      </c>
    </row>
    <row r="735" spans="5:5" hidden="1" x14ac:dyDescent="0.2">
      <c r="E735" s="106">
        <v>70</v>
      </c>
    </row>
    <row r="736" spans="5:5" hidden="1" x14ac:dyDescent="0.2">
      <c r="E736" s="107">
        <v>70</v>
      </c>
    </row>
    <row r="737" spans="5:5" hidden="1" x14ac:dyDescent="0.2">
      <c r="E737" s="106">
        <v>70</v>
      </c>
    </row>
    <row r="738" spans="5:5" hidden="1" x14ac:dyDescent="0.2">
      <c r="E738" s="107">
        <v>70</v>
      </c>
    </row>
    <row r="739" spans="5:5" hidden="1" x14ac:dyDescent="0.2">
      <c r="E739" s="106">
        <v>70</v>
      </c>
    </row>
    <row r="740" spans="5:5" hidden="1" x14ac:dyDescent="0.2">
      <c r="E740" s="107">
        <v>50</v>
      </c>
    </row>
    <row r="741" spans="5:5" hidden="1" x14ac:dyDescent="0.2">
      <c r="E741" s="106">
        <v>100</v>
      </c>
    </row>
    <row r="742" spans="5:5" x14ac:dyDescent="0.2">
      <c r="E742" s="106">
        <v>100</v>
      </c>
    </row>
    <row r="743" spans="5:5" hidden="1" x14ac:dyDescent="0.2">
      <c r="E743" s="106">
        <v>70</v>
      </c>
    </row>
    <row r="744" spans="5:5" hidden="1" x14ac:dyDescent="0.2">
      <c r="E744" s="107">
        <v>175</v>
      </c>
    </row>
    <row r="745" spans="5:5" hidden="1" x14ac:dyDescent="0.2">
      <c r="E745" s="106">
        <v>175</v>
      </c>
    </row>
    <row r="746" spans="5:5" hidden="1" x14ac:dyDescent="0.2">
      <c r="E746" s="107">
        <v>175</v>
      </c>
    </row>
    <row r="747" spans="5:5" hidden="1" x14ac:dyDescent="0.2">
      <c r="E747" s="106">
        <v>175</v>
      </c>
    </row>
    <row r="748" spans="5:5" hidden="1" x14ac:dyDescent="0.2">
      <c r="E748" s="107">
        <v>70</v>
      </c>
    </row>
    <row r="749" spans="5:5" hidden="1" x14ac:dyDescent="0.2">
      <c r="E749" s="106">
        <v>70</v>
      </c>
    </row>
    <row r="750" spans="5:5" hidden="1" x14ac:dyDescent="0.2">
      <c r="E750" s="107">
        <v>100</v>
      </c>
    </row>
    <row r="751" spans="5:5" hidden="1" x14ac:dyDescent="0.2">
      <c r="E751" s="106">
        <v>70</v>
      </c>
    </row>
    <row r="752" spans="5:5" hidden="1" x14ac:dyDescent="0.2">
      <c r="E752" s="107">
        <v>100</v>
      </c>
    </row>
    <row r="753" spans="5:5" hidden="1" x14ac:dyDescent="0.2">
      <c r="E753" s="106">
        <v>175</v>
      </c>
    </row>
    <row r="754" spans="5:5" hidden="1" x14ac:dyDescent="0.2">
      <c r="E754" s="107">
        <v>70</v>
      </c>
    </row>
    <row r="755" spans="5:5" hidden="1" x14ac:dyDescent="0.2">
      <c r="E755" s="106">
        <v>70</v>
      </c>
    </row>
    <row r="756" spans="5:5" hidden="1" x14ac:dyDescent="0.2">
      <c r="E756" s="107">
        <v>100</v>
      </c>
    </row>
    <row r="757" spans="5:5" hidden="1" x14ac:dyDescent="0.2">
      <c r="E757" s="106">
        <v>70</v>
      </c>
    </row>
    <row r="758" spans="5:5" hidden="1" x14ac:dyDescent="0.2">
      <c r="E758" s="107">
        <v>70</v>
      </c>
    </row>
    <row r="759" spans="5:5" hidden="1" x14ac:dyDescent="0.2">
      <c r="E759" s="106">
        <v>20</v>
      </c>
    </row>
    <row r="760" spans="5:5" hidden="1" x14ac:dyDescent="0.2">
      <c r="E760" s="107">
        <v>20</v>
      </c>
    </row>
    <row r="761" spans="5:5" hidden="1" x14ac:dyDescent="0.2">
      <c r="E761" s="106">
        <v>20</v>
      </c>
    </row>
    <row r="762" spans="5:5" hidden="1" x14ac:dyDescent="0.2">
      <c r="E762" s="107">
        <v>50</v>
      </c>
    </row>
    <row r="763" spans="5:5" hidden="1" x14ac:dyDescent="0.2">
      <c r="E763" s="106">
        <v>20</v>
      </c>
    </row>
    <row r="764" spans="5:5" hidden="1" x14ac:dyDescent="0.2">
      <c r="E764" s="107">
        <v>20</v>
      </c>
    </row>
    <row r="765" spans="5:5" hidden="1" x14ac:dyDescent="0.2">
      <c r="E765" s="106">
        <v>20</v>
      </c>
    </row>
    <row r="766" spans="5:5" hidden="1" x14ac:dyDescent="0.2">
      <c r="E766" s="107">
        <v>70</v>
      </c>
    </row>
    <row r="767" spans="5:5" hidden="1" x14ac:dyDescent="0.2">
      <c r="E767" s="106">
        <v>175</v>
      </c>
    </row>
    <row r="768" spans="5:5" hidden="1" x14ac:dyDescent="0.2">
      <c r="E768" s="107">
        <v>70</v>
      </c>
    </row>
    <row r="769" spans="5:5" hidden="1" x14ac:dyDescent="0.2">
      <c r="E769" s="106">
        <v>70</v>
      </c>
    </row>
    <row r="770" spans="5:5" hidden="1" x14ac:dyDescent="0.2">
      <c r="E770" s="107">
        <v>100</v>
      </c>
    </row>
    <row r="771" spans="5:5" hidden="1" x14ac:dyDescent="0.2">
      <c r="E771" s="106">
        <v>70</v>
      </c>
    </row>
    <row r="772" spans="5:5" hidden="1" x14ac:dyDescent="0.2">
      <c r="E772" s="107">
        <v>175</v>
      </c>
    </row>
    <row r="773" spans="5:5" hidden="1" x14ac:dyDescent="0.2">
      <c r="E773" s="106">
        <v>70</v>
      </c>
    </row>
    <row r="774" spans="5:5" hidden="1" x14ac:dyDescent="0.2">
      <c r="E774" s="107">
        <v>70</v>
      </c>
    </row>
    <row r="775" spans="5:5" hidden="1" x14ac:dyDescent="0.2">
      <c r="E775" s="106">
        <v>70</v>
      </c>
    </row>
    <row r="776" spans="5:5" hidden="1" x14ac:dyDescent="0.2">
      <c r="E776" s="107">
        <v>175</v>
      </c>
    </row>
    <row r="777" spans="5:5" hidden="1" x14ac:dyDescent="0.2">
      <c r="E777" s="106">
        <v>100</v>
      </c>
    </row>
    <row r="778" spans="5:5" hidden="1" x14ac:dyDescent="0.2">
      <c r="E778" s="107">
        <v>70</v>
      </c>
    </row>
    <row r="779" spans="5:5" hidden="1" x14ac:dyDescent="0.2">
      <c r="E779" s="106">
        <v>70</v>
      </c>
    </row>
    <row r="780" spans="5:5" hidden="1" x14ac:dyDescent="0.2">
      <c r="E780" s="107">
        <v>70</v>
      </c>
    </row>
    <row r="781" spans="5:5" hidden="1" x14ac:dyDescent="0.2">
      <c r="E781" s="106">
        <v>70</v>
      </c>
    </row>
    <row r="782" spans="5:5" hidden="1" x14ac:dyDescent="0.2">
      <c r="E782" s="107">
        <v>50</v>
      </c>
    </row>
    <row r="783" spans="5:5" hidden="1" x14ac:dyDescent="0.2">
      <c r="E783" s="106">
        <v>70</v>
      </c>
    </row>
    <row r="784" spans="5:5" hidden="1" x14ac:dyDescent="0.2">
      <c r="E784" s="107">
        <v>175</v>
      </c>
    </row>
    <row r="785" spans="5:5" hidden="1" x14ac:dyDescent="0.2">
      <c r="E785" s="106">
        <v>70</v>
      </c>
    </row>
    <row r="786" spans="5:5" hidden="1" x14ac:dyDescent="0.2">
      <c r="E786" s="107">
        <v>20</v>
      </c>
    </row>
    <row r="787" spans="5:5" hidden="1" x14ac:dyDescent="0.2">
      <c r="E787" s="106">
        <v>20</v>
      </c>
    </row>
    <row r="788" spans="5:5" hidden="1" x14ac:dyDescent="0.2">
      <c r="E788" s="107">
        <v>50</v>
      </c>
    </row>
    <row r="789" spans="5:5" hidden="1" x14ac:dyDescent="0.2">
      <c r="E789" s="106">
        <v>20</v>
      </c>
    </row>
    <row r="790" spans="5:5" hidden="1" x14ac:dyDescent="0.2">
      <c r="E790" s="107">
        <v>50</v>
      </c>
    </row>
    <row r="791" spans="5:5" hidden="1" x14ac:dyDescent="0.2">
      <c r="E791" s="106">
        <v>70</v>
      </c>
    </row>
    <row r="792" spans="5:5" hidden="1" x14ac:dyDescent="0.2">
      <c r="E792" s="107">
        <v>175</v>
      </c>
    </row>
    <row r="793" spans="5:5" hidden="1" x14ac:dyDescent="0.2">
      <c r="E793" s="106">
        <v>70</v>
      </c>
    </row>
    <row r="794" spans="5:5" hidden="1" x14ac:dyDescent="0.2">
      <c r="E794" s="108" t="s">
        <v>5</v>
      </c>
    </row>
    <row r="795" spans="5:5" hidden="1" x14ac:dyDescent="0.2">
      <c r="E795" s="109" t="s">
        <v>5</v>
      </c>
    </row>
    <row r="796" spans="5:5" hidden="1" x14ac:dyDescent="0.2">
      <c r="E796" s="108" t="s">
        <v>5</v>
      </c>
    </row>
    <row r="797" spans="5:5" hidden="1" x14ac:dyDescent="0.2">
      <c r="E797" s="106">
        <v>70</v>
      </c>
    </row>
    <row r="798" spans="5:5" hidden="1" x14ac:dyDescent="0.2">
      <c r="E798" s="107">
        <v>70</v>
      </c>
    </row>
    <row r="799" spans="5:5" hidden="1" x14ac:dyDescent="0.2">
      <c r="E799" s="106">
        <v>70</v>
      </c>
    </row>
    <row r="800" spans="5:5" hidden="1" x14ac:dyDescent="0.2">
      <c r="E800" s="107">
        <v>70</v>
      </c>
    </row>
    <row r="801" spans="5:5" hidden="1" x14ac:dyDescent="0.2">
      <c r="E801" s="106">
        <v>70</v>
      </c>
    </row>
    <row r="802" spans="5:5" hidden="1" x14ac:dyDescent="0.2">
      <c r="E802" s="107">
        <v>70</v>
      </c>
    </row>
    <row r="803" spans="5:5" hidden="1" x14ac:dyDescent="0.2">
      <c r="E803" s="106">
        <v>100</v>
      </c>
    </row>
    <row r="804" spans="5:5" hidden="1" x14ac:dyDescent="0.2">
      <c r="E804" s="107">
        <v>70</v>
      </c>
    </row>
    <row r="805" spans="5:5" hidden="1" x14ac:dyDescent="0.2">
      <c r="E805" s="106">
        <v>20</v>
      </c>
    </row>
    <row r="806" spans="5:5" hidden="1" x14ac:dyDescent="0.2">
      <c r="E806" s="107">
        <v>20</v>
      </c>
    </row>
    <row r="807" spans="5:5" hidden="1" x14ac:dyDescent="0.2">
      <c r="E807" s="106">
        <v>20</v>
      </c>
    </row>
    <row r="808" spans="5:5" hidden="1" x14ac:dyDescent="0.2">
      <c r="E808" s="107">
        <v>50</v>
      </c>
    </row>
    <row r="809" spans="5:5" hidden="1" x14ac:dyDescent="0.2">
      <c r="E809" s="106">
        <v>70</v>
      </c>
    </row>
    <row r="810" spans="5:5" hidden="1" x14ac:dyDescent="0.2">
      <c r="E810" s="107">
        <v>70</v>
      </c>
    </row>
    <row r="811" spans="5:5" hidden="1" x14ac:dyDescent="0.2">
      <c r="E811" s="106">
        <v>100</v>
      </c>
    </row>
    <row r="812" spans="5:5" hidden="1" x14ac:dyDescent="0.2">
      <c r="E812" s="107">
        <v>70</v>
      </c>
    </row>
    <row r="813" spans="5:5" hidden="1" x14ac:dyDescent="0.2">
      <c r="E813" s="106">
        <v>70</v>
      </c>
    </row>
    <row r="814" spans="5:5" hidden="1" x14ac:dyDescent="0.2">
      <c r="E814" s="107">
        <v>70</v>
      </c>
    </row>
    <row r="815" spans="5:5" hidden="1" x14ac:dyDescent="0.2">
      <c r="E815" s="106">
        <v>100</v>
      </c>
    </row>
    <row r="816" spans="5:5" hidden="1" x14ac:dyDescent="0.2">
      <c r="E816" s="107">
        <v>175</v>
      </c>
    </row>
    <row r="817" spans="5:5" hidden="1" x14ac:dyDescent="0.2">
      <c r="E817" s="106">
        <v>100</v>
      </c>
    </row>
    <row r="818" spans="5:5" hidden="1" x14ac:dyDescent="0.2">
      <c r="E818" s="107">
        <v>70</v>
      </c>
    </row>
    <row r="819" spans="5:5" hidden="1" x14ac:dyDescent="0.2">
      <c r="E819" s="106">
        <v>70</v>
      </c>
    </row>
    <row r="820" spans="5:5" hidden="1" x14ac:dyDescent="0.2">
      <c r="E820" s="107">
        <v>70</v>
      </c>
    </row>
    <row r="821" spans="5:5" hidden="1" x14ac:dyDescent="0.2">
      <c r="E821" s="106">
        <v>100</v>
      </c>
    </row>
    <row r="822" spans="5:5" hidden="1" x14ac:dyDescent="0.2">
      <c r="E822" s="107">
        <v>100</v>
      </c>
    </row>
    <row r="823" spans="5:5" hidden="1" x14ac:dyDescent="0.2">
      <c r="E823" s="106">
        <v>100</v>
      </c>
    </row>
    <row r="824" spans="5:5" hidden="1" x14ac:dyDescent="0.2">
      <c r="E824" s="107">
        <v>70</v>
      </c>
    </row>
    <row r="825" spans="5:5" hidden="1" x14ac:dyDescent="0.2">
      <c r="E825" s="106">
        <v>70</v>
      </c>
    </row>
    <row r="826" spans="5:5" hidden="1" x14ac:dyDescent="0.2">
      <c r="E826" s="107">
        <v>100</v>
      </c>
    </row>
    <row r="827" spans="5:5" hidden="1" x14ac:dyDescent="0.2">
      <c r="E827" s="106">
        <v>100</v>
      </c>
    </row>
    <row r="828" spans="5:5" hidden="1" x14ac:dyDescent="0.2">
      <c r="E828" s="107">
        <v>100</v>
      </c>
    </row>
    <row r="829" spans="5:5" hidden="1" x14ac:dyDescent="0.2">
      <c r="E829" s="106">
        <v>175</v>
      </c>
    </row>
    <row r="830" spans="5:5" hidden="1" x14ac:dyDescent="0.2">
      <c r="E830" s="107">
        <v>100</v>
      </c>
    </row>
    <row r="831" spans="5:5" hidden="1" x14ac:dyDescent="0.2">
      <c r="E831" s="106">
        <v>70</v>
      </c>
    </row>
    <row r="832" spans="5:5" hidden="1" x14ac:dyDescent="0.2">
      <c r="E832" s="107">
        <v>70</v>
      </c>
    </row>
    <row r="833" spans="5:5" hidden="1" x14ac:dyDescent="0.2">
      <c r="E833" s="106">
        <v>70</v>
      </c>
    </row>
    <row r="834" spans="5:5" hidden="1" x14ac:dyDescent="0.2">
      <c r="E834" s="107">
        <v>70</v>
      </c>
    </row>
    <row r="835" spans="5:5" hidden="1" x14ac:dyDescent="0.2">
      <c r="E835" s="106">
        <v>100</v>
      </c>
    </row>
    <row r="836" spans="5:5" hidden="1" x14ac:dyDescent="0.2">
      <c r="E836" s="107">
        <v>175</v>
      </c>
    </row>
    <row r="837" spans="5:5" hidden="1" x14ac:dyDescent="0.2">
      <c r="E837" s="106">
        <v>20</v>
      </c>
    </row>
    <row r="838" spans="5:5" hidden="1" x14ac:dyDescent="0.2">
      <c r="E838" s="107">
        <v>20</v>
      </c>
    </row>
    <row r="839" spans="5:5" hidden="1" x14ac:dyDescent="0.2">
      <c r="E839" s="106">
        <v>20</v>
      </c>
    </row>
    <row r="840" spans="5:5" hidden="1" x14ac:dyDescent="0.2">
      <c r="E840" s="107">
        <v>50</v>
      </c>
    </row>
    <row r="841" spans="5:5" hidden="1" x14ac:dyDescent="0.2">
      <c r="E841" s="106">
        <v>70</v>
      </c>
    </row>
    <row r="842" spans="5:5" hidden="1" x14ac:dyDescent="0.2">
      <c r="E842" s="107">
        <v>70</v>
      </c>
    </row>
    <row r="843" spans="5:5" hidden="1" x14ac:dyDescent="0.2">
      <c r="E843" s="106">
        <v>70</v>
      </c>
    </row>
    <row r="844" spans="5:5" hidden="1" x14ac:dyDescent="0.2">
      <c r="E844" s="107">
        <v>70</v>
      </c>
    </row>
    <row r="845" spans="5:5" hidden="1" x14ac:dyDescent="0.2">
      <c r="E845" s="106">
        <v>70</v>
      </c>
    </row>
    <row r="846" spans="5:5" hidden="1" x14ac:dyDescent="0.2">
      <c r="E846" s="107">
        <v>50</v>
      </c>
    </row>
    <row r="847" spans="5:5" hidden="1" x14ac:dyDescent="0.2">
      <c r="E847" s="106">
        <v>70</v>
      </c>
    </row>
    <row r="848" spans="5:5" hidden="1" x14ac:dyDescent="0.2">
      <c r="E848" s="107">
        <v>70</v>
      </c>
    </row>
    <row r="849" spans="5:5" hidden="1" x14ac:dyDescent="0.2">
      <c r="E849" s="106">
        <v>100</v>
      </c>
    </row>
    <row r="850" spans="5:5" hidden="1" x14ac:dyDescent="0.2">
      <c r="E850" s="107">
        <v>175</v>
      </c>
    </row>
    <row r="851" spans="5:5" hidden="1" x14ac:dyDescent="0.2">
      <c r="E851" s="106">
        <v>175</v>
      </c>
    </row>
    <row r="852" spans="5:5" hidden="1" x14ac:dyDescent="0.2">
      <c r="E852" s="108" t="s">
        <v>5</v>
      </c>
    </row>
    <row r="853" spans="5:5" hidden="1" x14ac:dyDescent="0.2">
      <c r="E853" s="109" t="s">
        <v>5</v>
      </c>
    </row>
    <row r="854" spans="5:5" hidden="1" x14ac:dyDescent="0.2">
      <c r="E854" s="108" t="s">
        <v>5</v>
      </c>
    </row>
    <row r="855" spans="5:5" hidden="1" x14ac:dyDescent="0.2">
      <c r="E855" s="109" t="s">
        <v>5</v>
      </c>
    </row>
    <row r="856" spans="5:5" hidden="1" x14ac:dyDescent="0.2">
      <c r="E856" s="108" t="s">
        <v>5</v>
      </c>
    </row>
    <row r="857" spans="5:5" hidden="1" x14ac:dyDescent="0.2">
      <c r="E857" s="109" t="s">
        <v>5</v>
      </c>
    </row>
    <row r="858" spans="5:5" hidden="1" x14ac:dyDescent="0.2">
      <c r="E858" s="107">
        <v>70</v>
      </c>
    </row>
    <row r="859" spans="5:5" hidden="1" x14ac:dyDescent="0.2">
      <c r="E859" s="106">
        <v>70</v>
      </c>
    </row>
    <row r="860" spans="5:5" hidden="1" x14ac:dyDescent="0.2">
      <c r="E860" s="107">
        <v>70</v>
      </c>
    </row>
    <row r="861" spans="5:5" hidden="1" x14ac:dyDescent="0.2">
      <c r="E861" s="106">
        <v>70</v>
      </c>
    </row>
    <row r="862" spans="5:5" hidden="1" x14ac:dyDescent="0.2">
      <c r="E862" s="107">
        <v>20</v>
      </c>
    </row>
    <row r="863" spans="5:5" hidden="1" x14ac:dyDescent="0.2">
      <c r="E863" s="106">
        <v>50</v>
      </c>
    </row>
    <row r="864" spans="5:5" hidden="1" x14ac:dyDescent="0.2">
      <c r="E864" s="107">
        <v>50</v>
      </c>
    </row>
    <row r="865" spans="5:5" hidden="1" x14ac:dyDescent="0.2">
      <c r="E865" s="106">
        <v>50</v>
      </c>
    </row>
    <row r="866" spans="5:5" hidden="1" x14ac:dyDescent="0.2">
      <c r="E866" s="107">
        <v>70</v>
      </c>
    </row>
    <row r="867" spans="5:5" hidden="1" x14ac:dyDescent="0.2">
      <c r="E867" s="106">
        <v>100</v>
      </c>
    </row>
    <row r="868" spans="5:5" hidden="1" x14ac:dyDescent="0.2">
      <c r="E868" s="107">
        <v>175</v>
      </c>
    </row>
    <row r="869" spans="5:5" hidden="1" x14ac:dyDescent="0.2">
      <c r="E869" s="106">
        <v>70</v>
      </c>
    </row>
    <row r="870" spans="5:5" hidden="1" x14ac:dyDescent="0.2">
      <c r="E870" s="107">
        <v>70</v>
      </c>
    </row>
    <row r="871" spans="5:5" hidden="1" x14ac:dyDescent="0.2">
      <c r="E871" s="106">
        <v>100</v>
      </c>
    </row>
    <row r="872" spans="5:5" hidden="1" x14ac:dyDescent="0.2">
      <c r="E872" s="107">
        <v>175</v>
      </c>
    </row>
    <row r="873" spans="5:5" hidden="1" x14ac:dyDescent="0.2">
      <c r="E873" s="106">
        <v>175</v>
      </c>
    </row>
    <row r="874" spans="5:5" hidden="1" x14ac:dyDescent="0.2">
      <c r="E874" s="107">
        <v>70</v>
      </c>
    </row>
    <row r="875" spans="5:5" hidden="1" x14ac:dyDescent="0.2">
      <c r="E875" s="106">
        <v>70</v>
      </c>
    </row>
    <row r="876" spans="5:5" hidden="1" x14ac:dyDescent="0.2">
      <c r="E876" s="107">
        <v>70</v>
      </c>
    </row>
    <row r="877" spans="5:5" hidden="1" x14ac:dyDescent="0.2">
      <c r="E877" s="106">
        <v>70</v>
      </c>
    </row>
    <row r="878" spans="5:5" hidden="1" x14ac:dyDescent="0.2">
      <c r="E878" s="107">
        <v>70</v>
      </c>
    </row>
    <row r="879" spans="5:5" hidden="1" x14ac:dyDescent="0.2">
      <c r="E879" s="106">
        <v>50</v>
      </c>
    </row>
    <row r="880" spans="5:5" hidden="1" x14ac:dyDescent="0.2">
      <c r="E880" s="107">
        <v>100</v>
      </c>
    </row>
    <row r="881" spans="5:5" hidden="1" x14ac:dyDescent="0.2">
      <c r="E881" s="106">
        <v>70</v>
      </c>
    </row>
    <row r="882" spans="5:5" hidden="1" x14ac:dyDescent="0.2">
      <c r="E882" s="107">
        <v>175</v>
      </c>
    </row>
    <row r="883" spans="5:5" hidden="1" x14ac:dyDescent="0.2">
      <c r="E883" s="106">
        <v>70</v>
      </c>
    </row>
    <row r="884" spans="5:5" hidden="1" x14ac:dyDescent="0.2">
      <c r="E884" s="107">
        <v>50</v>
      </c>
    </row>
    <row r="885" spans="5:5" hidden="1" x14ac:dyDescent="0.2">
      <c r="E885" s="106">
        <v>50</v>
      </c>
    </row>
    <row r="886" spans="5:5" hidden="1" x14ac:dyDescent="0.2">
      <c r="E886" s="107">
        <v>20</v>
      </c>
    </row>
    <row r="887" spans="5:5" hidden="1" x14ac:dyDescent="0.2">
      <c r="E887" s="106">
        <v>70</v>
      </c>
    </row>
    <row r="888" spans="5:5" hidden="1" x14ac:dyDescent="0.2">
      <c r="E888" s="107">
        <v>70</v>
      </c>
    </row>
    <row r="889" spans="5:5" hidden="1" x14ac:dyDescent="0.2">
      <c r="E889" s="106">
        <v>70</v>
      </c>
    </row>
    <row r="890" spans="5:5" hidden="1" x14ac:dyDescent="0.2">
      <c r="E890" s="107">
        <v>70</v>
      </c>
    </row>
    <row r="891" spans="5:5" hidden="1" x14ac:dyDescent="0.2">
      <c r="E891" s="106">
        <v>70</v>
      </c>
    </row>
    <row r="892" spans="5:5" hidden="1" x14ac:dyDescent="0.2">
      <c r="E892" s="107">
        <v>70</v>
      </c>
    </row>
    <row r="893" spans="5:5" hidden="1" x14ac:dyDescent="0.2">
      <c r="E893" s="106">
        <v>70</v>
      </c>
    </row>
    <row r="894" spans="5:5" hidden="1" x14ac:dyDescent="0.2">
      <c r="E894" s="107">
        <v>100</v>
      </c>
    </row>
    <row r="895" spans="5:5" hidden="1" x14ac:dyDescent="0.2">
      <c r="E895" s="106">
        <v>175</v>
      </c>
    </row>
    <row r="896" spans="5:5" hidden="1" x14ac:dyDescent="0.2">
      <c r="E896" s="107">
        <v>70</v>
      </c>
    </row>
    <row r="897" spans="5:5" hidden="1" x14ac:dyDescent="0.2">
      <c r="E897" s="106">
        <v>70</v>
      </c>
    </row>
    <row r="898" spans="5:5" hidden="1" x14ac:dyDescent="0.2">
      <c r="E898" s="107">
        <v>50</v>
      </c>
    </row>
    <row r="899" spans="5:5" hidden="1" x14ac:dyDescent="0.2">
      <c r="E899" s="106">
        <v>175</v>
      </c>
    </row>
    <row r="900" spans="5:5" hidden="1" x14ac:dyDescent="0.2">
      <c r="E900" s="107">
        <v>70</v>
      </c>
    </row>
    <row r="901" spans="5:5" hidden="1" x14ac:dyDescent="0.2">
      <c r="E901" s="106">
        <v>70</v>
      </c>
    </row>
    <row r="902" spans="5:5" hidden="1" x14ac:dyDescent="0.2">
      <c r="E902" s="107">
        <v>100</v>
      </c>
    </row>
    <row r="903" spans="5:5" hidden="1" x14ac:dyDescent="0.2">
      <c r="E903" s="106">
        <v>175</v>
      </c>
    </row>
    <row r="904" spans="5:5" hidden="1" x14ac:dyDescent="0.2">
      <c r="E904" s="107">
        <v>70</v>
      </c>
    </row>
    <row r="905" spans="5:5" hidden="1" x14ac:dyDescent="0.2">
      <c r="E905" s="106">
        <v>100</v>
      </c>
    </row>
    <row r="906" spans="5:5" hidden="1" x14ac:dyDescent="0.2">
      <c r="E906" s="107">
        <v>100</v>
      </c>
    </row>
    <row r="907" spans="5:5" hidden="1" x14ac:dyDescent="0.2">
      <c r="E907" s="109" t="s">
        <v>5</v>
      </c>
    </row>
    <row r="908" spans="5:5" hidden="1" x14ac:dyDescent="0.2">
      <c r="E908" s="107">
        <v>20</v>
      </c>
    </row>
    <row r="909" spans="5:5" hidden="1" x14ac:dyDescent="0.2">
      <c r="E909" s="106">
        <v>20</v>
      </c>
    </row>
    <row r="910" spans="5:5" hidden="1" x14ac:dyDescent="0.2">
      <c r="E910" s="107">
        <v>20</v>
      </c>
    </row>
    <row r="911" spans="5:5" hidden="1" x14ac:dyDescent="0.2">
      <c r="E911" s="106">
        <v>50</v>
      </c>
    </row>
    <row r="912" spans="5:5" hidden="1" x14ac:dyDescent="0.2">
      <c r="E912" s="107">
        <v>20</v>
      </c>
    </row>
    <row r="913" spans="5:5" hidden="1" x14ac:dyDescent="0.2">
      <c r="E913" s="106">
        <v>20</v>
      </c>
    </row>
    <row r="914" spans="5:5" hidden="1" x14ac:dyDescent="0.2">
      <c r="E914" s="107">
        <v>70</v>
      </c>
    </row>
    <row r="915" spans="5:5" hidden="1" x14ac:dyDescent="0.2">
      <c r="E915" s="106">
        <v>20</v>
      </c>
    </row>
    <row r="916" spans="5:5" hidden="1" x14ac:dyDescent="0.2">
      <c r="E916" s="107">
        <v>70</v>
      </c>
    </row>
    <row r="917" spans="5:5" hidden="1" x14ac:dyDescent="0.2">
      <c r="E917" s="106">
        <v>70</v>
      </c>
    </row>
    <row r="918" spans="5:5" hidden="1" x14ac:dyDescent="0.2">
      <c r="E918" s="107">
        <v>70</v>
      </c>
    </row>
    <row r="919" spans="5:5" hidden="1" x14ac:dyDescent="0.2">
      <c r="E919" s="106">
        <v>70</v>
      </c>
    </row>
    <row r="920" spans="5:5" hidden="1" x14ac:dyDescent="0.2">
      <c r="E920" s="107">
        <v>70</v>
      </c>
    </row>
    <row r="921" spans="5:5" hidden="1" x14ac:dyDescent="0.2">
      <c r="E921" s="106">
        <v>70</v>
      </c>
    </row>
    <row r="922" spans="5:5" hidden="1" x14ac:dyDescent="0.2">
      <c r="E922" s="107">
        <v>70</v>
      </c>
    </row>
    <row r="923" spans="5:5" hidden="1" x14ac:dyDescent="0.2">
      <c r="E923" s="106">
        <v>70</v>
      </c>
    </row>
    <row r="924" spans="5:5" hidden="1" x14ac:dyDescent="0.2">
      <c r="E924" s="107">
        <v>70</v>
      </c>
    </row>
    <row r="925" spans="5:5" hidden="1" x14ac:dyDescent="0.2">
      <c r="E925" s="106">
        <v>70</v>
      </c>
    </row>
    <row r="926" spans="5:5" hidden="1" x14ac:dyDescent="0.2">
      <c r="E926" s="107">
        <v>70</v>
      </c>
    </row>
    <row r="927" spans="5:5" hidden="1" x14ac:dyDescent="0.2">
      <c r="E927" s="106">
        <v>70</v>
      </c>
    </row>
    <row r="928" spans="5:5" hidden="1" x14ac:dyDescent="0.2">
      <c r="E928" s="107">
        <v>70</v>
      </c>
    </row>
    <row r="929" spans="5:5" hidden="1" x14ac:dyDescent="0.2">
      <c r="E929" s="106">
        <v>20</v>
      </c>
    </row>
    <row r="930" spans="5:5" hidden="1" x14ac:dyDescent="0.2">
      <c r="E930" s="107">
        <v>20</v>
      </c>
    </row>
    <row r="931" spans="5:5" hidden="1" x14ac:dyDescent="0.2">
      <c r="E931" s="106">
        <v>20</v>
      </c>
    </row>
    <row r="932" spans="5:5" hidden="1" x14ac:dyDescent="0.2">
      <c r="E932" s="107">
        <v>20</v>
      </c>
    </row>
    <row r="933" spans="5:5" hidden="1" x14ac:dyDescent="0.2">
      <c r="E933" s="106">
        <v>20</v>
      </c>
    </row>
    <row r="934" spans="5:5" hidden="1" x14ac:dyDescent="0.2">
      <c r="E934" s="107">
        <v>20</v>
      </c>
    </row>
    <row r="935" spans="5:5" hidden="1" x14ac:dyDescent="0.2">
      <c r="E935" s="106">
        <v>50</v>
      </c>
    </row>
    <row r="936" spans="5:5" hidden="1" x14ac:dyDescent="0.2">
      <c r="E936" s="107">
        <v>100</v>
      </c>
    </row>
    <row r="937" spans="5:5" hidden="1" x14ac:dyDescent="0.2">
      <c r="E937" s="106">
        <v>20</v>
      </c>
    </row>
    <row r="938" spans="5:5" hidden="1" x14ac:dyDescent="0.2">
      <c r="E938" s="107">
        <v>50</v>
      </c>
    </row>
    <row r="939" spans="5:5" hidden="1" x14ac:dyDescent="0.2">
      <c r="E939" s="106">
        <v>70</v>
      </c>
    </row>
    <row r="940" spans="5:5" hidden="1" x14ac:dyDescent="0.2">
      <c r="E940" s="107">
        <v>70</v>
      </c>
    </row>
    <row r="941" spans="5:5" hidden="1" x14ac:dyDescent="0.2">
      <c r="E941" s="106">
        <v>70</v>
      </c>
    </row>
    <row r="942" spans="5:5" hidden="1" x14ac:dyDescent="0.2">
      <c r="E942" s="107">
        <v>70</v>
      </c>
    </row>
    <row r="943" spans="5:5" hidden="1" x14ac:dyDescent="0.2">
      <c r="E943" s="106">
        <v>70</v>
      </c>
    </row>
    <row r="944" spans="5:5" hidden="1" x14ac:dyDescent="0.2">
      <c r="E944" s="107">
        <v>70</v>
      </c>
    </row>
    <row r="945" spans="5:5" hidden="1" x14ac:dyDescent="0.2">
      <c r="E945" s="106">
        <v>70</v>
      </c>
    </row>
    <row r="946" spans="5:5" hidden="1" x14ac:dyDescent="0.2">
      <c r="E946" s="107">
        <v>50</v>
      </c>
    </row>
    <row r="947" spans="5:5" hidden="1" x14ac:dyDescent="0.2">
      <c r="E947" s="106">
        <v>70</v>
      </c>
    </row>
    <row r="948" spans="5:5" hidden="1" x14ac:dyDescent="0.2">
      <c r="E948" s="107">
        <v>70</v>
      </c>
    </row>
    <row r="949" spans="5:5" hidden="1" x14ac:dyDescent="0.2">
      <c r="E949" s="106">
        <v>175</v>
      </c>
    </row>
    <row r="950" spans="5:5" hidden="1" x14ac:dyDescent="0.2">
      <c r="E950" s="107">
        <v>50</v>
      </c>
    </row>
    <row r="951" spans="5:5" hidden="1" x14ac:dyDescent="0.2">
      <c r="E951" s="106">
        <v>50</v>
      </c>
    </row>
    <row r="952" spans="5:5" hidden="1" x14ac:dyDescent="0.2">
      <c r="E952" s="107">
        <v>20</v>
      </c>
    </row>
    <row r="953" spans="5:5" hidden="1" x14ac:dyDescent="0.2">
      <c r="E953" s="106">
        <v>20</v>
      </c>
    </row>
    <row r="954" spans="5:5" hidden="1" x14ac:dyDescent="0.2">
      <c r="E954" s="107">
        <v>100</v>
      </c>
    </row>
    <row r="955" spans="5:5" hidden="1" x14ac:dyDescent="0.2">
      <c r="E955" s="109" t="s">
        <v>5</v>
      </c>
    </row>
    <row r="956" spans="5:5" hidden="1" x14ac:dyDescent="0.2">
      <c r="E956" s="108" t="s">
        <v>5</v>
      </c>
    </row>
    <row r="957" spans="5:5" hidden="1" x14ac:dyDescent="0.2">
      <c r="E957" s="109" t="s">
        <v>5</v>
      </c>
    </row>
    <row r="958" spans="5:5" hidden="1" x14ac:dyDescent="0.2">
      <c r="E958" s="108" t="s">
        <v>5</v>
      </c>
    </row>
    <row r="959" spans="5:5" hidden="1" x14ac:dyDescent="0.2">
      <c r="E959" s="109" t="s">
        <v>5</v>
      </c>
    </row>
    <row r="960" spans="5:5" hidden="1" x14ac:dyDescent="0.2">
      <c r="E960" s="107">
        <v>70</v>
      </c>
    </row>
    <row r="961" spans="5:5" hidden="1" x14ac:dyDescent="0.2">
      <c r="E961" s="106">
        <v>70</v>
      </c>
    </row>
    <row r="962" spans="5:5" hidden="1" x14ac:dyDescent="0.2">
      <c r="E962" s="107">
        <v>20</v>
      </c>
    </row>
    <row r="963" spans="5:5" hidden="1" x14ac:dyDescent="0.2">
      <c r="E963" s="106">
        <v>20</v>
      </c>
    </row>
    <row r="964" spans="5:5" hidden="1" x14ac:dyDescent="0.2">
      <c r="E964" s="107">
        <v>20</v>
      </c>
    </row>
    <row r="965" spans="5:5" hidden="1" x14ac:dyDescent="0.2">
      <c r="E965" s="106">
        <v>20</v>
      </c>
    </row>
    <row r="966" spans="5:5" hidden="1" x14ac:dyDescent="0.2">
      <c r="E966" s="107">
        <v>20</v>
      </c>
    </row>
    <row r="967" spans="5:5" hidden="1" x14ac:dyDescent="0.2">
      <c r="E967" s="106">
        <v>20</v>
      </c>
    </row>
    <row r="968" spans="5:5" hidden="1" x14ac:dyDescent="0.2">
      <c r="E968" s="107">
        <v>50</v>
      </c>
    </row>
    <row r="969" spans="5:5" hidden="1" x14ac:dyDescent="0.2">
      <c r="E969" s="106">
        <v>175</v>
      </c>
    </row>
    <row r="970" spans="5:5" hidden="1" x14ac:dyDescent="0.2">
      <c r="E970" s="107">
        <v>100</v>
      </c>
    </row>
    <row r="971" spans="5:5" hidden="1" x14ac:dyDescent="0.2">
      <c r="E971" s="109" t="s">
        <v>5</v>
      </c>
    </row>
    <row r="972" spans="5:5" hidden="1" x14ac:dyDescent="0.2">
      <c r="E972" s="108" t="s">
        <v>5</v>
      </c>
    </row>
    <row r="973" spans="5:5" hidden="1" x14ac:dyDescent="0.2">
      <c r="E973" s="109" t="s">
        <v>5</v>
      </c>
    </row>
    <row r="974" spans="5:5" hidden="1" x14ac:dyDescent="0.2">
      <c r="E974" s="108" t="s">
        <v>5</v>
      </c>
    </row>
    <row r="975" spans="5:5" hidden="1" x14ac:dyDescent="0.2">
      <c r="E975" s="109" t="s">
        <v>5</v>
      </c>
    </row>
    <row r="976" spans="5:5" hidden="1" x14ac:dyDescent="0.2">
      <c r="E976" s="108" t="s">
        <v>5</v>
      </c>
    </row>
    <row r="977" spans="5:5" hidden="1" x14ac:dyDescent="0.2">
      <c r="E977" s="109" t="s">
        <v>5</v>
      </c>
    </row>
    <row r="978" spans="5:5" hidden="1" x14ac:dyDescent="0.2">
      <c r="E978" s="108" t="s">
        <v>5</v>
      </c>
    </row>
    <row r="979" spans="5:5" hidden="1" x14ac:dyDescent="0.2">
      <c r="E979" s="106">
        <v>70</v>
      </c>
    </row>
    <row r="980" spans="5:5" hidden="1" x14ac:dyDescent="0.2">
      <c r="E980" s="107">
        <v>100</v>
      </c>
    </row>
    <row r="981" spans="5:5" hidden="1" x14ac:dyDescent="0.2">
      <c r="E981" s="106">
        <v>20</v>
      </c>
    </row>
    <row r="982" spans="5:5" hidden="1" x14ac:dyDescent="0.2">
      <c r="E982" s="107">
        <v>20</v>
      </c>
    </row>
    <row r="983" spans="5:5" hidden="1" x14ac:dyDescent="0.2">
      <c r="E983" s="106">
        <v>20</v>
      </c>
    </row>
    <row r="984" spans="5:5" hidden="1" x14ac:dyDescent="0.2">
      <c r="E984" s="107">
        <v>20</v>
      </c>
    </row>
    <row r="985" spans="5:5" hidden="1" x14ac:dyDescent="0.2">
      <c r="E985" s="106">
        <v>50</v>
      </c>
    </row>
    <row r="986" spans="5:5" hidden="1" x14ac:dyDescent="0.2">
      <c r="E986" s="107">
        <v>70</v>
      </c>
    </row>
    <row r="987" spans="5:5" hidden="1" x14ac:dyDescent="0.2">
      <c r="E987" s="106">
        <v>175</v>
      </c>
    </row>
    <row r="988" spans="5:5" hidden="1" x14ac:dyDescent="0.2">
      <c r="E988" s="107">
        <v>175</v>
      </c>
    </row>
    <row r="989" spans="5:5" hidden="1" x14ac:dyDescent="0.2">
      <c r="E989" s="106">
        <v>20</v>
      </c>
    </row>
    <row r="990" spans="5:5" hidden="1" x14ac:dyDescent="0.2">
      <c r="E990" s="107">
        <v>20</v>
      </c>
    </row>
    <row r="991" spans="5:5" hidden="1" x14ac:dyDescent="0.2">
      <c r="E991" s="106">
        <v>50</v>
      </c>
    </row>
    <row r="992" spans="5:5" hidden="1" x14ac:dyDescent="0.2">
      <c r="E992" s="107">
        <v>100</v>
      </c>
    </row>
    <row r="993" spans="5:5" hidden="1" x14ac:dyDescent="0.2">
      <c r="E993" s="106">
        <v>70</v>
      </c>
    </row>
    <row r="994" spans="5:5" hidden="1" x14ac:dyDescent="0.2">
      <c r="E994" s="107">
        <v>50</v>
      </c>
    </row>
    <row r="995" spans="5:5" hidden="1" x14ac:dyDescent="0.2">
      <c r="E995" s="106">
        <v>50</v>
      </c>
    </row>
    <row r="996" spans="5:5" hidden="1" x14ac:dyDescent="0.2">
      <c r="E996" s="107">
        <v>20</v>
      </c>
    </row>
    <row r="997" spans="5:5" hidden="1" x14ac:dyDescent="0.2">
      <c r="E997" s="106">
        <v>20</v>
      </c>
    </row>
    <row r="998" spans="5:5" hidden="1" x14ac:dyDescent="0.2">
      <c r="E998" s="107">
        <v>70</v>
      </c>
    </row>
    <row r="999" spans="5:5" hidden="1" x14ac:dyDescent="0.2">
      <c r="E999" s="106">
        <v>20</v>
      </c>
    </row>
    <row r="1000" spans="5:5" hidden="1" x14ac:dyDescent="0.2">
      <c r="E1000" s="107">
        <v>70</v>
      </c>
    </row>
    <row r="1001" spans="5:5" hidden="1" x14ac:dyDescent="0.2">
      <c r="E1001" s="106">
        <v>70</v>
      </c>
    </row>
    <row r="1002" spans="5:5" hidden="1" x14ac:dyDescent="0.2">
      <c r="E1002" s="107">
        <v>70</v>
      </c>
    </row>
    <row r="1003" spans="5:5" hidden="1" x14ac:dyDescent="0.2">
      <c r="E1003" s="106">
        <v>70</v>
      </c>
    </row>
    <row r="1004" spans="5:5" hidden="1" x14ac:dyDescent="0.2">
      <c r="E1004" s="107">
        <v>70</v>
      </c>
    </row>
    <row r="1005" spans="5:5" hidden="1" x14ac:dyDescent="0.2">
      <c r="E1005" s="106">
        <v>70</v>
      </c>
    </row>
    <row r="1006" spans="5:5" hidden="1" x14ac:dyDescent="0.2">
      <c r="E1006" s="107">
        <v>20</v>
      </c>
    </row>
    <row r="1007" spans="5:5" hidden="1" x14ac:dyDescent="0.2">
      <c r="E1007" s="106">
        <v>20</v>
      </c>
    </row>
    <row r="1008" spans="5:5" hidden="1" x14ac:dyDescent="0.2">
      <c r="E1008" s="107">
        <v>50</v>
      </c>
    </row>
    <row r="1009" spans="5:5" hidden="1" x14ac:dyDescent="0.2">
      <c r="E1009" s="106">
        <v>50</v>
      </c>
    </row>
    <row r="1010" spans="5:5" hidden="1" x14ac:dyDescent="0.2">
      <c r="E1010" s="107">
        <v>70</v>
      </c>
    </row>
    <row r="1011" spans="5:5" hidden="1" x14ac:dyDescent="0.2">
      <c r="E1011" s="106">
        <v>70</v>
      </c>
    </row>
    <row r="1012" spans="5:5" hidden="1" x14ac:dyDescent="0.2">
      <c r="E1012" s="107">
        <v>175</v>
      </c>
    </row>
    <row r="1013" spans="5:5" hidden="1" x14ac:dyDescent="0.2">
      <c r="E1013" s="106">
        <v>70</v>
      </c>
    </row>
    <row r="1014" spans="5:5" hidden="1" x14ac:dyDescent="0.2">
      <c r="E1014" s="107">
        <v>20</v>
      </c>
    </row>
    <row r="1015" spans="5:5" hidden="1" x14ac:dyDescent="0.2">
      <c r="E1015" s="106">
        <v>20</v>
      </c>
    </row>
    <row r="1016" spans="5:5" hidden="1" x14ac:dyDescent="0.2">
      <c r="E1016" s="107">
        <v>70</v>
      </c>
    </row>
    <row r="1017" spans="5:5" hidden="1" x14ac:dyDescent="0.2">
      <c r="E1017" s="106">
        <v>70</v>
      </c>
    </row>
    <row r="1018" spans="5:5" hidden="1" x14ac:dyDescent="0.2">
      <c r="E1018" s="107">
        <v>70</v>
      </c>
    </row>
    <row r="1019" spans="5:5" hidden="1" x14ac:dyDescent="0.2">
      <c r="E1019" s="106">
        <v>70</v>
      </c>
    </row>
    <row r="1020" spans="5:5" hidden="1" x14ac:dyDescent="0.2">
      <c r="E1020" s="107">
        <v>70</v>
      </c>
    </row>
    <row r="1021" spans="5:5" hidden="1" x14ac:dyDescent="0.2">
      <c r="E1021" s="106">
        <v>20</v>
      </c>
    </row>
    <row r="1022" spans="5:5" hidden="1" x14ac:dyDescent="0.2">
      <c r="E1022" s="107">
        <v>50</v>
      </c>
    </row>
    <row r="1023" spans="5:5" hidden="1" x14ac:dyDescent="0.2">
      <c r="E1023" s="106">
        <v>70</v>
      </c>
    </row>
    <row r="1024" spans="5:5" hidden="1" x14ac:dyDescent="0.2">
      <c r="E1024" s="107">
        <v>70</v>
      </c>
    </row>
    <row r="1025" spans="5:5" hidden="1" x14ac:dyDescent="0.2">
      <c r="E1025" s="106">
        <v>70</v>
      </c>
    </row>
    <row r="1026" spans="5:5" hidden="1" x14ac:dyDescent="0.2">
      <c r="E1026" s="107">
        <v>70</v>
      </c>
    </row>
    <row r="1027" spans="5:5" hidden="1" x14ac:dyDescent="0.2">
      <c r="E1027" s="106">
        <v>50</v>
      </c>
    </row>
    <row r="1028" spans="5:5" hidden="1" x14ac:dyDescent="0.2">
      <c r="E1028" s="107">
        <v>20</v>
      </c>
    </row>
    <row r="1029" spans="5:5" hidden="1" x14ac:dyDescent="0.2">
      <c r="E1029" s="106">
        <v>20</v>
      </c>
    </row>
    <row r="1030" spans="5:5" hidden="1" x14ac:dyDescent="0.2">
      <c r="E1030" s="107">
        <v>100</v>
      </c>
    </row>
    <row r="1031" spans="5:5" hidden="1" x14ac:dyDescent="0.2">
      <c r="E1031" s="106">
        <v>70</v>
      </c>
    </row>
    <row r="1032" spans="5:5" hidden="1" x14ac:dyDescent="0.2">
      <c r="E1032" s="107">
        <v>70</v>
      </c>
    </row>
    <row r="1033" spans="5:5" hidden="1" x14ac:dyDescent="0.2">
      <c r="E1033" s="106">
        <v>70</v>
      </c>
    </row>
    <row r="1034" spans="5:5" hidden="1" x14ac:dyDescent="0.2">
      <c r="E1034" s="107">
        <v>175</v>
      </c>
    </row>
    <row r="1035" spans="5:5" hidden="1" x14ac:dyDescent="0.2">
      <c r="E1035" s="106">
        <v>20</v>
      </c>
    </row>
    <row r="1036" spans="5:5" hidden="1" x14ac:dyDescent="0.2">
      <c r="E1036" s="107">
        <v>20</v>
      </c>
    </row>
    <row r="1037" spans="5:5" hidden="1" x14ac:dyDescent="0.2">
      <c r="E1037" s="106">
        <v>20</v>
      </c>
    </row>
    <row r="1038" spans="5:5" hidden="1" x14ac:dyDescent="0.2">
      <c r="E1038" s="107">
        <v>20</v>
      </c>
    </row>
    <row r="1039" spans="5:5" hidden="1" x14ac:dyDescent="0.2">
      <c r="E1039" s="106">
        <v>175</v>
      </c>
    </row>
    <row r="1040" spans="5:5" hidden="1" x14ac:dyDescent="0.2">
      <c r="E1040" s="107">
        <v>100</v>
      </c>
    </row>
    <row r="1041" spans="5:5" hidden="1" x14ac:dyDescent="0.2">
      <c r="E1041" s="106">
        <v>20</v>
      </c>
    </row>
    <row r="1042" spans="5:5" hidden="1" x14ac:dyDescent="0.2">
      <c r="E1042" s="107">
        <v>20</v>
      </c>
    </row>
    <row r="1043" spans="5:5" hidden="1" x14ac:dyDescent="0.2">
      <c r="E1043" s="106">
        <v>20</v>
      </c>
    </row>
    <row r="1044" spans="5:5" hidden="1" x14ac:dyDescent="0.2">
      <c r="E1044" s="107">
        <v>20</v>
      </c>
    </row>
    <row r="1045" spans="5:5" hidden="1" x14ac:dyDescent="0.2">
      <c r="E1045" s="106">
        <v>50</v>
      </c>
    </row>
    <row r="1046" spans="5:5" hidden="1" x14ac:dyDescent="0.2">
      <c r="E1046" s="107">
        <v>20</v>
      </c>
    </row>
    <row r="1047" spans="5:5" hidden="1" x14ac:dyDescent="0.2">
      <c r="E1047" s="106">
        <v>70</v>
      </c>
    </row>
    <row r="1048" spans="5:5" hidden="1" x14ac:dyDescent="0.2">
      <c r="E1048" s="107">
        <v>175</v>
      </c>
    </row>
    <row r="1049" spans="5:5" hidden="1" x14ac:dyDescent="0.2">
      <c r="E1049" s="106">
        <v>20</v>
      </c>
    </row>
    <row r="1050" spans="5:5" hidden="1" x14ac:dyDescent="0.2">
      <c r="E1050" s="107">
        <v>20</v>
      </c>
    </row>
    <row r="1051" spans="5:5" hidden="1" x14ac:dyDescent="0.2">
      <c r="E1051" s="106">
        <v>70</v>
      </c>
    </row>
    <row r="1052" spans="5:5" hidden="1" x14ac:dyDescent="0.2">
      <c r="E1052" s="107">
        <v>70</v>
      </c>
    </row>
    <row r="1053" spans="5:5" hidden="1" x14ac:dyDescent="0.2">
      <c r="E1053" s="106">
        <v>70</v>
      </c>
    </row>
    <row r="1054" spans="5:5" hidden="1" x14ac:dyDescent="0.2">
      <c r="E1054" s="107">
        <v>20</v>
      </c>
    </row>
    <row r="1055" spans="5:5" hidden="1" x14ac:dyDescent="0.2">
      <c r="E1055" s="106">
        <v>20</v>
      </c>
    </row>
    <row r="1056" spans="5:5" hidden="1" x14ac:dyDescent="0.2">
      <c r="E1056" s="107">
        <v>20</v>
      </c>
    </row>
    <row r="1057" spans="5:5" hidden="1" x14ac:dyDescent="0.2">
      <c r="E1057" s="106">
        <v>20</v>
      </c>
    </row>
    <row r="1058" spans="5:5" hidden="1" x14ac:dyDescent="0.2">
      <c r="E1058" s="107">
        <v>70</v>
      </c>
    </row>
    <row r="1059" spans="5:5" hidden="1" x14ac:dyDescent="0.2">
      <c r="E1059" s="106">
        <v>70</v>
      </c>
    </row>
    <row r="1060" spans="5:5" hidden="1" x14ac:dyDescent="0.2">
      <c r="E1060" s="107">
        <v>70</v>
      </c>
    </row>
    <row r="1061" spans="5:5" hidden="1" x14ac:dyDescent="0.2">
      <c r="E1061" s="106">
        <v>70</v>
      </c>
    </row>
    <row r="1062" spans="5:5" hidden="1" x14ac:dyDescent="0.2">
      <c r="E1062" s="107">
        <v>70</v>
      </c>
    </row>
    <row r="1063" spans="5:5" hidden="1" x14ac:dyDescent="0.2">
      <c r="E1063" s="106">
        <v>100</v>
      </c>
    </row>
    <row r="1064" spans="5:5" hidden="1" x14ac:dyDescent="0.2">
      <c r="E1064" s="107">
        <v>100</v>
      </c>
    </row>
    <row r="1065" spans="5:5" hidden="1" x14ac:dyDescent="0.2">
      <c r="E1065" s="106">
        <v>70</v>
      </c>
    </row>
    <row r="1066" spans="5:5" hidden="1" x14ac:dyDescent="0.2">
      <c r="E1066" s="107">
        <v>70</v>
      </c>
    </row>
    <row r="1067" spans="5:5" hidden="1" x14ac:dyDescent="0.2">
      <c r="E1067" s="106">
        <v>50</v>
      </c>
    </row>
    <row r="1068" spans="5:5" hidden="1" x14ac:dyDescent="0.2">
      <c r="E1068" s="107">
        <v>50</v>
      </c>
    </row>
    <row r="1069" spans="5:5" hidden="1" x14ac:dyDescent="0.2">
      <c r="E1069" s="106">
        <v>100</v>
      </c>
    </row>
    <row r="1070" spans="5:5" hidden="1" x14ac:dyDescent="0.2">
      <c r="E1070" s="107">
        <v>100</v>
      </c>
    </row>
    <row r="1071" spans="5:5" hidden="1" x14ac:dyDescent="0.2">
      <c r="E1071" s="106">
        <v>70</v>
      </c>
    </row>
    <row r="1072" spans="5:5" hidden="1" x14ac:dyDescent="0.2">
      <c r="E1072" s="107">
        <v>70</v>
      </c>
    </row>
    <row r="1073" spans="5:5" hidden="1" x14ac:dyDescent="0.2">
      <c r="E1073" s="106">
        <v>50</v>
      </c>
    </row>
    <row r="1074" spans="5:5" hidden="1" x14ac:dyDescent="0.2">
      <c r="E1074" s="107">
        <v>70</v>
      </c>
    </row>
    <row r="1075" spans="5:5" hidden="1" x14ac:dyDescent="0.2">
      <c r="E1075" s="106">
        <v>175</v>
      </c>
    </row>
    <row r="1076" spans="5:5" hidden="1" x14ac:dyDescent="0.2">
      <c r="E1076" s="107">
        <v>70</v>
      </c>
    </row>
    <row r="1077" spans="5:5" hidden="1" x14ac:dyDescent="0.2">
      <c r="E1077" s="106">
        <v>100</v>
      </c>
    </row>
    <row r="1078" spans="5:5" hidden="1" x14ac:dyDescent="0.2">
      <c r="E1078" s="107">
        <v>20</v>
      </c>
    </row>
    <row r="1079" spans="5:5" hidden="1" x14ac:dyDescent="0.2">
      <c r="E1079" s="106">
        <v>20</v>
      </c>
    </row>
    <row r="1080" spans="5:5" hidden="1" x14ac:dyDescent="0.2">
      <c r="E1080" s="107">
        <v>20</v>
      </c>
    </row>
    <row r="1081" spans="5:5" hidden="1" x14ac:dyDescent="0.2">
      <c r="E1081" s="106">
        <v>20</v>
      </c>
    </row>
    <row r="1082" spans="5:5" hidden="1" x14ac:dyDescent="0.2">
      <c r="E1082" s="107">
        <v>20</v>
      </c>
    </row>
    <row r="1083" spans="5:5" hidden="1" x14ac:dyDescent="0.2">
      <c r="E1083" s="106">
        <v>20</v>
      </c>
    </row>
    <row r="1084" spans="5:5" hidden="1" x14ac:dyDescent="0.2">
      <c r="E1084" s="107">
        <v>70</v>
      </c>
    </row>
    <row r="1085" spans="5:5" hidden="1" x14ac:dyDescent="0.2">
      <c r="E1085" s="106">
        <v>70</v>
      </c>
    </row>
    <row r="1086" spans="5:5" hidden="1" x14ac:dyDescent="0.2">
      <c r="E1086" s="107">
        <v>70</v>
      </c>
    </row>
    <row r="1087" spans="5:5" hidden="1" x14ac:dyDescent="0.2">
      <c r="E1087" s="106">
        <v>70</v>
      </c>
    </row>
    <row r="1088" spans="5:5" hidden="1" x14ac:dyDescent="0.2">
      <c r="E1088" s="107">
        <v>70</v>
      </c>
    </row>
    <row r="1089" spans="5:5" hidden="1" x14ac:dyDescent="0.2">
      <c r="E1089" s="106">
        <v>70</v>
      </c>
    </row>
    <row r="1090" spans="5:5" hidden="1" x14ac:dyDescent="0.2">
      <c r="E1090" s="107">
        <v>70</v>
      </c>
    </row>
    <row r="1091" spans="5:5" hidden="1" x14ac:dyDescent="0.2">
      <c r="E1091" s="106">
        <v>70</v>
      </c>
    </row>
    <row r="1092" spans="5:5" hidden="1" x14ac:dyDescent="0.2">
      <c r="E1092" s="107">
        <v>100</v>
      </c>
    </row>
    <row r="1093" spans="5:5" hidden="1" x14ac:dyDescent="0.2">
      <c r="E1093" s="106">
        <v>70</v>
      </c>
    </row>
    <row r="1094" spans="5:5" hidden="1" x14ac:dyDescent="0.2">
      <c r="E1094" s="107">
        <v>70</v>
      </c>
    </row>
    <row r="1095" spans="5:5" hidden="1" x14ac:dyDescent="0.2">
      <c r="E1095" s="106">
        <v>70</v>
      </c>
    </row>
    <row r="1096" spans="5:5" hidden="1" x14ac:dyDescent="0.2">
      <c r="E1096" s="107">
        <v>70</v>
      </c>
    </row>
    <row r="1097" spans="5:5" hidden="1" x14ac:dyDescent="0.2">
      <c r="E1097" s="106">
        <v>20</v>
      </c>
    </row>
    <row r="1098" spans="5:5" hidden="1" x14ac:dyDescent="0.2">
      <c r="E1098" s="107">
        <v>20</v>
      </c>
    </row>
    <row r="1099" spans="5:5" hidden="1" x14ac:dyDescent="0.2">
      <c r="E1099" s="106">
        <v>20</v>
      </c>
    </row>
    <row r="1100" spans="5:5" hidden="1" x14ac:dyDescent="0.2">
      <c r="E1100" s="107">
        <v>20</v>
      </c>
    </row>
    <row r="1101" spans="5:5" hidden="1" x14ac:dyDescent="0.2">
      <c r="E1101" s="106">
        <v>20</v>
      </c>
    </row>
    <row r="1102" spans="5:5" hidden="1" x14ac:dyDescent="0.2">
      <c r="E1102" s="107">
        <v>50</v>
      </c>
    </row>
    <row r="1103" spans="5:5" hidden="1" x14ac:dyDescent="0.2">
      <c r="E1103" s="106">
        <v>70</v>
      </c>
    </row>
    <row r="1104" spans="5:5" hidden="1" x14ac:dyDescent="0.2">
      <c r="E1104" s="107">
        <v>70</v>
      </c>
    </row>
    <row r="1105" spans="5:5" hidden="1" x14ac:dyDescent="0.2">
      <c r="E1105" s="106">
        <v>100</v>
      </c>
    </row>
    <row r="1106" spans="5:5" hidden="1" x14ac:dyDescent="0.2">
      <c r="E1106" s="107">
        <v>100</v>
      </c>
    </row>
    <row r="1107" spans="5:5" hidden="1" x14ac:dyDescent="0.2">
      <c r="E1107" s="106">
        <v>70</v>
      </c>
    </row>
    <row r="1108" spans="5:5" hidden="1" x14ac:dyDescent="0.2">
      <c r="E1108" s="107">
        <v>70</v>
      </c>
    </row>
    <row r="1109" spans="5:5" hidden="1" x14ac:dyDescent="0.2">
      <c r="E1109" s="106">
        <v>70</v>
      </c>
    </row>
    <row r="1110" spans="5:5" hidden="1" x14ac:dyDescent="0.2">
      <c r="E1110" s="107">
        <v>175</v>
      </c>
    </row>
    <row r="1111" spans="5:5" hidden="1" x14ac:dyDescent="0.2">
      <c r="E1111" s="106">
        <v>70</v>
      </c>
    </row>
    <row r="1112" spans="5:5" hidden="1" x14ac:dyDescent="0.2">
      <c r="E1112" s="107">
        <v>70</v>
      </c>
    </row>
    <row r="1113" spans="5:5" hidden="1" x14ac:dyDescent="0.2">
      <c r="E1113" s="106">
        <v>20</v>
      </c>
    </row>
    <row r="1114" spans="5:5" hidden="1" x14ac:dyDescent="0.2">
      <c r="E1114" s="107">
        <v>70</v>
      </c>
    </row>
    <row r="1115" spans="5:5" hidden="1" x14ac:dyDescent="0.2">
      <c r="E1115" s="106">
        <v>70</v>
      </c>
    </row>
    <row r="1116" spans="5:5" hidden="1" x14ac:dyDescent="0.2">
      <c r="E1116" s="107">
        <v>70</v>
      </c>
    </row>
    <row r="1117" spans="5:5" hidden="1" x14ac:dyDescent="0.2">
      <c r="E1117" s="106">
        <v>70</v>
      </c>
    </row>
    <row r="1118" spans="5:5" hidden="1" x14ac:dyDescent="0.2">
      <c r="E1118" s="107">
        <v>70</v>
      </c>
    </row>
    <row r="1119" spans="5:5" hidden="1" x14ac:dyDescent="0.2">
      <c r="E1119" s="106">
        <v>70</v>
      </c>
    </row>
    <row r="1120" spans="5:5" hidden="1" x14ac:dyDescent="0.2">
      <c r="E1120" s="107">
        <v>70</v>
      </c>
    </row>
    <row r="1121" spans="5:5" hidden="1" x14ac:dyDescent="0.2">
      <c r="E1121" s="106">
        <v>20</v>
      </c>
    </row>
    <row r="1122" spans="5:5" hidden="1" x14ac:dyDescent="0.2">
      <c r="E1122" s="107">
        <v>20</v>
      </c>
    </row>
    <row r="1123" spans="5:5" hidden="1" x14ac:dyDescent="0.2">
      <c r="E1123" s="106">
        <v>20</v>
      </c>
    </row>
    <row r="1124" spans="5:5" hidden="1" x14ac:dyDescent="0.2">
      <c r="E1124" s="107">
        <v>20</v>
      </c>
    </row>
    <row r="1125" spans="5:5" hidden="1" x14ac:dyDescent="0.2">
      <c r="E1125" s="106">
        <v>70</v>
      </c>
    </row>
    <row r="1126" spans="5:5" hidden="1" x14ac:dyDescent="0.2">
      <c r="E1126" s="107">
        <v>70</v>
      </c>
    </row>
    <row r="1127" spans="5:5" hidden="1" x14ac:dyDescent="0.2">
      <c r="E1127" s="106">
        <v>70</v>
      </c>
    </row>
    <row r="1128" spans="5:5" hidden="1" x14ac:dyDescent="0.2">
      <c r="E1128" s="107">
        <v>100</v>
      </c>
    </row>
    <row r="1129" spans="5:5" hidden="1" x14ac:dyDescent="0.2">
      <c r="E1129" s="106">
        <v>70</v>
      </c>
    </row>
    <row r="1130" spans="5:5" hidden="1" x14ac:dyDescent="0.2">
      <c r="E1130" s="107">
        <v>70</v>
      </c>
    </row>
    <row r="1131" spans="5:5" hidden="1" x14ac:dyDescent="0.2">
      <c r="E1131" s="106">
        <v>100</v>
      </c>
    </row>
    <row r="1132" spans="5:5" hidden="1" x14ac:dyDescent="0.2">
      <c r="E1132" s="107">
        <v>100</v>
      </c>
    </row>
    <row r="1133" spans="5:5" hidden="1" x14ac:dyDescent="0.2">
      <c r="E1133" s="106">
        <v>70</v>
      </c>
    </row>
    <row r="1134" spans="5:5" hidden="1" x14ac:dyDescent="0.2">
      <c r="E1134" s="107">
        <v>70</v>
      </c>
    </row>
    <row r="1135" spans="5:5" hidden="1" x14ac:dyDescent="0.2">
      <c r="E1135" s="106">
        <v>20</v>
      </c>
    </row>
    <row r="1136" spans="5:5" hidden="1" x14ac:dyDescent="0.2">
      <c r="E1136" s="107">
        <v>20</v>
      </c>
    </row>
    <row r="1137" spans="5:5" hidden="1" x14ac:dyDescent="0.2">
      <c r="E1137" s="106">
        <v>70</v>
      </c>
    </row>
    <row r="1138" spans="5:5" hidden="1" x14ac:dyDescent="0.2">
      <c r="E1138" s="107">
        <v>70</v>
      </c>
    </row>
    <row r="1139" spans="5:5" hidden="1" x14ac:dyDescent="0.2">
      <c r="E1139" s="106">
        <v>70</v>
      </c>
    </row>
    <row r="1140" spans="5:5" hidden="1" x14ac:dyDescent="0.2">
      <c r="E1140" s="107">
        <v>70</v>
      </c>
    </row>
    <row r="1141" spans="5:5" hidden="1" x14ac:dyDescent="0.2">
      <c r="E1141" s="106">
        <v>175</v>
      </c>
    </row>
    <row r="1142" spans="5:5" hidden="1" x14ac:dyDescent="0.2">
      <c r="E1142" s="107">
        <v>175</v>
      </c>
    </row>
    <row r="1143" spans="5:5" hidden="1" x14ac:dyDescent="0.2">
      <c r="E1143" s="106">
        <v>175</v>
      </c>
    </row>
    <row r="1144" spans="5:5" hidden="1" x14ac:dyDescent="0.2">
      <c r="E1144" s="107">
        <v>70</v>
      </c>
    </row>
    <row r="1145" spans="5:5" hidden="1" x14ac:dyDescent="0.2">
      <c r="E1145" s="106">
        <v>70</v>
      </c>
    </row>
    <row r="1146" spans="5:5" hidden="1" x14ac:dyDescent="0.2">
      <c r="E1146" s="107">
        <v>70</v>
      </c>
    </row>
    <row r="1147" spans="5:5" hidden="1" x14ac:dyDescent="0.2">
      <c r="E1147" s="106">
        <v>70</v>
      </c>
    </row>
    <row r="1148" spans="5:5" hidden="1" x14ac:dyDescent="0.2">
      <c r="E1148" s="107">
        <v>70</v>
      </c>
    </row>
    <row r="1149" spans="5:5" hidden="1" x14ac:dyDescent="0.2">
      <c r="E1149" s="106">
        <v>70</v>
      </c>
    </row>
    <row r="1150" spans="5:5" hidden="1" x14ac:dyDescent="0.2">
      <c r="E1150" s="107">
        <v>70</v>
      </c>
    </row>
    <row r="1151" spans="5:5" hidden="1" x14ac:dyDescent="0.2">
      <c r="E1151" s="106">
        <v>20</v>
      </c>
    </row>
    <row r="1152" spans="5:5" hidden="1" x14ac:dyDescent="0.2">
      <c r="E1152" s="107">
        <v>20</v>
      </c>
    </row>
    <row r="1153" spans="5:5" hidden="1" x14ac:dyDescent="0.2">
      <c r="E1153" s="106">
        <v>20</v>
      </c>
    </row>
    <row r="1154" spans="5:5" hidden="1" x14ac:dyDescent="0.2">
      <c r="E1154" s="107">
        <v>20</v>
      </c>
    </row>
    <row r="1155" spans="5:5" hidden="1" x14ac:dyDescent="0.2">
      <c r="E1155" s="106">
        <v>20</v>
      </c>
    </row>
    <row r="1156" spans="5:5" hidden="1" x14ac:dyDescent="0.2">
      <c r="E1156" s="107">
        <v>70</v>
      </c>
    </row>
    <row r="1157" spans="5:5" hidden="1" x14ac:dyDescent="0.2">
      <c r="E1157" s="106">
        <v>70</v>
      </c>
    </row>
    <row r="1158" spans="5:5" hidden="1" x14ac:dyDescent="0.2">
      <c r="E1158" s="107">
        <v>70</v>
      </c>
    </row>
    <row r="1159" spans="5:5" hidden="1" x14ac:dyDescent="0.2">
      <c r="E1159" s="106">
        <v>20</v>
      </c>
    </row>
    <row r="1160" spans="5:5" hidden="1" x14ac:dyDescent="0.2">
      <c r="E1160" s="107">
        <v>70</v>
      </c>
    </row>
    <row r="1161" spans="5:5" hidden="1" x14ac:dyDescent="0.2">
      <c r="E1161" s="106">
        <v>70</v>
      </c>
    </row>
    <row r="1162" spans="5:5" hidden="1" x14ac:dyDescent="0.2">
      <c r="E1162" s="107">
        <v>70</v>
      </c>
    </row>
    <row r="1163" spans="5:5" hidden="1" x14ac:dyDescent="0.2">
      <c r="E1163" s="106">
        <v>70</v>
      </c>
    </row>
    <row r="1164" spans="5:5" hidden="1" x14ac:dyDescent="0.2">
      <c r="E1164" s="107">
        <v>70</v>
      </c>
    </row>
    <row r="1165" spans="5:5" hidden="1" x14ac:dyDescent="0.2">
      <c r="E1165" s="106">
        <v>70</v>
      </c>
    </row>
    <row r="1166" spans="5:5" hidden="1" x14ac:dyDescent="0.2">
      <c r="E1166" s="107">
        <v>100</v>
      </c>
    </row>
    <row r="1167" spans="5:5" hidden="1" x14ac:dyDescent="0.2">
      <c r="E1167" s="106">
        <v>70</v>
      </c>
    </row>
    <row r="1168" spans="5:5" hidden="1" x14ac:dyDescent="0.2">
      <c r="E1168" s="107">
        <v>70</v>
      </c>
    </row>
    <row r="1169" spans="5:5" hidden="1" x14ac:dyDescent="0.2">
      <c r="E1169" s="106">
        <v>70</v>
      </c>
    </row>
    <row r="1170" spans="5:5" hidden="1" x14ac:dyDescent="0.2">
      <c r="E1170" s="107">
        <v>70</v>
      </c>
    </row>
    <row r="1171" spans="5:5" hidden="1" x14ac:dyDescent="0.2">
      <c r="E1171" s="106">
        <v>70</v>
      </c>
    </row>
    <row r="1172" spans="5:5" hidden="1" x14ac:dyDescent="0.2">
      <c r="E1172" s="107">
        <v>70</v>
      </c>
    </row>
    <row r="1173" spans="5:5" hidden="1" x14ac:dyDescent="0.2">
      <c r="E1173" s="106">
        <v>70</v>
      </c>
    </row>
    <row r="1174" spans="5:5" hidden="1" x14ac:dyDescent="0.2">
      <c r="E1174" s="107">
        <v>175</v>
      </c>
    </row>
    <row r="1175" spans="5:5" hidden="1" x14ac:dyDescent="0.2">
      <c r="E1175" s="106">
        <v>70</v>
      </c>
    </row>
    <row r="1176" spans="5:5" hidden="1" x14ac:dyDescent="0.2">
      <c r="E1176" s="107">
        <v>70</v>
      </c>
    </row>
    <row r="1177" spans="5:5" hidden="1" x14ac:dyDescent="0.2">
      <c r="E1177" s="106">
        <v>70</v>
      </c>
    </row>
    <row r="1178" spans="5:5" hidden="1" x14ac:dyDescent="0.2">
      <c r="E1178" s="107">
        <v>70</v>
      </c>
    </row>
    <row r="1179" spans="5:5" hidden="1" x14ac:dyDescent="0.2">
      <c r="E1179" s="106">
        <v>70</v>
      </c>
    </row>
    <row r="1180" spans="5:5" hidden="1" x14ac:dyDescent="0.2">
      <c r="E1180" s="107">
        <v>70</v>
      </c>
    </row>
    <row r="1181" spans="5:5" hidden="1" x14ac:dyDescent="0.2">
      <c r="E1181" s="106">
        <v>100</v>
      </c>
    </row>
    <row r="1182" spans="5:5" hidden="1" x14ac:dyDescent="0.2">
      <c r="E1182" s="107">
        <v>100</v>
      </c>
    </row>
    <row r="1183" spans="5:5" hidden="1" x14ac:dyDescent="0.2">
      <c r="E1183" s="106">
        <v>70</v>
      </c>
    </row>
    <row r="1184" spans="5:5" hidden="1" x14ac:dyDescent="0.2">
      <c r="E1184" s="107">
        <v>70</v>
      </c>
    </row>
    <row r="1185" spans="5:5" hidden="1" x14ac:dyDescent="0.2">
      <c r="E1185" s="106">
        <v>70</v>
      </c>
    </row>
    <row r="1186" spans="5:5" hidden="1" x14ac:dyDescent="0.2">
      <c r="E1186" s="108" t="s">
        <v>5</v>
      </c>
    </row>
    <row r="1187" spans="5:5" hidden="1" x14ac:dyDescent="0.2">
      <c r="E1187" s="109" t="s">
        <v>5</v>
      </c>
    </row>
    <row r="1188" spans="5:5" hidden="1" x14ac:dyDescent="0.2">
      <c r="E1188" s="108" t="s">
        <v>5</v>
      </c>
    </row>
    <row r="1189" spans="5:5" hidden="1" x14ac:dyDescent="0.2">
      <c r="E1189" s="109" t="s">
        <v>5</v>
      </c>
    </row>
    <row r="1190" spans="5:5" hidden="1" x14ac:dyDescent="0.2">
      <c r="E1190" s="108" t="s">
        <v>5</v>
      </c>
    </row>
    <row r="1191" spans="5:5" hidden="1" x14ac:dyDescent="0.2">
      <c r="E1191" s="109" t="s">
        <v>5</v>
      </c>
    </row>
    <row r="1192" spans="5:5" hidden="1" x14ac:dyDescent="0.2">
      <c r="E1192" s="108" t="s">
        <v>5</v>
      </c>
    </row>
    <row r="1193" spans="5:5" hidden="1" x14ac:dyDescent="0.2">
      <c r="E1193" s="109" t="s">
        <v>5</v>
      </c>
    </row>
    <row r="1194" spans="5:5" hidden="1" x14ac:dyDescent="0.2">
      <c r="E1194" s="108" t="s">
        <v>5</v>
      </c>
    </row>
    <row r="1195" spans="5:5" hidden="1" x14ac:dyDescent="0.2">
      <c r="E1195" s="109" t="s">
        <v>5</v>
      </c>
    </row>
    <row r="1196" spans="5:5" hidden="1" x14ac:dyDescent="0.2">
      <c r="E1196" s="108" t="s">
        <v>5</v>
      </c>
    </row>
    <row r="1197" spans="5:5" hidden="1" x14ac:dyDescent="0.2">
      <c r="E1197" s="109" t="s">
        <v>5</v>
      </c>
    </row>
    <row r="1198" spans="5:5" hidden="1" x14ac:dyDescent="0.2">
      <c r="E1198" s="108" t="s">
        <v>5</v>
      </c>
    </row>
    <row r="1199" spans="5:5" hidden="1" x14ac:dyDescent="0.2">
      <c r="E1199" s="109" t="s">
        <v>5</v>
      </c>
    </row>
    <row r="1200" spans="5:5" hidden="1" x14ac:dyDescent="0.2">
      <c r="E1200" s="108" t="s">
        <v>5</v>
      </c>
    </row>
    <row r="1201" spans="5:5" hidden="1" x14ac:dyDescent="0.2">
      <c r="E1201" s="109" t="s">
        <v>5</v>
      </c>
    </row>
    <row r="1202" spans="5:5" hidden="1" x14ac:dyDescent="0.2">
      <c r="E1202" s="108" t="s">
        <v>5</v>
      </c>
    </row>
    <row r="1203" spans="5:5" hidden="1" x14ac:dyDescent="0.2">
      <c r="E1203" s="109" t="s">
        <v>5</v>
      </c>
    </row>
    <row r="1204" spans="5:5" hidden="1" x14ac:dyDescent="0.2">
      <c r="E1204" s="107">
        <v>70</v>
      </c>
    </row>
    <row r="1205" spans="5:5" hidden="1" x14ac:dyDescent="0.2">
      <c r="E1205" s="106">
        <v>70</v>
      </c>
    </row>
    <row r="1206" spans="5:5" hidden="1" x14ac:dyDescent="0.2">
      <c r="E1206" s="107">
        <v>70</v>
      </c>
    </row>
    <row r="1207" spans="5:5" hidden="1" x14ac:dyDescent="0.2">
      <c r="E1207" s="106">
        <v>20</v>
      </c>
    </row>
    <row r="1208" spans="5:5" hidden="1" x14ac:dyDescent="0.2">
      <c r="E1208" s="107">
        <v>20</v>
      </c>
    </row>
    <row r="1209" spans="5:5" hidden="1" x14ac:dyDescent="0.2">
      <c r="E1209" s="106">
        <v>20</v>
      </c>
    </row>
    <row r="1210" spans="5:5" hidden="1" x14ac:dyDescent="0.2">
      <c r="E1210" s="107">
        <v>70</v>
      </c>
    </row>
    <row r="1211" spans="5:5" hidden="1" x14ac:dyDescent="0.2">
      <c r="E1211" s="106">
        <v>70</v>
      </c>
    </row>
    <row r="1212" spans="5:5" hidden="1" x14ac:dyDescent="0.2">
      <c r="E1212" s="107">
        <v>70</v>
      </c>
    </row>
    <row r="1213" spans="5:5" hidden="1" x14ac:dyDescent="0.2">
      <c r="E1213" s="106">
        <v>70</v>
      </c>
    </row>
    <row r="1214" spans="5:5" hidden="1" x14ac:dyDescent="0.2">
      <c r="E1214" s="107">
        <v>70</v>
      </c>
    </row>
    <row r="1215" spans="5:5" hidden="1" x14ac:dyDescent="0.2">
      <c r="E1215" s="106">
        <v>70</v>
      </c>
    </row>
    <row r="1216" spans="5:5" hidden="1" x14ac:dyDescent="0.2">
      <c r="E1216" s="107">
        <v>20</v>
      </c>
    </row>
    <row r="1217" spans="5:5" hidden="1" x14ac:dyDescent="0.2">
      <c r="E1217" s="106">
        <v>50</v>
      </c>
    </row>
    <row r="1218" spans="5:5" hidden="1" x14ac:dyDescent="0.2">
      <c r="E1218" s="107">
        <v>70</v>
      </c>
    </row>
    <row r="1219" spans="5:5" hidden="1" x14ac:dyDescent="0.2">
      <c r="E1219" s="106">
        <v>175</v>
      </c>
    </row>
    <row r="1220" spans="5:5" hidden="1" x14ac:dyDescent="0.2">
      <c r="E1220" s="107">
        <v>175</v>
      </c>
    </row>
    <row r="1221" spans="5:5" hidden="1" x14ac:dyDescent="0.2">
      <c r="E1221" s="106">
        <v>70</v>
      </c>
    </row>
    <row r="1222" spans="5:5" hidden="1" x14ac:dyDescent="0.2">
      <c r="E1222" s="107">
        <v>70</v>
      </c>
    </row>
    <row r="1223" spans="5:5" hidden="1" x14ac:dyDescent="0.2">
      <c r="E1223" s="106">
        <v>100</v>
      </c>
    </row>
    <row r="1224" spans="5:5" hidden="1" x14ac:dyDescent="0.2">
      <c r="E1224" s="107">
        <v>100</v>
      </c>
    </row>
    <row r="1225" spans="5:5" hidden="1" x14ac:dyDescent="0.2">
      <c r="E1225" s="109" t="s">
        <v>5</v>
      </c>
    </row>
    <row r="1226" spans="5:5" hidden="1" x14ac:dyDescent="0.2">
      <c r="E1226" s="108" t="s">
        <v>5</v>
      </c>
    </row>
    <row r="1227" spans="5:5" hidden="1" x14ac:dyDescent="0.2">
      <c r="E1227" s="109" t="s">
        <v>5</v>
      </c>
    </row>
    <row r="1228" spans="5:5" hidden="1" x14ac:dyDescent="0.2">
      <c r="E1228" s="108" t="s">
        <v>5</v>
      </c>
    </row>
    <row r="1229" spans="5:5" hidden="1" x14ac:dyDescent="0.2">
      <c r="E1229" s="109" t="s">
        <v>5</v>
      </c>
    </row>
    <row r="1230" spans="5:5" hidden="1" x14ac:dyDescent="0.2">
      <c r="E1230" s="108" t="s">
        <v>5</v>
      </c>
    </row>
    <row r="1231" spans="5:5" hidden="1" x14ac:dyDescent="0.2">
      <c r="E1231" s="106">
        <v>70</v>
      </c>
    </row>
    <row r="1232" spans="5:5" hidden="1" x14ac:dyDescent="0.2">
      <c r="E1232" s="108" t="s">
        <v>5</v>
      </c>
    </row>
    <row r="1233" spans="5:5" hidden="1" x14ac:dyDescent="0.2">
      <c r="E1233" s="106">
        <v>70</v>
      </c>
    </row>
    <row r="1234" spans="5:5" hidden="1" x14ac:dyDescent="0.2">
      <c r="E1234" s="107">
        <v>70</v>
      </c>
    </row>
    <row r="1235" spans="5:5" hidden="1" x14ac:dyDescent="0.2">
      <c r="E1235" s="106">
        <v>70</v>
      </c>
    </row>
    <row r="1236" spans="5:5" hidden="1" x14ac:dyDescent="0.2">
      <c r="E1236" s="107">
        <v>20</v>
      </c>
    </row>
    <row r="1237" spans="5:5" hidden="1" x14ac:dyDescent="0.2">
      <c r="E1237" s="106">
        <v>20</v>
      </c>
    </row>
    <row r="1238" spans="5:5" hidden="1" x14ac:dyDescent="0.2">
      <c r="E1238" s="107">
        <v>20</v>
      </c>
    </row>
    <row r="1239" spans="5:5" hidden="1" x14ac:dyDescent="0.2">
      <c r="E1239" s="106">
        <v>20</v>
      </c>
    </row>
    <row r="1240" spans="5:5" hidden="1" x14ac:dyDescent="0.2">
      <c r="E1240" s="107">
        <v>20</v>
      </c>
    </row>
    <row r="1241" spans="5:5" hidden="1" x14ac:dyDescent="0.2">
      <c r="E1241" s="106">
        <v>70</v>
      </c>
    </row>
    <row r="1242" spans="5:5" hidden="1" x14ac:dyDescent="0.2">
      <c r="E1242" s="107">
        <v>50</v>
      </c>
    </row>
    <row r="1243" spans="5:5" hidden="1" x14ac:dyDescent="0.2">
      <c r="E1243" s="106">
        <v>70</v>
      </c>
    </row>
    <row r="1244" spans="5:5" hidden="1" x14ac:dyDescent="0.2">
      <c r="E1244" s="107">
        <v>70</v>
      </c>
    </row>
    <row r="1245" spans="5:5" hidden="1" x14ac:dyDescent="0.2">
      <c r="E1245" s="106">
        <v>70</v>
      </c>
    </row>
    <row r="1246" spans="5:5" hidden="1" x14ac:dyDescent="0.2">
      <c r="E1246" s="107">
        <v>70</v>
      </c>
    </row>
    <row r="1247" spans="5:5" hidden="1" x14ac:dyDescent="0.2">
      <c r="E1247" s="106">
        <v>70</v>
      </c>
    </row>
    <row r="1248" spans="5:5" hidden="1" x14ac:dyDescent="0.2">
      <c r="E1248" s="108" t="s">
        <v>5</v>
      </c>
    </row>
    <row r="1249" spans="5:5" hidden="1" x14ac:dyDescent="0.2">
      <c r="E1249" s="106">
        <v>70</v>
      </c>
    </row>
    <row r="1250" spans="5:5" hidden="1" x14ac:dyDescent="0.2">
      <c r="E1250" s="107">
        <v>70</v>
      </c>
    </row>
    <row r="1251" spans="5:5" hidden="1" x14ac:dyDescent="0.2">
      <c r="E1251" s="106">
        <v>175</v>
      </c>
    </row>
    <row r="1252" spans="5:5" hidden="1" x14ac:dyDescent="0.2">
      <c r="E1252" s="107">
        <v>20</v>
      </c>
    </row>
    <row r="1253" spans="5:5" hidden="1" x14ac:dyDescent="0.2">
      <c r="E1253" s="106">
        <v>20</v>
      </c>
    </row>
    <row r="1254" spans="5:5" hidden="1" x14ac:dyDescent="0.2">
      <c r="E1254" s="107">
        <v>50</v>
      </c>
    </row>
    <row r="1255" spans="5:5" hidden="1" x14ac:dyDescent="0.2">
      <c r="E1255" s="106">
        <v>70</v>
      </c>
    </row>
    <row r="1256" spans="5:5" hidden="1" x14ac:dyDescent="0.2">
      <c r="E1256" s="107">
        <v>70</v>
      </c>
    </row>
    <row r="1257" spans="5:5" hidden="1" x14ac:dyDescent="0.2">
      <c r="E1257" s="106">
        <v>100</v>
      </c>
    </row>
    <row r="1258" spans="5:5" hidden="1" x14ac:dyDescent="0.2">
      <c r="E1258" s="107">
        <v>70</v>
      </c>
    </row>
    <row r="1259" spans="5:5" hidden="1" x14ac:dyDescent="0.2">
      <c r="E1259" s="106">
        <v>70</v>
      </c>
    </row>
    <row r="1260" spans="5:5" hidden="1" x14ac:dyDescent="0.2">
      <c r="E1260" s="107">
        <v>70</v>
      </c>
    </row>
    <row r="1261" spans="5:5" hidden="1" x14ac:dyDescent="0.2">
      <c r="E1261" s="106">
        <v>70</v>
      </c>
    </row>
    <row r="1262" spans="5:5" hidden="1" x14ac:dyDescent="0.2">
      <c r="E1262" s="107">
        <v>70</v>
      </c>
    </row>
    <row r="1263" spans="5:5" hidden="1" x14ac:dyDescent="0.2">
      <c r="E1263" s="106">
        <v>70</v>
      </c>
    </row>
    <row r="1264" spans="5:5" hidden="1" x14ac:dyDescent="0.2">
      <c r="E1264" s="107">
        <v>20</v>
      </c>
    </row>
    <row r="1265" spans="5:5" hidden="1" x14ac:dyDescent="0.2">
      <c r="E1265" s="106">
        <v>20</v>
      </c>
    </row>
    <row r="1266" spans="5:5" hidden="1" x14ac:dyDescent="0.2">
      <c r="E1266" s="107">
        <v>20</v>
      </c>
    </row>
    <row r="1267" spans="5:5" hidden="1" x14ac:dyDescent="0.2">
      <c r="E1267" s="106">
        <v>70</v>
      </c>
    </row>
    <row r="1268" spans="5:5" hidden="1" x14ac:dyDescent="0.2">
      <c r="E1268" s="107">
        <v>70</v>
      </c>
    </row>
    <row r="1269" spans="5:5" hidden="1" x14ac:dyDescent="0.2">
      <c r="E1269" s="106">
        <v>70</v>
      </c>
    </row>
    <row r="1270" spans="5:5" hidden="1" x14ac:dyDescent="0.2">
      <c r="E1270" s="107">
        <v>70</v>
      </c>
    </row>
    <row r="1271" spans="5:5" hidden="1" x14ac:dyDescent="0.2">
      <c r="E1271" s="106">
        <v>175</v>
      </c>
    </row>
    <row r="1272" spans="5:5" hidden="1" x14ac:dyDescent="0.2">
      <c r="E1272" s="107">
        <v>175</v>
      </c>
    </row>
    <row r="1273" spans="5:5" hidden="1" x14ac:dyDescent="0.2">
      <c r="E1273" s="106">
        <v>70</v>
      </c>
    </row>
    <row r="1274" spans="5:5" hidden="1" x14ac:dyDescent="0.2">
      <c r="E1274" s="107">
        <v>70</v>
      </c>
    </row>
    <row r="1275" spans="5:5" hidden="1" x14ac:dyDescent="0.2">
      <c r="E1275" s="106">
        <v>50</v>
      </c>
    </row>
    <row r="1276" spans="5:5" hidden="1" x14ac:dyDescent="0.2">
      <c r="E1276" s="107">
        <v>50</v>
      </c>
    </row>
    <row r="1277" spans="5:5" hidden="1" x14ac:dyDescent="0.2">
      <c r="E1277" s="106">
        <v>70</v>
      </c>
    </row>
    <row r="1278" spans="5:5" hidden="1" x14ac:dyDescent="0.2">
      <c r="E1278" s="107">
        <v>100</v>
      </c>
    </row>
    <row r="1279" spans="5:5" hidden="1" x14ac:dyDescent="0.2">
      <c r="E1279" s="109" t="s">
        <v>5</v>
      </c>
    </row>
    <row r="1280" spans="5:5" hidden="1" x14ac:dyDescent="0.2">
      <c r="E1280" s="107">
        <v>20</v>
      </c>
    </row>
    <row r="1281" spans="5:5" hidden="1" x14ac:dyDescent="0.2">
      <c r="E1281" s="106">
        <v>20</v>
      </c>
    </row>
    <row r="1282" spans="5:5" hidden="1" x14ac:dyDescent="0.2">
      <c r="E1282" s="107">
        <v>20</v>
      </c>
    </row>
    <row r="1283" spans="5:5" hidden="1" x14ac:dyDescent="0.2">
      <c r="E1283" s="106">
        <v>70</v>
      </c>
    </row>
    <row r="1284" spans="5:5" hidden="1" x14ac:dyDescent="0.2">
      <c r="E1284" s="107">
        <v>175</v>
      </c>
    </row>
    <row r="1285" spans="5:5" hidden="1" x14ac:dyDescent="0.2">
      <c r="E1285" s="106">
        <v>50</v>
      </c>
    </row>
    <row r="1286" spans="5:5" hidden="1" x14ac:dyDescent="0.2">
      <c r="E1286" s="108" t="s">
        <v>5</v>
      </c>
    </row>
    <row r="1287" spans="5:5" hidden="1" x14ac:dyDescent="0.2">
      <c r="E1287" s="106">
        <v>20</v>
      </c>
    </row>
    <row r="1288" spans="5:5" hidden="1" x14ac:dyDescent="0.2">
      <c r="E1288" s="107">
        <v>70</v>
      </c>
    </row>
    <row r="1289" spans="5:5" hidden="1" x14ac:dyDescent="0.2">
      <c r="E1289" s="106">
        <v>70</v>
      </c>
    </row>
    <row r="1290" spans="5:5" hidden="1" x14ac:dyDescent="0.2">
      <c r="E1290" s="107">
        <v>70</v>
      </c>
    </row>
    <row r="1291" spans="5:5" hidden="1" x14ac:dyDescent="0.2">
      <c r="E1291" s="106">
        <v>70</v>
      </c>
    </row>
    <row r="1292" spans="5:5" hidden="1" x14ac:dyDescent="0.2">
      <c r="E1292" s="107">
        <v>20</v>
      </c>
    </row>
    <row r="1293" spans="5:5" hidden="1" x14ac:dyDescent="0.2">
      <c r="E1293" s="106">
        <v>70</v>
      </c>
    </row>
    <row r="1294" spans="5:5" hidden="1" x14ac:dyDescent="0.2">
      <c r="E1294" s="107">
        <v>70</v>
      </c>
    </row>
    <row r="1295" spans="5:5" hidden="1" x14ac:dyDescent="0.2">
      <c r="E1295" s="106">
        <v>70</v>
      </c>
    </row>
    <row r="1296" spans="5:5" hidden="1" x14ac:dyDescent="0.2">
      <c r="E1296" s="107">
        <v>70</v>
      </c>
    </row>
    <row r="1297" spans="5:5" hidden="1" x14ac:dyDescent="0.2">
      <c r="E1297" s="106">
        <v>70</v>
      </c>
    </row>
    <row r="1298" spans="5:5" hidden="1" x14ac:dyDescent="0.2">
      <c r="E1298" s="107">
        <v>70</v>
      </c>
    </row>
    <row r="1299" spans="5:5" hidden="1" x14ac:dyDescent="0.2">
      <c r="E1299" s="106">
        <v>70</v>
      </c>
    </row>
    <row r="1300" spans="5:5" hidden="1" x14ac:dyDescent="0.2">
      <c r="E1300" s="107">
        <v>70</v>
      </c>
    </row>
    <row r="1301" spans="5:5" hidden="1" x14ac:dyDescent="0.2">
      <c r="E1301" s="106">
        <v>20</v>
      </c>
    </row>
    <row r="1302" spans="5:5" hidden="1" x14ac:dyDescent="0.2">
      <c r="E1302" s="107">
        <v>20</v>
      </c>
    </row>
    <row r="1303" spans="5:5" hidden="1" x14ac:dyDescent="0.2">
      <c r="E1303" s="106">
        <v>50</v>
      </c>
    </row>
    <row r="1304" spans="5:5" hidden="1" x14ac:dyDescent="0.2">
      <c r="E1304" s="107">
        <v>70</v>
      </c>
    </row>
    <row r="1305" spans="5:5" hidden="1" x14ac:dyDescent="0.2">
      <c r="E1305" s="106">
        <v>70</v>
      </c>
    </row>
    <row r="1306" spans="5:5" hidden="1" x14ac:dyDescent="0.2">
      <c r="E1306" s="107">
        <v>70</v>
      </c>
    </row>
    <row r="1307" spans="5:5" hidden="1" x14ac:dyDescent="0.2">
      <c r="E1307" s="106">
        <v>70</v>
      </c>
    </row>
    <row r="1308" spans="5:5" hidden="1" x14ac:dyDescent="0.2">
      <c r="E1308" s="107">
        <v>70</v>
      </c>
    </row>
    <row r="1309" spans="5:5" hidden="1" x14ac:dyDescent="0.2">
      <c r="E1309" s="106">
        <v>20</v>
      </c>
    </row>
    <row r="1310" spans="5:5" hidden="1" x14ac:dyDescent="0.2">
      <c r="E1310" s="107">
        <v>70</v>
      </c>
    </row>
    <row r="1311" spans="5:5" hidden="1" x14ac:dyDescent="0.2">
      <c r="E1311" s="106">
        <v>70</v>
      </c>
    </row>
    <row r="1312" spans="5:5" hidden="1" x14ac:dyDescent="0.2">
      <c r="E1312" s="107">
        <v>70</v>
      </c>
    </row>
    <row r="1313" spans="5:5" hidden="1" x14ac:dyDescent="0.2">
      <c r="E1313" s="106">
        <v>70</v>
      </c>
    </row>
    <row r="1314" spans="5:5" hidden="1" x14ac:dyDescent="0.2">
      <c r="E1314" s="107">
        <v>70</v>
      </c>
    </row>
    <row r="1315" spans="5:5" hidden="1" x14ac:dyDescent="0.2">
      <c r="E1315" s="106">
        <v>20</v>
      </c>
    </row>
    <row r="1316" spans="5:5" hidden="1" x14ac:dyDescent="0.2">
      <c r="E1316" s="107">
        <v>20</v>
      </c>
    </row>
    <row r="1317" spans="5:5" hidden="1" x14ac:dyDescent="0.2">
      <c r="E1317" s="106">
        <v>20</v>
      </c>
    </row>
    <row r="1318" spans="5:5" hidden="1" x14ac:dyDescent="0.2">
      <c r="E1318" s="107">
        <v>175</v>
      </c>
    </row>
    <row r="1319" spans="5:5" hidden="1" x14ac:dyDescent="0.2">
      <c r="E1319" s="106">
        <v>70</v>
      </c>
    </row>
    <row r="1320" spans="5:5" hidden="1" x14ac:dyDescent="0.2">
      <c r="E1320" s="107">
        <v>70</v>
      </c>
    </row>
    <row r="1321" spans="5:5" hidden="1" x14ac:dyDescent="0.2">
      <c r="E1321" s="106">
        <v>70</v>
      </c>
    </row>
    <row r="1322" spans="5:5" hidden="1" x14ac:dyDescent="0.2">
      <c r="E1322" s="107">
        <v>70</v>
      </c>
    </row>
    <row r="1323" spans="5:5" hidden="1" x14ac:dyDescent="0.2">
      <c r="E1323" s="106">
        <v>70</v>
      </c>
    </row>
    <row r="1324" spans="5:5" hidden="1" x14ac:dyDescent="0.2">
      <c r="E1324" s="107">
        <v>50</v>
      </c>
    </row>
    <row r="1325" spans="5:5" hidden="1" x14ac:dyDescent="0.2">
      <c r="E1325" s="106">
        <v>20</v>
      </c>
    </row>
    <row r="1326" spans="5:5" hidden="1" x14ac:dyDescent="0.2">
      <c r="E1326" s="107">
        <v>20</v>
      </c>
    </row>
    <row r="1327" spans="5:5" hidden="1" x14ac:dyDescent="0.2">
      <c r="E1327" s="106">
        <v>70</v>
      </c>
    </row>
    <row r="1328" spans="5:5" hidden="1" x14ac:dyDescent="0.2">
      <c r="E1328" s="107">
        <v>100</v>
      </c>
    </row>
    <row r="1329" spans="5:5" hidden="1" x14ac:dyDescent="0.2">
      <c r="E1329" s="106">
        <v>70</v>
      </c>
    </row>
    <row r="1330" spans="5:5" hidden="1" x14ac:dyDescent="0.2">
      <c r="E1330" s="107">
        <v>70</v>
      </c>
    </row>
    <row r="1331" spans="5:5" hidden="1" x14ac:dyDescent="0.2">
      <c r="E1331" s="106">
        <v>70</v>
      </c>
    </row>
    <row r="1332" spans="5:5" hidden="1" x14ac:dyDescent="0.2">
      <c r="E1332" s="108" t="s">
        <v>5</v>
      </c>
    </row>
    <row r="1333" spans="5:5" hidden="1" x14ac:dyDescent="0.2">
      <c r="E1333" s="106">
        <v>70</v>
      </c>
    </row>
    <row r="1334" spans="5:5" hidden="1" x14ac:dyDescent="0.2">
      <c r="E1334" s="107">
        <v>70</v>
      </c>
    </row>
    <row r="1335" spans="5:5" hidden="1" x14ac:dyDescent="0.2">
      <c r="E1335" s="109" t="s">
        <v>5</v>
      </c>
    </row>
    <row r="1336" spans="5:5" hidden="1" x14ac:dyDescent="0.2">
      <c r="E1336" s="108" t="s">
        <v>5</v>
      </c>
    </row>
    <row r="1337" spans="5:5" hidden="1" x14ac:dyDescent="0.2">
      <c r="E1337" s="109" t="s">
        <v>5</v>
      </c>
    </row>
    <row r="1338" spans="5:5" hidden="1" x14ac:dyDescent="0.2">
      <c r="E1338" s="107">
        <v>70</v>
      </c>
    </row>
    <row r="1339" spans="5:5" hidden="1" x14ac:dyDescent="0.2">
      <c r="E1339" s="106">
        <v>70</v>
      </c>
    </row>
    <row r="1340" spans="5:5" hidden="1" x14ac:dyDescent="0.2">
      <c r="E1340" s="107">
        <v>70</v>
      </c>
    </row>
    <row r="1341" spans="5:5" hidden="1" x14ac:dyDescent="0.2">
      <c r="E1341" s="106">
        <v>70</v>
      </c>
    </row>
    <row r="1342" spans="5:5" hidden="1" x14ac:dyDescent="0.2">
      <c r="E1342" s="107">
        <v>100</v>
      </c>
    </row>
    <row r="1343" spans="5:5" hidden="1" x14ac:dyDescent="0.2">
      <c r="E1343" s="109" t="s">
        <v>5</v>
      </c>
    </row>
    <row r="1344" spans="5:5" hidden="1" x14ac:dyDescent="0.2">
      <c r="E1344" s="107">
        <v>70</v>
      </c>
    </row>
    <row r="1345" spans="5:5" hidden="1" x14ac:dyDescent="0.2">
      <c r="E1345" s="106">
        <v>175</v>
      </c>
    </row>
    <row r="1346" spans="5:5" hidden="1" x14ac:dyDescent="0.2">
      <c r="E1346" s="107">
        <v>70</v>
      </c>
    </row>
    <row r="1347" spans="5:5" hidden="1" x14ac:dyDescent="0.2">
      <c r="E1347" s="106">
        <v>20</v>
      </c>
    </row>
    <row r="1348" spans="5:5" hidden="1" x14ac:dyDescent="0.2">
      <c r="E1348" s="107">
        <v>20</v>
      </c>
    </row>
    <row r="1349" spans="5:5" hidden="1" x14ac:dyDescent="0.2">
      <c r="E1349" s="106">
        <v>70</v>
      </c>
    </row>
    <row r="1350" spans="5:5" hidden="1" x14ac:dyDescent="0.2">
      <c r="E1350" s="107">
        <v>70</v>
      </c>
    </row>
    <row r="1351" spans="5:5" hidden="1" x14ac:dyDescent="0.2">
      <c r="E1351" s="106">
        <v>70</v>
      </c>
    </row>
    <row r="1352" spans="5:5" hidden="1" x14ac:dyDescent="0.2">
      <c r="E1352" s="107">
        <v>70</v>
      </c>
    </row>
    <row r="1353" spans="5:5" hidden="1" x14ac:dyDescent="0.2">
      <c r="E1353" s="106">
        <v>70</v>
      </c>
    </row>
    <row r="1354" spans="5:5" hidden="1" x14ac:dyDescent="0.2">
      <c r="E1354" s="107">
        <v>50</v>
      </c>
    </row>
    <row r="1355" spans="5:5" hidden="1" x14ac:dyDescent="0.2">
      <c r="E1355" s="106">
        <v>70</v>
      </c>
    </row>
    <row r="1356" spans="5:5" hidden="1" x14ac:dyDescent="0.2">
      <c r="E1356" s="107">
        <v>20</v>
      </c>
    </row>
    <row r="1357" spans="5:5" hidden="1" x14ac:dyDescent="0.2">
      <c r="E1357" s="106">
        <v>20</v>
      </c>
    </row>
    <row r="1358" spans="5:5" hidden="1" x14ac:dyDescent="0.2">
      <c r="E1358" s="107">
        <v>20</v>
      </c>
    </row>
    <row r="1359" spans="5:5" hidden="1" x14ac:dyDescent="0.2">
      <c r="E1359" s="106">
        <v>20</v>
      </c>
    </row>
    <row r="1360" spans="5:5" hidden="1" x14ac:dyDescent="0.2">
      <c r="E1360" s="107">
        <v>20</v>
      </c>
    </row>
    <row r="1361" spans="5:5" hidden="1" x14ac:dyDescent="0.2">
      <c r="E1361" s="106">
        <v>70</v>
      </c>
    </row>
    <row r="1362" spans="5:5" hidden="1" x14ac:dyDescent="0.2">
      <c r="E1362" s="107">
        <v>70</v>
      </c>
    </row>
    <row r="1363" spans="5:5" hidden="1" x14ac:dyDescent="0.2">
      <c r="E1363" s="106">
        <v>70</v>
      </c>
    </row>
    <row r="1364" spans="5:5" hidden="1" x14ac:dyDescent="0.2">
      <c r="E1364" s="107">
        <v>70</v>
      </c>
    </row>
    <row r="1365" spans="5:5" hidden="1" x14ac:dyDescent="0.2">
      <c r="E1365" s="106">
        <v>70</v>
      </c>
    </row>
    <row r="1366" spans="5:5" hidden="1" x14ac:dyDescent="0.2">
      <c r="E1366" s="107">
        <v>50</v>
      </c>
    </row>
    <row r="1367" spans="5:5" hidden="1" x14ac:dyDescent="0.2">
      <c r="E1367" s="106">
        <v>175</v>
      </c>
    </row>
    <row r="1368" spans="5:5" hidden="1" x14ac:dyDescent="0.2">
      <c r="E1368" s="107">
        <v>70</v>
      </c>
    </row>
    <row r="1369" spans="5:5" hidden="1" x14ac:dyDescent="0.2">
      <c r="E1369" s="106">
        <v>70</v>
      </c>
    </row>
    <row r="1370" spans="5:5" hidden="1" x14ac:dyDescent="0.2">
      <c r="E1370" s="107">
        <v>50</v>
      </c>
    </row>
    <row r="1371" spans="5:5" hidden="1" x14ac:dyDescent="0.2">
      <c r="E1371" s="106">
        <v>50</v>
      </c>
    </row>
    <row r="1372" spans="5:5" hidden="1" x14ac:dyDescent="0.2">
      <c r="E1372" s="107">
        <v>70</v>
      </c>
    </row>
    <row r="1373" spans="5:5" hidden="1" x14ac:dyDescent="0.2">
      <c r="E1373" s="106">
        <v>70</v>
      </c>
    </row>
    <row r="1374" spans="5:5" hidden="1" x14ac:dyDescent="0.2">
      <c r="E1374" s="107">
        <v>70</v>
      </c>
    </row>
    <row r="1375" spans="5:5" hidden="1" x14ac:dyDescent="0.2">
      <c r="E1375" s="106">
        <v>20</v>
      </c>
    </row>
    <row r="1376" spans="5:5" hidden="1" x14ac:dyDescent="0.2">
      <c r="E1376" s="107">
        <v>70</v>
      </c>
    </row>
    <row r="1377" spans="5:5" hidden="1" x14ac:dyDescent="0.2">
      <c r="E1377" s="106">
        <v>70</v>
      </c>
    </row>
    <row r="1378" spans="5:5" hidden="1" x14ac:dyDescent="0.2">
      <c r="E1378" s="107">
        <v>20</v>
      </c>
    </row>
    <row r="1379" spans="5:5" hidden="1" x14ac:dyDescent="0.2">
      <c r="E1379" s="106">
        <v>20</v>
      </c>
    </row>
    <row r="1380" spans="5:5" hidden="1" x14ac:dyDescent="0.2">
      <c r="E1380" s="107">
        <v>70</v>
      </c>
    </row>
    <row r="1381" spans="5:5" hidden="1" x14ac:dyDescent="0.2">
      <c r="E1381" s="106">
        <v>70</v>
      </c>
    </row>
    <row r="1382" spans="5:5" hidden="1" x14ac:dyDescent="0.2">
      <c r="E1382" s="107">
        <v>70</v>
      </c>
    </row>
    <row r="1383" spans="5:5" hidden="1" x14ac:dyDescent="0.2">
      <c r="E1383" s="106">
        <v>100</v>
      </c>
    </row>
    <row r="1384" spans="5:5" hidden="1" x14ac:dyDescent="0.2">
      <c r="E1384" s="107">
        <v>70</v>
      </c>
    </row>
    <row r="1385" spans="5:5" hidden="1" x14ac:dyDescent="0.2">
      <c r="E1385" s="106">
        <v>70</v>
      </c>
    </row>
    <row r="1386" spans="5:5" hidden="1" x14ac:dyDescent="0.2">
      <c r="E1386" s="107">
        <v>70</v>
      </c>
    </row>
    <row r="1387" spans="5:5" hidden="1" x14ac:dyDescent="0.2">
      <c r="E1387" s="106">
        <v>70</v>
      </c>
    </row>
    <row r="1388" spans="5:5" hidden="1" x14ac:dyDescent="0.2">
      <c r="E1388" s="107">
        <v>70</v>
      </c>
    </row>
    <row r="1389" spans="5:5" hidden="1" x14ac:dyDescent="0.2">
      <c r="E1389" s="106">
        <v>175</v>
      </c>
    </row>
    <row r="1390" spans="5:5" hidden="1" x14ac:dyDescent="0.2">
      <c r="E1390" s="107">
        <v>70</v>
      </c>
    </row>
    <row r="1391" spans="5:5" hidden="1" x14ac:dyDescent="0.2">
      <c r="E1391" s="106">
        <v>70</v>
      </c>
    </row>
    <row r="1392" spans="5:5" hidden="1" x14ac:dyDescent="0.2">
      <c r="E1392" s="107">
        <v>70</v>
      </c>
    </row>
    <row r="1393" spans="5:5" hidden="1" x14ac:dyDescent="0.2">
      <c r="E1393" s="106">
        <v>70</v>
      </c>
    </row>
    <row r="1394" spans="5:5" hidden="1" x14ac:dyDescent="0.2">
      <c r="E1394" s="107">
        <v>20</v>
      </c>
    </row>
    <row r="1395" spans="5:5" hidden="1" x14ac:dyDescent="0.2">
      <c r="E1395" s="106">
        <v>20</v>
      </c>
    </row>
    <row r="1396" spans="5:5" hidden="1" x14ac:dyDescent="0.2">
      <c r="E1396" s="107">
        <v>20</v>
      </c>
    </row>
    <row r="1397" spans="5:5" hidden="1" x14ac:dyDescent="0.2">
      <c r="E1397" s="106">
        <v>70</v>
      </c>
    </row>
    <row r="1398" spans="5:5" hidden="1" x14ac:dyDescent="0.2">
      <c r="E1398" s="107">
        <v>70</v>
      </c>
    </row>
    <row r="1399" spans="5:5" hidden="1" x14ac:dyDescent="0.2">
      <c r="E1399" s="106">
        <v>70</v>
      </c>
    </row>
    <row r="1400" spans="5:5" hidden="1" x14ac:dyDescent="0.2">
      <c r="E1400" s="107">
        <v>20</v>
      </c>
    </row>
    <row r="1401" spans="5:5" hidden="1" x14ac:dyDescent="0.2">
      <c r="E1401" s="106">
        <v>20</v>
      </c>
    </row>
    <row r="1402" spans="5:5" hidden="1" x14ac:dyDescent="0.2">
      <c r="E1402" s="107">
        <v>20</v>
      </c>
    </row>
    <row r="1403" spans="5:5" hidden="1" x14ac:dyDescent="0.2">
      <c r="E1403" s="106">
        <v>20</v>
      </c>
    </row>
    <row r="1404" spans="5:5" hidden="1" x14ac:dyDescent="0.2">
      <c r="E1404" s="107">
        <v>20</v>
      </c>
    </row>
    <row r="1405" spans="5:5" hidden="1" x14ac:dyDescent="0.2">
      <c r="E1405" s="106">
        <v>20</v>
      </c>
    </row>
    <row r="1406" spans="5:5" hidden="1" x14ac:dyDescent="0.2">
      <c r="E1406" s="107">
        <v>20</v>
      </c>
    </row>
    <row r="1407" spans="5:5" hidden="1" x14ac:dyDescent="0.2">
      <c r="E1407" s="106">
        <v>100</v>
      </c>
    </row>
    <row r="1408" spans="5:5" hidden="1" x14ac:dyDescent="0.2">
      <c r="E1408" s="107">
        <v>175</v>
      </c>
    </row>
    <row r="1409" spans="5:5" hidden="1" x14ac:dyDescent="0.2">
      <c r="E1409" s="106">
        <v>20</v>
      </c>
    </row>
    <row r="1410" spans="5:5" hidden="1" x14ac:dyDescent="0.2">
      <c r="E1410" s="107">
        <v>70</v>
      </c>
    </row>
    <row r="1411" spans="5:5" hidden="1" x14ac:dyDescent="0.2">
      <c r="E1411" s="106">
        <v>70</v>
      </c>
    </row>
    <row r="1412" spans="5:5" hidden="1" x14ac:dyDescent="0.2">
      <c r="E1412" s="107">
        <v>100</v>
      </c>
    </row>
    <row r="1413" spans="5:5" hidden="1" x14ac:dyDescent="0.2">
      <c r="E1413" s="106">
        <v>100</v>
      </c>
    </row>
    <row r="1414" spans="5:5" hidden="1" x14ac:dyDescent="0.2">
      <c r="E1414" s="107">
        <v>70</v>
      </c>
    </row>
    <row r="1415" spans="5:5" hidden="1" x14ac:dyDescent="0.2">
      <c r="E1415" s="106">
        <v>70</v>
      </c>
    </row>
    <row r="1416" spans="5:5" hidden="1" x14ac:dyDescent="0.2">
      <c r="E1416" s="107">
        <v>20</v>
      </c>
    </row>
    <row r="1417" spans="5:5" hidden="1" x14ac:dyDescent="0.2">
      <c r="E1417" s="106">
        <v>20</v>
      </c>
    </row>
    <row r="1418" spans="5:5" hidden="1" x14ac:dyDescent="0.2">
      <c r="E1418" s="107">
        <v>20</v>
      </c>
    </row>
    <row r="1419" spans="5:5" hidden="1" x14ac:dyDescent="0.2">
      <c r="E1419" s="106">
        <v>20</v>
      </c>
    </row>
    <row r="1420" spans="5:5" hidden="1" x14ac:dyDescent="0.2">
      <c r="E1420" s="107">
        <v>20</v>
      </c>
    </row>
    <row r="1421" spans="5:5" hidden="1" x14ac:dyDescent="0.2">
      <c r="E1421" s="109" t="s">
        <v>5</v>
      </c>
    </row>
    <row r="1422" spans="5:5" hidden="1" x14ac:dyDescent="0.2">
      <c r="E1422" s="108" t="s">
        <v>5</v>
      </c>
    </row>
    <row r="1423" spans="5:5" hidden="1" x14ac:dyDescent="0.2">
      <c r="E1423" s="109" t="s">
        <v>5</v>
      </c>
    </row>
    <row r="1424" spans="5:5" hidden="1" x14ac:dyDescent="0.2">
      <c r="E1424" s="108" t="s">
        <v>5</v>
      </c>
    </row>
    <row r="1425" spans="5:5" hidden="1" x14ac:dyDescent="0.2">
      <c r="E1425" s="106">
        <v>100</v>
      </c>
    </row>
    <row r="1426" spans="5:5" hidden="1" x14ac:dyDescent="0.2">
      <c r="E1426" s="107">
        <v>70</v>
      </c>
    </row>
    <row r="1427" spans="5:5" hidden="1" x14ac:dyDescent="0.2">
      <c r="E1427" s="106">
        <v>175</v>
      </c>
    </row>
    <row r="1428" spans="5:5" hidden="1" x14ac:dyDescent="0.2">
      <c r="E1428" s="107">
        <v>70</v>
      </c>
    </row>
    <row r="1429" spans="5:5" hidden="1" x14ac:dyDescent="0.2">
      <c r="E1429" s="106">
        <v>70</v>
      </c>
    </row>
    <row r="1430" spans="5:5" hidden="1" x14ac:dyDescent="0.2">
      <c r="E1430" s="107">
        <v>100</v>
      </c>
    </row>
    <row r="1431" spans="5:5" hidden="1" x14ac:dyDescent="0.2">
      <c r="E1431" s="106">
        <v>70</v>
      </c>
    </row>
    <row r="1432" spans="5:5" hidden="1" x14ac:dyDescent="0.2">
      <c r="E1432" s="107">
        <v>20</v>
      </c>
    </row>
    <row r="1433" spans="5:5" hidden="1" x14ac:dyDescent="0.2">
      <c r="E1433" s="106">
        <v>20</v>
      </c>
    </row>
    <row r="1434" spans="5:5" hidden="1" x14ac:dyDescent="0.2">
      <c r="E1434" s="107">
        <v>20</v>
      </c>
    </row>
    <row r="1435" spans="5:5" hidden="1" x14ac:dyDescent="0.2">
      <c r="E1435" s="106">
        <v>20</v>
      </c>
    </row>
    <row r="1436" spans="5:5" hidden="1" x14ac:dyDescent="0.2">
      <c r="E1436" s="107">
        <v>50</v>
      </c>
    </row>
    <row r="1437" spans="5:5" hidden="1" x14ac:dyDescent="0.2">
      <c r="E1437" s="106">
        <v>20</v>
      </c>
    </row>
    <row r="1438" spans="5:5" hidden="1" x14ac:dyDescent="0.2">
      <c r="E1438" s="107">
        <v>175</v>
      </c>
    </row>
    <row r="1439" spans="5:5" hidden="1" x14ac:dyDescent="0.2">
      <c r="E1439" s="106">
        <v>70</v>
      </c>
    </row>
    <row r="1440" spans="5:5" hidden="1" x14ac:dyDescent="0.2">
      <c r="E1440" s="107">
        <v>70</v>
      </c>
    </row>
    <row r="1441" spans="5:5" hidden="1" x14ac:dyDescent="0.2">
      <c r="E1441" s="106">
        <v>70</v>
      </c>
    </row>
    <row r="1442" spans="5:5" hidden="1" x14ac:dyDescent="0.2">
      <c r="E1442" s="107">
        <v>70</v>
      </c>
    </row>
    <row r="1443" spans="5:5" hidden="1" x14ac:dyDescent="0.2">
      <c r="E1443" s="106">
        <v>20</v>
      </c>
    </row>
    <row r="1444" spans="5:5" hidden="1" x14ac:dyDescent="0.2">
      <c r="E1444" s="107">
        <v>20</v>
      </c>
    </row>
    <row r="1445" spans="5:5" hidden="1" x14ac:dyDescent="0.2">
      <c r="E1445" s="106">
        <v>20</v>
      </c>
    </row>
    <row r="1446" spans="5:5" hidden="1" x14ac:dyDescent="0.2">
      <c r="E1446" s="107">
        <v>20</v>
      </c>
    </row>
    <row r="1447" spans="5:5" hidden="1" x14ac:dyDescent="0.2">
      <c r="E1447" s="106">
        <v>20</v>
      </c>
    </row>
    <row r="1448" spans="5:5" hidden="1" x14ac:dyDescent="0.2">
      <c r="E1448" s="107">
        <v>20</v>
      </c>
    </row>
    <row r="1449" spans="5:5" hidden="1" x14ac:dyDescent="0.2">
      <c r="E1449" s="106">
        <v>70</v>
      </c>
    </row>
    <row r="1450" spans="5:5" hidden="1" x14ac:dyDescent="0.2">
      <c r="E1450" s="107">
        <v>70</v>
      </c>
    </row>
    <row r="1451" spans="5:5" hidden="1" x14ac:dyDescent="0.2">
      <c r="E1451" s="106">
        <v>70</v>
      </c>
    </row>
    <row r="1452" spans="5:5" hidden="1" x14ac:dyDescent="0.2">
      <c r="E1452" s="107">
        <v>100</v>
      </c>
    </row>
    <row r="1453" spans="5:5" hidden="1" x14ac:dyDescent="0.2">
      <c r="E1453" s="109" t="s">
        <v>5</v>
      </c>
    </row>
    <row r="1454" spans="5:5" hidden="1" x14ac:dyDescent="0.2">
      <c r="E1454" s="107">
        <v>70</v>
      </c>
    </row>
    <row r="1455" spans="5:5" hidden="1" x14ac:dyDescent="0.2">
      <c r="E1455" s="109" t="s">
        <v>5</v>
      </c>
    </row>
    <row r="1456" spans="5:5" hidden="1" x14ac:dyDescent="0.2">
      <c r="E1456" s="107">
        <v>70</v>
      </c>
    </row>
    <row r="1457" spans="5:5" hidden="1" x14ac:dyDescent="0.2">
      <c r="E1457" s="106">
        <v>70</v>
      </c>
    </row>
    <row r="1458" spans="5:5" hidden="1" x14ac:dyDescent="0.2">
      <c r="E1458" s="107">
        <v>70</v>
      </c>
    </row>
    <row r="1459" spans="5:5" hidden="1" x14ac:dyDescent="0.2">
      <c r="E1459" s="106">
        <v>70</v>
      </c>
    </row>
    <row r="1460" spans="5:5" hidden="1" x14ac:dyDescent="0.2">
      <c r="E1460" s="107">
        <v>70</v>
      </c>
    </row>
    <row r="1461" spans="5:5" hidden="1" x14ac:dyDescent="0.2">
      <c r="E1461" s="106">
        <v>20</v>
      </c>
    </row>
    <row r="1462" spans="5:5" hidden="1" x14ac:dyDescent="0.2">
      <c r="E1462" s="107">
        <v>100</v>
      </c>
    </row>
    <row r="1463" spans="5:5" hidden="1" x14ac:dyDescent="0.2">
      <c r="E1463" s="106">
        <v>70</v>
      </c>
    </row>
    <row r="1464" spans="5:5" hidden="1" x14ac:dyDescent="0.2">
      <c r="E1464" s="107">
        <v>20</v>
      </c>
    </row>
    <row r="1465" spans="5:5" hidden="1" x14ac:dyDescent="0.2">
      <c r="E1465" s="106">
        <v>175</v>
      </c>
    </row>
    <row r="1466" spans="5:5" hidden="1" x14ac:dyDescent="0.2">
      <c r="E1466" s="107">
        <v>70</v>
      </c>
    </row>
    <row r="1467" spans="5:5" hidden="1" x14ac:dyDescent="0.2">
      <c r="E1467" s="106">
        <v>70</v>
      </c>
    </row>
    <row r="1468" spans="5:5" hidden="1" x14ac:dyDescent="0.2">
      <c r="E1468" s="107">
        <v>70</v>
      </c>
    </row>
    <row r="1469" spans="5:5" hidden="1" x14ac:dyDescent="0.2">
      <c r="E1469" s="106">
        <v>20</v>
      </c>
    </row>
    <row r="1470" spans="5:5" hidden="1" x14ac:dyDescent="0.2">
      <c r="E1470" s="107">
        <v>20</v>
      </c>
    </row>
    <row r="1471" spans="5:5" hidden="1" x14ac:dyDescent="0.2">
      <c r="E1471" s="106">
        <v>20</v>
      </c>
    </row>
    <row r="1472" spans="5:5" hidden="1" x14ac:dyDescent="0.2">
      <c r="E1472" s="107">
        <v>20</v>
      </c>
    </row>
    <row r="1473" spans="5:5" hidden="1" x14ac:dyDescent="0.2">
      <c r="E1473" s="106">
        <v>20</v>
      </c>
    </row>
    <row r="1474" spans="5:5" hidden="1" x14ac:dyDescent="0.2">
      <c r="E1474" s="107">
        <v>20</v>
      </c>
    </row>
    <row r="1475" spans="5:5" hidden="1" x14ac:dyDescent="0.2">
      <c r="E1475" s="106">
        <v>50</v>
      </c>
    </row>
    <row r="1476" spans="5:5" hidden="1" x14ac:dyDescent="0.2">
      <c r="E1476" s="107">
        <v>20</v>
      </c>
    </row>
    <row r="1477" spans="5:5" hidden="1" x14ac:dyDescent="0.2">
      <c r="E1477" s="106">
        <v>70</v>
      </c>
    </row>
    <row r="1478" spans="5:5" hidden="1" x14ac:dyDescent="0.2">
      <c r="E1478" s="107">
        <v>70</v>
      </c>
    </row>
    <row r="1479" spans="5:5" hidden="1" x14ac:dyDescent="0.2">
      <c r="E1479" s="109" t="s">
        <v>5</v>
      </c>
    </row>
    <row r="1480" spans="5:5" hidden="1" x14ac:dyDescent="0.2">
      <c r="E1480" s="107">
        <v>50</v>
      </c>
    </row>
    <row r="1481" spans="5:5" hidden="1" x14ac:dyDescent="0.2">
      <c r="E1481" s="106">
        <v>70</v>
      </c>
    </row>
    <row r="1482" spans="5:5" hidden="1" x14ac:dyDescent="0.2">
      <c r="E1482" s="107">
        <v>70</v>
      </c>
    </row>
    <row r="1483" spans="5:5" hidden="1" x14ac:dyDescent="0.2">
      <c r="E1483" s="106">
        <v>20</v>
      </c>
    </row>
    <row r="1484" spans="5:5" hidden="1" x14ac:dyDescent="0.2">
      <c r="E1484" s="107">
        <v>20</v>
      </c>
    </row>
    <row r="1485" spans="5:5" hidden="1" x14ac:dyDescent="0.2">
      <c r="E1485" s="106">
        <v>20</v>
      </c>
    </row>
    <row r="1486" spans="5:5" hidden="1" x14ac:dyDescent="0.2">
      <c r="E1486" s="107">
        <v>20</v>
      </c>
    </row>
    <row r="1487" spans="5:5" hidden="1" x14ac:dyDescent="0.2">
      <c r="E1487" s="106">
        <v>50</v>
      </c>
    </row>
    <row r="1488" spans="5:5" hidden="1" x14ac:dyDescent="0.2">
      <c r="E1488" s="107">
        <v>70</v>
      </c>
    </row>
    <row r="1489" spans="5:5" hidden="1" x14ac:dyDescent="0.2">
      <c r="E1489" s="106">
        <v>70</v>
      </c>
    </row>
    <row r="1490" spans="5:5" hidden="1" x14ac:dyDescent="0.2">
      <c r="E1490" s="107">
        <v>70</v>
      </c>
    </row>
    <row r="1491" spans="5:5" hidden="1" x14ac:dyDescent="0.2">
      <c r="E1491" s="106">
        <v>70</v>
      </c>
    </row>
    <row r="1492" spans="5:5" hidden="1" x14ac:dyDescent="0.2">
      <c r="E1492" s="108" t="s">
        <v>5</v>
      </c>
    </row>
    <row r="1493" spans="5:5" hidden="1" x14ac:dyDescent="0.2">
      <c r="E1493" s="109" t="s">
        <v>5</v>
      </c>
    </row>
    <row r="1494" spans="5:5" hidden="1" x14ac:dyDescent="0.2">
      <c r="E1494" s="107">
        <v>100</v>
      </c>
    </row>
    <row r="1495" spans="5:5" hidden="1" x14ac:dyDescent="0.2">
      <c r="E1495" s="109" t="s">
        <v>5</v>
      </c>
    </row>
    <row r="1496" spans="5:5" hidden="1" x14ac:dyDescent="0.2">
      <c r="E1496" s="108" t="s">
        <v>5</v>
      </c>
    </row>
    <row r="1497" spans="5:5" hidden="1" x14ac:dyDescent="0.2">
      <c r="E1497" s="106">
        <v>70</v>
      </c>
    </row>
    <row r="1498" spans="5:5" hidden="1" x14ac:dyDescent="0.2">
      <c r="E1498" s="107">
        <v>20</v>
      </c>
    </row>
    <row r="1499" spans="5:5" hidden="1" x14ac:dyDescent="0.2">
      <c r="E1499" s="106">
        <v>20</v>
      </c>
    </row>
    <row r="1500" spans="5:5" hidden="1" x14ac:dyDescent="0.2">
      <c r="E1500" s="107">
        <v>175</v>
      </c>
    </row>
    <row r="1501" spans="5:5" hidden="1" x14ac:dyDescent="0.2">
      <c r="E1501" s="106">
        <v>70</v>
      </c>
    </row>
    <row r="1502" spans="5:5" hidden="1" x14ac:dyDescent="0.2">
      <c r="E1502" s="107">
        <v>70</v>
      </c>
    </row>
    <row r="1503" spans="5:5" hidden="1" x14ac:dyDescent="0.2">
      <c r="E1503" s="106">
        <v>20</v>
      </c>
    </row>
    <row r="1504" spans="5:5" hidden="1" x14ac:dyDescent="0.2">
      <c r="E1504" s="107">
        <v>20</v>
      </c>
    </row>
    <row r="1505" spans="5:5" hidden="1" x14ac:dyDescent="0.2">
      <c r="E1505" s="106">
        <v>20</v>
      </c>
    </row>
    <row r="1506" spans="5:5" hidden="1" x14ac:dyDescent="0.2">
      <c r="E1506" s="107">
        <v>70</v>
      </c>
    </row>
    <row r="1507" spans="5:5" hidden="1" x14ac:dyDescent="0.2">
      <c r="E1507" s="106">
        <v>70</v>
      </c>
    </row>
    <row r="1508" spans="5:5" hidden="1" x14ac:dyDescent="0.2">
      <c r="E1508" s="107">
        <v>70</v>
      </c>
    </row>
    <row r="1509" spans="5:5" hidden="1" x14ac:dyDescent="0.2">
      <c r="E1509" s="106">
        <v>20</v>
      </c>
    </row>
    <row r="1510" spans="5:5" hidden="1" x14ac:dyDescent="0.2">
      <c r="E1510" s="107">
        <v>20</v>
      </c>
    </row>
    <row r="1511" spans="5:5" hidden="1" x14ac:dyDescent="0.2">
      <c r="E1511" s="106">
        <v>70</v>
      </c>
    </row>
    <row r="1512" spans="5:5" hidden="1" x14ac:dyDescent="0.2">
      <c r="E1512" s="107">
        <v>70</v>
      </c>
    </row>
    <row r="1513" spans="5:5" hidden="1" x14ac:dyDescent="0.2">
      <c r="E1513" s="106">
        <v>70</v>
      </c>
    </row>
    <row r="1514" spans="5:5" hidden="1" x14ac:dyDescent="0.2">
      <c r="E1514" s="107">
        <v>100</v>
      </c>
    </row>
    <row r="1515" spans="5:5" hidden="1" x14ac:dyDescent="0.2">
      <c r="E1515" s="106">
        <v>70</v>
      </c>
    </row>
    <row r="1516" spans="5:5" hidden="1" x14ac:dyDescent="0.2">
      <c r="E1516" s="107">
        <v>70</v>
      </c>
    </row>
    <row r="1517" spans="5:5" hidden="1" x14ac:dyDescent="0.2">
      <c r="E1517" s="106">
        <v>20</v>
      </c>
    </row>
    <row r="1518" spans="5:5" hidden="1" x14ac:dyDescent="0.2">
      <c r="E1518" s="107">
        <v>70</v>
      </c>
    </row>
    <row r="1519" spans="5:5" hidden="1" x14ac:dyDescent="0.2">
      <c r="E1519" s="106">
        <v>70</v>
      </c>
    </row>
    <row r="1520" spans="5:5" hidden="1" x14ac:dyDescent="0.2">
      <c r="E1520" s="107">
        <v>70</v>
      </c>
    </row>
    <row r="1521" spans="5:5" hidden="1" x14ac:dyDescent="0.2">
      <c r="E1521" s="106">
        <v>70</v>
      </c>
    </row>
    <row r="1522" spans="5:5" hidden="1" x14ac:dyDescent="0.2">
      <c r="E1522" s="108" t="s">
        <v>5</v>
      </c>
    </row>
    <row r="1523" spans="5:5" hidden="1" x14ac:dyDescent="0.2">
      <c r="E1523" s="109" t="s">
        <v>5</v>
      </c>
    </row>
    <row r="1524" spans="5:5" hidden="1" x14ac:dyDescent="0.2">
      <c r="E1524" s="108" t="s">
        <v>5</v>
      </c>
    </row>
    <row r="1525" spans="5:5" hidden="1" x14ac:dyDescent="0.2">
      <c r="E1525" s="109" t="s">
        <v>5</v>
      </c>
    </row>
    <row r="1526" spans="5:5" hidden="1" x14ac:dyDescent="0.2">
      <c r="E1526" s="108" t="s">
        <v>5</v>
      </c>
    </row>
    <row r="1527" spans="5:5" hidden="1" x14ac:dyDescent="0.2">
      <c r="E1527" s="109" t="s">
        <v>5</v>
      </c>
    </row>
    <row r="1528" spans="5:5" hidden="1" x14ac:dyDescent="0.2">
      <c r="E1528" s="108" t="s">
        <v>5</v>
      </c>
    </row>
    <row r="1529" spans="5:5" hidden="1" x14ac:dyDescent="0.2">
      <c r="E1529" s="109" t="s">
        <v>5</v>
      </c>
    </row>
    <row r="1530" spans="5:5" hidden="1" x14ac:dyDescent="0.2">
      <c r="E1530" s="108" t="s">
        <v>5</v>
      </c>
    </row>
    <row r="1531" spans="5:5" hidden="1" x14ac:dyDescent="0.2">
      <c r="E1531" s="109" t="s">
        <v>5</v>
      </c>
    </row>
    <row r="1532" spans="5:5" hidden="1" x14ac:dyDescent="0.2">
      <c r="E1532" s="108" t="s">
        <v>5</v>
      </c>
    </row>
    <row r="1533" spans="5:5" hidden="1" x14ac:dyDescent="0.2">
      <c r="E1533" s="109" t="s">
        <v>5</v>
      </c>
    </row>
    <row r="1534" spans="5:5" hidden="1" x14ac:dyDescent="0.2">
      <c r="E1534" s="108" t="s">
        <v>5</v>
      </c>
    </row>
    <row r="1535" spans="5:5" hidden="1" x14ac:dyDescent="0.2">
      <c r="E1535" s="109" t="s">
        <v>5</v>
      </c>
    </row>
    <row r="1536" spans="5:5" hidden="1" x14ac:dyDescent="0.2">
      <c r="E1536" s="107">
        <v>70</v>
      </c>
    </row>
    <row r="1537" spans="5:5" hidden="1" x14ac:dyDescent="0.2">
      <c r="E1537" s="106">
        <v>70</v>
      </c>
    </row>
    <row r="1538" spans="5:5" hidden="1" x14ac:dyDescent="0.2">
      <c r="E1538" s="107">
        <v>20</v>
      </c>
    </row>
    <row r="1539" spans="5:5" hidden="1" x14ac:dyDescent="0.2">
      <c r="E1539" s="106">
        <v>20</v>
      </c>
    </row>
    <row r="1540" spans="5:5" hidden="1" x14ac:dyDescent="0.2">
      <c r="E1540" s="107">
        <v>20</v>
      </c>
    </row>
    <row r="1541" spans="5:5" hidden="1" x14ac:dyDescent="0.2">
      <c r="E1541" s="106">
        <v>20</v>
      </c>
    </row>
    <row r="1542" spans="5:5" hidden="1" x14ac:dyDescent="0.2">
      <c r="E1542" s="107">
        <v>20</v>
      </c>
    </row>
    <row r="1543" spans="5:5" hidden="1" x14ac:dyDescent="0.2">
      <c r="E1543" s="106">
        <v>20</v>
      </c>
    </row>
    <row r="1544" spans="5:5" hidden="1" x14ac:dyDescent="0.2">
      <c r="E1544" s="107">
        <v>50</v>
      </c>
    </row>
    <row r="1545" spans="5:5" hidden="1" x14ac:dyDescent="0.2">
      <c r="E1545" s="106">
        <v>20</v>
      </c>
    </row>
    <row r="1546" spans="5:5" hidden="1" x14ac:dyDescent="0.2">
      <c r="E1546" s="107">
        <v>20</v>
      </c>
    </row>
    <row r="1547" spans="5:5" hidden="1" x14ac:dyDescent="0.2">
      <c r="E1547" s="106">
        <v>20</v>
      </c>
    </row>
    <row r="1548" spans="5:5" hidden="1" x14ac:dyDescent="0.2">
      <c r="E1548" s="107">
        <v>20</v>
      </c>
    </row>
    <row r="1549" spans="5:5" hidden="1" x14ac:dyDescent="0.2">
      <c r="E1549" s="106">
        <v>50</v>
      </c>
    </row>
    <row r="1550" spans="5:5" hidden="1" x14ac:dyDescent="0.2">
      <c r="E1550" s="107">
        <v>70</v>
      </c>
    </row>
    <row r="1551" spans="5:5" hidden="1" x14ac:dyDescent="0.2">
      <c r="E1551" s="106">
        <v>70</v>
      </c>
    </row>
    <row r="1552" spans="5:5" x14ac:dyDescent="0.2">
      <c r="E1552" s="106">
        <v>175</v>
      </c>
    </row>
    <row r="1553" spans="5:5" hidden="1" x14ac:dyDescent="0.2">
      <c r="E1553" s="109" t="s">
        <v>5</v>
      </c>
    </row>
    <row r="1554" spans="5:5" hidden="1" x14ac:dyDescent="0.2">
      <c r="E1554" s="107">
        <v>20</v>
      </c>
    </row>
    <row r="1555" spans="5:5" hidden="1" x14ac:dyDescent="0.2">
      <c r="E1555" s="106">
        <v>20</v>
      </c>
    </row>
    <row r="1556" spans="5:5" hidden="1" x14ac:dyDescent="0.2">
      <c r="E1556" s="107">
        <v>20</v>
      </c>
    </row>
    <row r="1557" spans="5:5" hidden="1" x14ac:dyDescent="0.2">
      <c r="E1557" s="106">
        <v>20</v>
      </c>
    </row>
    <row r="1558" spans="5:5" hidden="1" x14ac:dyDescent="0.2">
      <c r="E1558" s="107">
        <v>20</v>
      </c>
    </row>
    <row r="1559" spans="5:5" hidden="1" x14ac:dyDescent="0.2">
      <c r="E1559" s="106">
        <v>20</v>
      </c>
    </row>
    <row r="1560" spans="5:5" hidden="1" x14ac:dyDescent="0.2">
      <c r="E1560" s="107">
        <v>20</v>
      </c>
    </row>
    <row r="1561" spans="5:5" hidden="1" x14ac:dyDescent="0.2">
      <c r="E1561" s="106">
        <v>20</v>
      </c>
    </row>
    <row r="1562" spans="5:5" hidden="1" x14ac:dyDescent="0.2">
      <c r="E1562" s="107">
        <v>20</v>
      </c>
    </row>
    <row r="1563" spans="5:5" hidden="1" x14ac:dyDescent="0.2">
      <c r="E1563" s="106">
        <v>20</v>
      </c>
    </row>
    <row r="1564" spans="5:5" hidden="1" x14ac:dyDescent="0.2">
      <c r="E1564" s="107">
        <v>70</v>
      </c>
    </row>
    <row r="1565" spans="5:5" hidden="1" x14ac:dyDescent="0.2">
      <c r="E1565" s="109" t="s">
        <v>5</v>
      </c>
    </row>
    <row r="1566" spans="5:5" hidden="1" x14ac:dyDescent="0.2">
      <c r="E1566" s="107">
        <v>20</v>
      </c>
    </row>
    <row r="1567" spans="5:5" hidden="1" x14ac:dyDescent="0.2">
      <c r="E1567" s="106">
        <v>20</v>
      </c>
    </row>
    <row r="1568" spans="5:5" hidden="1" x14ac:dyDescent="0.2">
      <c r="E1568" s="107">
        <v>20</v>
      </c>
    </row>
    <row r="1569" spans="5:5" hidden="1" x14ac:dyDescent="0.2">
      <c r="E1569" s="106">
        <v>50</v>
      </c>
    </row>
    <row r="1570" spans="5:5" hidden="1" x14ac:dyDescent="0.2">
      <c r="E1570" s="107">
        <v>20</v>
      </c>
    </row>
    <row r="1571" spans="5:5" hidden="1" x14ac:dyDescent="0.2">
      <c r="E1571" s="106">
        <v>50</v>
      </c>
    </row>
    <row r="1572" spans="5:5" hidden="1" x14ac:dyDescent="0.2">
      <c r="E1572" s="108" t="s">
        <v>5</v>
      </c>
    </row>
    <row r="1573" spans="5:5" hidden="1" x14ac:dyDescent="0.2">
      <c r="E1573" s="109" t="s">
        <v>5</v>
      </c>
    </row>
    <row r="1574" spans="5:5" hidden="1" x14ac:dyDescent="0.2">
      <c r="E1574" s="108" t="s">
        <v>5</v>
      </c>
    </row>
    <row r="1575" spans="5:5" hidden="1" x14ac:dyDescent="0.2">
      <c r="E1575" s="109" t="s">
        <v>5</v>
      </c>
    </row>
    <row r="1576" spans="5:5" hidden="1" x14ac:dyDescent="0.2">
      <c r="E1576" s="108" t="s">
        <v>5</v>
      </c>
    </row>
    <row r="1577" spans="5:5" hidden="1" x14ac:dyDescent="0.2">
      <c r="E1577" s="109" t="s">
        <v>5</v>
      </c>
    </row>
    <row r="1578" spans="5:5" hidden="1" x14ac:dyDescent="0.2">
      <c r="E1578" s="108" t="s">
        <v>5</v>
      </c>
    </row>
    <row r="1579" spans="5:5" hidden="1" x14ac:dyDescent="0.2">
      <c r="E1579" s="106">
        <v>70</v>
      </c>
    </row>
    <row r="1580" spans="5:5" hidden="1" x14ac:dyDescent="0.2">
      <c r="E1580" s="107">
        <v>70</v>
      </c>
    </row>
    <row r="1581" spans="5:5" hidden="1" x14ac:dyDescent="0.2">
      <c r="E1581" s="106">
        <v>70</v>
      </c>
    </row>
    <row r="1582" spans="5:5" hidden="1" x14ac:dyDescent="0.2">
      <c r="E1582" s="107">
        <v>70</v>
      </c>
    </row>
    <row r="1583" spans="5:5" hidden="1" x14ac:dyDescent="0.2">
      <c r="E1583" s="106">
        <v>50</v>
      </c>
    </row>
    <row r="1584" spans="5:5" hidden="1" x14ac:dyDescent="0.2">
      <c r="E1584" s="107">
        <v>70</v>
      </c>
    </row>
    <row r="1585" spans="5:5" hidden="1" x14ac:dyDescent="0.2">
      <c r="E1585" s="106">
        <v>70</v>
      </c>
    </row>
    <row r="1586" spans="5:5" hidden="1" x14ac:dyDescent="0.2">
      <c r="E1586" s="107">
        <v>70</v>
      </c>
    </row>
    <row r="1587" spans="5:5" hidden="1" x14ac:dyDescent="0.2">
      <c r="E1587" s="106">
        <v>70</v>
      </c>
    </row>
    <row r="1588" spans="5:5" hidden="1" x14ac:dyDescent="0.2">
      <c r="E1588" s="107">
        <v>20</v>
      </c>
    </row>
    <row r="1589" spans="5:5" hidden="1" x14ac:dyDescent="0.2">
      <c r="E1589" s="106">
        <v>70</v>
      </c>
    </row>
    <row r="1590" spans="5:5" hidden="1" x14ac:dyDescent="0.2">
      <c r="E1590" s="107">
        <v>70</v>
      </c>
    </row>
    <row r="1591" spans="5:5" hidden="1" x14ac:dyDescent="0.2">
      <c r="E1591" s="106">
        <v>100</v>
      </c>
    </row>
    <row r="1592" spans="5:5" hidden="1" x14ac:dyDescent="0.2">
      <c r="E1592" s="107">
        <v>70</v>
      </c>
    </row>
    <row r="1593" spans="5:5" hidden="1" x14ac:dyDescent="0.2">
      <c r="E1593" s="106">
        <v>20</v>
      </c>
    </row>
    <row r="1594" spans="5:5" hidden="1" x14ac:dyDescent="0.2">
      <c r="E1594" s="107">
        <v>20</v>
      </c>
    </row>
    <row r="1595" spans="5:5" hidden="1" x14ac:dyDescent="0.2">
      <c r="E1595" s="106">
        <v>20</v>
      </c>
    </row>
    <row r="1596" spans="5:5" hidden="1" x14ac:dyDescent="0.2">
      <c r="E1596" s="107">
        <v>70</v>
      </c>
    </row>
    <row r="1597" spans="5:5" hidden="1" x14ac:dyDescent="0.2">
      <c r="E1597" s="106">
        <v>70</v>
      </c>
    </row>
    <row r="1598" spans="5:5" hidden="1" x14ac:dyDescent="0.2">
      <c r="E1598" s="107">
        <v>20</v>
      </c>
    </row>
    <row r="1599" spans="5:5" hidden="1" x14ac:dyDescent="0.2">
      <c r="E1599" s="106">
        <v>20</v>
      </c>
    </row>
    <row r="1600" spans="5:5" hidden="1" x14ac:dyDescent="0.2">
      <c r="E1600" s="107">
        <v>20</v>
      </c>
    </row>
    <row r="1601" spans="5:5" hidden="1" x14ac:dyDescent="0.2">
      <c r="E1601" s="106">
        <v>100</v>
      </c>
    </row>
    <row r="1602" spans="5:5" hidden="1" x14ac:dyDescent="0.2">
      <c r="E1602" s="107">
        <v>70</v>
      </c>
    </row>
    <row r="1603" spans="5:5" hidden="1" x14ac:dyDescent="0.2">
      <c r="E1603" s="109" t="s">
        <v>5</v>
      </c>
    </row>
    <row r="1604" spans="5:5" hidden="1" x14ac:dyDescent="0.2">
      <c r="E1604" s="108" t="s">
        <v>5</v>
      </c>
    </row>
    <row r="1605" spans="5:5" hidden="1" x14ac:dyDescent="0.2">
      <c r="E1605" s="109" t="s">
        <v>5</v>
      </c>
    </row>
    <row r="1606" spans="5:5" hidden="1" x14ac:dyDescent="0.2">
      <c r="E1606" s="108" t="s">
        <v>5</v>
      </c>
    </row>
    <row r="1607" spans="5:5" hidden="1" x14ac:dyDescent="0.2">
      <c r="E1607" s="109" t="s">
        <v>5</v>
      </c>
    </row>
    <row r="1608" spans="5:5" hidden="1" x14ac:dyDescent="0.2">
      <c r="E1608" s="108" t="s">
        <v>5</v>
      </c>
    </row>
    <row r="1609" spans="5:5" hidden="1" x14ac:dyDescent="0.2">
      <c r="E1609" s="106">
        <v>70</v>
      </c>
    </row>
    <row r="1610" spans="5:5" hidden="1" x14ac:dyDescent="0.2">
      <c r="E1610" s="107">
        <v>70</v>
      </c>
    </row>
    <row r="1611" spans="5:5" hidden="1" x14ac:dyDescent="0.2">
      <c r="E1611" s="106">
        <v>20</v>
      </c>
    </row>
    <row r="1612" spans="5:5" hidden="1" x14ac:dyDescent="0.2">
      <c r="E1612" s="107">
        <v>20</v>
      </c>
    </row>
    <row r="1613" spans="5:5" hidden="1" x14ac:dyDescent="0.2">
      <c r="E1613" s="106">
        <v>70</v>
      </c>
    </row>
    <row r="1614" spans="5:5" hidden="1" x14ac:dyDescent="0.2">
      <c r="E1614" s="107">
        <v>70</v>
      </c>
    </row>
    <row r="1615" spans="5:5" hidden="1" x14ac:dyDescent="0.2">
      <c r="E1615" s="106">
        <v>70</v>
      </c>
    </row>
    <row r="1616" spans="5:5" hidden="1" x14ac:dyDescent="0.2">
      <c r="E1616" s="107">
        <v>70</v>
      </c>
    </row>
    <row r="1617" spans="5:5" hidden="1" x14ac:dyDescent="0.2">
      <c r="E1617" s="106">
        <v>175</v>
      </c>
    </row>
    <row r="1618" spans="5:5" hidden="1" x14ac:dyDescent="0.2">
      <c r="E1618" s="107">
        <v>20</v>
      </c>
    </row>
    <row r="1619" spans="5:5" hidden="1" x14ac:dyDescent="0.2">
      <c r="E1619" s="106">
        <v>20</v>
      </c>
    </row>
    <row r="1620" spans="5:5" hidden="1" x14ac:dyDescent="0.2">
      <c r="E1620" s="107">
        <v>70</v>
      </c>
    </row>
    <row r="1621" spans="5:5" hidden="1" x14ac:dyDescent="0.2">
      <c r="E1621" s="106">
        <v>70</v>
      </c>
    </row>
    <row r="1622" spans="5:5" hidden="1" x14ac:dyDescent="0.2">
      <c r="E1622" s="107">
        <v>20</v>
      </c>
    </row>
    <row r="1623" spans="5:5" hidden="1" x14ac:dyDescent="0.2">
      <c r="E1623" s="106">
        <v>70</v>
      </c>
    </row>
    <row r="1624" spans="5:5" hidden="1" x14ac:dyDescent="0.2">
      <c r="E1624" s="108" t="s">
        <v>5</v>
      </c>
    </row>
    <row r="1625" spans="5:5" hidden="1" x14ac:dyDescent="0.2">
      <c r="E1625" s="109" t="s">
        <v>5</v>
      </c>
    </row>
    <row r="1626" spans="5:5" hidden="1" x14ac:dyDescent="0.2">
      <c r="E1626" s="107">
        <v>70</v>
      </c>
    </row>
    <row r="1627" spans="5:5" hidden="1" x14ac:dyDescent="0.2">
      <c r="E1627" s="106">
        <v>70</v>
      </c>
    </row>
    <row r="1628" spans="5:5" hidden="1" x14ac:dyDescent="0.2">
      <c r="E1628" s="107">
        <v>20</v>
      </c>
    </row>
    <row r="1629" spans="5:5" hidden="1" x14ac:dyDescent="0.2">
      <c r="E1629" s="106">
        <v>20</v>
      </c>
    </row>
    <row r="1630" spans="5:5" hidden="1" x14ac:dyDescent="0.2">
      <c r="E1630" s="107">
        <v>20</v>
      </c>
    </row>
    <row r="1631" spans="5:5" hidden="1" x14ac:dyDescent="0.2">
      <c r="E1631" s="106">
        <v>20</v>
      </c>
    </row>
    <row r="1632" spans="5:5" hidden="1" x14ac:dyDescent="0.2">
      <c r="E1632" s="107">
        <v>50</v>
      </c>
    </row>
    <row r="1633" spans="5:5" hidden="1" x14ac:dyDescent="0.2">
      <c r="E1633" s="106">
        <v>50</v>
      </c>
    </row>
    <row r="1634" spans="5:5" hidden="1" x14ac:dyDescent="0.2">
      <c r="E1634" s="107">
        <v>70</v>
      </c>
    </row>
    <row r="1635" spans="5:5" hidden="1" x14ac:dyDescent="0.2">
      <c r="E1635" s="106">
        <v>70</v>
      </c>
    </row>
    <row r="1636" spans="5:5" hidden="1" x14ac:dyDescent="0.2">
      <c r="E1636" s="107">
        <v>70</v>
      </c>
    </row>
    <row r="1637" spans="5:5" hidden="1" x14ac:dyDescent="0.2">
      <c r="E1637" s="106">
        <v>70</v>
      </c>
    </row>
    <row r="1638" spans="5:5" hidden="1" x14ac:dyDescent="0.2">
      <c r="E1638" s="107">
        <v>50</v>
      </c>
    </row>
    <row r="1639" spans="5:5" hidden="1" x14ac:dyDescent="0.2">
      <c r="E1639" s="106">
        <v>20</v>
      </c>
    </row>
    <row r="1640" spans="5:5" hidden="1" x14ac:dyDescent="0.2">
      <c r="E1640" s="107">
        <v>70</v>
      </c>
    </row>
    <row r="1641" spans="5:5" hidden="1" x14ac:dyDescent="0.2">
      <c r="E1641" s="106">
        <v>20</v>
      </c>
    </row>
    <row r="1642" spans="5:5" hidden="1" x14ac:dyDescent="0.2">
      <c r="E1642" s="107">
        <v>20</v>
      </c>
    </row>
    <row r="1643" spans="5:5" hidden="1" x14ac:dyDescent="0.2">
      <c r="E1643" s="106">
        <v>70</v>
      </c>
    </row>
    <row r="1644" spans="5:5" hidden="1" x14ac:dyDescent="0.2">
      <c r="E1644" s="107">
        <v>70</v>
      </c>
    </row>
    <row r="1645" spans="5:5" hidden="1" x14ac:dyDescent="0.2">
      <c r="E1645" s="106">
        <v>70</v>
      </c>
    </row>
    <row r="1646" spans="5:5" hidden="1" x14ac:dyDescent="0.2">
      <c r="E1646" s="107">
        <v>70</v>
      </c>
    </row>
    <row r="1647" spans="5:5" hidden="1" x14ac:dyDescent="0.2">
      <c r="E1647" s="106">
        <v>70</v>
      </c>
    </row>
    <row r="1648" spans="5:5" hidden="1" x14ac:dyDescent="0.2">
      <c r="E1648" s="107">
        <v>70</v>
      </c>
    </row>
    <row r="1649" spans="5:5" hidden="1" x14ac:dyDescent="0.2">
      <c r="E1649" s="106">
        <v>70</v>
      </c>
    </row>
    <row r="1650" spans="5:5" hidden="1" x14ac:dyDescent="0.2">
      <c r="E1650" s="107">
        <v>70</v>
      </c>
    </row>
    <row r="1651" spans="5:5" hidden="1" x14ac:dyDescent="0.2">
      <c r="E1651" s="106">
        <v>70</v>
      </c>
    </row>
    <row r="1652" spans="5:5" hidden="1" x14ac:dyDescent="0.2">
      <c r="E1652" s="107">
        <v>70</v>
      </c>
    </row>
    <row r="1653" spans="5:5" hidden="1" x14ac:dyDescent="0.2">
      <c r="E1653" s="106">
        <v>70</v>
      </c>
    </row>
    <row r="1654" spans="5:5" hidden="1" x14ac:dyDescent="0.2">
      <c r="E1654" s="107">
        <v>20</v>
      </c>
    </row>
    <row r="1655" spans="5:5" hidden="1" x14ac:dyDescent="0.2">
      <c r="E1655" s="106">
        <v>20</v>
      </c>
    </row>
    <row r="1656" spans="5:5" hidden="1" x14ac:dyDescent="0.2">
      <c r="E1656" s="107">
        <v>70</v>
      </c>
    </row>
    <row r="1657" spans="5:5" hidden="1" x14ac:dyDescent="0.2">
      <c r="E1657" s="106">
        <v>70</v>
      </c>
    </row>
    <row r="1658" spans="5:5" hidden="1" x14ac:dyDescent="0.2">
      <c r="E1658" s="108" t="s">
        <v>5</v>
      </c>
    </row>
    <row r="1659" spans="5:5" hidden="1" x14ac:dyDescent="0.2">
      <c r="E1659" s="106">
        <v>70</v>
      </c>
    </row>
    <row r="1660" spans="5:5" hidden="1" x14ac:dyDescent="0.2">
      <c r="E1660" s="107">
        <v>175</v>
      </c>
    </row>
    <row r="1661" spans="5:5" hidden="1" x14ac:dyDescent="0.2">
      <c r="E1661" s="106">
        <v>70</v>
      </c>
    </row>
    <row r="1662" spans="5:5" hidden="1" x14ac:dyDescent="0.2">
      <c r="E1662" s="107">
        <v>70</v>
      </c>
    </row>
    <row r="1663" spans="5:5" hidden="1" x14ac:dyDescent="0.2">
      <c r="E1663" s="109" t="s">
        <v>5</v>
      </c>
    </row>
    <row r="1664" spans="5:5" hidden="1" x14ac:dyDescent="0.2">
      <c r="E1664" s="108" t="s">
        <v>5</v>
      </c>
    </row>
    <row r="1665" spans="5:5" hidden="1" x14ac:dyDescent="0.2">
      <c r="E1665" s="106">
        <v>70</v>
      </c>
    </row>
    <row r="1666" spans="5:5" hidden="1" x14ac:dyDescent="0.2">
      <c r="E1666" s="107">
        <v>70</v>
      </c>
    </row>
    <row r="1667" spans="5:5" hidden="1" x14ac:dyDescent="0.2">
      <c r="E1667" s="106">
        <v>50</v>
      </c>
    </row>
    <row r="1668" spans="5:5" hidden="1" x14ac:dyDescent="0.2">
      <c r="E1668" s="107">
        <v>175</v>
      </c>
    </row>
    <row r="1669" spans="5:5" hidden="1" x14ac:dyDescent="0.2">
      <c r="E1669" s="106">
        <v>70</v>
      </c>
    </row>
    <row r="1670" spans="5:5" hidden="1" x14ac:dyDescent="0.2">
      <c r="E1670" s="107">
        <v>70</v>
      </c>
    </row>
    <row r="1671" spans="5:5" hidden="1" x14ac:dyDescent="0.2">
      <c r="E1671" s="106">
        <v>20</v>
      </c>
    </row>
    <row r="1672" spans="5:5" hidden="1" x14ac:dyDescent="0.2">
      <c r="E1672" s="107">
        <v>70</v>
      </c>
    </row>
    <row r="1673" spans="5:5" hidden="1" x14ac:dyDescent="0.2">
      <c r="E1673" s="106">
        <v>70</v>
      </c>
    </row>
    <row r="1674" spans="5:5" hidden="1" x14ac:dyDescent="0.2">
      <c r="E1674" s="107">
        <v>70</v>
      </c>
    </row>
    <row r="1675" spans="5:5" hidden="1" x14ac:dyDescent="0.2">
      <c r="E1675" s="106">
        <v>100</v>
      </c>
    </row>
    <row r="1676" spans="5:5" hidden="1" x14ac:dyDescent="0.2">
      <c r="E1676" s="107">
        <v>70</v>
      </c>
    </row>
    <row r="1677" spans="5:5" hidden="1" x14ac:dyDescent="0.2">
      <c r="E1677" s="106">
        <v>70</v>
      </c>
    </row>
    <row r="1678" spans="5:5" hidden="1" x14ac:dyDescent="0.2">
      <c r="E1678" s="107">
        <v>20</v>
      </c>
    </row>
    <row r="1679" spans="5:5" hidden="1" x14ac:dyDescent="0.2">
      <c r="E1679" s="106">
        <v>70</v>
      </c>
    </row>
    <row r="1680" spans="5:5" hidden="1" x14ac:dyDescent="0.2">
      <c r="E1680" s="108" t="s">
        <v>5</v>
      </c>
    </row>
    <row r="1681" spans="5:5" hidden="1" x14ac:dyDescent="0.2">
      <c r="E1681" s="109" t="s">
        <v>5</v>
      </c>
    </row>
    <row r="1682" spans="5:5" hidden="1" x14ac:dyDescent="0.2">
      <c r="E1682" s="108" t="s">
        <v>5</v>
      </c>
    </row>
    <row r="1683" spans="5:5" hidden="1" x14ac:dyDescent="0.2">
      <c r="E1683" s="109" t="s">
        <v>5</v>
      </c>
    </row>
    <row r="1684" spans="5:5" hidden="1" x14ac:dyDescent="0.2">
      <c r="E1684" s="107">
        <v>70</v>
      </c>
    </row>
    <row r="1685" spans="5:5" hidden="1" x14ac:dyDescent="0.2">
      <c r="E1685" s="106">
        <v>70</v>
      </c>
    </row>
    <row r="1686" spans="5:5" hidden="1" x14ac:dyDescent="0.2">
      <c r="E1686" s="107">
        <v>70</v>
      </c>
    </row>
    <row r="1687" spans="5:5" hidden="1" x14ac:dyDescent="0.2">
      <c r="E1687" s="106">
        <v>70</v>
      </c>
    </row>
    <row r="1688" spans="5:5" hidden="1" x14ac:dyDescent="0.2">
      <c r="E1688" s="107">
        <v>100</v>
      </c>
    </row>
    <row r="1689" spans="5:5" hidden="1" x14ac:dyDescent="0.2">
      <c r="E1689" s="106">
        <v>70</v>
      </c>
    </row>
    <row r="1690" spans="5:5" hidden="1" x14ac:dyDescent="0.2">
      <c r="E1690" s="107">
        <v>70</v>
      </c>
    </row>
    <row r="1691" spans="5:5" hidden="1" x14ac:dyDescent="0.2">
      <c r="E1691" s="106">
        <v>70</v>
      </c>
    </row>
    <row r="1692" spans="5:5" hidden="1" x14ac:dyDescent="0.2">
      <c r="E1692" s="107">
        <v>70</v>
      </c>
    </row>
    <row r="1693" spans="5:5" hidden="1" x14ac:dyDescent="0.2">
      <c r="E1693" s="106">
        <v>70</v>
      </c>
    </row>
    <row r="1694" spans="5:5" hidden="1" x14ac:dyDescent="0.2">
      <c r="E1694" s="107">
        <v>70</v>
      </c>
    </row>
    <row r="1695" spans="5:5" hidden="1" x14ac:dyDescent="0.2">
      <c r="E1695" s="106">
        <v>20</v>
      </c>
    </row>
    <row r="1696" spans="5:5" hidden="1" x14ac:dyDescent="0.2">
      <c r="E1696" s="107">
        <v>20</v>
      </c>
    </row>
    <row r="1697" spans="5:5" hidden="1" x14ac:dyDescent="0.2">
      <c r="E1697" s="106">
        <v>20</v>
      </c>
    </row>
    <row r="1698" spans="5:5" hidden="1" x14ac:dyDescent="0.2">
      <c r="E1698" s="107">
        <v>20</v>
      </c>
    </row>
    <row r="1699" spans="5:5" hidden="1" x14ac:dyDescent="0.2">
      <c r="E1699" s="106">
        <v>175</v>
      </c>
    </row>
    <row r="1700" spans="5:5" hidden="1" x14ac:dyDescent="0.2">
      <c r="E1700" s="108" t="s">
        <v>5</v>
      </c>
    </row>
    <row r="1701" spans="5:5" hidden="1" x14ac:dyDescent="0.2">
      <c r="E1701" s="106">
        <v>20</v>
      </c>
    </row>
    <row r="1702" spans="5:5" hidden="1" x14ac:dyDescent="0.2">
      <c r="E1702" s="107">
        <v>20</v>
      </c>
    </row>
    <row r="1703" spans="5:5" hidden="1" x14ac:dyDescent="0.2">
      <c r="E1703" s="106">
        <v>20</v>
      </c>
    </row>
    <row r="1704" spans="5:5" hidden="1" x14ac:dyDescent="0.2">
      <c r="E1704" s="107">
        <v>70</v>
      </c>
    </row>
    <row r="1705" spans="5:5" hidden="1" x14ac:dyDescent="0.2">
      <c r="E1705" s="106">
        <v>70</v>
      </c>
    </row>
    <row r="1706" spans="5:5" hidden="1" x14ac:dyDescent="0.2">
      <c r="E1706" s="107">
        <v>70</v>
      </c>
    </row>
    <row r="1707" spans="5:5" hidden="1" x14ac:dyDescent="0.2">
      <c r="E1707" s="109" t="s">
        <v>5</v>
      </c>
    </row>
    <row r="1708" spans="5:5" hidden="1" x14ac:dyDescent="0.2">
      <c r="E1708" s="108" t="s">
        <v>5</v>
      </c>
    </row>
    <row r="1709" spans="5:5" hidden="1" x14ac:dyDescent="0.2">
      <c r="E1709" s="106">
        <v>70</v>
      </c>
    </row>
    <row r="1710" spans="5:5" hidden="1" x14ac:dyDescent="0.2">
      <c r="E1710" s="107">
        <v>20</v>
      </c>
    </row>
    <row r="1711" spans="5:5" hidden="1" x14ac:dyDescent="0.2">
      <c r="E1711" s="106">
        <v>20</v>
      </c>
    </row>
    <row r="1712" spans="5:5" hidden="1" x14ac:dyDescent="0.2">
      <c r="E1712" s="107">
        <v>20</v>
      </c>
    </row>
    <row r="1713" spans="5:5" hidden="1" x14ac:dyDescent="0.2">
      <c r="E1713" s="106">
        <v>20</v>
      </c>
    </row>
    <row r="1714" spans="5:5" hidden="1" x14ac:dyDescent="0.2">
      <c r="E1714" s="107">
        <v>20</v>
      </c>
    </row>
    <row r="1715" spans="5:5" hidden="1" x14ac:dyDescent="0.2">
      <c r="E1715" s="106">
        <v>20</v>
      </c>
    </row>
    <row r="1716" spans="5:5" hidden="1" x14ac:dyDescent="0.2">
      <c r="E1716" s="107">
        <v>20</v>
      </c>
    </row>
    <row r="1717" spans="5:5" hidden="1" x14ac:dyDescent="0.2">
      <c r="E1717" s="106">
        <v>50</v>
      </c>
    </row>
    <row r="1718" spans="5:5" hidden="1" x14ac:dyDescent="0.2">
      <c r="E1718" s="107">
        <v>20</v>
      </c>
    </row>
    <row r="1719" spans="5:5" hidden="1" x14ac:dyDescent="0.2">
      <c r="E1719" s="109" t="s">
        <v>5</v>
      </c>
    </row>
    <row r="1720" spans="5:5" hidden="1" x14ac:dyDescent="0.2">
      <c r="E1720" s="108" t="s">
        <v>5</v>
      </c>
    </row>
    <row r="1721" spans="5:5" hidden="1" x14ac:dyDescent="0.2">
      <c r="E1721" s="106">
        <v>70</v>
      </c>
    </row>
    <row r="1722" spans="5:5" hidden="1" x14ac:dyDescent="0.2">
      <c r="E1722" s="108" t="s">
        <v>5</v>
      </c>
    </row>
    <row r="1723" spans="5:5" hidden="1" x14ac:dyDescent="0.2">
      <c r="E1723" s="109" t="s">
        <v>5</v>
      </c>
    </row>
    <row r="1724" spans="5:5" hidden="1" x14ac:dyDescent="0.2">
      <c r="E1724" s="107">
        <v>70</v>
      </c>
    </row>
    <row r="1725" spans="5:5" hidden="1" x14ac:dyDescent="0.2">
      <c r="E1725" s="109" t="s">
        <v>5</v>
      </c>
    </row>
    <row r="1726" spans="5:5" hidden="1" x14ac:dyDescent="0.2">
      <c r="E1726" s="107">
        <v>20</v>
      </c>
    </row>
    <row r="1727" spans="5:5" hidden="1" x14ac:dyDescent="0.2">
      <c r="E1727" s="106">
        <v>20</v>
      </c>
    </row>
    <row r="1728" spans="5:5" hidden="1" x14ac:dyDescent="0.2">
      <c r="E1728" s="107">
        <v>70</v>
      </c>
    </row>
    <row r="1729" spans="5:5" hidden="1" x14ac:dyDescent="0.2">
      <c r="E1729" s="106">
        <v>70</v>
      </c>
    </row>
    <row r="1730" spans="5:5" hidden="1" x14ac:dyDescent="0.2">
      <c r="E1730" s="108" t="s">
        <v>5</v>
      </c>
    </row>
    <row r="1731" spans="5:5" hidden="1" x14ac:dyDescent="0.2">
      <c r="E1731" s="106">
        <v>70</v>
      </c>
    </row>
    <row r="1732" spans="5:5" hidden="1" x14ac:dyDescent="0.2">
      <c r="E1732" s="107">
        <v>70</v>
      </c>
    </row>
    <row r="1733" spans="5:5" hidden="1" x14ac:dyDescent="0.2">
      <c r="E1733" s="106">
        <v>20</v>
      </c>
    </row>
    <row r="1734" spans="5:5" hidden="1" x14ac:dyDescent="0.2">
      <c r="E1734" s="107">
        <v>20</v>
      </c>
    </row>
    <row r="1735" spans="5:5" hidden="1" x14ac:dyDescent="0.2">
      <c r="E1735" s="106">
        <v>20</v>
      </c>
    </row>
    <row r="1736" spans="5:5" x14ac:dyDescent="0.2">
      <c r="E1736" s="107">
        <v>600</v>
      </c>
    </row>
    <row r="1737" spans="5:5" hidden="1" x14ac:dyDescent="0.2">
      <c r="E1737" s="106">
        <v>100</v>
      </c>
    </row>
    <row r="1738" spans="5:5" hidden="1" x14ac:dyDescent="0.2">
      <c r="E1738" s="107">
        <v>70</v>
      </c>
    </row>
    <row r="1739" spans="5:5" hidden="1" x14ac:dyDescent="0.2">
      <c r="E1739" s="106">
        <v>70</v>
      </c>
    </row>
    <row r="1740" spans="5:5" hidden="1" x14ac:dyDescent="0.2">
      <c r="E1740" s="107">
        <v>100</v>
      </c>
    </row>
    <row r="1741" spans="5:5" hidden="1" x14ac:dyDescent="0.2">
      <c r="E1741" s="106">
        <v>100</v>
      </c>
    </row>
    <row r="1742" spans="5:5" hidden="1" x14ac:dyDescent="0.2">
      <c r="E1742" s="107">
        <v>175</v>
      </c>
    </row>
    <row r="1743" spans="5:5" hidden="1" x14ac:dyDescent="0.2">
      <c r="E1743" s="106">
        <v>70</v>
      </c>
    </row>
    <row r="1744" spans="5:5" hidden="1" x14ac:dyDescent="0.2">
      <c r="E1744" s="107">
        <v>70</v>
      </c>
    </row>
    <row r="1745" spans="5:5" hidden="1" x14ac:dyDescent="0.2">
      <c r="E1745" s="106">
        <v>70</v>
      </c>
    </row>
    <row r="1746" spans="5:5" hidden="1" x14ac:dyDescent="0.2">
      <c r="E1746" s="107">
        <v>70</v>
      </c>
    </row>
    <row r="1747" spans="5:5" hidden="1" x14ac:dyDescent="0.2">
      <c r="E1747" s="106">
        <v>20</v>
      </c>
    </row>
    <row r="1748" spans="5:5" hidden="1" x14ac:dyDescent="0.2">
      <c r="E1748" s="107">
        <v>20</v>
      </c>
    </row>
    <row r="1749" spans="5:5" hidden="1" x14ac:dyDescent="0.2">
      <c r="E1749" s="106">
        <v>20</v>
      </c>
    </row>
    <row r="1750" spans="5:5" hidden="1" x14ac:dyDescent="0.2">
      <c r="E1750" s="107">
        <v>70</v>
      </c>
    </row>
    <row r="1751" spans="5:5" hidden="1" x14ac:dyDescent="0.2">
      <c r="E1751" s="106">
        <v>20</v>
      </c>
    </row>
    <row r="1752" spans="5:5" hidden="1" x14ac:dyDescent="0.2">
      <c r="E1752" s="107">
        <v>70</v>
      </c>
    </row>
    <row r="1753" spans="5:5" hidden="1" x14ac:dyDescent="0.2">
      <c r="E1753" s="109" t="s">
        <v>5</v>
      </c>
    </row>
    <row r="1754" spans="5:5" hidden="1" x14ac:dyDescent="0.2">
      <c r="E1754" s="108" t="s">
        <v>5</v>
      </c>
    </row>
    <row r="1755" spans="5:5" hidden="1" x14ac:dyDescent="0.2">
      <c r="E1755" s="109" t="s">
        <v>5</v>
      </c>
    </row>
    <row r="1756" spans="5:5" hidden="1" x14ac:dyDescent="0.2">
      <c r="E1756" s="107">
        <v>70</v>
      </c>
    </row>
    <row r="1757" spans="5:5" hidden="1" x14ac:dyDescent="0.2">
      <c r="E1757" s="109" t="s">
        <v>5</v>
      </c>
    </row>
    <row r="1758" spans="5:5" hidden="1" x14ac:dyDescent="0.2">
      <c r="E1758" s="108" t="s">
        <v>5</v>
      </c>
    </row>
    <row r="1759" spans="5:5" hidden="1" x14ac:dyDescent="0.2">
      <c r="E1759" s="109" t="s">
        <v>5</v>
      </c>
    </row>
    <row r="1760" spans="5:5" hidden="1" x14ac:dyDescent="0.2">
      <c r="E1760" s="107">
        <v>70</v>
      </c>
    </row>
    <row r="1761" spans="5:5" hidden="1" x14ac:dyDescent="0.2">
      <c r="E1761" s="106">
        <v>70</v>
      </c>
    </row>
    <row r="1762" spans="5:5" hidden="1" x14ac:dyDescent="0.2">
      <c r="E1762" s="107">
        <v>70</v>
      </c>
    </row>
    <row r="1763" spans="5:5" hidden="1" x14ac:dyDescent="0.2">
      <c r="E1763" s="106">
        <v>70</v>
      </c>
    </row>
    <row r="1764" spans="5:5" hidden="1" x14ac:dyDescent="0.2">
      <c r="E1764" s="107">
        <v>70</v>
      </c>
    </row>
    <row r="1765" spans="5:5" hidden="1" x14ac:dyDescent="0.2">
      <c r="E1765" s="106">
        <v>70</v>
      </c>
    </row>
    <row r="1766" spans="5:5" hidden="1" x14ac:dyDescent="0.2">
      <c r="E1766" s="107">
        <v>175</v>
      </c>
    </row>
    <row r="1767" spans="5:5" hidden="1" x14ac:dyDescent="0.2">
      <c r="E1767" s="106">
        <v>20</v>
      </c>
    </row>
    <row r="1768" spans="5:5" hidden="1" x14ac:dyDescent="0.2">
      <c r="E1768" s="107">
        <v>70</v>
      </c>
    </row>
    <row r="1769" spans="5:5" hidden="1" x14ac:dyDescent="0.2">
      <c r="E1769" s="106">
        <v>70</v>
      </c>
    </row>
    <row r="1770" spans="5:5" hidden="1" x14ac:dyDescent="0.2">
      <c r="E1770" s="107">
        <v>70</v>
      </c>
    </row>
    <row r="1771" spans="5:5" hidden="1" x14ac:dyDescent="0.2">
      <c r="E1771" s="106">
        <v>70</v>
      </c>
    </row>
    <row r="1772" spans="5:5" hidden="1" x14ac:dyDescent="0.2">
      <c r="E1772" s="107">
        <v>70</v>
      </c>
    </row>
    <row r="1773" spans="5:5" hidden="1" x14ac:dyDescent="0.2">
      <c r="E1773" s="106">
        <v>70</v>
      </c>
    </row>
    <row r="1774" spans="5:5" hidden="1" x14ac:dyDescent="0.2">
      <c r="E1774" s="107">
        <v>70</v>
      </c>
    </row>
    <row r="1775" spans="5:5" hidden="1" x14ac:dyDescent="0.2">
      <c r="E1775" s="106">
        <v>70</v>
      </c>
    </row>
    <row r="1776" spans="5:5" hidden="1" x14ac:dyDescent="0.2">
      <c r="E1776" s="107">
        <v>70</v>
      </c>
    </row>
    <row r="1777" spans="5:5" hidden="1" x14ac:dyDescent="0.2">
      <c r="E1777" s="106">
        <v>70</v>
      </c>
    </row>
    <row r="1778" spans="5:5" hidden="1" x14ac:dyDescent="0.2">
      <c r="E1778" s="107">
        <v>20</v>
      </c>
    </row>
    <row r="1779" spans="5:5" hidden="1" x14ac:dyDescent="0.2">
      <c r="E1779" s="106">
        <v>20</v>
      </c>
    </row>
    <row r="1780" spans="5:5" hidden="1" x14ac:dyDescent="0.2">
      <c r="E1780" s="107">
        <v>50</v>
      </c>
    </row>
    <row r="1781" spans="5:5" hidden="1" x14ac:dyDescent="0.2">
      <c r="E1781" s="106">
        <v>70</v>
      </c>
    </row>
    <row r="1782" spans="5:5" hidden="1" x14ac:dyDescent="0.2">
      <c r="E1782" s="107">
        <v>70</v>
      </c>
    </row>
    <row r="1783" spans="5:5" hidden="1" x14ac:dyDescent="0.2">
      <c r="E1783" s="106">
        <v>70</v>
      </c>
    </row>
    <row r="1784" spans="5:5" hidden="1" x14ac:dyDescent="0.2">
      <c r="E1784" s="107">
        <v>70</v>
      </c>
    </row>
    <row r="1785" spans="5:5" hidden="1" x14ac:dyDescent="0.2">
      <c r="E1785" s="109" t="s">
        <v>5</v>
      </c>
    </row>
    <row r="1786" spans="5:5" hidden="1" x14ac:dyDescent="0.2">
      <c r="E1786" s="107">
        <v>175</v>
      </c>
    </row>
    <row r="1787" spans="5:5" hidden="1" x14ac:dyDescent="0.2">
      <c r="E1787" s="106">
        <v>70</v>
      </c>
    </row>
    <row r="1788" spans="5:5" hidden="1" x14ac:dyDescent="0.2">
      <c r="E1788" s="107">
        <v>70</v>
      </c>
    </row>
    <row r="1789" spans="5:5" hidden="1" x14ac:dyDescent="0.2">
      <c r="E1789" s="106">
        <v>20</v>
      </c>
    </row>
    <row r="1790" spans="5:5" hidden="1" x14ac:dyDescent="0.2">
      <c r="E1790" s="107">
        <v>20</v>
      </c>
    </row>
    <row r="1791" spans="5:5" hidden="1" x14ac:dyDescent="0.2">
      <c r="E1791" s="106">
        <v>70</v>
      </c>
    </row>
    <row r="1792" spans="5:5" hidden="1" x14ac:dyDescent="0.2">
      <c r="E1792" s="108" t="s">
        <v>5</v>
      </c>
    </row>
    <row r="1793" spans="5:5" hidden="1" x14ac:dyDescent="0.2">
      <c r="E1793" s="106">
        <v>70</v>
      </c>
    </row>
    <row r="1794" spans="5:5" hidden="1" x14ac:dyDescent="0.2">
      <c r="E1794" s="107">
        <v>70</v>
      </c>
    </row>
    <row r="1795" spans="5:5" hidden="1" x14ac:dyDescent="0.2">
      <c r="E1795" s="106">
        <v>20</v>
      </c>
    </row>
    <row r="1796" spans="5:5" hidden="1" x14ac:dyDescent="0.2">
      <c r="E1796" s="107">
        <v>70</v>
      </c>
    </row>
    <row r="1797" spans="5:5" hidden="1" x14ac:dyDescent="0.2">
      <c r="E1797" s="109" t="s">
        <v>5</v>
      </c>
    </row>
    <row r="1798" spans="5:5" hidden="1" x14ac:dyDescent="0.2">
      <c r="E1798" s="108" t="s">
        <v>5</v>
      </c>
    </row>
    <row r="1799" spans="5:5" hidden="1" x14ac:dyDescent="0.2">
      <c r="E1799" s="106">
        <v>70</v>
      </c>
    </row>
    <row r="1800" spans="5:5" hidden="1" x14ac:dyDescent="0.2">
      <c r="E1800" s="107">
        <v>70</v>
      </c>
    </row>
    <row r="1801" spans="5:5" hidden="1" x14ac:dyDescent="0.2">
      <c r="E1801" s="106">
        <v>70</v>
      </c>
    </row>
    <row r="1802" spans="5:5" hidden="1" x14ac:dyDescent="0.2">
      <c r="E1802" s="107">
        <v>70</v>
      </c>
    </row>
    <row r="1803" spans="5:5" hidden="1" x14ac:dyDescent="0.2">
      <c r="E1803" s="106">
        <v>70</v>
      </c>
    </row>
    <row r="1804" spans="5:5" hidden="1" x14ac:dyDescent="0.2">
      <c r="E1804" s="107">
        <v>70</v>
      </c>
    </row>
    <row r="1805" spans="5:5" hidden="1" x14ac:dyDescent="0.2">
      <c r="E1805" s="106">
        <v>70</v>
      </c>
    </row>
    <row r="1806" spans="5:5" hidden="1" x14ac:dyDescent="0.2">
      <c r="E1806" s="107">
        <v>50</v>
      </c>
    </row>
    <row r="1807" spans="5:5" hidden="1" x14ac:dyDescent="0.2">
      <c r="E1807" s="106">
        <v>70</v>
      </c>
    </row>
    <row r="1808" spans="5:5" hidden="1" x14ac:dyDescent="0.2">
      <c r="E1808" s="107">
        <v>70</v>
      </c>
    </row>
    <row r="1809" spans="5:5" hidden="1" x14ac:dyDescent="0.2">
      <c r="E1809" s="109" t="s">
        <v>5</v>
      </c>
    </row>
    <row r="1810" spans="5:5" hidden="1" x14ac:dyDescent="0.2">
      <c r="E1810" s="108" t="s">
        <v>5</v>
      </c>
    </row>
    <row r="1811" spans="5:5" hidden="1" x14ac:dyDescent="0.2">
      <c r="E1811" s="106">
        <v>70</v>
      </c>
    </row>
    <row r="1812" spans="5:5" hidden="1" x14ac:dyDescent="0.2">
      <c r="E1812" s="107">
        <v>70</v>
      </c>
    </row>
    <row r="1813" spans="5:5" hidden="1" x14ac:dyDescent="0.2">
      <c r="E1813" s="106">
        <v>70</v>
      </c>
    </row>
    <row r="1814" spans="5:5" hidden="1" x14ac:dyDescent="0.2">
      <c r="E1814" s="107">
        <v>70</v>
      </c>
    </row>
    <row r="1815" spans="5:5" hidden="1" x14ac:dyDescent="0.2">
      <c r="E1815" s="106">
        <v>20</v>
      </c>
    </row>
    <row r="1816" spans="5:5" hidden="1" x14ac:dyDescent="0.2">
      <c r="E1816" s="107">
        <v>20</v>
      </c>
    </row>
    <row r="1817" spans="5:5" hidden="1" x14ac:dyDescent="0.2">
      <c r="E1817" s="106">
        <v>50</v>
      </c>
    </row>
    <row r="1818" spans="5:5" hidden="1" x14ac:dyDescent="0.2">
      <c r="E1818" s="107">
        <v>50</v>
      </c>
    </row>
    <row r="1819" spans="5:5" hidden="1" x14ac:dyDescent="0.2">
      <c r="E1819" s="106">
        <v>70</v>
      </c>
    </row>
    <row r="1820" spans="5:5" hidden="1" x14ac:dyDescent="0.2">
      <c r="E1820" s="107">
        <v>70</v>
      </c>
    </row>
    <row r="1821" spans="5:5" hidden="1" x14ac:dyDescent="0.2">
      <c r="E1821" s="106">
        <v>70</v>
      </c>
    </row>
    <row r="1822" spans="5:5" hidden="1" x14ac:dyDescent="0.2">
      <c r="E1822" s="107">
        <v>100</v>
      </c>
    </row>
    <row r="1823" spans="5:5" hidden="1" x14ac:dyDescent="0.2">
      <c r="E1823" s="106">
        <v>100</v>
      </c>
    </row>
    <row r="1824" spans="5:5" hidden="1" x14ac:dyDescent="0.2">
      <c r="E1824" s="107">
        <v>70</v>
      </c>
    </row>
    <row r="1825" spans="5:5" hidden="1" x14ac:dyDescent="0.2">
      <c r="E1825" s="106">
        <v>100</v>
      </c>
    </row>
    <row r="1826" spans="5:5" hidden="1" x14ac:dyDescent="0.2">
      <c r="E1826" s="107">
        <v>70</v>
      </c>
    </row>
    <row r="1827" spans="5:5" hidden="1" x14ac:dyDescent="0.2">
      <c r="E1827" s="106">
        <v>70</v>
      </c>
    </row>
    <row r="1828" spans="5:5" hidden="1" x14ac:dyDescent="0.2">
      <c r="E1828" s="107">
        <v>20</v>
      </c>
    </row>
    <row r="1829" spans="5:5" hidden="1" x14ac:dyDescent="0.2">
      <c r="E1829" s="106">
        <v>20</v>
      </c>
    </row>
    <row r="1830" spans="5:5" hidden="1" x14ac:dyDescent="0.2">
      <c r="E1830" s="107">
        <v>175</v>
      </c>
    </row>
    <row r="1831" spans="5:5" hidden="1" x14ac:dyDescent="0.2">
      <c r="E1831" s="106">
        <v>70</v>
      </c>
    </row>
    <row r="1832" spans="5:5" hidden="1" x14ac:dyDescent="0.2">
      <c r="E1832" s="107">
        <v>70</v>
      </c>
    </row>
    <row r="1833" spans="5:5" hidden="1" x14ac:dyDescent="0.2">
      <c r="E1833" s="106">
        <v>70</v>
      </c>
    </row>
    <row r="1834" spans="5:5" hidden="1" x14ac:dyDescent="0.2">
      <c r="E1834" s="107">
        <v>50</v>
      </c>
    </row>
    <row r="1835" spans="5:5" hidden="1" x14ac:dyDescent="0.2">
      <c r="E1835" s="106">
        <v>70</v>
      </c>
    </row>
    <row r="1836" spans="5:5" hidden="1" x14ac:dyDescent="0.2">
      <c r="E1836" s="107">
        <v>70</v>
      </c>
    </row>
    <row r="1837" spans="5:5" hidden="1" x14ac:dyDescent="0.2">
      <c r="E1837" s="106">
        <v>70</v>
      </c>
    </row>
    <row r="1838" spans="5:5" hidden="1" x14ac:dyDescent="0.2">
      <c r="E1838" s="107">
        <v>70</v>
      </c>
    </row>
    <row r="1839" spans="5:5" hidden="1" x14ac:dyDescent="0.2">
      <c r="E1839" s="106">
        <v>70</v>
      </c>
    </row>
    <row r="1840" spans="5:5" hidden="1" x14ac:dyDescent="0.2">
      <c r="E1840" s="107">
        <v>75</v>
      </c>
    </row>
    <row r="1841" spans="5:5" hidden="1" x14ac:dyDescent="0.2">
      <c r="E1841" s="106">
        <v>75</v>
      </c>
    </row>
    <row r="1842" spans="5:5" hidden="1" x14ac:dyDescent="0.2">
      <c r="E1842" s="107">
        <v>75</v>
      </c>
    </row>
    <row r="1843" spans="5:5" hidden="1" x14ac:dyDescent="0.2">
      <c r="E1843" s="106">
        <v>70</v>
      </c>
    </row>
    <row r="1844" spans="5:5" hidden="1" x14ac:dyDescent="0.2">
      <c r="E1844" s="107">
        <v>70</v>
      </c>
    </row>
    <row r="1845" spans="5:5" hidden="1" x14ac:dyDescent="0.2">
      <c r="E1845" s="106">
        <v>70</v>
      </c>
    </row>
    <row r="1846" spans="5:5" hidden="1" x14ac:dyDescent="0.2">
      <c r="E1846" s="107">
        <v>70</v>
      </c>
    </row>
    <row r="1847" spans="5:5" hidden="1" x14ac:dyDescent="0.2">
      <c r="E1847" s="106">
        <v>70</v>
      </c>
    </row>
    <row r="1848" spans="5:5" hidden="1" x14ac:dyDescent="0.2">
      <c r="E1848" s="107">
        <v>70</v>
      </c>
    </row>
    <row r="1849" spans="5:5" hidden="1" x14ac:dyDescent="0.2">
      <c r="E1849" s="106">
        <v>70</v>
      </c>
    </row>
    <row r="1850" spans="5:5" hidden="1" x14ac:dyDescent="0.2">
      <c r="E1850" s="107">
        <v>20</v>
      </c>
    </row>
    <row r="1851" spans="5:5" hidden="1" x14ac:dyDescent="0.2">
      <c r="E1851" s="106">
        <v>20</v>
      </c>
    </row>
    <row r="1852" spans="5:5" hidden="1" x14ac:dyDescent="0.2">
      <c r="E1852" s="107">
        <v>20</v>
      </c>
    </row>
    <row r="1853" spans="5:5" hidden="1" x14ac:dyDescent="0.2">
      <c r="E1853" s="106">
        <v>50</v>
      </c>
    </row>
    <row r="1854" spans="5:5" hidden="1" x14ac:dyDescent="0.2">
      <c r="E1854" s="107">
        <v>70</v>
      </c>
    </row>
    <row r="1855" spans="5:5" hidden="1" x14ac:dyDescent="0.2">
      <c r="E1855" s="106">
        <v>70</v>
      </c>
    </row>
    <row r="1856" spans="5:5" hidden="1" x14ac:dyDescent="0.2">
      <c r="E1856" s="107">
        <v>70</v>
      </c>
    </row>
    <row r="1857" spans="5:5" hidden="1" x14ac:dyDescent="0.2">
      <c r="E1857" s="106">
        <v>70</v>
      </c>
    </row>
    <row r="1858" spans="5:5" hidden="1" x14ac:dyDescent="0.2">
      <c r="E1858" s="107">
        <v>20</v>
      </c>
    </row>
    <row r="1859" spans="5:5" hidden="1" x14ac:dyDescent="0.2">
      <c r="E1859" s="106">
        <v>20</v>
      </c>
    </row>
    <row r="1860" spans="5:5" hidden="1" x14ac:dyDescent="0.2">
      <c r="E1860" s="107">
        <v>20</v>
      </c>
    </row>
    <row r="1861" spans="5:5" hidden="1" x14ac:dyDescent="0.2">
      <c r="E1861" s="106">
        <v>70</v>
      </c>
    </row>
    <row r="1862" spans="5:5" hidden="1" x14ac:dyDescent="0.2">
      <c r="E1862" s="107">
        <v>70</v>
      </c>
    </row>
    <row r="1863" spans="5:5" hidden="1" x14ac:dyDescent="0.2">
      <c r="E1863" s="106">
        <v>70</v>
      </c>
    </row>
    <row r="1864" spans="5:5" hidden="1" x14ac:dyDescent="0.2">
      <c r="E1864" s="107">
        <v>70</v>
      </c>
    </row>
    <row r="1865" spans="5:5" hidden="1" x14ac:dyDescent="0.2">
      <c r="E1865" s="106">
        <v>70</v>
      </c>
    </row>
    <row r="1866" spans="5:5" hidden="1" x14ac:dyDescent="0.2">
      <c r="E1866" s="107">
        <v>70</v>
      </c>
    </row>
    <row r="1867" spans="5:5" hidden="1" x14ac:dyDescent="0.2">
      <c r="E1867" s="106">
        <v>70</v>
      </c>
    </row>
    <row r="1868" spans="5:5" hidden="1" x14ac:dyDescent="0.2">
      <c r="E1868" s="107">
        <v>70</v>
      </c>
    </row>
    <row r="1869" spans="5:5" hidden="1" x14ac:dyDescent="0.2">
      <c r="E1869" s="106">
        <v>100</v>
      </c>
    </row>
    <row r="1870" spans="5:5" hidden="1" x14ac:dyDescent="0.2">
      <c r="E1870" s="108" t="s">
        <v>5</v>
      </c>
    </row>
    <row r="1871" spans="5:5" hidden="1" x14ac:dyDescent="0.2">
      <c r="E1871" s="106">
        <v>5</v>
      </c>
    </row>
    <row r="1872" spans="5:5" hidden="1" x14ac:dyDescent="0.2">
      <c r="E1872" s="108" t="s">
        <v>5</v>
      </c>
    </row>
    <row r="1873" spans="5:5" hidden="1" x14ac:dyDescent="0.2">
      <c r="E1873" s="106">
        <v>70</v>
      </c>
    </row>
    <row r="1874" spans="5:5" hidden="1" x14ac:dyDescent="0.2">
      <c r="E1874" s="108" t="s">
        <v>5</v>
      </c>
    </row>
    <row r="1875" spans="5:5" hidden="1" x14ac:dyDescent="0.2">
      <c r="E1875" s="109" t="s">
        <v>5</v>
      </c>
    </row>
    <row r="1876" spans="5:5" hidden="1" x14ac:dyDescent="0.2">
      <c r="E1876" s="108" t="s">
        <v>5</v>
      </c>
    </row>
    <row r="1877" spans="5:5" hidden="1" x14ac:dyDescent="0.2">
      <c r="E1877" s="106">
        <v>70</v>
      </c>
    </row>
    <row r="1878" spans="5:5" hidden="1" x14ac:dyDescent="0.2">
      <c r="E1878" s="107">
        <v>70</v>
      </c>
    </row>
    <row r="1879" spans="5:5" hidden="1" x14ac:dyDescent="0.2">
      <c r="E1879" s="106">
        <v>70</v>
      </c>
    </row>
    <row r="1880" spans="5:5" hidden="1" x14ac:dyDescent="0.2">
      <c r="E1880" s="107">
        <v>70</v>
      </c>
    </row>
    <row r="1881" spans="5:5" hidden="1" x14ac:dyDescent="0.2">
      <c r="E1881" s="109" t="s">
        <v>5</v>
      </c>
    </row>
    <row r="1882" spans="5:5" hidden="1" x14ac:dyDescent="0.2">
      <c r="E1882" s="108" t="s">
        <v>5</v>
      </c>
    </row>
    <row r="1883" spans="5:5" hidden="1" x14ac:dyDescent="0.2">
      <c r="E1883" s="106">
        <v>70</v>
      </c>
    </row>
    <row r="1884" spans="5:5" hidden="1" x14ac:dyDescent="0.2">
      <c r="E1884" s="107">
        <v>70</v>
      </c>
    </row>
    <row r="1885" spans="5:5" hidden="1" x14ac:dyDescent="0.2">
      <c r="E1885" s="106">
        <v>175</v>
      </c>
    </row>
    <row r="1886" spans="5:5" hidden="1" x14ac:dyDescent="0.2">
      <c r="E1886" s="107">
        <v>175</v>
      </c>
    </row>
    <row r="1887" spans="5:5" hidden="1" x14ac:dyDescent="0.2">
      <c r="E1887" s="106">
        <v>70</v>
      </c>
    </row>
    <row r="1888" spans="5:5" hidden="1" x14ac:dyDescent="0.2">
      <c r="E1888" s="107">
        <v>70</v>
      </c>
    </row>
    <row r="1889" spans="5:5" hidden="1" x14ac:dyDescent="0.2">
      <c r="E1889" s="106">
        <v>70</v>
      </c>
    </row>
    <row r="1890" spans="5:5" hidden="1" x14ac:dyDescent="0.2">
      <c r="E1890" s="107">
        <v>20</v>
      </c>
    </row>
    <row r="1891" spans="5:5" hidden="1" x14ac:dyDescent="0.2">
      <c r="E1891" s="106">
        <v>20</v>
      </c>
    </row>
    <row r="1892" spans="5:5" hidden="1" x14ac:dyDescent="0.2">
      <c r="E1892" s="107">
        <v>50</v>
      </c>
    </row>
    <row r="1893" spans="5:5" hidden="1" x14ac:dyDescent="0.2">
      <c r="E1893" s="106">
        <v>70</v>
      </c>
    </row>
    <row r="1894" spans="5:5" hidden="1" x14ac:dyDescent="0.2">
      <c r="E1894" s="107">
        <v>70</v>
      </c>
    </row>
    <row r="1895" spans="5:5" hidden="1" x14ac:dyDescent="0.2">
      <c r="E1895" s="106">
        <v>70</v>
      </c>
    </row>
    <row r="1896" spans="5:5" hidden="1" x14ac:dyDescent="0.2">
      <c r="E1896" s="107">
        <v>2</v>
      </c>
    </row>
    <row r="1897" spans="5:5" hidden="1" x14ac:dyDescent="0.2">
      <c r="E1897" s="106">
        <v>70</v>
      </c>
    </row>
    <row r="1898" spans="5:5" hidden="1" x14ac:dyDescent="0.2">
      <c r="E1898" s="107">
        <v>70</v>
      </c>
    </row>
    <row r="1899" spans="5:5" hidden="1" x14ac:dyDescent="0.2">
      <c r="E1899" s="106">
        <v>50</v>
      </c>
    </row>
    <row r="1900" spans="5:5" hidden="1" x14ac:dyDescent="0.2">
      <c r="E1900" s="107">
        <v>70</v>
      </c>
    </row>
    <row r="1901" spans="5:5" hidden="1" x14ac:dyDescent="0.2">
      <c r="E1901" s="106">
        <v>70</v>
      </c>
    </row>
    <row r="1902" spans="5:5" hidden="1" x14ac:dyDescent="0.2">
      <c r="E1902" s="107">
        <v>50</v>
      </c>
    </row>
    <row r="1903" spans="5:5" hidden="1" x14ac:dyDescent="0.2">
      <c r="E1903" s="106">
        <v>70</v>
      </c>
    </row>
    <row r="1904" spans="5:5" hidden="1" x14ac:dyDescent="0.2">
      <c r="E1904" s="107">
        <v>70</v>
      </c>
    </row>
    <row r="1905" spans="5:5" hidden="1" x14ac:dyDescent="0.2">
      <c r="E1905" s="106">
        <v>70</v>
      </c>
    </row>
    <row r="1906" spans="5:5" hidden="1" x14ac:dyDescent="0.2">
      <c r="E1906" s="107">
        <v>70</v>
      </c>
    </row>
    <row r="1907" spans="5:5" hidden="1" x14ac:dyDescent="0.2">
      <c r="E1907" s="106">
        <v>70</v>
      </c>
    </row>
    <row r="1908" spans="5:5" hidden="1" x14ac:dyDescent="0.2">
      <c r="E1908" s="108" t="s">
        <v>5</v>
      </c>
    </row>
    <row r="1909" spans="5:5" hidden="1" x14ac:dyDescent="0.2">
      <c r="E1909" s="109" t="s">
        <v>5</v>
      </c>
    </row>
    <row r="1910" spans="5:5" hidden="1" x14ac:dyDescent="0.2">
      <c r="E1910" s="108" t="s">
        <v>5</v>
      </c>
    </row>
    <row r="1911" spans="5:5" hidden="1" x14ac:dyDescent="0.2">
      <c r="E1911" s="109" t="s">
        <v>5</v>
      </c>
    </row>
    <row r="1912" spans="5:5" hidden="1" x14ac:dyDescent="0.2">
      <c r="E1912" s="110" t="s">
        <v>5</v>
      </c>
    </row>
  </sheetData>
  <sortState xmlns:xlrd2="http://schemas.microsoft.com/office/spreadsheetml/2017/richdata2" ref="E4:E1736">
    <sortCondition ref="E4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Props1.xml><?xml version="1.0" encoding="utf-8"?>
<ds:datastoreItem xmlns:ds="http://schemas.openxmlformats.org/officeDocument/2006/customXml" ds:itemID="{3D732868-78D6-487B-95E2-017C1454B4AB}">
  <ds:schemaRefs/>
</ds:datastoreItem>
</file>

<file path=customXml/itemProps2.xml><?xml version="1.0" encoding="utf-8"?>
<ds:datastoreItem xmlns:ds="http://schemas.openxmlformats.org/officeDocument/2006/customXml" ds:itemID="{CF1C1692-E7F4-4CA0-A762-7BFA18AB1163}">
  <ds:schemaRefs/>
</ds:datastoreItem>
</file>

<file path=customXml/itemProps3.xml><?xml version="1.0" encoding="utf-8"?>
<ds:datastoreItem xmlns:ds="http://schemas.openxmlformats.org/officeDocument/2006/customXml" ds:itemID="{75940856-F94E-48C7-8077-BBE866DF887E}">
  <ds:schemaRefs/>
</ds:datastoreItem>
</file>

<file path=customXml/itemProps4.xml><?xml version="1.0" encoding="utf-8"?>
<ds:datastoreItem xmlns:ds="http://schemas.openxmlformats.org/officeDocument/2006/customXml" ds:itemID="{9CD32C86-3E0B-410F-99FA-9B85D0C001DA}">
  <ds:schemaRefs/>
</ds:datastoreItem>
</file>

<file path=customXml/itemProps5.xml><?xml version="1.0" encoding="utf-8"?>
<ds:datastoreItem xmlns:ds="http://schemas.openxmlformats.org/officeDocument/2006/customXml" ds:itemID="{B8159483-61D0-4010-964A-B14289E066FF}">
  <ds:schemaRefs/>
</ds:datastoreItem>
</file>

<file path=customXml/itemProps6.xml><?xml version="1.0" encoding="utf-8"?>
<ds:datastoreItem xmlns:ds="http://schemas.openxmlformats.org/officeDocument/2006/customXml" ds:itemID="{FC76963D-A781-444E-AFD5-57AA65BC51ED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Feuil4</vt:lpstr>
      <vt:lpstr>Feuil5</vt:lpstr>
      <vt:lpstr>Feuil1</vt:lpstr>
      <vt:lpstr>MJGES01_00028_2</vt:lpstr>
      <vt:lpstr>Grille_Tarifs_Modulable</vt:lpstr>
      <vt:lpstr>Feuil3</vt:lpstr>
      <vt:lpstr>Feuil2</vt:lpstr>
      <vt:lpstr>Feuil6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 MT. TROUVE</dc:creator>
  <cp:lastModifiedBy>s.haugmard</cp:lastModifiedBy>
  <dcterms:created xsi:type="dcterms:W3CDTF">2019-12-23T14:11:30Z</dcterms:created>
  <dcterms:modified xsi:type="dcterms:W3CDTF">2020-01-04T01:54:54Z</dcterms:modified>
</cp:coreProperties>
</file>