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 activeTab="2"/>
  </bookViews>
  <sheets>
    <sheet name="Feuil1" sheetId="1" r:id="rId1"/>
    <sheet name="buts.matchs" sheetId="2" r:id="rId2"/>
    <sheet name="+2nd.MT" sheetId="4" r:id="rId3"/>
    <sheet name="Buts.1MT" sheetId="3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/>
  <c r="O3"/>
  <c r="O4"/>
  <c r="O5"/>
  <c r="O6"/>
  <c r="O7"/>
  <c r="O8"/>
  <c r="O9"/>
  <c r="O10"/>
  <c r="O11"/>
  <c r="O12"/>
  <c r="N2"/>
  <c r="N3"/>
  <c r="N4"/>
  <c r="N5"/>
  <c r="N6"/>
  <c r="N7"/>
  <c r="N8"/>
  <c r="N9"/>
  <c r="N10"/>
  <c r="N11"/>
  <c r="N12"/>
  <c r="P11" l="1"/>
  <c r="Q11"/>
  <c r="Q7"/>
  <c r="P7"/>
  <c r="P3"/>
  <c r="Q3"/>
  <c r="Q12"/>
  <c r="P12"/>
  <c r="Q8"/>
  <c r="P8"/>
  <c r="Q4"/>
  <c r="P4"/>
  <c r="P9"/>
  <c r="Q9"/>
  <c r="Q5"/>
  <c r="P5"/>
  <c r="Q10"/>
  <c r="P10"/>
  <c r="Q6"/>
  <c r="P6"/>
  <c r="Q2"/>
  <c r="P2"/>
  <c r="F12"/>
  <c r="I12" s="1"/>
  <c r="H12"/>
  <c r="K12"/>
  <c r="L12"/>
  <c r="F4" l="1"/>
  <c r="I4" s="1"/>
  <c r="H4"/>
  <c r="K4"/>
  <c r="L4"/>
  <c r="F5"/>
  <c r="I5" s="1"/>
  <c r="H5"/>
  <c r="K5"/>
  <c r="L5"/>
  <c r="F6"/>
  <c r="I6" s="1"/>
  <c r="H6"/>
  <c r="K6"/>
  <c r="L6"/>
  <c r="F7"/>
  <c r="I7" s="1"/>
  <c r="H7"/>
  <c r="K7"/>
  <c r="L7"/>
  <c r="F8"/>
  <c r="I8" s="1"/>
  <c r="H8"/>
  <c r="K8"/>
  <c r="L8"/>
  <c r="F9"/>
  <c r="I9" s="1"/>
  <c r="H9"/>
  <c r="K9"/>
  <c r="L9"/>
  <c r="F10"/>
  <c r="I10" s="1"/>
  <c r="H10"/>
  <c r="K10"/>
  <c r="L10"/>
  <c r="F11"/>
  <c r="I11" s="1"/>
  <c r="H11"/>
  <c r="K11"/>
  <c r="L11"/>
  <c r="L2"/>
  <c r="L3"/>
  <c r="K2"/>
  <c r="K3"/>
  <c r="H2"/>
  <c r="H3"/>
  <c r="F2"/>
  <c r="I2" s="1"/>
  <c r="F3"/>
  <c r="I3" s="1"/>
</calcChain>
</file>

<file path=xl/sharedStrings.xml><?xml version="1.0" encoding="utf-8"?>
<sst xmlns="http://schemas.openxmlformats.org/spreadsheetml/2006/main" count="146" uniqueCount="54">
  <si>
    <t>Score</t>
  </si>
  <si>
    <t>Guingamp</t>
  </si>
  <si>
    <t>Lyon</t>
  </si>
  <si>
    <t>1-0</t>
  </si>
  <si>
    <t>Angers</t>
  </si>
  <si>
    <t>Montpellier</t>
  </si>
  <si>
    <t>0-0</t>
  </si>
  <si>
    <t>Date</t>
  </si>
  <si>
    <t>Nb de buts total du match</t>
  </si>
  <si>
    <t>Nb buts en 1ère mi temps pour équipe 1</t>
  </si>
  <si>
    <t>Nb buts en 1ère mi temps pour équipe 2</t>
  </si>
  <si>
    <t>MT2</t>
  </si>
  <si>
    <t>Nb de buts total MT</t>
  </si>
  <si>
    <t xml:space="preserve">+ de buts en 2nd mi temps 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</si>
  <si>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</si>
  <si>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</si>
  <si>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</si>
  <si>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</si>
  <si>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</si>
  <si>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</si>
  <si>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</si>
  <si>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</si>
  <si>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</si>
  <si>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</si>
  <si>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</si>
  <si>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</si>
  <si>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</si>
  <si>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</si>
  <si>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</si>
  <si>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</si>
  <si>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Nombre de buts par match</t>
  </si>
  <si>
    <t>1-1</t>
  </si>
  <si>
    <t>0-1</t>
  </si>
  <si>
    <t>1-2</t>
  </si>
  <si>
    <t>0-2</t>
  </si>
  <si>
    <t>1-3</t>
  </si>
  <si>
    <t>4-0</t>
  </si>
  <si>
    <t>3-4</t>
  </si>
  <si>
    <t>3-1</t>
  </si>
  <si>
    <t>2-1</t>
  </si>
  <si>
    <t>2-0</t>
  </si>
  <si>
    <t>3-0</t>
  </si>
  <si>
    <t>Equipe1</t>
  </si>
  <si>
    <t>Equipe2</t>
  </si>
  <si>
    <t>Résultat équipe 1</t>
  </si>
  <si>
    <t>Résultat équipe 2</t>
  </si>
  <si>
    <t>Buts équipe 1</t>
  </si>
  <si>
    <t>Buts équipe 2</t>
  </si>
  <si>
    <t>OUI</t>
  </si>
  <si>
    <t>Nombre de buts 1ère mi-temps</t>
  </si>
  <si>
    <t xml:space="preserve"> + Plus de buts en 2nd Mi-temps</t>
  </si>
  <si>
    <t>Transféré</t>
  </si>
  <si>
    <t>Tranféré</t>
  </si>
  <si>
    <t>Tranféré2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</si>
</sst>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b/>
      <sz val="11"/>
      <color rgb="FF7030A0"/>
      <name val="Tahoma"/>
      <family val="2"/>
    </font>
    <font>
      <b/>
      <sz val="11"/>
      <color theme="7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4" fillId="4" borderId="0" xfId="0" quotePrefix="1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8" fillId="6" borderId="0" xfId="0" quotePrefix="1" applyFont="1" applyFill="1" applyAlignment="1">
      <alignment horizontal="center" vertical="center" wrapText="1"/>
    </xf>
    <xf numFmtId="0" fontId="8" fillId="6" borderId="0" xfId="0" applyFont="1" applyFill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0" formatCode="General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Tahoma"/>
        <scheme val="none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723900</xdr:colOff>
      <xdr:row>0</xdr:row>
      <xdr:rowOff>57150</xdr:rowOff>
    </xdr:from>
    <xdr:ext cx="1584194" cy="292704"/>
    <xdr:sp macro="[0]!NButs" textlink="">
      <xdr:nvSpPr>
        <xdr:cNvPr id="2" name="Rectangle à coins arrondis 1"/>
        <xdr:cNvSpPr/>
      </xdr:nvSpPr>
      <xdr:spPr>
        <a:xfrm>
          <a:off x="723900" y="57150"/>
          <a:ext cx="1584194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Nbre de buts par match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38100</xdr:rowOff>
    </xdr:from>
    <xdr:to>
      <xdr:col>9</xdr:col>
      <xdr:colOff>238125</xdr:colOff>
      <xdr:row>0</xdr:row>
      <xdr:rowOff>381000</xdr:rowOff>
    </xdr:to>
    <xdr:sp macro="[0]!plusdebuts2MT" textlink="">
      <xdr:nvSpPr>
        <xdr:cNvPr id="2" name="Rectangle à coins arrondis 1"/>
        <xdr:cNvSpPr/>
      </xdr:nvSpPr>
      <xdr:spPr>
        <a:xfrm>
          <a:off x="1714500" y="38100"/>
          <a:ext cx="1562100" cy="34290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Ajouter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0</xdr:row>
      <xdr:rowOff>38100</xdr:rowOff>
    </xdr:from>
    <xdr:to>
      <xdr:col>9</xdr:col>
      <xdr:colOff>238125</xdr:colOff>
      <xdr:row>0</xdr:row>
      <xdr:rowOff>381000</xdr:rowOff>
    </xdr:to>
    <xdr:sp macro="[0]!NbMT" textlink="">
      <xdr:nvSpPr>
        <xdr:cNvPr id="3" name="Rectangle à coins arrondis 2"/>
        <xdr:cNvSpPr/>
      </xdr:nvSpPr>
      <xdr:spPr>
        <a:xfrm>
          <a:off x="1085850" y="38100"/>
          <a:ext cx="2190750" cy="342900"/>
        </a:xfrm>
        <a:prstGeom prst="roundRect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Ajouter buts 1ère mi temps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Q12" totalsRowShown="0" headerRowDxfId="18" dataDxfId="17">
  <autoFilter ref="A1:Q12">
    <filterColumn colId="9"/>
    <filterColumn colId="12"/>
  </autoFilter>
  <tableColumns count="17">
    <tableColumn id="1" name="Date" dataDxfId="16"/>
    <tableColumn id="2" name="Equipe1" dataDxfId="15"/>
    <tableColumn id="3" name="Equipe2" dataDxfId="14"/>
    <tableColumn id="4" name="Score" dataDxfId="13"/>
    <tableColumn id="5" name="MT2" dataDxfId="12"/>
    <tableColumn id="6" name="Nb de buts total du match" dataDxfId="11">
      <calculatedColumnFormula>LEFT(Tableau1[[#This Row],[Score]],SEARCH("-",Tableau1[[#This Row],[Score]])-1)+MID(Tableau1[[#This Row],[Score]],SEARCH("-",Tableau1[[#This Row],[Score]])+1,LEN(Tableau1[[#This Row],[Score]]))</calculatedColumnFormula>
    </tableColumn>
    <tableColumn id="12" name="Tranféré" dataDxfId="10"/>
    <tableColumn id="11" name="Nb de buts total MT" dataDxfId="9">
      <calculatedColumnFormula>LEFT(Tableau1[[#This Row],[MT2]],SEARCH("-",Tableau1[[#This Row],[MT2]])-1)+MID(Tableau1[[#This Row],[MT2]],SEARCH("-",Tableau1[[#This Row],[MT2]])+1,LEN(Tableau1[[#This Row],[MT2]]))</calculatedColumnFormula>
    </tableColumn>
    <tableColumn id="8" name="+ de buts en 2nd mi temps " dataDxfId="8">
      <calculatedColumnFormula>IF(Tableau1[[#This Row],[Nb de buts total du match]]-Tableau1[[#This Row],[Nb de buts total MT]]&gt;Tableau1[[#This Row],[Nb de buts total MT]],"O","N")</calculatedColumnFormula>
    </tableColumn>
    <tableColumn id="17" name="Transféré" dataDxfId="7"/>
    <tableColumn id="9" name="Nb buts en 1ère mi temps pour équipe 1" dataDxfId="6">
      <calculatedColumnFormula>LEFT(Tableau1[[#This Row],[MT2]],SEARCH("-",Tableau1[[#This Row],[MT2]])-1)</calculatedColumnFormula>
    </tableColumn>
    <tableColumn id="10" name="Nb buts en 1ère mi temps pour équipe 2" dataDxfId="5">
      <calculatedColumnFormula>MID(Tableau1[[#This Row],[MT2]],SEARCH("-",Tableau1[[#This Row],[MT2]])+1,LEN(Tableau1[[#This Row],[MT2]]))</calculatedColumnFormula>
    </tableColumn>
    <tableColumn id="7" name="Tranféré2" dataDxfId="4"/>
    <tableColumn id="13" name="Buts équipe 1" dataDxfId="3">
      <calculatedColumnFormula>LEFT(Tableau1[[#This Row],[Score]],SEARCH("-",Tableau1[[#This Row],[Score]])-1)*1</calculatedColumnFormula>
    </tableColumn>
    <tableColumn id="14" name="Buts équipe 2" dataDxfId="2">
      <calculatedColumnFormula>MID(Tableau1[[#This Row],[Score]],SEARCH("-",Tableau1[[#This Row],[Score]])+1,LEN(Tableau1[[#This Row],[Score]]))*1</calculatedColumnFormula>
    </tableColumn>
    <tableColumn id="15" name="Résultat équipe 1" dataDxfId="1">
      <calculatedColumnFormula>IF(Tableau1[[#This Row],[Buts équipe 1]]&gt;Tableau1[[#This Row],[Buts équipe 2]],"V",IF(Tableau1[[#This Row],[Buts équipe 1]]=Tableau1[[#This Row],[Buts équipe 2]],"N","D"))</calculatedColumnFormula>
    </tableColumn>
    <tableColumn id="16" name="Résultat équipe 2" dataDxfId="0">
      <calculatedColumnFormula>IF(Tableau1[[#This Row],[Buts équipe 1]]&lt;Tableau1[[#This Row],[Buts équipe 2]],"V",IF(Tableau1[[#This Row],[Buts équipe 1]]=Tableau1[[#This Row],[Buts équipe 2]],"N","D"))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2"/>
  <sheetViews>
    <sheetView showGridLines="0" workbookViewId="0">
      <selection activeCell="I19" sqref="I19"/>
    </sheetView>
  </sheetViews>
  <sheetFormatPr baseColWidth="10" defaultRowHeight="15.75" customHeight="1"/>
  <cols>
    <col min="1" max="1" width="11.85546875" style="8" bestFit="1" customWidth="1"/>
    <col min="2" max="3" width="11.5703125" style="8" customWidth="1"/>
    <col min="4" max="4" width="10.85546875" style="9"/>
    <col min="6" max="6" width="10.85546875" style="9"/>
    <col min="7" max="10" width="9.5703125" style="8" customWidth="1"/>
    <col min="11" max="11" width="12.85546875" style="8" customWidth="1"/>
    <col min="12" max="12" width="13.28515625" style="8" customWidth="1"/>
    <col min="13" max="14" width="9.7109375" style="8" customWidth="1"/>
    <col min="15" max="15" width="9.7109375" customWidth="1"/>
    <col min="16" max="17" width="9.7109375" style="8" customWidth="1"/>
    <col min="18" max="19" width="9.5703125" style="8" customWidth="1"/>
    <col min="20" max="16384" width="11.42578125" style="8"/>
  </cols>
  <sheetData>
    <row r="1" spans="1:17" s="11" customFormat="1" ht="62.25" customHeight="1">
      <c r="A1" s="11" t="s">
        <v>7</v>
      </c>
      <c r="B1" s="11" t="s">
        <v>42</v>
      </c>
      <c r="C1" s="11" t="s">
        <v>43</v>
      </c>
      <c r="D1" s="12" t="s">
        <v>0</v>
      </c>
      <c r="E1" s="12" t="s">
        <v>11</v>
      </c>
      <c r="F1" s="13" t="s">
        <v>8</v>
      </c>
      <c r="G1" s="13" t="s">
        <v>52</v>
      </c>
      <c r="H1" s="11" t="s">
        <v>12</v>
      </c>
      <c r="I1" s="17" t="s">
        <v>13</v>
      </c>
      <c r="J1" s="18" t="s">
        <v>51</v>
      </c>
      <c r="K1" s="14" t="s">
        <v>9</v>
      </c>
      <c r="L1" s="14" t="s">
        <v>10</v>
      </c>
      <c r="M1" s="15" t="s">
        <v>53</v>
      </c>
      <c r="N1" s="11" t="s">
        <v>46</v>
      </c>
      <c r="O1" s="11" t="s">
        <v>47</v>
      </c>
      <c r="P1" s="16" t="s">
        <v>44</v>
      </c>
      <c r="Q1" s="16" t="s">
        <v>45</v>
      </c>
    </row>
    <row r="2" spans="1:17" ht="15.75" customHeight="1">
      <c r="A2" s="7">
        <v>43322</v>
      </c>
      <c r="B2" s="8" t="s">
        <v>19</v>
      </c>
      <c r="C2" s="8" t="s">
        <v>29</v>
      </c>
      <c r="D2" s="9" t="s">
        <v>36</v>
      </c>
      <c r="E2" s="9" t="s">
        <v>3</v>
      </c>
      <c r="F2" s="8">
        <f>LEFT(Tableau1[[#This Row],[Score]],SEARCH("-",Tableau1[[#This Row],[Score]])-1)+MID(Tableau1[[#This Row],[Score]],SEARCH("-",Tableau1[[#This Row],[Score]])+1,LEN(Tableau1[[#This Row],[Score]]))</f>
        <v>4</v>
      </c>
      <c r="G2" s="10" t="s">
        <v>48</v>
      </c>
      <c r="H2" s="8">
        <f>LEFT(Tableau1[[#This Row],[MT2]],SEARCH("-",Tableau1[[#This Row],[MT2]])-1)+MID(Tableau1[[#This Row],[MT2]],SEARCH("-",Tableau1[[#This Row],[MT2]])+1,LEN(Tableau1[[#This Row],[MT2]]))</f>
        <v>1</v>
      </c>
      <c r="I2" s="10" t="str">
        <f>IF(Tableau1[[#This Row],[Nb de buts total du match]]-Tableau1[[#This Row],[Nb de buts total MT]]&gt;Tableau1[[#This Row],[Nb de buts total MT]],"O","N")</f>
        <v>O</v>
      </c>
      <c r="J2" s="10"/>
      <c r="K2" s="8" t="str">
        <f>LEFT(Tableau1[[#This Row],[MT2]],SEARCH("-",Tableau1[[#This Row],[MT2]])-1)</f>
        <v>1</v>
      </c>
      <c r="L2" s="8" t="str">
        <f>MID(Tableau1[[#This Row],[MT2]],SEARCH("-",Tableau1[[#This Row],[MT2]])+1,LEN(Tableau1[[#This Row],[MT2]]))</f>
        <v>0</v>
      </c>
      <c r="M2" s="8" t="s">
        <v>48</v>
      </c>
      <c r="N2" s="10">
        <f>LEFT(Tableau1[[#This Row],[Score]],SEARCH("-",Tableau1[[#This Row],[Score]])-1)*1</f>
        <v>4</v>
      </c>
      <c r="O2" s="10">
        <f>MID(Tableau1[[#This Row],[Score]],SEARCH("-",Tableau1[[#This Row],[Score]])+1,LEN(Tableau1[[#This Row],[Score]]))*1</f>
        <v>0</v>
      </c>
      <c r="P2" s="10" t="str">
        <f>IF(Tableau1[[#This Row],[Buts équipe 1]]&gt;Tableau1[[#This Row],[Buts équipe 2]],"V",IF(Tableau1[[#This Row],[Buts équipe 1]]=Tableau1[[#This Row],[Buts équipe 2]],"N","D"))</f>
        <v>V</v>
      </c>
      <c r="Q2" s="10" t="str">
        <f>IF(Tableau1[[#This Row],[Buts équipe 1]]&lt;Tableau1[[#This Row],[Buts équipe 2]],"V",IF(Tableau1[[#This Row],[Buts équipe 1]]=Tableau1[[#This Row],[Buts équipe 2]],"N","D"))</f>
        <v>D</v>
      </c>
    </row>
    <row r="3" spans="1:17" ht="15.75" customHeight="1">
      <c r="A3" s="7">
        <v>43323</v>
      </c>
      <c r="B3" s="8" t="s">
        <v>21</v>
      </c>
      <c r="C3" s="8" t="s">
        <v>20</v>
      </c>
      <c r="D3" s="9" t="s">
        <v>35</v>
      </c>
      <c r="E3" s="9" t="s">
        <v>6</v>
      </c>
      <c r="F3" s="8">
        <f>LEFT(Tableau1[[#This Row],[Score]],SEARCH("-",Tableau1[[#This Row],[Score]])-1)+MID(Tableau1[[#This Row],[Score]],SEARCH("-",Tableau1[[#This Row],[Score]])+1,LEN(Tableau1[[#This Row],[Score]]))</f>
        <v>4</v>
      </c>
      <c r="G3" s="10" t="s">
        <v>48</v>
      </c>
      <c r="H3" s="8">
        <f>LEFT(Tableau1[[#This Row],[MT2]],SEARCH("-",Tableau1[[#This Row],[MT2]])-1)+MID(Tableau1[[#This Row],[MT2]],SEARCH("-",Tableau1[[#This Row],[MT2]])+1,LEN(Tableau1[[#This Row],[MT2]]))</f>
        <v>0</v>
      </c>
      <c r="I3" s="10" t="str">
        <f>IF(Tableau1[[#This Row],[Nb de buts total du match]]-Tableau1[[#This Row],[Nb de buts total MT]]&gt;Tableau1[[#This Row],[Nb de buts total MT]],"O","N")</f>
        <v>O</v>
      </c>
      <c r="J3" s="10"/>
      <c r="K3" s="8" t="str">
        <f>LEFT(Tableau1[[#This Row],[MT2]],SEARCH("-",Tableau1[[#This Row],[MT2]])-1)</f>
        <v>0</v>
      </c>
      <c r="L3" s="8" t="str">
        <f>MID(Tableau1[[#This Row],[MT2]],SEARCH("-",Tableau1[[#This Row],[MT2]])+1,LEN(Tableau1[[#This Row],[MT2]]))</f>
        <v>0</v>
      </c>
      <c r="M3" s="8" t="s">
        <v>48</v>
      </c>
      <c r="N3" s="10">
        <f>LEFT(Tableau1[[#This Row],[Score]],SEARCH("-",Tableau1[[#This Row],[Score]])-1)*1</f>
        <v>1</v>
      </c>
      <c r="O3" s="10">
        <f>MID(Tableau1[[#This Row],[Score]],SEARCH("-",Tableau1[[#This Row],[Score]])+1,LEN(Tableau1[[#This Row],[Score]]))*1</f>
        <v>3</v>
      </c>
      <c r="P3" s="10" t="str">
        <f>IF(Tableau1[[#This Row],[Buts équipe 1]]&gt;Tableau1[[#This Row],[Buts équipe 2]],"V",IF(Tableau1[[#This Row],[Buts équipe 1]]=Tableau1[[#This Row],[Buts équipe 2]],"N","D"))</f>
        <v>D</v>
      </c>
      <c r="Q3" s="10" t="str">
        <f>IF(Tableau1[[#This Row],[Buts équipe 1]]&lt;Tableau1[[#This Row],[Buts équipe 2]],"V",IF(Tableau1[[#This Row],[Buts équipe 1]]=Tableau1[[#This Row],[Buts équipe 2]],"N","D"))</f>
        <v>V</v>
      </c>
    </row>
    <row r="4" spans="1:17" ht="15.75" customHeight="1">
      <c r="A4" s="7">
        <v>43323</v>
      </c>
      <c r="B4" s="8" t="s">
        <v>4</v>
      </c>
      <c r="C4" s="8" t="s">
        <v>23</v>
      </c>
      <c r="D4" s="9" t="s">
        <v>37</v>
      </c>
      <c r="E4" s="9" t="s">
        <v>31</v>
      </c>
      <c r="F4" s="8">
        <f>LEFT(Tableau1[[#This Row],[Score]],SEARCH("-",Tableau1[[#This Row],[Score]])-1)+MID(Tableau1[[#This Row],[Score]],SEARCH("-",Tableau1[[#This Row],[Score]])+1,LEN(Tableau1[[#This Row],[Score]]))</f>
        <v>7</v>
      </c>
      <c r="G4" s="10" t="s">
        <v>48</v>
      </c>
      <c r="H4" s="8">
        <f>LEFT(Tableau1[[#This Row],[MT2]],SEARCH("-",Tableau1[[#This Row],[MT2]])-1)+MID(Tableau1[[#This Row],[MT2]],SEARCH("-",Tableau1[[#This Row],[MT2]])+1,LEN(Tableau1[[#This Row],[MT2]]))</f>
        <v>2</v>
      </c>
      <c r="I4" s="10" t="str">
        <f>IF(Tableau1[[#This Row],[Nb de buts total du match]]-Tableau1[[#This Row],[Nb de buts total MT]]&gt;Tableau1[[#This Row],[Nb de buts total MT]],"O","N")</f>
        <v>O</v>
      </c>
      <c r="J4" s="10"/>
      <c r="K4" s="8" t="str">
        <f>LEFT(Tableau1[[#This Row],[MT2]],SEARCH("-",Tableau1[[#This Row],[MT2]])-1)</f>
        <v>1</v>
      </c>
      <c r="L4" s="8" t="str">
        <f>MID(Tableau1[[#This Row],[MT2]],SEARCH("-",Tableau1[[#This Row],[MT2]])+1,LEN(Tableau1[[#This Row],[MT2]]))</f>
        <v>1</v>
      </c>
      <c r="M4" s="8" t="s">
        <v>48</v>
      </c>
      <c r="N4" s="10">
        <f>LEFT(Tableau1[[#This Row],[Score]],SEARCH("-",Tableau1[[#This Row],[Score]])-1)*1</f>
        <v>3</v>
      </c>
      <c r="O4" s="10">
        <f>MID(Tableau1[[#This Row],[Score]],SEARCH("-",Tableau1[[#This Row],[Score]])+1,LEN(Tableau1[[#This Row],[Score]]))*1</f>
        <v>4</v>
      </c>
      <c r="P4" s="10" t="str">
        <f>IF(Tableau1[[#This Row],[Buts équipe 1]]&gt;Tableau1[[#This Row],[Buts équipe 2]],"V",IF(Tableau1[[#This Row],[Buts équipe 1]]=Tableau1[[#This Row],[Buts équipe 2]],"N","D"))</f>
        <v>D</v>
      </c>
      <c r="Q4" s="10" t="str">
        <f>IF(Tableau1[[#This Row],[Buts équipe 1]]&lt;Tableau1[[#This Row],[Buts équipe 2]],"V",IF(Tableau1[[#This Row],[Buts équipe 1]]=Tableau1[[#This Row],[Buts équipe 2]],"N","D"))</f>
        <v>V</v>
      </c>
    </row>
    <row r="5" spans="1:17" ht="15.75" customHeight="1">
      <c r="A5" s="7">
        <v>43323</v>
      </c>
      <c r="B5" s="8" t="s">
        <v>18</v>
      </c>
      <c r="C5" s="8" t="s">
        <v>26</v>
      </c>
      <c r="D5" s="9" t="s">
        <v>38</v>
      </c>
      <c r="E5" s="9" t="s">
        <v>31</v>
      </c>
      <c r="F5" s="8">
        <f>LEFT(Tableau1[[#This Row],[Score]],SEARCH("-",Tableau1[[#This Row],[Score]])-1)+MID(Tableau1[[#This Row],[Score]],SEARCH("-",Tableau1[[#This Row],[Score]])+1,LEN(Tableau1[[#This Row],[Score]]))</f>
        <v>4</v>
      </c>
      <c r="G5" s="10" t="s">
        <v>48</v>
      </c>
      <c r="H5" s="8">
        <f>LEFT(Tableau1[[#This Row],[MT2]],SEARCH("-",Tableau1[[#This Row],[MT2]])-1)+MID(Tableau1[[#This Row],[MT2]],SEARCH("-",Tableau1[[#This Row],[MT2]])+1,LEN(Tableau1[[#This Row],[MT2]]))</f>
        <v>2</v>
      </c>
      <c r="I5" s="10" t="str">
        <f>IF(Tableau1[[#This Row],[Nb de buts total du match]]-Tableau1[[#This Row],[Nb de buts total MT]]&gt;Tableau1[[#This Row],[Nb de buts total MT]],"O","N")</f>
        <v>N</v>
      </c>
      <c r="J5" s="10"/>
      <c r="K5" s="8" t="str">
        <f>LEFT(Tableau1[[#This Row],[MT2]],SEARCH("-",Tableau1[[#This Row],[MT2]])-1)</f>
        <v>1</v>
      </c>
      <c r="L5" s="8" t="str">
        <f>MID(Tableau1[[#This Row],[MT2]],SEARCH("-",Tableau1[[#This Row],[MT2]])+1,LEN(Tableau1[[#This Row],[MT2]]))</f>
        <v>1</v>
      </c>
      <c r="M5" s="8" t="s">
        <v>48</v>
      </c>
      <c r="N5" s="10">
        <f>LEFT(Tableau1[[#This Row],[Score]],SEARCH("-",Tableau1[[#This Row],[Score]])-1)*1</f>
        <v>3</v>
      </c>
      <c r="O5" s="10">
        <f>MID(Tableau1[[#This Row],[Score]],SEARCH("-",Tableau1[[#This Row],[Score]])+1,LEN(Tableau1[[#This Row],[Score]]))*1</f>
        <v>1</v>
      </c>
      <c r="P5" s="10" t="str">
        <f>IF(Tableau1[[#This Row],[Buts équipe 1]]&gt;Tableau1[[#This Row],[Buts équipe 2]],"V",IF(Tableau1[[#This Row],[Buts équipe 1]]=Tableau1[[#This Row],[Buts équipe 2]],"N","D"))</f>
        <v>V</v>
      </c>
      <c r="Q5" s="10" t="str">
        <f>IF(Tableau1[[#This Row],[Buts équipe 1]]&lt;Tableau1[[#This Row],[Buts équipe 2]],"V",IF(Tableau1[[#This Row],[Buts équipe 1]]=Tableau1[[#This Row],[Buts équipe 2]],"N","D"))</f>
        <v>D</v>
      </c>
    </row>
    <row r="6" spans="1:17" ht="15.75" customHeight="1">
      <c r="A6" s="7">
        <v>43323</v>
      </c>
      <c r="B6" s="8" t="s">
        <v>5</v>
      </c>
      <c r="C6" s="8" t="s">
        <v>17</v>
      </c>
      <c r="D6" s="9" t="s">
        <v>33</v>
      </c>
      <c r="E6" s="9" t="s">
        <v>3</v>
      </c>
      <c r="F6" s="8">
        <f>LEFT(Tableau1[[#This Row],[Score]],SEARCH("-",Tableau1[[#This Row],[Score]])-1)+MID(Tableau1[[#This Row],[Score]],SEARCH("-",Tableau1[[#This Row],[Score]])+1,LEN(Tableau1[[#This Row],[Score]]))</f>
        <v>3</v>
      </c>
      <c r="G6" s="10" t="s">
        <v>48</v>
      </c>
      <c r="H6" s="8">
        <f>LEFT(Tableau1[[#This Row],[MT2]],SEARCH("-",Tableau1[[#This Row],[MT2]])-1)+MID(Tableau1[[#This Row],[MT2]],SEARCH("-",Tableau1[[#This Row],[MT2]])+1,LEN(Tableau1[[#This Row],[MT2]]))</f>
        <v>1</v>
      </c>
      <c r="I6" s="10" t="str">
        <f>IF(Tableau1[[#This Row],[Nb de buts total du match]]-Tableau1[[#This Row],[Nb de buts total MT]]&gt;Tableau1[[#This Row],[Nb de buts total MT]],"O","N")</f>
        <v>O</v>
      </c>
      <c r="J6" s="10"/>
      <c r="K6" s="8" t="str">
        <f>LEFT(Tableau1[[#This Row],[MT2]],SEARCH("-",Tableau1[[#This Row],[MT2]])-1)</f>
        <v>1</v>
      </c>
      <c r="L6" s="8" t="str">
        <f>MID(Tableau1[[#This Row],[MT2]],SEARCH("-",Tableau1[[#This Row],[MT2]])+1,LEN(Tableau1[[#This Row],[MT2]]))</f>
        <v>0</v>
      </c>
      <c r="M6" s="8" t="s">
        <v>48</v>
      </c>
      <c r="N6" s="10">
        <f>LEFT(Tableau1[[#This Row],[Score]],SEARCH("-",Tableau1[[#This Row],[Score]])-1)*1</f>
        <v>1</v>
      </c>
      <c r="O6" s="10">
        <f>MID(Tableau1[[#This Row],[Score]],SEARCH("-",Tableau1[[#This Row],[Score]])+1,LEN(Tableau1[[#This Row],[Score]]))*1</f>
        <v>2</v>
      </c>
      <c r="P6" s="10" t="str">
        <f>IF(Tableau1[[#This Row],[Buts équipe 1]]&gt;Tableau1[[#This Row],[Buts équipe 2]],"V",IF(Tableau1[[#This Row],[Buts équipe 1]]=Tableau1[[#This Row],[Buts équipe 2]],"N","D"))</f>
        <v>D</v>
      </c>
      <c r="Q6" s="10" t="str">
        <f>IF(Tableau1[[#This Row],[Buts équipe 1]]&lt;Tableau1[[#This Row],[Buts équipe 2]],"V",IF(Tableau1[[#This Row],[Buts équipe 1]]=Tableau1[[#This Row],[Buts équipe 2]],"N","D"))</f>
        <v>V</v>
      </c>
    </row>
    <row r="7" spans="1:17" ht="15.75" customHeight="1">
      <c r="A7" s="7">
        <v>43323</v>
      </c>
      <c r="B7" s="8" t="s">
        <v>22</v>
      </c>
      <c r="C7" s="8" t="s">
        <v>25</v>
      </c>
      <c r="D7" s="9" t="s">
        <v>32</v>
      </c>
      <c r="E7" s="9" t="s">
        <v>32</v>
      </c>
      <c r="F7" s="8">
        <f>LEFT(Tableau1[[#This Row],[Score]],SEARCH("-",Tableau1[[#This Row],[Score]])-1)+MID(Tableau1[[#This Row],[Score]],SEARCH("-",Tableau1[[#This Row],[Score]])+1,LEN(Tableau1[[#This Row],[Score]]))</f>
        <v>1</v>
      </c>
      <c r="G7" s="10" t="s">
        <v>48</v>
      </c>
      <c r="H7" s="8">
        <f>LEFT(Tableau1[[#This Row],[MT2]],SEARCH("-",Tableau1[[#This Row],[MT2]])-1)+MID(Tableau1[[#This Row],[MT2]],SEARCH("-",Tableau1[[#This Row],[MT2]])+1,LEN(Tableau1[[#This Row],[MT2]]))</f>
        <v>1</v>
      </c>
      <c r="I7" s="10" t="str">
        <f>IF(Tableau1[[#This Row],[Nb de buts total du match]]-Tableau1[[#This Row],[Nb de buts total MT]]&gt;Tableau1[[#This Row],[Nb de buts total MT]],"O","N")</f>
        <v>N</v>
      </c>
      <c r="J7" s="10"/>
      <c r="K7" s="8" t="str">
        <f>LEFT(Tableau1[[#This Row],[MT2]],SEARCH("-",Tableau1[[#This Row],[MT2]])-1)</f>
        <v>0</v>
      </c>
      <c r="L7" s="8" t="str">
        <f>MID(Tableau1[[#This Row],[MT2]],SEARCH("-",Tableau1[[#This Row],[MT2]])+1,LEN(Tableau1[[#This Row],[MT2]]))</f>
        <v>1</v>
      </c>
      <c r="M7" s="8" t="s">
        <v>48</v>
      </c>
      <c r="N7" s="10">
        <f>LEFT(Tableau1[[#This Row],[Score]],SEARCH("-",Tableau1[[#This Row],[Score]])-1)*1</f>
        <v>0</v>
      </c>
      <c r="O7" s="10">
        <f>MID(Tableau1[[#This Row],[Score]],SEARCH("-",Tableau1[[#This Row],[Score]])+1,LEN(Tableau1[[#This Row],[Score]]))*1</f>
        <v>1</v>
      </c>
      <c r="P7" s="10" t="str">
        <f>IF(Tableau1[[#This Row],[Buts équipe 1]]&gt;Tableau1[[#This Row],[Buts équipe 2]],"V",IF(Tableau1[[#This Row],[Buts équipe 1]]=Tableau1[[#This Row],[Buts équipe 2]],"N","D"))</f>
        <v>D</v>
      </c>
      <c r="Q7" s="10" t="str">
        <f>IF(Tableau1[[#This Row],[Buts équipe 1]]&lt;Tableau1[[#This Row],[Buts équipe 2]],"V",IF(Tableau1[[#This Row],[Buts équipe 1]]=Tableau1[[#This Row],[Buts équipe 2]],"N","D"))</f>
        <v>V</v>
      </c>
    </row>
    <row r="8" spans="1:17" ht="15.75" customHeight="1">
      <c r="A8" s="7">
        <v>43323</v>
      </c>
      <c r="B8" s="8" t="s">
        <v>27</v>
      </c>
      <c r="C8" s="8" t="s">
        <v>1</v>
      </c>
      <c r="D8" s="9" t="s">
        <v>39</v>
      </c>
      <c r="E8" s="9" t="s">
        <v>3</v>
      </c>
      <c r="F8" s="8">
        <f>LEFT(Tableau1[[#This Row],[Score]],SEARCH("-",Tableau1[[#This Row],[Score]])-1)+MID(Tableau1[[#This Row],[Score]],SEARCH("-",Tableau1[[#This Row],[Score]])+1,LEN(Tableau1[[#This Row],[Score]]))</f>
        <v>3</v>
      </c>
      <c r="G8" s="10" t="s">
        <v>48</v>
      </c>
      <c r="H8" s="8">
        <f>LEFT(Tableau1[[#This Row],[MT2]],SEARCH("-",Tableau1[[#This Row],[MT2]])-1)+MID(Tableau1[[#This Row],[MT2]],SEARCH("-",Tableau1[[#This Row],[MT2]])+1,LEN(Tableau1[[#This Row],[MT2]]))</f>
        <v>1</v>
      </c>
      <c r="I8" s="10" t="str">
        <f>IF(Tableau1[[#This Row],[Nb de buts total du match]]-Tableau1[[#This Row],[Nb de buts total MT]]&gt;Tableau1[[#This Row],[Nb de buts total MT]],"O","N")</f>
        <v>O</v>
      </c>
      <c r="J8" s="10"/>
      <c r="K8" s="8" t="str">
        <f>LEFT(Tableau1[[#This Row],[MT2]],SEARCH("-",Tableau1[[#This Row],[MT2]])-1)</f>
        <v>1</v>
      </c>
      <c r="L8" s="8" t="str">
        <f>MID(Tableau1[[#This Row],[MT2]],SEARCH("-",Tableau1[[#This Row],[MT2]])+1,LEN(Tableau1[[#This Row],[MT2]]))</f>
        <v>0</v>
      </c>
      <c r="M8" s="8" t="s">
        <v>48</v>
      </c>
      <c r="N8" s="10">
        <f>LEFT(Tableau1[[#This Row],[Score]],SEARCH("-",Tableau1[[#This Row],[Score]])-1)*1</f>
        <v>2</v>
      </c>
      <c r="O8" s="10">
        <f>MID(Tableau1[[#This Row],[Score]],SEARCH("-",Tableau1[[#This Row],[Score]])+1,LEN(Tableau1[[#This Row],[Score]]))*1</f>
        <v>1</v>
      </c>
      <c r="P8" s="10" t="str">
        <f>IF(Tableau1[[#This Row],[Buts équipe 1]]&gt;Tableau1[[#This Row],[Buts équipe 2]],"V",IF(Tableau1[[#This Row],[Buts équipe 1]]=Tableau1[[#This Row],[Buts équipe 2]],"N","D"))</f>
        <v>V</v>
      </c>
      <c r="Q8" s="10" t="str">
        <f>IF(Tableau1[[#This Row],[Buts équipe 1]]&lt;Tableau1[[#This Row],[Buts équipe 2]],"V",IF(Tableau1[[#This Row],[Buts équipe 1]]=Tableau1[[#This Row],[Buts équipe 2]],"N","D"))</f>
        <v>D</v>
      </c>
    </row>
    <row r="9" spans="1:17" ht="15.75" customHeight="1">
      <c r="A9" s="7">
        <v>43324</v>
      </c>
      <c r="B9" s="8" t="s">
        <v>2</v>
      </c>
      <c r="C9" s="8" t="s">
        <v>14</v>
      </c>
      <c r="D9" s="9" t="s">
        <v>40</v>
      </c>
      <c r="E9" s="9" t="s">
        <v>3</v>
      </c>
      <c r="F9" s="8">
        <f>LEFT(Tableau1[[#This Row],[Score]],SEARCH("-",Tableau1[[#This Row],[Score]])-1)+MID(Tableau1[[#This Row],[Score]],SEARCH("-",Tableau1[[#This Row],[Score]])+1,LEN(Tableau1[[#This Row],[Score]]))</f>
        <v>2</v>
      </c>
      <c r="G9" s="10" t="s">
        <v>48</v>
      </c>
      <c r="H9" s="8">
        <f>LEFT(Tableau1[[#This Row],[MT2]],SEARCH("-",Tableau1[[#This Row],[MT2]])-1)+MID(Tableau1[[#This Row],[MT2]],SEARCH("-",Tableau1[[#This Row],[MT2]])+1,LEN(Tableau1[[#This Row],[MT2]]))</f>
        <v>1</v>
      </c>
      <c r="I9" s="10" t="str">
        <f>IF(Tableau1[[#This Row],[Nb de buts total du match]]-Tableau1[[#This Row],[Nb de buts total MT]]&gt;Tableau1[[#This Row],[Nb de buts total MT]],"O","N")</f>
        <v>N</v>
      </c>
      <c r="J9" s="10"/>
      <c r="K9" s="8" t="str">
        <f>LEFT(Tableau1[[#This Row],[MT2]],SEARCH("-",Tableau1[[#This Row],[MT2]])-1)</f>
        <v>1</v>
      </c>
      <c r="L9" s="8" t="str">
        <f>MID(Tableau1[[#This Row],[MT2]],SEARCH("-",Tableau1[[#This Row],[MT2]])+1,LEN(Tableau1[[#This Row],[MT2]]))</f>
        <v>0</v>
      </c>
      <c r="M9" s="8" t="s">
        <v>48</v>
      </c>
      <c r="N9" s="10">
        <f>LEFT(Tableau1[[#This Row],[Score]],SEARCH("-",Tableau1[[#This Row],[Score]])-1)*1</f>
        <v>2</v>
      </c>
      <c r="O9" s="10">
        <f>MID(Tableau1[[#This Row],[Score]],SEARCH("-",Tableau1[[#This Row],[Score]])+1,LEN(Tableau1[[#This Row],[Score]]))*1</f>
        <v>0</v>
      </c>
      <c r="P9" s="10" t="str">
        <f>IF(Tableau1[[#This Row],[Buts équipe 1]]&gt;Tableau1[[#This Row],[Buts équipe 2]],"V",IF(Tableau1[[#This Row],[Buts équipe 1]]=Tableau1[[#This Row],[Buts équipe 2]],"N","D"))</f>
        <v>V</v>
      </c>
      <c r="Q9" s="10" t="str">
        <f>IF(Tableau1[[#This Row],[Buts équipe 1]]&lt;Tableau1[[#This Row],[Buts équipe 2]],"V",IF(Tableau1[[#This Row],[Buts équipe 1]]=Tableau1[[#This Row],[Buts équipe 2]],"N","D"))</f>
        <v>D</v>
      </c>
    </row>
    <row r="10" spans="1:17" ht="15.75" customHeight="1">
      <c r="A10" s="7">
        <v>43324</v>
      </c>
      <c r="B10" s="8" t="s">
        <v>15</v>
      </c>
      <c r="C10" s="8" t="s">
        <v>28</v>
      </c>
      <c r="D10" s="9" t="s">
        <v>34</v>
      </c>
      <c r="E10" s="9" t="s">
        <v>6</v>
      </c>
      <c r="F10" s="8">
        <f>LEFT(Tableau1[[#This Row],[Score]],SEARCH("-",Tableau1[[#This Row],[Score]])-1)+MID(Tableau1[[#This Row],[Score]],SEARCH("-",Tableau1[[#This Row],[Score]])+1,LEN(Tableau1[[#This Row],[Score]]))</f>
        <v>2</v>
      </c>
      <c r="G10" s="10" t="s">
        <v>48</v>
      </c>
      <c r="H10" s="8">
        <f>LEFT(Tableau1[[#This Row],[MT2]],SEARCH("-",Tableau1[[#This Row],[MT2]])-1)+MID(Tableau1[[#This Row],[MT2]],SEARCH("-",Tableau1[[#This Row],[MT2]])+1,LEN(Tableau1[[#This Row],[MT2]]))</f>
        <v>0</v>
      </c>
      <c r="I10" s="10" t="str">
        <f>IF(Tableau1[[#This Row],[Nb de buts total du match]]-Tableau1[[#This Row],[Nb de buts total MT]]&gt;Tableau1[[#This Row],[Nb de buts total MT]],"O","N")</f>
        <v>O</v>
      </c>
      <c r="J10" s="10"/>
      <c r="K10" s="8" t="str">
        <f>LEFT(Tableau1[[#This Row],[MT2]],SEARCH("-",Tableau1[[#This Row],[MT2]])-1)</f>
        <v>0</v>
      </c>
      <c r="L10" s="8" t="str">
        <f>MID(Tableau1[[#This Row],[MT2]],SEARCH("-",Tableau1[[#This Row],[MT2]])+1,LEN(Tableau1[[#This Row],[MT2]]))</f>
        <v>0</v>
      </c>
      <c r="M10" s="8" t="s">
        <v>48</v>
      </c>
      <c r="N10" s="10">
        <f>LEFT(Tableau1[[#This Row],[Score]],SEARCH("-",Tableau1[[#This Row],[Score]])-1)*1</f>
        <v>0</v>
      </c>
      <c r="O10" s="10">
        <f>MID(Tableau1[[#This Row],[Score]],SEARCH("-",Tableau1[[#This Row],[Score]])+1,LEN(Tableau1[[#This Row],[Score]]))*1</f>
        <v>2</v>
      </c>
      <c r="P10" s="10" t="str">
        <f>IF(Tableau1[[#This Row],[Buts équipe 1]]&gt;Tableau1[[#This Row],[Buts équipe 2]],"V",IF(Tableau1[[#This Row],[Buts équipe 1]]=Tableau1[[#This Row],[Buts équipe 2]],"N","D"))</f>
        <v>D</v>
      </c>
      <c r="Q10" s="10" t="str">
        <f>IF(Tableau1[[#This Row],[Buts équipe 1]]&lt;Tableau1[[#This Row],[Buts équipe 2]],"V",IF(Tableau1[[#This Row],[Buts équipe 1]]=Tableau1[[#This Row],[Buts équipe 2]],"N","D"))</f>
        <v>V</v>
      </c>
    </row>
    <row r="11" spans="1:17" ht="15.75" customHeight="1">
      <c r="A11" s="7">
        <v>43324</v>
      </c>
      <c r="B11" s="8" t="s">
        <v>24</v>
      </c>
      <c r="C11" s="8" t="s">
        <v>16</v>
      </c>
      <c r="D11" s="9" t="s">
        <v>41</v>
      </c>
      <c r="E11" s="9" t="s">
        <v>40</v>
      </c>
      <c r="F11" s="8">
        <f>LEFT(Tableau1[[#This Row],[Score]],SEARCH("-",Tableau1[[#This Row],[Score]])-1)+MID(Tableau1[[#This Row],[Score]],SEARCH("-",Tableau1[[#This Row],[Score]])+1,LEN(Tableau1[[#This Row],[Score]]))</f>
        <v>3</v>
      </c>
      <c r="G11" s="10" t="s">
        <v>48</v>
      </c>
      <c r="H11" s="8">
        <f>LEFT(Tableau1[[#This Row],[MT2]],SEARCH("-",Tableau1[[#This Row],[MT2]])-1)+MID(Tableau1[[#This Row],[MT2]],SEARCH("-",Tableau1[[#This Row],[MT2]])+1,LEN(Tableau1[[#This Row],[MT2]]))</f>
        <v>2</v>
      </c>
      <c r="I11" s="10" t="str">
        <f>IF(Tableau1[[#This Row],[Nb de buts total du match]]-Tableau1[[#This Row],[Nb de buts total MT]]&gt;Tableau1[[#This Row],[Nb de buts total MT]],"O","N")</f>
        <v>N</v>
      </c>
      <c r="J11" s="10"/>
      <c r="K11" s="8" t="str">
        <f>LEFT(Tableau1[[#This Row],[MT2]],SEARCH("-",Tableau1[[#This Row],[MT2]])-1)</f>
        <v>2</v>
      </c>
      <c r="L11" s="8" t="str">
        <f>MID(Tableau1[[#This Row],[MT2]],SEARCH("-",Tableau1[[#This Row],[MT2]])+1,LEN(Tableau1[[#This Row],[MT2]]))</f>
        <v>0</v>
      </c>
      <c r="M11" s="8" t="s">
        <v>48</v>
      </c>
      <c r="N11" s="10">
        <f>LEFT(Tableau1[[#This Row],[Score]],SEARCH("-",Tableau1[[#This Row],[Score]])-1)*1</f>
        <v>3</v>
      </c>
      <c r="O11" s="10">
        <f>MID(Tableau1[[#This Row],[Score]],SEARCH("-",Tableau1[[#This Row],[Score]])+1,LEN(Tableau1[[#This Row],[Score]]))*1</f>
        <v>0</v>
      </c>
      <c r="P11" s="10" t="str">
        <f>IF(Tableau1[[#This Row],[Buts équipe 1]]&gt;Tableau1[[#This Row],[Buts équipe 2]],"V",IF(Tableau1[[#This Row],[Buts équipe 1]]=Tableau1[[#This Row],[Buts équipe 2]],"N","D"))</f>
        <v>V</v>
      </c>
      <c r="Q11" s="10" t="str">
        <f>IF(Tableau1[[#This Row],[Buts équipe 1]]&lt;Tableau1[[#This Row],[Buts équipe 2]],"V",IF(Tableau1[[#This Row],[Buts équipe 1]]=Tableau1[[#This Row],[Buts équipe 2]],"N","D"))</f>
        <v>D</v>
      </c>
    </row>
    <row r="12" spans="1:17" ht="15.75" customHeight="1">
      <c r="A12" s="7">
        <v>43329</v>
      </c>
      <c r="B12" s="8" t="s">
        <v>25</v>
      </c>
      <c r="C12" s="8" t="s">
        <v>2</v>
      </c>
      <c r="D12" s="9" t="s">
        <v>3</v>
      </c>
      <c r="E12" s="9" t="s">
        <v>3</v>
      </c>
      <c r="F12" s="10">
        <f>LEFT(Tableau1[[#This Row],[Score]],SEARCH("-",Tableau1[[#This Row],[Score]])-1)+MID(Tableau1[[#This Row],[Score]],SEARCH("-",Tableau1[[#This Row],[Score]])+1,LEN(Tableau1[[#This Row],[Score]]))</f>
        <v>1</v>
      </c>
      <c r="G12" s="10" t="s">
        <v>48</v>
      </c>
      <c r="H12" s="8">
        <f>LEFT(Tableau1[[#This Row],[MT2]],SEARCH("-",Tableau1[[#This Row],[MT2]])-1)+MID(Tableau1[[#This Row],[MT2]],SEARCH("-",Tableau1[[#This Row],[MT2]])+1,LEN(Tableau1[[#This Row],[MT2]]))</f>
        <v>1</v>
      </c>
      <c r="I12" s="10" t="str">
        <f>IF(Tableau1[[#This Row],[Nb de buts total du match]]-Tableau1[[#This Row],[Nb de buts total MT]]&gt;Tableau1[[#This Row],[Nb de buts total MT]],"O","N")</f>
        <v>N</v>
      </c>
      <c r="J12" s="10"/>
      <c r="K12" s="10" t="str">
        <f>LEFT(Tableau1[[#This Row],[MT2]],SEARCH("-",Tableau1[[#This Row],[MT2]])-1)</f>
        <v>1</v>
      </c>
      <c r="L12" s="10" t="str">
        <f>MID(Tableau1[[#This Row],[MT2]],SEARCH("-",Tableau1[[#This Row],[MT2]])+1,LEN(Tableau1[[#This Row],[MT2]]))</f>
        <v>0</v>
      </c>
      <c r="M12" s="10" t="s">
        <v>48</v>
      </c>
      <c r="N12" s="10">
        <f>LEFT(Tableau1[[#This Row],[Score]],SEARCH("-",Tableau1[[#This Row],[Score]])-1)*1</f>
        <v>1</v>
      </c>
      <c r="O12" s="10">
        <f>MID(Tableau1[[#This Row],[Score]],SEARCH("-",Tableau1[[#This Row],[Score]])+1,LEN(Tableau1[[#This Row],[Score]]))*1</f>
        <v>0</v>
      </c>
      <c r="P12" s="10" t="str">
        <f>IF(Tableau1[[#This Row],[Buts équipe 1]]&gt;Tableau1[[#This Row],[Buts équipe 2]],"V",IF(Tableau1[[#This Row],[Buts équipe 1]]=Tableau1[[#This Row],[Buts équipe 2]],"N","D"))</f>
        <v>V</v>
      </c>
      <c r="Q12" s="10" t="str">
        <f>IF(Tableau1[[#This Row],[Buts équipe 1]]&lt;Tableau1[[#This Row],[Buts équipe 2]],"V",IF(Tableau1[[#This Row],[Buts équipe 1]]=Tableau1[[#This Row],[Buts équipe 2]],"N","D"))</f>
        <v>D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M22"/>
  <sheetViews>
    <sheetView workbookViewId="0">
      <selection activeCell="D25" sqref="D25"/>
    </sheetView>
  </sheetViews>
  <sheetFormatPr baseColWidth="10" defaultColWidth="11.42578125" defaultRowHeight="15.75" customHeight="1"/>
  <cols>
    <col min="1" max="1" width="13.5703125" style="6" customWidth="1"/>
    <col min="2" max="39" width="4" style="6" customWidth="1"/>
    <col min="40" max="16384" width="11.42578125" style="6"/>
  </cols>
  <sheetData>
    <row r="1" spans="1:39" ht="32.25" customHeight="1">
      <c r="A1" s="19" t="s">
        <v>30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</row>
    <row r="2" spans="1:39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>
      <c r="A3" s="4" t="s">
        <v>14</v>
      </c>
      <c r="B3" s="5">
        <v>2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39" ht="15.75" customHeight="1">
      <c r="A4" s="4" t="s">
        <v>4</v>
      </c>
      <c r="B4" s="5">
        <v>7</v>
      </c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ht="15.75" customHeight="1">
      <c r="A5" s="4" t="s">
        <v>15</v>
      </c>
      <c r="B5" s="5">
        <v>2</v>
      </c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39" ht="15.75" customHeight="1">
      <c r="A6" s="4" t="s">
        <v>16</v>
      </c>
      <c r="B6" s="5">
        <v>3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</row>
    <row r="7" spans="1:39" ht="15.75" customHeight="1">
      <c r="A7" s="4" t="s">
        <v>17</v>
      </c>
      <c r="B7" s="5">
        <v>3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</row>
    <row r="8" spans="1:39" ht="15.75" customHeight="1">
      <c r="A8" s="4" t="s">
        <v>1</v>
      </c>
      <c r="B8" s="5">
        <v>3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</row>
    <row r="9" spans="1:39" ht="15.75" customHeight="1">
      <c r="A9" s="4" t="s">
        <v>18</v>
      </c>
      <c r="B9" s="5">
        <v>4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</row>
    <row r="10" spans="1:39" ht="15.75" customHeight="1">
      <c r="A10" s="4" t="s">
        <v>2</v>
      </c>
      <c r="B10" s="5">
        <v>2</v>
      </c>
      <c r="C10" s="5">
        <v>1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</row>
    <row r="11" spans="1:39" ht="15.75" customHeight="1">
      <c r="A11" s="4" t="s">
        <v>19</v>
      </c>
      <c r="B11" s="5">
        <v>4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</row>
    <row r="12" spans="1:39" ht="15.75" customHeight="1">
      <c r="A12" s="4" t="s">
        <v>20</v>
      </c>
      <c r="B12" s="5">
        <v>4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</row>
    <row r="13" spans="1:39" ht="15.75" customHeight="1">
      <c r="A13" s="4" t="s">
        <v>5</v>
      </c>
      <c r="B13" s="5">
        <v>3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</row>
    <row r="14" spans="1:39" ht="15.75" customHeight="1">
      <c r="A14" s="4" t="s">
        <v>21</v>
      </c>
      <c r="B14" s="5">
        <v>4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</row>
    <row r="15" spans="1:39" ht="15.75" customHeight="1">
      <c r="A15" s="4" t="s">
        <v>22</v>
      </c>
      <c r="B15" s="5">
        <v>1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39" ht="15.75" customHeight="1">
      <c r="A16" s="4" t="s">
        <v>23</v>
      </c>
      <c r="B16" s="5">
        <v>7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</row>
    <row r="17" spans="1:39" ht="15.75" customHeight="1">
      <c r="A17" s="4" t="s">
        <v>24</v>
      </c>
      <c r="B17" s="5">
        <v>3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</row>
    <row r="18" spans="1:39" ht="15.75" customHeight="1">
      <c r="A18" s="4" t="s">
        <v>25</v>
      </c>
      <c r="B18" s="5">
        <v>1</v>
      </c>
      <c r="C18" s="5">
        <v>1</v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</row>
    <row r="19" spans="1:39" ht="15.75" customHeight="1">
      <c r="A19" s="4" t="s">
        <v>26</v>
      </c>
      <c r="B19" s="5">
        <v>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</row>
    <row r="20" spans="1:39" ht="15.75" customHeight="1">
      <c r="A20" s="4" t="s">
        <v>27</v>
      </c>
      <c r="B20" s="5">
        <v>3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</row>
    <row r="21" spans="1:39" ht="15.75" customHeight="1">
      <c r="A21" s="4" t="s">
        <v>28</v>
      </c>
      <c r="B21" s="5">
        <v>2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ht="15.75" customHeight="1">
      <c r="A22" s="4" t="s">
        <v>29</v>
      </c>
      <c r="B22" s="5">
        <v>4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</row>
  </sheetData>
  <mergeCells count="1">
    <mergeCell ref="A1:AM1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M22"/>
  <sheetViews>
    <sheetView tabSelected="1" workbookViewId="0">
      <selection activeCell="G25" sqref="G25"/>
    </sheetView>
  </sheetViews>
  <sheetFormatPr baseColWidth="10" defaultColWidth="11.42578125" defaultRowHeight="15.75" customHeight="1"/>
  <cols>
    <col min="1" max="1" width="13.5703125" style="6" customWidth="1"/>
    <col min="2" max="39" width="4" style="6" customWidth="1"/>
    <col min="40" max="16384" width="11.42578125" style="6"/>
  </cols>
  <sheetData>
    <row r="1" spans="1:39" ht="32.25" customHeight="1">
      <c r="A1" s="21" t="s">
        <v>50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</row>
    <row r="2" spans="1:39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>
      <c r="A3" s="4" t="s">
        <v>14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39" ht="15.75" customHeight="1">
      <c r="A4" s="4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ht="15.75" customHeight="1">
      <c r="A5" s="4" t="s">
        <v>15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39" ht="15.75" customHeight="1">
      <c r="A6" s="4" t="s">
        <v>16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</row>
    <row r="7" spans="1:39" ht="15.75" customHeight="1">
      <c r="A7" s="4" t="s">
        <v>17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</row>
    <row r="8" spans="1:39" ht="15.75" customHeight="1">
      <c r="A8" s="4" t="s">
        <v>1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</row>
    <row r="9" spans="1:39" ht="15.75" customHeight="1">
      <c r="A9" s="4" t="s">
        <v>18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</row>
    <row r="10" spans="1:39" ht="15.75" customHeight="1">
      <c r="A10" s="4" t="s">
        <v>2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</row>
    <row r="11" spans="1:39" ht="15.75" customHeight="1">
      <c r="A11" s="4" t="s">
        <v>19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</row>
    <row r="12" spans="1:39" ht="15.75" customHeight="1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</row>
    <row r="13" spans="1:39" ht="15.75" customHeight="1">
      <c r="A13" s="4" t="s">
        <v>5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</row>
    <row r="14" spans="1:39" ht="15.75" customHeight="1">
      <c r="A14" s="4" t="s">
        <v>21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</row>
    <row r="15" spans="1:39" ht="15.75" customHeight="1">
      <c r="A15" s="4" t="s">
        <v>22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39" ht="15.75" customHeight="1">
      <c r="A16" s="4" t="s">
        <v>23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</row>
    <row r="17" spans="1:39" ht="15.75" customHeight="1">
      <c r="A17" s="4" t="s">
        <v>24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</row>
    <row r="18" spans="1:39" ht="15.75" customHeight="1">
      <c r="A18" s="4" t="s">
        <v>25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</row>
    <row r="19" spans="1:39" ht="15.75" customHeight="1">
      <c r="A19" s="4" t="s">
        <v>26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</row>
    <row r="20" spans="1:39" ht="15.75" customHeight="1">
      <c r="A20" s="4" t="s">
        <v>27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</row>
    <row r="21" spans="1:39" ht="15.75" customHeight="1">
      <c r="A21" s="4" t="s">
        <v>28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ht="15.75" customHeight="1">
      <c r="A22" s="4" t="s">
        <v>29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</row>
  </sheetData>
  <mergeCells count="1">
    <mergeCell ref="A1:AM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M22"/>
  <sheetViews>
    <sheetView workbookViewId="0">
      <selection activeCell="E26" sqref="E26"/>
    </sheetView>
  </sheetViews>
  <sheetFormatPr baseColWidth="10" defaultColWidth="11.42578125" defaultRowHeight="15.75" customHeight="1"/>
  <cols>
    <col min="1" max="1" width="13.5703125" style="6" customWidth="1"/>
    <col min="2" max="39" width="4" style="6" customWidth="1"/>
    <col min="40" max="16384" width="11.42578125" style="6"/>
  </cols>
  <sheetData>
    <row r="1" spans="1:39" ht="32.25" customHeight="1">
      <c r="A1" s="20" t="s">
        <v>49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</row>
    <row r="2" spans="1:39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</row>
    <row r="3" spans="1:39" ht="15.75" customHeight="1">
      <c r="A3" s="4" t="s">
        <v>14</v>
      </c>
      <c r="B3" s="5">
        <v>0</v>
      </c>
      <c r="C3" s="5">
        <v>1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39" ht="15.75" customHeight="1">
      <c r="A4" s="4" t="s">
        <v>4</v>
      </c>
      <c r="B4" s="5">
        <v>0</v>
      </c>
      <c r="C4" s="5">
        <v>1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39" ht="15.75" customHeight="1">
      <c r="A5" s="4" t="s">
        <v>15</v>
      </c>
      <c r="B5" s="5">
        <v>0</v>
      </c>
      <c r="C5" s="5">
        <v>0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39" ht="15.75" customHeight="1">
      <c r="A6" s="4" t="s">
        <v>16</v>
      </c>
      <c r="B6" s="5">
        <v>0</v>
      </c>
      <c r="C6" s="5">
        <v>2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</row>
    <row r="7" spans="1:39" ht="15.75" customHeight="1">
      <c r="A7" s="4" t="s">
        <v>17</v>
      </c>
      <c r="B7" s="5">
        <v>0</v>
      </c>
      <c r="C7" s="5">
        <v>1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</row>
    <row r="8" spans="1:39" ht="15.75" customHeight="1">
      <c r="A8" s="4" t="s">
        <v>1</v>
      </c>
      <c r="B8" s="5">
        <v>0</v>
      </c>
      <c r="C8" s="5">
        <v>1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</row>
    <row r="9" spans="1:39" ht="15.75" customHeight="1">
      <c r="A9" s="4" t="s">
        <v>18</v>
      </c>
      <c r="B9" s="5">
        <v>0</v>
      </c>
      <c r="C9" s="5">
        <v>1</v>
      </c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</row>
    <row r="10" spans="1:39" ht="15.75" customHeight="1">
      <c r="A10" s="4" t="s">
        <v>2</v>
      </c>
      <c r="B10" s="5">
        <v>0</v>
      </c>
      <c r="C10" s="5">
        <v>1</v>
      </c>
      <c r="D10" s="5">
        <v>0</v>
      </c>
      <c r="E10" s="5">
        <v>1</v>
      </c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</row>
    <row r="11" spans="1:39" ht="15.75" customHeight="1">
      <c r="A11" s="4" t="s">
        <v>19</v>
      </c>
      <c r="B11" s="5">
        <v>0</v>
      </c>
      <c r="C11" s="5">
        <v>1</v>
      </c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</row>
    <row r="12" spans="1:39" ht="15.75" customHeight="1">
      <c r="A12" s="4" t="s">
        <v>20</v>
      </c>
      <c r="B12" s="5">
        <v>0</v>
      </c>
      <c r="C12" s="5">
        <v>0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</row>
    <row r="13" spans="1:39" ht="15.75" customHeight="1">
      <c r="A13" s="4" t="s">
        <v>5</v>
      </c>
      <c r="B13" s="5">
        <v>0</v>
      </c>
      <c r="C13" s="5">
        <v>1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</row>
    <row r="14" spans="1:39" ht="15.75" customHeight="1">
      <c r="A14" s="4" t="s">
        <v>21</v>
      </c>
      <c r="B14" s="5">
        <v>0</v>
      </c>
      <c r="C14" s="5">
        <v>0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</row>
    <row r="15" spans="1:39" ht="15.75" customHeight="1">
      <c r="A15" s="4" t="s">
        <v>22</v>
      </c>
      <c r="B15" s="5">
        <v>0</v>
      </c>
      <c r="C15" s="5">
        <v>0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39" ht="15.75" customHeight="1">
      <c r="A16" s="4" t="s">
        <v>23</v>
      </c>
      <c r="B16" s="5">
        <v>0</v>
      </c>
      <c r="C16" s="5">
        <v>1</v>
      </c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</row>
    <row r="17" spans="1:39" ht="15.75" customHeight="1">
      <c r="A17" s="4" t="s">
        <v>24</v>
      </c>
      <c r="B17" s="5">
        <v>0</v>
      </c>
      <c r="C17" s="5">
        <v>2</v>
      </c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</row>
    <row r="18" spans="1:39" ht="15.75" customHeight="1">
      <c r="A18" s="4" t="s">
        <v>25</v>
      </c>
      <c r="B18" s="5">
        <v>0</v>
      </c>
      <c r="C18" s="5">
        <v>0</v>
      </c>
      <c r="D18" s="5">
        <v>0</v>
      </c>
      <c r="E18" s="5">
        <v>1</v>
      </c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</row>
    <row r="19" spans="1:39" ht="15.75" customHeight="1">
      <c r="A19" s="4" t="s">
        <v>26</v>
      </c>
      <c r="B19" s="5">
        <v>0</v>
      </c>
      <c r="C19" s="5">
        <v>1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</row>
    <row r="20" spans="1:39" ht="15.75" customHeight="1">
      <c r="A20" s="4" t="s">
        <v>27</v>
      </c>
      <c r="B20" s="5">
        <v>0</v>
      </c>
      <c r="C20" s="5">
        <v>1</v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</row>
    <row r="21" spans="1:39" ht="15.75" customHeight="1">
      <c r="A21" s="4" t="s">
        <v>28</v>
      </c>
      <c r="B21" s="5">
        <v>0</v>
      </c>
      <c r="C21" s="5">
        <v>0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ht="15.75" customHeight="1">
      <c r="A22" s="4" t="s">
        <v>29</v>
      </c>
      <c r="B22" s="5">
        <v>0</v>
      </c>
      <c r="C22" s="5">
        <v>1</v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</row>
  </sheetData>
  <mergeCells count="1">
    <mergeCell ref="A1:AM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buts.matchs</vt:lpstr>
      <vt:lpstr>+2nd.MT</vt:lpstr>
      <vt:lpstr>Buts.1MT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 AUZENET</cp:lastModifiedBy>
  <dcterms:created xsi:type="dcterms:W3CDTF">2018-11-11T12:23:16Z</dcterms:created>
  <dcterms:modified xsi:type="dcterms:W3CDTF">2018-11-12T17:54:32Z</dcterms:modified>
</cp:coreProperties>
</file>